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workbookPr codeName="ThisWorkbook"/>
  <mc:AlternateContent xmlns:mc="http://schemas.openxmlformats.org/markup-compatibility/2006">
    <mc:Choice Requires="x15">
      <x15ac:absPath xmlns:x15ac="http://schemas.microsoft.com/office/spreadsheetml/2010/11/ac" url="H:\VIGENCIA 2022 ARCHIVOS PNNC\2022 INFORME DE RIESGOS\TERCER INFORME DE RIESGOS DICIEMBRE 2022\INFORME DEFINITIVO MAPA DE RIESGOS 26122022\"/>
    </mc:Choice>
  </mc:AlternateContent>
  <xr:revisionPtr revIDLastSave="0" documentId="13_ncr:1_{F22ECF6B-5314-4B2C-AAA8-2A31F8BE2E69}" xr6:coauthVersionLast="36" xr6:coauthVersionMax="36" xr10:uidLastSave="{00000000-0000-0000-0000-000000000000}"/>
  <bookViews>
    <workbookView xWindow="0" yWindow="0" windowWidth="28800" windowHeight="12225" activeTab="1" xr2:uid="{00000000-000D-0000-FFFF-FFFF00000000}"/>
  </bookViews>
  <sheets>
    <sheet name="Riesgos de Gestión - Seg Infor" sheetId="3" r:id="rId1"/>
    <sheet name="Riesgos corrupción" sheetId="5" r:id="rId2"/>
    <sheet name="Matriz oportunidades V_3" sheetId="7" r:id="rId3"/>
    <sheet name="DATOS OCULTOS" sheetId="9" state="hidden" r:id="rId4"/>
    <sheet name="Riesgos por NC-DT-AP" sheetId="11" r:id="rId5"/>
    <sheet name="Control de Cambios" sheetId="12" r:id="rId6"/>
  </sheets>
  <externalReferences>
    <externalReference r:id="rId7"/>
    <externalReference r:id="rId8"/>
  </externalReferences>
  <definedNames>
    <definedName name="_xlnm._FilterDatabase" localSheetId="5" hidden="1">#N/A</definedName>
    <definedName name="_xlnm._FilterDatabase" localSheetId="2" hidden="1">'Matriz oportunidades V_3'!$A$5:$IO$65</definedName>
    <definedName name="_xlnm._FilterDatabase" localSheetId="1" hidden="1">'Riesgos corrupción'!$A$8:$HY$104</definedName>
    <definedName name="_xlnm._FilterDatabase" localSheetId="0" hidden="1">#N/A</definedName>
    <definedName name="Adecuada" localSheetId="2">#N/A</definedName>
    <definedName name="Adecuada" localSheetId="4">#N/A</definedName>
    <definedName name="Adecuada">#N/A</definedName>
    <definedName name="CAL_CATEGORIA" localSheetId="2">#N/A</definedName>
    <definedName name="CAL_CATEGORIA" localSheetId="4">#N/A</definedName>
    <definedName name="CAL_CATEGORIA">#N/A</definedName>
    <definedName name="CAL_EFECTIVIDAD" localSheetId="2">#N/A</definedName>
    <definedName name="CAL_EFECTIVIDAD" localSheetId="4">#N/A</definedName>
    <definedName name="CAL_EFECTIVIDAD">#N/A</definedName>
    <definedName name="CAL_ESTADO" localSheetId="2">#N/A</definedName>
    <definedName name="CAL_ESTADO">#N/A</definedName>
    <definedName name="CAL_TIPO" localSheetId="2">#N/A</definedName>
    <definedName name="CAL_TIPO">#N/A</definedName>
    <definedName name="CALIFICACIÓN" localSheetId="2">#N/A</definedName>
    <definedName name="CALIFICACIÓN">#N/A</definedName>
    <definedName name="CATEGORIA" localSheetId="2">#N/A</definedName>
    <definedName name="CATEGORIA">#N/A</definedName>
    <definedName name="CLASE" localSheetId="2">#N/A</definedName>
    <definedName name="CLASE">#N/A</definedName>
    <definedName name="Clase_Riesgo" localSheetId="2">#N/A</definedName>
    <definedName name="Clase_Riesgo">#N/A</definedName>
    <definedName name="Clasificacion">#N/A</definedName>
    <definedName name="CLASIFICACIÓN_DEL_RIESGO">#N/A</definedName>
    <definedName name="Cuenta_con_herramienta_de_Control?_SI___15_NO___0" localSheetId="2">#N/A</definedName>
    <definedName name="Cuenta_con_herramienta_de_Control?_SI___15_NO___0">#N/A</definedName>
    <definedName name="Documentada" localSheetId="2">#N/A</definedName>
    <definedName name="Documentada">#N/A</definedName>
    <definedName name="Efectiva" localSheetId="2">#N/A</definedName>
    <definedName name="Efectiva">#N/A</definedName>
    <definedName name="EFECTIVIDAD" localSheetId="2">#N/A</definedName>
    <definedName name="EFECTIVIDAD">#N/A</definedName>
    <definedName name="ESTADO" localSheetId="2">#N/A</definedName>
    <definedName name="ESTADO">#N/A</definedName>
    <definedName name="Herram" localSheetId="2">#N/A</definedName>
    <definedName name="Herram">#N/A</definedName>
    <definedName name="HerramControl" localSheetId="2">#N/A</definedName>
    <definedName name="HerramControl">#N/A</definedName>
    <definedName name="Herramientas" localSheetId="2">#N/A</definedName>
    <definedName name="Herramientas">#N/A</definedName>
    <definedName name="Identificación" localSheetId="2">#N/A</definedName>
    <definedName name="Identificación">#N/A</definedName>
    <definedName name="IMPACTO" localSheetId="2">#N/A</definedName>
    <definedName name="IMPACTO">#N/A</definedName>
    <definedName name="Naturaleza" localSheetId="2">#N/A</definedName>
    <definedName name="Naturaleza">#N/A</definedName>
    <definedName name="OBJETIVO" localSheetId="2">#N/A</definedName>
    <definedName name="OBJETIVO">#N/A</definedName>
    <definedName name="PROBABILIDAD" localSheetId="2">#N/A</definedName>
    <definedName name="PROBABILIDAD">#N/A</definedName>
    <definedName name="Proceso" localSheetId="2">#N/A</definedName>
    <definedName name="Proceso">#N/A</definedName>
    <definedName name="PROCESOS">#N/A</definedName>
    <definedName name="Score" localSheetId="2">#N/A</definedName>
    <definedName name="Score">#N/A</definedName>
    <definedName name="Seguimiento" localSheetId="2">#N/A</definedName>
    <definedName name="Seguimiento">#N/A</definedName>
    <definedName name="Sub_proceso" localSheetId="2">#N/A</definedName>
    <definedName name="Sub_proceso">#N/A</definedName>
    <definedName name="TIPO" localSheetId="2">#N/A</definedName>
    <definedName name="TIPO">#N/A</definedName>
  </definedNames>
  <calcPr calcId="191029"/>
</workbook>
</file>

<file path=xl/calcChain.xml><?xml version="1.0" encoding="utf-8"?>
<calcChain xmlns="http://schemas.openxmlformats.org/spreadsheetml/2006/main">
  <c r="R260" i="3" l="1"/>
  <c r="O260" i="3"/>
  <c r="R259" i="3"/>
  <c r="O259" i="3"/>
  <c r="R258" i="3"/>
  <c r="O258" i="3"/>
  <c r="R257" i="3"/>
  <c r="O257" i="3"/>
  <c r="R256" i="3"/>
  <c r="O256" i="3"/>
  <c r="Z257" i="3" s="1"/>
  <c r="Y257" i="3" s="1"/>
  <c r="R255" i="3"/>
  <c r="V255" i="3" s="1"/>
  <c r="O255" i="3"/>
  <c r="K255" i="3"/>
  <c r="I255" i="3"/>
  <c r="F255" i="3"/>
  <c r="G255" i="3" s="1"/>
  <c r="R80" i="3"/>
  <c r="O80" i="3"/>
  <c r="R79" i="3"/>
  <c r="O79" i="3"/>
  <c r="R78" i="3"/>
  <c r="O78" i="3"/>
  <c r="R77" i="3"/>
  <c r="O77" i="3"/>
  <c r="V78" i="3" s="1"/>
  <c r="X78" i="3" s="1"/>
  <c r="R76" i="3"/>
  <c r="O76" i="3"/>
  <c r="R75" i="3"/>
  <c r="O75" i="3"/>
  <c r="K75" i="3"/>
  <c r="F75" i="3"/>
  <c r="L75" i="3" s="1"/>
  <c r="R86" i="3"/>
  <c r="O86" i="3"/>
  <c r="V86" i="3" s="1"/>
  <c r="X86" i="3" s="1"/>
  <c r="R85" i="3"/>
  <c r="O85" i="3"/>
  <c r="R84" i="3"/>
  <c r="O84" i="3"/>
  <c r="V84" i="3" s="1"/>
  <c r="R83" i="3"/>
  <c r="O83" i="3"/>
  <c r="R82" i="3"/>
  <c r="O82" i="3"/>
  <c r="R81" i="3"/>
  <c r="O81" i="3"/>
  <c r="K81" i="3"/>
  <c r="I81" i="3"/>
  <c r="F81" i="3"/>
  <c r="G81" i="3" s="1"/>
  <c r="R290" i="3"/>
  <c r="O290" i="3"/>
  <c r="R289" i="3"/>
  <c r="O289" i="3"/>
  <c r="R288" i="3"/>
  <c r="O288" i="3"/>
  <c r="R287" i="3"/>
  <c r="O287" i="3"/>
  <c r="R286" i="3"/>
  <c r="O286" i="3"/>
  <c r="R285" i="3"/>
  <c r="O285" i="3"/>
  <c r="J285" i="3"/>
  <c r="K285" i="3" s="1"/>
  <c r="Z285" i="3" s="1"/>
  <c r="F285" i="3"/>
  <c r="G285" i="3"/>
  <c r="V285" i="3" s="1"/>
  <c r="R284" i="3"/>
  <c r="O284" i="3"/>
  <c r="R283" i="3"/>
  <c r="O283" i="3"/>
  <c r="R282" i="3"/>
  <c r="O282" i="3"/>
  <c r="R281" i="3"/>
  <c r="O281" i="3"/>
  <c r="Z282" i="3" s="1"/>
  <c r="Y282" i="3" s="1"/>
  <c r="R280" i="3"/>
  <c r="O280" i="3"/>
  <c r="R279" i="3"/>
  <c r="O279" i="3"/>
  <c r="V279" i="3" s="1"/>
  <c r="X279" i="3" s="1"/>
  <c r="J279" i="3"/>
  <c r="K279" i="3" s="1"/>
  <c r="I279" i="3"/>
  <c r="F279" i="3"/>
  <c r="AL94" i="3"/>
  <c r="AL93" i="3"/>
  <c r="B48" i="9"/>
  <c r="B47" i="9"/>
  <c r="B46" i="9"/>
  <c r="B45" i="9"/>
  <c r="B44" i="9"/>
  <c r="B43" i="9"/>
  <c r="R356" i="3"/>
  <c r="O356" i="3"/>
  <c r="R355" i="3"/>
  <c r="O355" i="3"/>
  <c r="R354" i="3"/>
  <c r="O354" i="3"/>
  <c r="R353" i="3"/>
  <c r="O353" i="3"/>
  <c r="R352" i="3"/>
  <c r="O352" i="3"/>
  <c r="R351" i="3"/>
  <c r="O351" i="3"/>
  <c r="K351" i="3"/>
  <c r="I351" i="3"/>
  <c r="F351" i="3"/>
  <c r="L351" i="3" s="1"/>
  <c r="R350" i="3"/>
  <c r="O350" i="3"/>
  <c r="R349" i="3"/>
  <c r="O349" i="3"/>
  <c r="R348" i="3"/>
  <c r="O348" i="3"/>
  <c r="Z348" i="3" s="1"/>
  <c r="Y348" i="3" s="1"/>
  <c r="R347" i="3"/>
  <c r="O347" i="3"/>
  <c r="R346" i="3"/>
  <c r="O346" i="3"/>
  <c r="V346" i="3" s="1"/>
  <c r="X346" i="3" s="1"/>
  <c r="R345" i="3"/>
  <c r="O345" i="3"/>
  <c r="K345" i="3"/>
  <c r="I345" i="3"/>
  <c r="F345" i="3"/>
  <c r="L345" i="3"/>
  <c r="R344" i="3"/>
  <c r="O344" i="3"/>
  <c r="R343" i="3"/>
  <c r="O343" i="3"/>
  <c r="V344" i="3"/>
  <c r="W344" i="3" s="1"/>
  <c r="R342" i="3"/>
  <c r="O342" i="3"/>
  <c r="Z343" i="3" s="1"/>
  <c r="R341" i="3"/>
  <c r="O341" i="3"/>
  <c r="R340" i="3"/>
  <c r="O340" i="3"/>
  <c r="R339" i="3"/>
  <c r="O339" i="3"/>
  <c r="V340" i="3" s="1"/>
  <c r="K339" i="3"/>
  <c r="I339" i="3"/>
  <c r="F339" i="3"/>
  <c r="L339" i="3"/>
  <c r="R338" i="3"/>
  <c r="O338" i="3"/>
  <c r="R337" i="3"/>
  <c r="O337" i="3"/>
  <c r="R336" i="3"/>
  <c r="O336" i="3"/>
  <c r="R335" i="3"/>
  <c r="O335" i="3"/>
  <c r="R334" i="3"/>
  <c r="O334" i="3"/>
  <c r="V335" i="3" s="1"/>
  <c r="R333" i="3"/>
  <c r="O333" i="3"/>
  <c r="Z334" i="3" s="1"/>
  <c r="Y334" i="3" s="1"/>
  <c r="K333" i="3"/>
  <c r="I333" i="3"/>
  <c r="F333" i="3"/>
  <c r="L333" i="3"/>
  <c r="R332" i="3"/>
  <c r="O332" i="3"/>
  <c r="R331" i="3"/>
  <c r="O331" i="3"/>
  <c r="R330" i="3"/>
  <c r="O330" i="3"/>
  <c r="R329" i="3"/>
  <c r="O329" i="3"/>
  <c r="R328" i="3"/>
  <c r="O328" i="3"/>
  <c r="R327" i="3"/>
  <c r="O327" i="3"/>
  <c r="K327" i="3"/>
  <c r="I327" i="3"/>
  <c r="F327" i="3"/>
  <c r="G327" i="3"/>
  <c r="R326" i="3"/>
  <c r="O326" i="3"/>
  <c r="R325" i="3"/>
  <c r="O325" i="3"/>
  <c r="Z326" i="3" s="1"/>
  <c r="Y326" i="3" s="1"/>
  <c r="R324" i="3"/>
  <c r="O324" i="3"/>
  <c r="R323" i="3"/>
  <c r="O323" i="3"/>
  <c r="R322" i="3"/>
  <c r="O322" i="3"/>
  <c r="R321" i="3"/>
  <c r="O321" i="3"/>
  <c r="K321" i="3"/>
  <c r="I321" i="3"/>
  <c r="F321" i="3"/>
  <c r="G321" i="3"/>
  <c r="R320" i="3"/>
  <c r="O320" i="3"/>
  <c r="R319" i="3"/>
  <c r="O319" i="3"/>
  <c r="R318" i="3"/>
  <c r="O318" i="3"/>
  <c r="V319" i="3" s="1"/>
  <c r="R317" i="3"/>
  <c r="O317" i="3"/>
  <c r="R316" i="3"/>
  <c r="O316" i="3"/>
  <c r="R315" i="3"/>
  <c r="O315" i="3"/>
  <c r="V315" i="3" s="1"/>
  <c r="X315" i="3" s="1"/>
  <c r="K315" i="3"/>
  <c r="I315" i="3"/>
  <c r="F315" i="3"/>
  <c r="L315" i="3" s="1"/>
  <c r="R314" i="3"/>
  <c r="O314" i="3"/>
  <c r="Z314" i="3" s="1"/>
  <c r="Y314" i="3" s="1"/>
  <c r="R313" i="3"/>
  <c r="O313" i="3"/>
  <c r="R312" i="3"/>
  <c r="O312" i="3"/>
  <c r="Z313" i="3" s="1"/>
  <c r="Y313" i="3" s="1"/>
  <c r="R311" i="3"/>
  <c r="O311" i="3"/>
  <c r="R310" i="3"/>
  <c r="O310" i="3"/>
  <c r="R309" i="3"/>
  <c r="O309" i="3"/>
  <c r="Z309" i="3" s="1"/>
  <c r="K309" i="3"/>
  <c r="I309" i="3"/>
  <c r="F309" i="3"/>
  <c r="R308" i="3"/>
  <c r="O308" i="3"/>
  <c r="R307" i="3"/>
  <c r="O307" i="3"/>
  <c r="Z308" i="3" s="1"/>
  <c r="R306" i="3"/>
  <c r="O306" i="3"/>
  <c r="V306" i="3" s="1"/>
  <c r="R305" i="3"/>
  <c r="O305" i="3"/>
  <c r="R304" i="3"/>
  <c r="O304" i="3"/>
  <c r="R303" i="3"/>
  <c r="O303" i="3"/>
  <c r="V304" i="3" s="1"/>
  <c r="K303" i="3"/>
  <c r="I303" i="3"/>
  <c r="F303" i="3"/>
  <c r="L303" i="3" s="1"/>
  <c r="R302" i="3"/>
  <c r="O302" i="3"/>
  <c r="R301" i="3"/>
  <c r="O301" i="3"/>
  <c r="R300" i="3"/>
  <c r="O300" i="3"/>
  <c r="V300" i="3" s="1"/>
  <c r="R299" i="3"/>
  <c r="O299" i="3"/>
  <c r="R298" i="3"/>
  <c r="O298" i="3"/>
  <c r="R297" i="3"/>
  <c r="O297" i="3"/>
  <c r="K297" i="3"/>
  <c r="I297" i="3"/>
  <c r="F297" i="3"/>
  <c r="G297" i="3" s="1"/>
  <c r="R296" i="3"/>
  <c r="O296" i="3"/>
  <c r="R295" i="3"/>
  <c r="O295" i="3"/>
  <c r="R294" i="3"/>
  <c r="O294" i="3"/>
  <c r="Z295" i="3" s="1"/>
  <c r="Y295" i="3" s="1"/>
  <c r="R293" i="3"/>
  <c r="O293" i="3"/>
  <c r="R292" i="3"/>
  <c r="O292" i="3"/>
  <c r="Z292" i="3" s="1"/>
  <c r="Y292" i="3" s="1"/>
  <c r="R291" i="3"/>
  <c r="O291" i="3"/>
  <c r="V291" i="3" s="1"/>
  <c r="W291" i="3" s="1"/>
  <c r="AA291" i="3" s="1"/>
  <c r="K291" i="3"/>
  <c r="I291" i="3"/>
  <c r="F291" i="3"/>
  <c r="R278" i="3"/>
  <c r="O278" i="3"/>
  <c r="R277" i="3"/>
  <c r="O277" i="3"/>
  <c r="R276" i="3"/>
  <c r="O276" i="3"/>
  <c r="R275" i="3"/>
  <c r="O275" i="3"/>
  <c r="R274" i="3"/>
  <c r="Z274" i="3"/>
  <c r="O274" i="3"/>
  <c r="R273" i="3"/>
  <c r="O273" i="3"/>
  <c r="K273" i="3"/>
  <c r="I273" i="3"/>
  <c r="F273" i="3"/>
  <c r="L273" i="3" s="1"/>
  <c r="R272" i="3"/>
  <c r="O272" i="3"/>
  <c r="R271" i="3"/>
  <c r="O271" i="3"/>
  <c r="R270" i="3"/>
  <c r="O270" i="3"/>
  <c r="V270" i="3" s="1"/>
  <c r="R268" i="3"/>
  <c r="O268" i="3"/>
  <c r="R267" i="3"/>
  <c r="O267" i="3"/>
  <c r="K267" i="3"/>
  <c r="I267" i="3"/>
  <c r="F267" i="3"/>
  <c r="R266" i="3"/>
  <c r="O266" i="3"/>
  <c r="R265" i="3"/>
  <c r="O265" i="3"/>
  <c r="R264" i="3"/>
  <c r="O264" i="3"/>
  <c r="R263" i="3"/>
  <c r="O263" i="3"/>
  <c r="R262" i="3"/>
  <c r="O262" i="3"/>
  <c r="R261" i="3"/>
  <c r="O261" i="3"/>
  <c r="Z261" i="3" s="1"/>
  <c r="K261" i="3"/>
  <c r="I261" i="3"/>
  <c r="F261" i="3"/>
  <c r="G261" i="3"/>
  <c r="R254" i="3"/>
  <c r="O254" i="3"/>
  <c r="R253" i="3"/>
  <c r="O253" i="3"/>
  <c r="R252" i="3"/>
  <c r="O252" i="3"/>
  <c r="V253" i="3" s="1"/>
  <c r="R251" i="3"/>
  <c r="O251" i="3"/>
  <c r="V252" i="3" s="1"/>
  <c r="R250" i="3"/>
  <c r="O250" i="3"/>
  <c r="R249" i="3"/>
  <c r="O249" i="3"/>
  <c r="K249" i="3"/>
  <c r="I249" i="3"/>
  <c r="F249" i="3"/>
  <c r="L249" i="3"/>
  <c r="R248" i="3"/>
  <c r="O248" i="3"/>
  <c r="R247" i="3"/>
  <c r="O247" i="3"/>
  <c r="R246" i="3"/>
  <c r="O246" i="3"/>
  <c r="R245" i="3"/>
  <c r="O245" i="3"/>
  <c r="R244" i="3"/>
  <c r="O244" i="3"/>
  <c r="R243" i="3"/>
  <c r="O243" i="3"/>
  <c r="K243" i="3"/>
  <c r="I243" i="3"/>
  <c r="F243" i="3"/>
  <c r="L243" i="3" s="1"/>
  <c r="R242" i="3"/>
  <c r="O242" i="3"/>
  <c r="R241" i="3"/>
  <c r="O241" i="3"/>
  <c r="R240" i="3"/>
  <c r="O240" i="3"/>
  <c r="R239" i="3"/>
  <c r="O239" i="3"/>
  <c r="R238" i="3"/>
  <c r="O238" i="3"/>
  <c r="R237" i="3"/>
  <c r="O237" i="3"/>
  <c r="Z237" i="3" s="1"/>
  <c r="K237" i="3"/>
  <c r="I237" i="3"/>
  <c r="F237" i="3"/>
  <c r="R236" i="3"/>
  <c r="O236" i="3"/>
  <c r="R235" i="3"/>
  <c r="O235" i="3"/>
  <c r="R234" i="3"/>
  <c r="O234" i="3"/>
  <c r="R233" i="3"/>
  <c r="O233" i="3"/>
  <c r="V234" i="3" s="1"/>
  <c r="X234" i="3" s="1"/>
  <c r="R232" i="3"/>
  <c r="O232" i="3"/>
  <c r="R231" i="3"/>
  <c r="O231" i="3"/>
  <c r="I231" i="3"/>
  <c r="F231" i="3"/>
  <c r="L231" i="3" s="1"/>
  <c r="R230" i="3"/>
  <c r="O230" i="3"/>
  <c r="R229" i="3"/>
  <c r="O229" i="3"/>
  <c r="Z230" i="3" s="1"/>
  <c r="V230" i="3"/>
  <c r="X230" i="3" s="1"/>
  <c r="R228" i="3"/>
  <c r="O228" i="3"/>
  <c r="V229" i="3" s="1"/>
  <c r="X229" i="3" s="1"/>
  <c r="R227" i="3"/>
  <c r="O227" i="3"/>
  <c r="Z228" i="3" s="1"/>
  <c r="Y228" i="3" s="1"/>
  <c r="R226" i="3"/>
  <c r="O226" i="3"/>
  <c r="R225" i="3"/>
  <c r="O225" i="3"/>
  <c r="K225" i="3"/>
  <c r="Z225" i="3" s="1"/>
  <c r="Y225" i="3" s="1"/>
  <c r="I225" i="3"/>
  <c r="F225" i="3"/>
  <c r="L225" i="3" s="1"/>
  <c r="R224" i="3"/>
  <c r="O224" i="3"/>
  <c r="V224" i="3" s="1"/>
  <c r="W224" i="3" s="1"/>
  <c r="R223" i="3"/>
  <c r="O223" i="3"/>
  <c r="R222" i="3"/>
  <c r="O222" i="3"/>
  <c r="R221" i="3"/>
  <c r="O221" i="3"/>
  <c r="R220" i="3"/>
  <c r="O220" i="3"/>
  <c r="R219" i="3"/>
  <c r="O219" i="3"/>
  <c r="K219" i="3"/>
  <c r="I219" i="3"/>
  <c r="F219" i="3"/>
  <c r="G219" i="3" s="1"/>
  <c r="R218" i="3"/>
  <c r="O218" i="3"/>
  <c r="R217" i="3"/>
  <c r="O217" i="3"/>
  <c r="R216" i="3"/>
  <c r="O216" i="3"/>
  <c r="R215" i="3"/>
  <c r="O215" i="3"/>
  <c r="V216" i="3"/>
  <c r="R214" i="3"/>
  <c r="O214" i="3"/>
  <c r="R213" i="3"/>
  <c r="O213" i="3"/>
  <c r="Z213" i="3" s="1"/>
  <c r="Y213" i="3" s="1"/>
  <c r="K213" i="3"/>
  <c r="I213" i="3"/>
  <c r="F213" i="3"/>
  <c r="G213" i="3" s="1"/>
  <c r="R212" i="3"/>
  <c r="O212" i="3"/>
  <c r="R211" i="3"/>
  <c r="O211" i="3"/>
  <c r="R210" i="3"/>
  <c r="O210" i="3"/>
  <c r="R209" i="3"/>
  <c r="O209" i="3"/>
  <c r="V210" i="3" s="1"/>
  <c r="W210" i="3" s="1"/>
  <c r="R208" i="3"/>
  <c r="O208" i="3"/>
  <c r="Z208" i="3" s="1"/>
  <c r="R207" i="3"/>
  <c r="O207" i="3"/>
  <c r="K207" i="3"/>
  <c r="I207" i="3"/>
  <c r="F207" i="3"/>
  <c r="R206" i="3"/>
  <c r="O206" i="3"/>
  <c r="Z206" i="3" s="1"/>
  <c r="Y206" i="3" s="1"/>
  <c r="R205" i="3"/>
  <c r="O205" i="3"/>
  <c r="R204" i="3"/>
  <c r="O204" i="3"/>
  <c r="R203" i="3"/>
  <c r="V203" i="3" s="1"/>
  <c r="O203" i="3"/>
  <c r="V204" i="3" s="1"/>
  <c r="R202" i="3"/>
  <c r="O202" i="3"/>
  <c r="R201" i="3"/>
  <c r="O201" i="3"/>
  <c r="K201" i="3"/>
  <c r="I201" i="3"/>
  <c r="F201" i="3"/>
  <c r="G201" i="3" s="1"/>
  <c r="R200" i="3"/>
  <c r="O200" i="3"/>
  <c r="R199" i="3"/>
  <c r="O199" i="3"/>
  <c r="Z200" i="3" s="1"/>
  <c r="Y200" i="3" s="1"/>
  <c r="R198" i="3"/>
  <c r="O198" i="3"/>
  <c r="R197" i="3"/>
  <c r="O197" i="3"/>
  <c r="V198" i="3" s="1"/>
  <c r="X198" i="3" s="1"/>
  <c r="R196" i="3"/>
  <c r="O196" i="3"/>
  <c r="R195" i="3"/>
  <c r="O195" i="3"/>
  <c r="K195" i="3"/>
  <c r="I195" i="3"/>
  <c r="F195" i="3"/>
  <c r="L195" i="3" s="1"/>
  <c r="G195" i="3"/>
  <c r="V195" i="3" s="1"/>
  <c r="R194" i="3"/>
  <c r="O194" i="3"/>
  <c r="R193" i="3"/>
  <c r="O193" i="3"/>
  <c r="Z194" i="3" s="1"/>
  <c r="Y194" i="3" s="1"/>
  <c r="R192" i="3"/>
  <c r="O192" i="3"/>
  <c r="R191" i="3"/>
  <c r="O191" i="3"/>
  <c r="R190" i="3"/>
  <c r="O190" i="3"/>
  <c r="R189" i="3"/>
  <c r="O189" i="3"/>
  <c r="K189" i="3"/>
  <c r="I189" i="3"/>
  <c r="F189" i="3"/>
  <c r="R188" i="3"/>
  <c r="O188" i="3"/>
  <c r="Z188" i="3" s="1"/>
  <c r="Y188" i="3" s="1"/>
  <c r="R187" i="3"/>
  <c r="O187" i="3"/>
  <c r="R186" i="3"/>
  <c r="O186" i="3"/>
  <c r="R185" i="3"/>
  <c r="O185" i="3"/>
  <c r="V186" i="3" s="1"/>
  <c r="X186" i="3" s="1"/>
  <c r="R184" i="3"/>
  <c r="Z184" i="3" s="1"/>
  <c r="Y184" i="3" s="1"/>
  <c r="O184" i="3"/>
  <c r="R183" i="3"/>
  <c r="O183" i="3"/>
  <c r="K183" i="3"/>
  <c r="I183" i="3"/>
  <c r="F183" i="3"/>
  <c r="L183" i="3" s="1"/>
  <c r="R182" i="3"/>
  <c r="O182" i="3"/>
  <c r="R181" i="3"/>
  <c r="O181" i="3"/>
  <c r="R180" i="3"/>
  <c r="O180" i="3"/>
  <c r="R179" i="3"/>
  <c r="O179" i="3"/>
  <c r="V180" i="3" s="1"/>
  <c r="R178" i="3"/>
  <c r="O178" i="3"/>
  <c r="R177" i="3"/>
  <c r="O177" i="3"/>
  <c r="K177" i="3"/>
  <c r="I177" i="3"/>
  <c r="F177" i="3"/>
  <c r="L177" i="3"/>
  <c r="G177" i="3"/>
  <c r="R176" i="3"/>
  <c r="O176" i="3"/>
  <c r="R175" i="3"/>
  <c r="O175" i="3"/>
  <c r="V176" i="3" s="1"/>
  <c r="W176" i="3" s="1"/>
  <c r="R174" i="3"/>
  <c r="O174" i="3"/>
  <c r="R173" i="3"/>
  <c r="O173" i="3"/>
  <c r="R172" i="3"/>
  <c r="O172" i="3"/>
  <c r="V173" i="3" s="1"/>
  <c r="W173" i="3" s="1"/>
  <c r="R171" i="3"/>
  <c r="O171" i="3"/>
  <c r="Z172" i="3" s="1"/>
  <c r="Y172" i="3" s="1"/>
  <c r="K171" i="3"/>
  <c r="I171" i="3"/>
  <c r="F171" i="3"/>
  <c r="G171" i="3" s="1"/>
  <c r="R170" i="3"/>
  <c r="O170" i="3"/>
  <c r="R169" i="3"/>
  <c r="O169" i="3"/>
  <c r="R168" i="3"/>
  <c r="O168" i="3"/>
  <c r="R167" i="3"/>
  <c r="O167" i="3"/>
  <c r="V167" i="3" s="1"/>
  <c r="R166" i="3"/>
  <c r="O166" i="3"/>
  <c r="R165" i="3"/>
  <c r="O165" i="3"/>
  <c r="K165" i="3"/>
  <c r="I165" i="3"/>
  <c r="F165" i="3"/>
  <c r="L165" i="3" s="1"/>
  <c r="R164" i="3"/>
  <c r="O164" i="3"/>
  <c r="R163" i="3"/>
  <c r="O163" i="3"/>
  <c r="R162" i="3"/>
  <c r="O162" i="3"/>
  <c r="R161" i="3"/>
  <c r="O161" i="3"/>
  <c r="V162" i="3" s="1"/>
  <c r="R160" i="3"/>
  <c r="O160" i="3"/>
  <c r="R159" i="3"/>
  <c r="O159" i="3"/>
  <c r="I159" i="3"/>
  <c r="F159" i="3"/>
  <c r="R158" i="3"/>
  <c r="O158" i="3"/>
  <c r="R157" i="3"/>
  <c r="O157" i="3"/>
  <c r="R156" i="3"/>
  <c r="O156" i="3"/>
  <c r="R155" i="3"/>
  <c r="O155" i="3"/>
  <c r="R154" i="3"/>
  <c r="O154" i="3"/>
  <c r="R153" i="3"/>
  <c r="O153" i="3"/>
  <c r="K153" i="3"/>
  <c r="I153" i="3"/>
  <c r="F153" i="3"/>
  <c r="R152" i="3"/>
  <c r="O152" i="3"/>
  <c r="R151" i="3"/>
  <c r="O151" i="3"/>
  <c r="R150" i="3"/>
  <c r="O150" i="3"/>
  <c r="Z150" i="3" s="1"/>
  <c r="R149" i="3"/>
  <c r="O149" i="3"/>
  <c r="R148" i="3"/>
  <c r="O148" i="3"/>
  <c r="R147" i="3"/>
  <c r="O147" i="3"/>
  <c r="I147" i="3"/>
  <c r="F147" i="3"/>
  <c r="R146" i="3"/>
  <c r="O146" i="3"/>
  <c r="R145" i="3"/>
  <c r="O145" i="3"/>
  <c r="R144" i="3"/>
  <c r="O144" i="3"/>
  <c r="R143" i="3"/>
  <c r="O143" i="3"/>
  <c r="V144" i="3" s="1"/>
  <c r="W144" i="3" s="1"/>
  <c r="R142" i="3"/>
  <c r="O142" i="3"/>
  <c r="R141" i="3"/>
  <c r="O141" i="3"/>
  <c r="K141" i="3"/>
  <c r="I141" i="3"/>
  <c r="F141" i="3"/>
  <c r="R140" i="3"/>
  <c r="O140" i="3"/>
  <c r="R139" i="3"/>
  <c r="O139" i="3"/>
  <c r="R138" i="3"/>
  <c r="O138" i="3"/>
  <c r="R137" i="3"/>
  <c r="O137" i="3"/>
  <c r="R136" i="3"/>
  <c r="O136" i="3"/>
  <c r="R135" i="3"/>
  <c r="O135" i="3"/>
  <c r="I135" i="3"/>
  <c r="F135" i="3"/>
  <c r="R134" i="3"/>
  <c r="O134" i="3"/>
  <c r="Z134" i="3" s="1"/>
  <c r="R133" i="3"/>
  <c r="O133" i="3"/>
  <c r="R132" i="3"/>
  <c r="O132" i="3"/>
  <c r="R131" i="3"/>
  <c r="Z131" i="3" s="1"/>
  <c r="Y131" i="3" s="1"/>
  <c r="O131" i="3"/>
  <c r="R130" i="3"/>
  <c r="O130" i="3"/>
  <c r="R129" i="3"/>
  <c r="O129" i="3"/>
  <c r="I129" i="3"/>
  <c r="F129" i="3"/>
  <c r="R128" i="3"/>
  <c r="O128" i="3"/>
  <c r="R127" i="3"/>
  <c r="O127" i="3"/>
  <c r="R126" i="3"/>
  <c r="O126" i="3"/>
  <c r="R125" i="3"/>
  <c r="O125" i="3"/>
  <c r="R124" i="3"/>
  <c r="O124" i="3"/>
  <c r="R123" i="3"/>
  <c r="O123" i="3"/>
  <c r="K123" i="3"/>
  <c r="Z123" i="3" s="1"/>
  <c r="Z124" i="3" s="1"/>
  <c r="I123" i="3"/>
  <c r="F123" i="3"/>
  <c r="L123" i="3" s="1"/>
  <c r="R122" i="3"/>
  <c r="O122" i="3"/>
  <c r="V122" i="3" s="1"/>
  <c r="X122" i="3" s="1"/>
  <c r="R121" i="3"/>
  <c r="O121" i="3"/>
  <c r="Z121" i="3" s="1"/>
  <c r="Y121" i="3" s="1"/>
  <c r="R120" i="3"/>
  <c r="O120" i="3"/>
  <c r="R119" i="3"/>
  <c r="O119" i="3"/>
  <c r="R118" i="3"/>
  <c r="O118" i="3"/>
  <c r="R117" i="3"/>
  <c r="O117" i="3"/>
  <c r="K117" i="3"/>
  <c r="I117" i="3"/>
  <c r="F117" i="3"/>
  <c r="G117" i="3" s="1"/>
  <c r="R116" i="3"/>
  <c r="O116" i="3"/>
  <c r="V116" i="3" s="1"/>
  <c r="R115" i="3"/>
  <c r="O115" i="3"/>
  <c r="R114" i="3"/>
  <c r="O114" i="3"/>
  <c r="V115" i="3" s="1"/>
  <c r="R113" i="3"/>
  <c r="O113" i="3"/>
  <c r="R112" i="3"/>
  <c r="O112" i="3"/>
  <c r="R111" i="3"/>
  <c r="O111" i="3"/>
  <c r="Z111" i="3" s="1"/>
  <c r="Y111" i="3" s="1"/>
  <c r="K111" i="3"/>
  <c r="I111" i="3"/>
  <c r="F111" i="3"/>
  <c r="R110" i="3"/>
  <c r="O110" i="3"/>
  <c r="R109" i="3"/>
  <c r="O109" i="3"/>
  <c r="Z110" i="3" s="1"/>
  <c r="Y110" i="3" s="1"/>
  <c r="R108" i="3"/>
  <c r="O108" i="3"/>
  <c r="Z109" i="3" s="1"/>
  <c r="Y109" i="3" s="1"/>
  <c r="R107" i="3"/>
  <c r="O107" i="3"/>
  <c r="R106" i="3"/>
  <c r="O106" i="3"/>
  <c r="R105" i="3"/>
  <c r="O105" i="3"/>
  <c r="K105" i="3"/>
  <c r="I105" i="3"/>
  <c r="F105" i="3"/>
  <c r="R104" i="3"/>
  <c r="O104" i="3"/>
  <c r="R103" i="3"/>
  <c r="O103" i="3"/>
  <c r="V104" i="3" s="1"/>
  <c r="R102" i="3"/>
  <c r="O102" i="3"/>
  <c r="R101" i="3"/>
  <c r="O101" i="3"/>
  <c r="R100" i="3"/>
  <c r="O100" i="3"/>
  <c r="R99" i="3"/>
  <c r="O99" i="3"/>
  <c r="K99" i="3"/>
  <c r="I99" i="3"/>
  <c r="F99" i="3"/>
  <c r="G99" i="3" s="1"/>
  <c r="V99" i="3" s="1"/>
  <c r="R98" i="3"/>
  <c r="O98" i="3"/>
  <c r="V98" i="3" s="1"/>
  <c r="X98" i="3" s="1"/>
  <c r="R97" i="3"/>
  <c r="O97" i="3"/>
  <c r="R96" i="3"/>
  <c r="O96" i="3"/>
  <c r="R95" i="3"/>
  <c r="O95" i="3"/>
  <c r="R94" i="3"/>
  <c r="O94" i="3"/>
  <c r="R93" i="3"/>
  <c r="O93" i="3"/>
  <c r="K93" i="3"/>
  <c r="Z93" i="3" s="1"/>
  <c r="Y93" i="3" s="1"/>
  <c r="I93" i="3"/>
  <c r="F93" i="3"/>
  <c r="R92" i="3"/>
  <c r="O92" i="3"/>
  <c r="R91" i="3"/>
  <c r="O91" i="3"/>
  <c r="V92" i="3" s="1"/>
  <c r="W92" i="3" s="1"/>
  <c r="R90" i="3"/>
  <c r="O90" i="3"/>
  <c r="R89" i="3"/>
  <c r="O89" i="3"/>
  <c r="Z90" i="3" s="1"/>
  <c r="Y90" i="3" s="1"/>
  <c r="R88" i="3"/>
  <c r="O88" i="3"/>
  <c r="V89" i="3" s="1"/>
  <c r="W89" i="3" s="1"/>
  <c r="R87" i="3"/>
  <c r="O87" i="3"/>
  <c r="K87" i="3"/>
  <c r="I87" i="3"/>
  <c r="F87" i="3"/>
  <c r="R74" i="3"/>
  <c r="O74" i="3"/>
  <c r="V74" i="3" s="1"/>
  <c r="R73" i="3"/>
  <c r="O73" i="3"/>
  <c r="R72" i="3"/>
  <c r="O72" i="3"/>
  <c r="V73" i="3" s="1"/>
  <c r="R71" i="3"/>
  <c r="O71" i="3"/>
  <c r="R70" i="3"/>
  <c r="O70" i="3"/>
  <c r="R69" i="3"/>
  <c r="O69" i="3"/>
  <c r="K69" i="3"/>
  <c r="I69" i="3"/>
  <c r="F69" i="3"/>
  <c r="R68" i="3"/>
  <c r="O68" i="3"/>
  <c r="V68" i="3" s="1"/>
  <c r="R67" i="3"/>
  <c r="O67" i="3"/>
  <c r="R66" i="3"/>
  <c r="O66" i="3"/>
  <c r="R65" i="3"/>
  <c r="O65" i="3"/>
  <c r="R64" i="3"/>
  <c r="O64" i="3"/>
  <c r="R63" i="3"/>
  <c r="O63" i="3"/>
  <c r="K63" i="3"/>
  <c r="I63" i="3"/>
  <c r="F63" i="3"/>
  <c r="G63" i="3" s="1"/>
  <c r="V63" i="3" s="1"/>
  <c r="W63" i="3" s="1"/>
  <c r="R62" i="3"/>
  <c r="O62" i="3"/>
  <c r="R61" i="3"/>
  <c r="O61" i="3"/>
  <c r="R60" i="3"/>
  <c r="O60" i="3"/>
  <c r="V61" i="3" s="1"/>
  <c r="R59" i="3"/>
  <c r="O59" i="3"/>
  <c r="R58" i="3"/>
  <c r="O58" i="3"/>
  <c r="Z59" i="3" s="1"/>
  <c r="Y59" i="3" s="1"/>
  <c r="R57" i="3"/>
  <c r="O57" i="3"/>
  <c r="K57" i="3"/>
  <c r="I57" i="3"/>
  <c r="F57" i="3"/>
  <c r="R56" i="3"/>
  <c r="O56" i="3"/>
  <c r="R55" i="3"/>
  <c r="O55" i="3"/>
  <c r="V56" i="3" s="1"/>
  <c r="R54" i="3"/>
  <c r="O54" i="3"/>
  <c r="R53" i="3"/>
  <c r="O53" i="3"/>
  <c r="Z54" i="3" s="1"/>
  <c r="Y54" i="3" s="1"/>
  <c r="R52" i="3"/>
  <c r="Z52" i="3" s="1"/>
  <c r="Y52" i="3" s="1"/>
  <c r="O52" i="3"/>
  <c r="R51" i="3"/>
  <c r="O51" i="3"/>
  <c r="K51" i="3"/>
  <c r="I51" i="3"/>
  <c r="F51" i="3"/>
  <c r="G51" i="3" s="1"/>
  <c r="R50" i="3"/>
  <c r="O50" i="3"/>
  <c r="R49" i="3"/>
  <c r="O49" i="3"/>
  <c r="R48" i="3"/>
  <c r="O48" i="3"/>
  <c r="Z49" i="3" s="1"/>
  <c r="Y49" i="3" s="1"/>
  <c r="R47" i="3"/>
  <c r="O47" i="3"/>
  <c r="R46" i="3"/>
  <c r="O46" i="3"/>
  <c r="R45" i="3"/>
  <c r="O45" i="3"/>
  <c r="K45" i="3"/>
  <c r="Z45" i="3" s="1"/>
  <c r="Y45" i="3" s="1"/>
  <c r="I45" i="3"/>
  <c r="F45" i="3"/>
  <c r="L45" i="3" s="1"/>
  <c r="R44" i="3"/>
  <c r="O44" i="3"/>
  <c r="Z44" i="3" s="1"/>
  <c r="Y44" i="3" s="1"/>
  <c r="R43" i="3"/>
  <c r="O43" i="3"/>
  <c r="Z43" i="3" s="1"/>
  <c r="Y43" i="3" s="1"/>
  <c r="R42" i="3"/>
  <c r="O42" i="3"/>
  <c r="R41" i="3"/>
  <c r="O41" i="3"/>
  <c r="R40" i="3"/>
  <c r="O40" i="3"/>
  <c r="R39" i="3"/>
  <c r="O39" i="3"/>
  <c r="K39" i="3"/>
  <c r="I39" i="3"/>
  <c r="F39" i="3"/>
  <c r="L39" i="3" s="1"/>
  <c r="R38" i="3"/>
  <c r="O38" i="3"/>
  <c r="R37" i="3"/>
  <c r="O37" i="3"/>
  <c r="R36" i="3"/>
  <c r="O36" i="3"/>
  <c r="R35" i="3"/>
  <c r="O35" i="3"/>
  <c r="R34" i="3"/>
  <c r="O34" i="3"/>
  <c r="R33" i="3"/>
  <c r="O33" i="3"/>
  <c r="Z33" i="3" s="1"/>
  <c r="Y33" i="3" s="1"/>
  <c r="K33" i="3"/>
  <c r="I33" i="3"/>
  <c r="F33" i="3"/>
  <c r="G33" i="3" s="1"/>
  <c r="R32" i="3"/>
  <c r="O32" i="3"/>
  <c r="R31" i="3"/>
  <c r="O31" i="3"/>
  <c r="R30" i="3"/>
  <c r="O30" i="3"/>
  <c r="R29" i="3"/>
  <c r="O29" i="3"/>
  <c r="Z30" i="3" s="1"/>
  <c r="Y30" i="3" s="1"/>
  <c r="R28" i="3"/>
  <c r="O28" i="3"/>
  <c r="R27" i="3"/>
  <c r="O27" i="3"/>
  <c r="K27" i="3"/>
  <c r="I27" i="3"/>
  <c r="F27" i="3"/>
  <c r="L27" i="3" s="1"/>
  <c r="R26" i="3"/>
  <c r="O26" i="3"/>
  <c r="R25" i="3"/>
  <c r="O25" i="3"/>
  <c r="Z26" i="3" s="1"/>
  <c r="Y26" i="3" s="1"/>
  <c r="R24" i="3"/>
  <c r="O24" i="3"/>
  <c r="V25" i="3" s="1"/>
  <c r="R23" i="3"/>
  <c r="O23" i="3"/>
  <c r="R22" i="3"/>
  <c r="O22" i="3"/>
  <c r="R21" i="3"/>
  <c r="O21" i="3"/>
  <c r="K21" i="3"/>
  <c r="Z21" i="3" s="1"/>
  <c r="Y21" i="3" s="1"/>
  <c r="I21" i="3"/>
  <c r="F21" i="3"/>
  <c r="L21" i="3" s="1"/>
  <c r="R20" i="3"/>
  <c r="O20" i="3"/>
  <c r="V20" i="3" s="1"/>
  <c r="R19" i="3"/>
  <c r="O19" i="3"/>
  <c r="R18" i="3"/>
  <c r="O18" i="3"/>
  <c r="R17" i="3"/>
  <c r="O17" i="3"/>
  <c r="R16" i="3"/>
  <c r="O16" i="3"/>
  <c r="R15" i="3"/>
  <c r="O15" i="3"/>
  <c r="K15" i="3"/>
  <c r="I15" i="3"/>
  <c r="F15" i="3"/>
  <c r="L15" i="3" s="1"/>
  <c r="R14" i="3"/>
  <c r="O14" i="3"/>
  <c r="R13" i="3"/>
  <c r="O13" i="3"/>
  <c r="R12" i="3"/>
  <c r="O12" i="3"/>
  <c r="R11" i="3"/>
  <c r="O11" i="3"/>
  <c r="R10" i="3"/>
  <c r="O10" i="3"/>
  <c r="R9" i="3"/>
  <c r="O9" i="3"/>
  <c r="Z9" i="3" s="1"/>
  <c r="Y9" i="3" s="1"/>
  <c r="K9" i="3"/>
  <c r="I9" i="3"/>
  <c r="F9" i="3"/>
  <c r="G9" i="3" s="1"/>
  <c r="L213" i="3"/>
  <c r="K147" i="3"/>
  <c r="Z147" i="3"/>
  <c r="K129" i="3"/>
  <c r="Z129" i="3" s="1"/>
  <c r="K135" i="3"/>
  <c r="K159" i="3"/>
  <c r="K231" i="3"/>
  <c r="Z231" i="3" s="1"/>
  <c r="G303" i="3"/>
  <c r="Z141" i="3"/>
  <c r="Z143" i="3" s="1"/>
  <c r="Y143" i="3" s="1"/>
  <c r="G351" i="3"/>
  <c r="L261" i="3"/>
  <c r="V311" i="3"/>
  <c r="W311" i="3" s="1"/>
  <c r="Z174" i="3"/>
  <c r="Y174" i="3" s="1"/>
  <c r="Z296" i="3"/>
  <c r="Y296" i="3"/>
  <c r="V353" i="3"/>
  <c r="X353" i="3" s="1"/>
  <c r="X210" i="3"/>
  <c r="Z320" i="3"/>
  <c r="Y320" i="3" s="1"/>
  <c r="L171" i="3"/>
  <c r="Z273" i="3"/>
  <c r="Y273" i="3" s="1"/>
  <c r="Z291" i="3"/>
  <c r="Y291" i="3"/>
  <c r="Z248" i="3"/>
  <c r="Y248" i="3" s="1"/>
  <c r="Z270" i="3"/>
  <c r="Y270" i="3" s="1"/>
  <c r="V343" i="3"/>
  <c r="X343" i="3"/>
  <c r="Z305" i="3"/>
  <c r="Y305" i="3" s="1"/>
  <c r="AA305" i="3" s="1"/>
  <c r="G183" i="3"/>
  <c r="Z204" i="3"/>
  <c r="Y204" i="3" s="1"/>
  <c r="Z276" i="3"/>
  <c r="Y276" i="3"/>
  <c r="L201" i="3"/>
  <c r="Y308" i="3"/>
  <c r="V265" i="3"/>
  <c r="X265" i="3" s="1"/>
  <c r="G345" i="3"/>
  <c r="V342" i="3"/>
  <c r="V320" i="3"/>
  <c r="L219" i="3"/>
  <c r="V322" i="3"/>
  <c r="W322" i="3" s="1"/>
  <c r="V339" i="3"/>
  <c r="V317" i="3"/>
  <c r="W317" i="3" s="1"/>
  <c r="Z229" i="3"/>
  <c r="Y229" i="3" s="1"/>
  <c r="V217" i="3"/>
  <c r="X217" i="3" s="1"/>
  <c r="W217" i="3"/>
  <c r="AA217" i="3" s="1"/>
  <c r="V272" i="3"/>
  <c r="X272" i="3" s="1"/>
  <c r="V277" i="3"/>
  <c r="Z304" i="3"/>
  <c r="Y304" i="3" s="1"/>
  <c r="AA304" i="3" s="1"/>
  <c r="W304" i="3"/>
  <c r="X304" i="3"/>
  <c r="Z272" i="3"/>
  <c r="Y272" i="3" s="1"/>
  <c r="Y230" i="3"/>
  <c r="G333" i="3"/>
  <c r="V201" i="3"/>
  <c r="Y274" i="3"/>
  <c r="Z205" i="3"/>
  <c r="Y205" i="3" s="1"/>
  <c r="L321" i="3"/>
  <c r="L33" i="3"/>
  <c r="V205" i="3"/>
  <c r="L327" i="3"/>
  <c r="G249" i="3"/>
  <c r="V249" i="3"/>
  <c r="V308" i="3"/>
  <c r="W308" i="3" s="1"/>
  <c r="AA308" i="3"/>
  <c r="Z175" i="3"/>
  <c r="Y175" i="3" s="1"/>
  <c r="AA175" i="3" s="1"/>
  <c r="V175" i="3"/>
  <c r="X175" i="3" s="1"/>
  <c r="V355" i="3"/>
  <c r="X355" i="3"/>
  <c r="Z356" i="3"/>
  <c r="Y356" i="3" s="1"/>
  <c r="Z283" i="3"/>
  <c r="Y283" i="3" s="1"/>
  <c r="V336" i="3"/>
  <c r="V345" i="3"/>
  <c r="X345" i="3"/>
  <c r="Z345" i="3"/>
  <c r="Y345" i="3" s="1"/>
  <c r="Z195" i="3"/>
  <c r="Y195" i="3" s="1"/>
  <c r="Z293" i="3"/>
  <c r="Y293" i="3" s="1"/>
  <c r="Z299" i="3"/>
  <c r="Y299" i="3" s="1"/>
  <c r="V321" i="3"/>
  <c r="Z321" i="3"/>
  <c r="Y321" i="3" s="1"/>
  <c r="G123" i="3"/>
  <c r="V123" i="3" s="1"/>
  <c r="Z181" i="3"/>
  <c r="Y181" i="3" s="1"/>
  <c r="Z264" i="3"/>
  <c r="Y264" i="3"/>
  <c r="V264" i="3"/>
  <c r="X264" i="3" s="1"/>
  <c r="Z151" i="3"/>
  <c r="Y151" i="3" s="1"/>
  <c r="Z12" i="3"/>
  <c r="Y12" i="3" s="1"/>
  <c r="V282" i="3"/>
  <c r="W282" i="3" s="1"/>
  <c r="X282" i="3"/>
  <c r="V194" i="3"/>
  <c r="Z267" i="3"/>
  <c r="Y267" i="3" s="1"/>
  <c r="V337" i="3"/>
  <c r="W337" i="3" s="1"/>
  <c r="Z337" i="3"/>
  <c r="Y337" i="3" s="1"/>
  <c r="Z338" i="3"/>
  <c r="Y338" i="3"/>
  <c r="V352" i="3"/>
  <c r="X352" i="3" s="1"/>
  <c r="Z353" i="3"/>
  <c r="Y353" i="3" s="1"/>
  <c r="AA353" i="3" s="1"/>
  <c r="V283" i="3"/>
  <c r="X283" i="3"/>
  <c r="V284" i="3"/>
  <c r="X284" i="3" s="1"/>
  <c r="Z284" i="3"/>
  <c r="Y284" i="3" s="1"/>
  <c r="G279" i="3"/>
  <c r="G273" i="3"/>
  <c r="V273" i="3" s="1"/>
  <c r="V212" i="3"/>
  <c r="X212" i="3" s="1"/>
  <c r="V314" i="3"/>
  <c r="W314" i="3" s="1"/>
  <c r="AA314" i="3" s="1"/>
  <c r="Z87" i="3"/>
  <c r="Y87" i="3" s="1"/>
  <c r="Z312" i="3"/>
  <c r="Y312" i="3" s="1"/>
  <c r="L81" i="3"/>
  <c r="Z255" i="3"/>
  <c r="Z336" i="3"/>
  <c r="Y336" i="3" s="1"/>
  <c r="Z212" i="3"/>
  <c r="Y212" i="3" s="1"/>
  <c r="V349" i="3"/>
  <c r="X349" i="3" s="1"/>
  <c r="Z310" i="3"/>
  <c r="Y310" i="3" s="1"/>
  <c r="Z294" i="3"/>
  <c r="Y294" i="3" s="1"/>
  <c r="Z249" i="3"/>
  <c r="Y249" i="3" s="1"/>
  <c r="V77" i="3"/>
  <c r="X77" i="3" s="1"/>
  <c r="Z253" i="3"/>
  <c r="Y253" i="3" s="1"/>
  <c r="V38" i="3"/>
  <c r="X38" i="3" s="1"/>
  <c r="G339" i="3"/>
  <c r="V257" i="3"/>
  <c r="W257" i="3" s="1"/>
  <c r="V254" i="3"/>
  <c r="L297" i="3"/>
  <c r="W355" i="3"/>
  <c r="Z176" i="3"/>
  <c r="Y176" i="3" s="1"/>
  <c r="AA176" i="3" s="1"/>
  <c r="G291" i="3"/>
  <c r="L291" i="3"/>
  <c r="Z51" i="3"/>
  <c r="Y51" i="3" s="1"/>
  <c r="G237" i="3"/>
  <c r="L237" i="3"/>
  <c r="V246" i="3"/>
  <c r="Z247" i="3"/>
  <c r="Y247" i="3" s="1"/>
  <c r="W353" i="3"/>
  <c r="Z159" i="3"/>
  <c r="Z160" i="3" s="1"/>
  <c r="Y160" i="3" s="1"/>
  <c r="Z163" i="3"/>
  <c r="Y163" i="3" s="1"/>
  <c r="L189" i="3"/>
  <c r="G189" i="3"/>
  <c r="Z198" i="3"/>
  <c r="Y198" i="3" s="1"/>
  <c r="Z201" i="3"/>
  <c r="Y201" i="3" s="1"/>
  <c r="Z226" i="3"/>
  <c r="Y226" i="3" s="1"/>
  <c r="Z207" i="3"/>
  <c r="Y207" i="3"/>
  <c r="Z220" i="3"/>
  <c r="Z221" i="3"/>
  <c r="Y221" i="3" s="1"/>
  <c r="Y220" i="3"/>
  <c r="Z224" i="3"/>
  <c r="Y224" i="3"/>
  <c r="W229" i="3"/>
  <c r="AA229" i="3" s="1"/>
  <c r="V138" i="3"/>
  <c r="G141" i="3"/>
  <c r="V141" i="3" s="1"/>
  <c r="W141" i="3" s="1"/>
  <c r="L141" i="3"/>
  <c r="V90" i="3"/>
  <c r="V121" i="3"/>
  <c r="X121" i="3" s="1"/>
  <c r="Z318" i="3"/>
  <c r="Y318" i="3"/>
  <c r="V318" i="3"/>
  <c r="X318" i="3" s="1"/>
  <c r="V332" i="3"/>
  <c r="X332" i="3" s="1"/>
  <c r="Z332" i="3"/>
  <c r="Y332" i="3" s="1"/>
  <c r="Z341" i="3"/>
  <c r="Y341" i="3" s="1"/>
  <c r="V341" i="3"/>
  <c r="Z354" i="3"/>
  <c r="Y354" i="3" s="1"/>
  <c r="Z39" i="3"/>
  <c r="Y39" i="3"/>
  <c r="Z250" i="3"/>
  <c r="Y250" i="3"/>
  <c r="Z289" i="3"/>
  <c r="Y289" i="3" s="1"/>
  <c r="Z177" i="3"/>
  <c r="Y177" i="3" s="1"/>
  <c r="Z75" i="3"/>
  <c r="Y75" i="3" s="1"/>
  <c r="V80" i="3"/>
  <c r="X80" i="3" s="1"/>
  <c r="V127" i="3"/>
  <c r="W127" i="3" s="1"/>
  <c r="Z216" i="3"/>
  <c r="Y216" i="3" s="1"/>
  <c r="Z219" i="3"/>
  <c r="Y219" i="3"/>
  <c r="V296" i="3"/>
  <c r="X296" i="3" s="1"/>
  <c r="Z211" i="3"/>
  <c r="Y211" i="3" s="1"/>
  <c r="V312" i="3"/>
  <c r="X312" i="3" s="1"/>
  <c r="W312" i="3"/>
  <c r="V261" i="3"/>
  <c r="X261" i="3" s="1"/>
  <c r="V262" i="3" s="1"/>
  <c r="Z81" i="3"/>
  <c r="Z82" i="3" s="1"/>
  <c r="Y82" i="3" s="1"/>
  <c r="V79" i="3"/>
  <c r="X79" i="3" s="1"/>
  <c r="Z79" i="3"/>
  <c r="Y79" i="3" s="1"/>
  <c r="Z127" i="3"/>
  <c r="Y127" i="3"/>
  <c r="AA127" i="3" s="1"/>
  <c r="V60" i="3"/>
  <c r="X60" i="3" s="1"/>
  <c r="Z60" i="3"/>
  <c r="Y60" i="3"/>
  <c r="Z98" i="3"/>
  <c r="Y98" i="3" s="1"/>
  <c r="Z116" i="3"/>
  <c r="Y116" i="3" s="1"/>
  <c r="X176" i="3"/>
  <c r="V156" i="3"/>
  <c r="W156" i="3" s="1"/>
  <c r="Z156" i="3"/>
  <c r="Y156" i="3" s="1"/>
  <c r="L117" i="3"/>
  <c r="V108" i="3"/>
  <c r="L111" i="3"/>
  <c r="G111" i="3"/>
  <c r="G315" i="3"/>
  <c r="Z340" i="3"/>
  <c r="Y340" i="3"/>
  <c r="Z339" i="3"/>
  <c r="Y339" i="3" s="1"/>
  <c r="AA339" i="3" s="1"/>
  <c r="Z344" i="3"/>
  <c r="Y344" i="3" s="1"/>
  <c r="Y343" i="3"/>
  <c r="X320" i="3"/>
  <c r="W320" i="3"/>
  <c r="G147" i="3"/>
  <c r="V147" i="3" s="1"/>
  <c r="L147" i="3"/>
  <c r="Z265" i="3"/>
  <c r="Y265" i="3" s="1"/>
  <c r="Z86" i="3"/>
  <c r="Y86" i="3" s="1"/>
  <c r="W80" i="3"/>
  <c r="Z50" i="3"/>
  <c r="Y50" i="3" s="1"/>
  <c r="Z327" i="3"/>
  <c r="Y327" i="3"/>
  <c r="V145" i="3"/>
  <c r="Z145" i="3"/>
  <c r="Y145" i="3"/>
  <c r="G231" i="3"/>
  <c r="V231" i="3" s="1"/>
  <c r="X231" i="3"/>
  <c r="V232" i="3" s="1"/>
  <c r="V81" i="3"/>
  <c r="W81" i="3" s="1"/>
  <c r="Z217" i="3"/>
  <c r="Y217" i="3" s="1"/>
  <c r="Z210" i="3"/>
  <c r="Y210" i="3"/>
  <c r="AA210" i="3" s="1"/>
  <c r="Z179" i="3"/>
  <c r="Y179" i="3" s="1"/>
  <c r="V338" i="3"/>
  <c r="V152" i="3"/>
  <c r="X152" i="3" s="1"/>
  <c r="V174" i="3"/>
  <c r="Z244" i="3"/>
  <c r="Y244" i="3" s="1"/>
  <c r="Z85" i="3"/>
  <c r="Y85" i="3" s="1"/>
  <c r="L69" i="3"/>
  <c r="G69" i="3"/>
  <c r="W343" i="3"/>
  <c r="L57" i="3"/>
  <c r="G57" i="3"/>
  <c r="Z152" i="3"/>
  <c r="Y152" i="3" s="1"/>
  <c r="L87" i="3"/>
  <c r="G87" i="3"/>
  <c r="Z236" i="3"/>
  <c r="Y236" i="3" s="1"/>
  <c r="V110" i="3"/>
  <c r="Z158" i="3"/>
  <c r="Y158" i="3"/>
  <c r="V158" i="3"/>
  <c r="V168" i="3"/>
  <c r="W168" i="3"/>
  <c r="W167" i="3"/>
  <c r="Z168" i="3"/>
  <c r="Y168" i="3" s="1"/>
  <c r="AA168" i="3" s="1"/>
  <c r="Y231" i="3"/>
  <c r="Y237" i="3"/>
  <c r="V237" i="3"/>
  <c r="X237" i="3" s="1"/>
  <c r="V238" i="3" s="1"/>
  <c r="W238" i="3" s="1"/>
  <c r="Z241" i="3"/>
  <c r="Y241" i="3" s="1"/>
  <c r="Z242" i="3"/>
  <c r="Y242" i="3" s="1"/>
  <c r="V241" i="3"/>
  <c r="W241" i="3" s="1"/>
  <c r="V242" i="3"/>
  <c r="W242" i="3" s="1"/>
  <c r="AA242" i="3" s="1"/>
  <c r="X291" i="3"/>
  <c r="V298" i="3"/>
  <c r="X298" i="3" s="1"/>
  <c r="V297" i="3"/>
  <c r="Z297" i="3"/>
  <c r="Y297" i="3" s="1"/>
  <c r="Z298" i="3"/>
  <c r="Y298" i="3"/>
  <c r="V302" i="3"/>
  <c r="X302" i="3" s="1"/>
  <c r="Z302" i="3"/>
  <c r="Y302" i="3" s="1"/>
  <c r="Z301" i="3"/>
  <c r="Y301" i="3" s="1"/>
  <c r="Z14" i="3"/>
  <c r="Y14" i="3" s="1"/>
  <c r="L51" i="3"/>
  <c r="V51" i="3"/>
  <c r="X51" i="3" s="1"/>
  <c r="V52" i="3" s="1"/>
  <c r="V133" i="3"/>
  <c r="Y134" i="3"/>
  <c r="V146" i="3"/>
  <c r="Z146" i="3"/>
  <c r="Y146" i="3" s="1"/>
  <c r="Y150" i="3"/>
  <c r="V150" i="3"/>
  <c r="Z169" i="3"/>
  <c r="Y169" i="3" s="1"/>
  <c r="V169" i="3"/>
  <c r="X169" i="3" s="1"/>
  <c r="V293" i="3"/>
  <c r="W293" i="3"/>
  <c r="AA293" i="3" s="1"/>
  <c r="V292" i="3"/>
  <c r="X292" i="3" s="1"/>
  <c r="L93" i="3"/>
  <c r="G93" i="3"/>
  <c r="X257" i="3"/>
  <c r="Z288" i="3"/>
  <c r="Y288" i="3" s="1"/>
  <c r="V288" i="3"/>
  <c r="W288" i="3" s="1"/>
  <c r="X288" i="3"/>
  <c r="V188" i="3"/>
  <c r="Z187" i="3"/>
  <c r="Y187" i="3" s="1"/>
  <c r="V206" i="3"/>
  <c r="W206" i="3" s="1"/>
  <c r="AA206" i="3" s="1"/>
  <c r="Y255" i="3"/>
  <c r="G165" i="3"/>
  <c r="L255" i="3"/>
  <c r="W349" i="3"/>
  <c r="X335" i="3"/>
  <c r="W335" i="3"/>
  <c r="X273" i="3"/>
  <c r="V274" i="3" s="1"/>
  <c r="W274" i="3" s="1"/>
  <c r="AA274" i="3" s="1"/>
  <c r="W273" i="3"/>
  <c r="AA273" i="3"/>
  <c r="X89" i="3"/>
  <c r="X127" i="3"/>
  <c r="X173" i="3"/>
  <c r="W198" i="3"/>
  <c r="AA198" i="3" s="1"/>
  <c r="W121" i="3"/>
  <c r="AA121" i="3" s="1"/>
  <c r="W186" i="3"/>
  <c r="Y159" i="3"/>
  <c r="Z161" i="3"/>
  <c r="Y161" i="3" s="1"/>
  <c r="W122" i="3"/>
  <c r="X319" i="3"/>
  <c r="W319" i="3"/>
  <c r="W152" i="3"/>
  <c r="AA152" i="3" s="1"/>
  <c r="W174" i="3"/>
  <c r="AA174" i="3" s="1"/>
  <c r="X174" i="3"/>
  <c r="X156" i="3"/>
  <c r="W60" i="3"/>
  <c r="AA60" i="3" s="1"/>
  <c r="Y129" i="3"/>
  <c r="X241" i="3"/>
  <c r="X167" i="3"/>
  <c r="W169" i="3"/>
  <c r="W302" i="3"/>
  <c r="AA302" i="3" s="1"/>
  <c r="W237" i="3"/>
  <c r="Z239" i="3"/>
  <c r="Y239" i="3" s="1"/>
  <c r="Z128" i="3"/>
  <c r="Y128" i="3" s="1"/>
  <c r="V128" i="3"/>
  <c r="W128" i="3" s="1"/>
  <c r="X128" i="3"/>
  <c r="AA128" i="3"/>
  <c r="V177" i="3"/>
  <c r="W230" i="3"/>
  <c r="AA230" i="3" s="1"/>
  <c r="Z232" i="3"/>
  <c r="Y232" i="3"/>
  <c r="L309" i="3"/>
  <c r="G309" i="3"/>
  <c r="Z260" i="3"/>
  <c r="Y260" i="3" s="1"/>
  <c r="V260" i="3"/>
  <c r="W260" i="3" s="1"/>
  <c r="Z61" i="3"/>
  <c r="Y61" i="3" s="1"/>
  <c r="AA61" i="3" s="1"/>
  <c r="Z62" i="3"/>
  <c r="Y62" i="3" s="1"/>
  <c r="Z91" i="3"/>
  <c r="Y91" i="3"/>
  <c r="V91" i="3"/>
  <c r="X91" i="3" s="1"/>
  <c r="X92" i="3"/>
  <c r="Z92" i="3"/>
  <c r="Y92" i="3" s="1"/>
  <c r="V139" i="3"/>
  <c r="Z139" i="3"/>
  <c r="Y139" i="3" s="1"/>
  <c r="V275" i="3"/>
  <c r="X275" i="3" s="1"/>
  <c r="Z275" i="3"/>
  <c r="Y275" i="3"/>
  <c r="AA275" i="3" s="1"/>
  <c r="Z277" i="3"/>
  <c r="Y277" i="3" s="1"/>
  <c r="V276" i="3"/>
  <c r="W276" i="3"/>
  <c r="AA276" i="3" s="1"/>
  <c r="X277" i="3"/>
  <c r="W277" i="3"/>
  <c r="V62" i="3"/>
  <c r="Z18" i="3"/>
  <c r="Y18" i="3" s="1"/>
  <c r="V37" i="3"/>
  <c r="W37" i="3" s="1"/>
  <c r="Z251" i="3"/>
  <c r="Y251" i="3"/>
  <c r="V251" i="3"/>
  <c r="W251" i="3"/>
  <c r="Z252" i="3"/>
  <c r="Y252" i="3" s="1"/>
  <c r="Z268" i="3"/>
  <c r="Y268" i="3" s="1"/>
  <c r="W270" i="3"/>
  <c r="AA270" i="3" s="1"/>
  <c r="X270" i="3"/>
  <c r="W265" i="3"/>
  <c r="AA265" i="3"/>
  <c r="Z32" i="3"/>
  <c r="Y32" i="3" s="1"/>
  <c r="Z31" i="3"/>
  <c r="Y31" i="3" s="1"/>
  <c r="Z162" i="3"/>
  <c r="Y162" i="3" s="1"/>
  <c r="V163" i="3"/>
  <c r="X163" i="3" s="1"/>
  <c r="X180" i="3"/>
  <c r="V181" i="3"/>
  <c r="X181" i="3" s="1"/>
  <c r="G225" i="3"/>
  <c r="V309" i="3"/>
  <c r="W309" i="3" s="1"/>
  <c r="AA309" i="3" s="1"/>
  <c r="X309" i="3"/>
  <c r="V310" i="3"/>
  <c r="X310" i="3" s="1"/>
  <c r="Y309" i="3"/>
  <c r="V271" i="3"/>
  <c r="W271" i="3" s="1"/>
  <c r="AA271" i="3" s="1"/>
  <c r="X271" i="3"/>
  <c r="Z234" i="3"/>
  <c r="Y234" i="3" s="1"/>
  <c r="G75" i="3"/>
  <c r="V75" i="3" s="1"/>
  <c r="Z325" i="3"/>
  <c r="Y325" i="3" s="1"/>
  <c r="Z271" i="3"/>
  <c r="Y271" i="3" s="1"/>
  <c r="V299" i="3"/>
  <c r="X299" i="3"/>
  <c r="V350" i="3"/>
  <c r="W350" i="3" s="1"/>
  <c r="Z350" i="3"/>
  <c r="Y350" i="3"/>
  <c r="W275" i="3"/>
  <c r="W231" i="3"/>
  <c r="AA231" i="3"/>
  <c r="W310" i="3"/>
  <c r="AA310" i="3" s="1"/>
  <c r="X276" i="3"/>
  <c r="W61" i="3"/>
  <c r="X61" i="3"/>
  <c r="W284" i="3"/>
  <c r="X293" i="3"/>
  <c r="X337" i="3"/>
  <c r="Z233" i="3"/>
  <c r="Y233" i="3" s="1"/>
  <c r="X168" i="3"/>
  <c r="W298" i="3"/>
  <c r="AA298" i="3" s="1"/>
  <c r="X224" i="3"/>
  <c r="AA343" i="3"/>
  <c r="X206" i="3"/>
  <c r="Y81" i="3"/>
  <c r="AA81" i="3" s="1"/>
  <c r="W345" i="3"/>
  <c r="AA345" i="3" s="1"/>
  <c r="X311" i="3"/>
  <c r="X249" i="3"/>
  <c r="V250" i="3" s="1"/>
  <c r="W249" i="3"/>
  <c r="V32" i="3"/>
  <c r="X32" i="3" s="1"/>
  <c r="V67" i="3"/>
  <c r="W67" i="3" s="1"/>
  <c r="G135" i="3"/>
  <c r="V135" i="3" s="1"/>
  <c r="X135" i="3" s="1"/>
  <c r="V136" i="3" s="1"/>
  <c r="L135" i="3"/>
  <c r="Z178" i="3"/>
  <c r="Y178" i="3" s="1"/>
  <c r="V333" i="3"/>
  <c r="W333" i="3" s="1"/>
  <c r="V334" i="3"/>
  <c r="W334" i="3" s="1"/>
  <c r="Z254" i="3"/>
  <c r="Y254" i="3" s="1"/>
  <c r="V102" i="3"/>
  <c r="Z102" i="3"/>
  <c r="Y102" i="3" s="1"/>
  <c r="Z243" i="3"/>
  <c r="Y243" i="3" s="1"/>
  <c r="V248" i="3"/>
  <c r="V247" i="3"/>
  <c r="Z76" i="3"/>
  <c r="Y76" i="3" s="1"/>
  <c r="Z183" i="3"/>
  <c r="Y183" i="3" s="1"/>
  <c r="V187" i="3"/>
  <c r="X187" i="3"/>
  <c r="Z196" i="3"/>
  <c r="Y196" i="3"/>
  <c r="Z303" i="3"/>
  <c r="Y303" i="3"/>
  <c r="V303" i="3"/>
  <c r="X303" i="3" s="1"/>
  <c r="Z317" i="3"/>
  <c r="Y317" i="3"/>
  <c r="W212" i="3"/>
  <c r="AA212" i="3" s="1"/>
  <c r="Z114" i="3"/>
  <c r="Y114" i="3" s="1"/>
  <c r="L207" i="3"/>
  <c r="G207" i="3"/>
  <c r="V207" i="3" s="1"/>
  <c r="V324" i="3"/>
  <c r="Z351" i="3"/>
  <c r="Y351" i="3" s="1"/>
  <c r="V351" i="3"/>
  <c r="Z352" i="3"/>
  <c r="Y352" i="3"/>
  <c r="Z355" i="3"/>
  <c r="Y355" i="3"/>
  <c r="V356" i="3"/>
  <c r="X356" i="3" s="1"/>
  <c r="V31" i="3"/>
  <c r="Y123" i="3"/>
  <c r="Z138" i="3"/>
  <c r="Y138" i="3" s="1"/>
  <c r="V305" i="3"/>
  <c r="Z331" i="3"/>
  <c r="Y331" i="3" s="1"/>
  <c r="V331" i="3"/>
  <c r="X331" i="3"/>
  <c r="Z97" i="3"/>
  <c r="Y97" i="3" s="1"/>
  <c r="Z153" i="3"/>
  <c r="Z154" i="3" s="1"/>
  <c r="Y154" i="3" s="1"/>
  <c r="Z40" i="3"/>
  <c r="Y40" i="3" s="1"/>
  <c r="V183" i="3"/>
  <c r="X183" i="3" s="1"/>
  <c r="V184" i="3" s="1"/>
  <c r="Z99" i="3"/>
  <c r="V151" i="3"/>
  <c r="X151" i="3" s="1"/>
  <c r="V278" i="3"/>
  <c r="W278" i="3" s="1"/>
  <c r="Z135" i="3"/>
  <c r="Z173" i="3"/>
  <c r="Y173" i="3" s="1"/>
  <c r="AA173" i="3"/>
  <c r="V313" i="3"/>
  <c r="X313" i="3" s="1"/>
  <c r="Z322" i="3"/>
  <c r="Y322" i="3" s="1"/>
  <c r="AA322" i="3"/>
  <c r="V140" i="3"/>
  <c r="W140" i="3" s="1"/>
  <c r="Z300" i="3"/>
  <c r="Y300" i="3"/>
  <c r="Z335" i="3"/>
  <c r="Y335" i="3"/>
  <c r="AA335" i="3" s="1"/>
  <c r="X251" i="3"/>
  <c r="W180" i="3"/>
  <c r="W299" i="3"/>
  <c r="AA299" i="3"/>
  <c r="W91" i="3"/>
  <c r="AA91" i="3" s="1"/>
  <c r="W321" i="3"/>
  <c r="AA321" i="3" s="1"/>
  <c r="X321" i="3"/>
  <c r="X162" i="3"/>
  <c r="W162" i="3"/>
  <c r="AA162" i="3" s="1"/>
  <c r="X305" i="3"/>
  <c r="W305" i="3"/>
  <c r="Z23" i="3"/>
  <c r="Y23" i="3" s="1"/>
  <c r="Z140" i="3"/>
  <c r="Y140" i="3" s="1"/>
  <c r="W86" i="3"/>
  <c r="AA86" i="3" s="1"/>
  <c r="Z38" i="3"/>
  <c r="Y38" i="3" s="1"/>
  <c r="Z37" i="3"/>
  <c r="Y37" i="3" s="1"/>
  <c r="W38" i="3"/>
  <c r="W205" i="3"/>
  <c r="AA205" i="3"/>
  <c r="X205" i="3"/>
  <c r="X339" i="3"/>
  <c r="W339" i="3"/>
  <c r="Z100" i="3"/>
  <c r="Y100" i="3" s="1"/>
  <c r="Z164" i="3"/>
  <c r="Y164" i="3" s="1"/>
  <c r="V164" i="3"/>
  <c r="X164" i="3" s="1"/>
  <c r="Z165" i="3"/>
  <c r="Y165" i="3" s="1"/>
  <c r="Z166" i="3"/>
  <c r="Y166" i="3"/>
  <c r="W216" i="3"/>
  <c r="X216" i="3"/>
  <c r="V132" i="3"/>
  <c r="W132" i="3" s="1"/>
  <c r="Z132" i="3"/>
  <c r="Y132" i="3" s="1"/>
  <c r="G243" i="3"/>
  <c r="V243" i="3" s="1"/>
  <c r="V301" i="3"/>
  <c r="W301" i="3" s="1"/>
  <c r="AA301" i="3" s="1"/>
  <c r="X67" i="3"/>
  <c r="X247" i="3"/>
  <c r="W247" i="3"/>
  <c r="W204" i="3"/>
  <c r="AA204" i="3" s="1"/>
  <c r="X204" i="3"/>
  <c r="W102" i="3"/>
  <c r="AA102" i="3" s="1"/>
  <c r="X102" i="3"/>
  <c r="W234" i="3"/>
  <c r="W98" i="3"/>
  <c r="W324" i="3"/>
  <c r="X324" i="3"/>
  <c r="X31" i="3"/>
  <c r="W31" i="3"/>
  <c r="W151" i="3"/>
  <c r="AA151" i="3" s="1"/>
  <c r="W183" i="3"/>
  <c r="W351" i="3"/>
  <c r="AA351" i="3" s="1"/>
  <c r="X351" i="3"/>
  <c r="W187" i="3"/>
  <c r="AA187" i="3" s="1"/>
  <c r="X132" i="3"/>
  <c r="Z125" i="3"/>
  <c r="Y125" i="3" s="1"/>
  <c r="X141" i="3"/>
  <c r="V142" i="3" s="1"/>
  <c r="X317" i="3"/>
  <c r="W341" i="3"/>
  <c r="AA341" i="3"/>
  <c r="X341" i="3"/>
  <c r="Z47" i="3"/>
  <c r="Y47" i="3" s="1"/>
  <c r="AA317" i="3"/>
  <c r="Y147" i="3"/>
  <c r="Z149" i="3"/>
  <c r="Y149" i="3" s="1"/>
  <c r="V36" i="3"/>
  <c r="Z36" i="3"/>
  <c r="Y36" i="3" s="1"/>
  <c r="Z42" i="3"/>
  <c r="Y42" i="3" s="1"/>
  <c r="V42" i="3"/>
  <c r="W42" i="3" s="1"/>
  <c r="Z41" i="3"/>
  <c r="Y41" i="3"/>
  <c r="Z105" i="3"/>
  <c r="Z106" i="3"/>
  <c r="Y106" i="3" s="1"/>
  <c r="Z222" i="3"/>
  <c r="Y222" i="3" s="1"/>
  <c r="V222" i="3"/>
  <c r="X222" i="3" s="1"/>
  <c r="Z223" i="3"/>
  <c r="Y223" i="3"/>
  <c r="V223" i="3"/>
  <c r="W331" i="3"/>
  <c r="AA331" i="3" s="1"/>
  <c r="Z155" i="3"/>
  <c r="Y155" i="3" s="1"/>
  <c r="W164" i="3"/>
  <c r="AA164" i="3"/>
  <c r="X116" i="3"/>
  <c r="W116" i="3"/>
  <c r="AA116" i="3" s="1"/>
  <c r="W110" i="3"/>
  <c r="AA110" i="3" s="1"/>
  <c r="X110" i="3"/>
  <c r="W194" i="3"/>
  <c r="AA194" i="3" s="1"/>
  <c r="X194" i="3"/>
  <c r="W163" i="3"/>
  <c r="AA163" i="3" s="1"/>
  <c r="Z240" i="3"/>
  <c r="Y240" i="3" s="1"/>
  <c r="W123" i="3"/>
  <c r="X123" i="3"/>
  <c r="V124" i="3"/>
  <c r="AA251" i="3"/>
  <c r="Z157" i="3"/>
  <c r="Y157" i="3"/>
  <c r="V157" i="3"/>
  <c r="X157" i="3" s="1"/>
  <c r="L129" i="3"/>
  <c r="G129" i="3"/>
  <c r="V129" i="3"/>
  <c r="W79" i="3"/>
  <c r="X308" i="3"/>
  <c r="V266" i="3"/>
  <c r="X266" i="3" s="1"/>
  <c r="Z266" i="3"/>
  <c r="Y266" i="3" s="1"/>
  <c r="Z19" i="3"/>
  <c r="Y19" i="3" s="1"/>
  <c r="W175" i="3"/>
  <c r="W283" i="3"/>
  <c r="W272" i="3"/>
  <c r="V197" i="3"/>
  <c r="X197" i="3" s="1"/>
  <c r="Z197" i="3"/>
  <c r="Y197" i="3"/>
  <c r="V114" i="3"/>
  <c r="W114" i="3" s="1"/>
  <c r="AA114" i="3" s="1"/>
  <c r="Z115" i="3"/>
  <c r="Y115" i="3" s="1"/>
  <c r="V182" i="3"/>
  <c r="X182" i="3" s="1"/>
  <c r="Z182" i="3"/>
  <c r="Y182" i="3"/>
  <c r="V233" i="3"/>
  <c r="V221" i="3"/>
  <c r="W221" i="3" s="1"/>
  <c r="AA221" i="3" s="1"/>
  <c r="V219" i="3"/>
  <c r="X219" i="3" s="1"/>
  <c r="V220" i="3" s="1"/>
  <c r="Z235" i="3"/>
  <c r="Y235" i="3"/>
  <c r="V235" i="3"/>
  <c r="X235" i="3" s="1"/>
  <c r="Z144" i="3"/>
  <c r="Y144" i="3"/>
  <c r="AA144" i="3" s="1"/>
  <c r="X42" i="3"/>
  <c r="W222" i="3"/>
  <c r="AA222" i="3" s="1"/>
  <c r="X129" i="3"/>
  <c r="V130" i="3" s="1"/>
  <c r="X130" i="3" s="1"/>
  <c r="V131" i="3" s="1"/>
  <c r="W129" i="3"/>
  <c r="AA129" i="3" s="1"/>
  <c r="W36" i="3"/>
  <c r="AA36" i="3" s="1"/>
  <c r="X36" i="3"/>
  <c r="W235" i="3"/>
  <c r="AA235" i="3" s="1"/>
  <c r="Y105" i="3"/>
  <c r="W130" i="3"/>
  <c r="W285" i="3" l="1"/>
  <c r="X285" i="3"/>
  <c r="V286" i="3" s="1"/>
  <c r="X306" i="3"/>
  <c r="W306" i="3"/>
  <c r="W195" i="3"/>
  <c r="AA195" i="3" s="1"/>
  <c r="X195" i="3"/>
  <c r="V196" i="3" s="1"/>
  <c r="X203" i="3"/>
  <c r="W203" i="3"/>
  <c r="Y208" i="3"/>
  <c r="Z209" i="3"/>
  <c r="Y209" i="3" s="1"/>
  <c r="W104" i="3"/>
  <c r="AA104" i="3" s="1"/>
  <c r="X104" i="3"/>
  <c r="X252" i="3"/>
  <c r="W252" i="3"/>
  <c r="AA252" i="3" s="1"/>
  <c r="Y261" i="3"/>
  <c r="Z262" i="3"/>
  <c r="Y262" i="3" s="1"/>
  <c r="Z263" i="3"/>
  <c r="Y263" i="3" s="1"/>
  <c r="Z94" i="3"/>
  <c r="X73" i="3"/>
  <c r="W73" i="3"/>
  <c r="X68" i="3"/>
  <c r="W68" i="3"/>
  <c r="X220" i="3"/>
  <c r="W220" i="3"/>
  <c r="AA220" i="3" s="1"/>
  <c r="AA334" i="3"/>
  <c r="X147" i="3"/>
  <c r="V148" i="3" s="1"/>
  <c r="W147" i="3"/>
  <c r="AA147" i="3" s="1"/>
  <c r="AA241" i="3"/>
  <c r="W207" i="3"/>
  <c r="AA207" i="3" s="1"/>
  <c r="X207" i="3"/>
  <c r="W56" i="3"/>
  <c r="X56" i="3"/>
  <c r="Z73" i="3"/>
  <c r="Y73" i="3" s="1"/>
  <c r="Z84" i="3"/>
  <c r="Y84" i="3" s="1"/>
  <c r="V227" i="3"/>
  <c r="W261" i="3"/>
  <c r="AA261" i="3" s="1"/>
  <c r="W346" i="3"/>
  <c r="Z74" i="3"/>
  <c r="Y74" i="3" s="1"/>
  <c r="Z148" i="3"/>
  <c r="Y148" i="3" s="1"/>
  <c r="G153" i="3"/>
  <c r="V153" i="3" s="1"/>
  <c r="L153" i="3"/>
  <c r="Z238" i="3"/>
  <c r="Y238" i="3" s="1"/>
  <c r="V280" i="3"/>
  <c r="W279" i="3"/>
  <c r="X62" i="3"/>
  <c r="W62" i="3"/>
  <c r="AA62" i="3" s="1"/>
  <c r="V54" i="3"/>
  <c r="Z142" i="3"/>
  <c r="Y142" i="3" s="1"/>
  <c r="Z199" i="3"/>
  <c r="Y199" i="3" s="1"/>
  <c r="X254" i="3"/>
  <c r="W254" i="3"/>
  <c r="AA254" i="3" s="1"/>
  <c r="V316" i="3"/>
  <c r="V134" i="3"/>
  <c r="Z133" i="3"/>
  <c r="Y133" i="3" s="1"/>
  <c r="AA224" i="3"/>
  <c r="AA355" i="3"/>
  <c r="AA272" i="3"/>
  <c r="V30" i="3"/>
  <c r="X30" i="3" s="1"/>
  <c r="W313" i="3"/>
  <c r="AA313" i="3" s="1"/>
  <c r="X301" i="3"/>
  <c r="X260" i="3"/>
  <c r="Z227" i="3"/>
  <c r="Y227" i="3" s="1"/>
  <c r="V103" i="3"/>
  <c r="V85" i="3"/>
  <c r="AA288" i="3"/>
  <c r="X81" i="3"/>
  <c r="V82" i="3" s="1"/>
  <c r="Z122" i="3"/>
  <c r="Y122" i="3" s="1"/>
  <c r="AA122" i="3" s="1"/>
  <c r="AA311" i="3"/>
  <c r="L105" i="3"/>
  <c r="G105" i="3"/>
  <c r="G267" i="3"/>
  <c r="V267" i="3" s="1"/>
  <c r="L267" i="3"/>
  <c r="AA312" i="3"/>
  <c r="V330" i="3"/>
  <c r="Z330" i="3"/>
  <c r="Y330" i="3" s="1"/>
  <c r="W51" i="3"/>
  <c r="AA51" i="3" s="1"/>
  <c r="X140" i="3"/>
  <c r="V109" i="3"/>
  <c r="W77" i="3"/>
  <c r="W135" i="3"/>
  <c r="V185" i="3"/>
  <c r="X242" i="3"/>
  <c r="V57" i="3"/>
  <c r="X344" i="3"/>
  <c r="W336" i="3"/>
  <c r="AA336" i="3" s="1"/>
  <c r="X336" i="3"/>
  <c r="V354" i="3"/>
  <c r="V199" i="3"/>
  <c r="Z346" i="3"/>
  <c r="Y346" i="3" s="1"/>
  <c r="AA346" i="3" s="1"/>
  <c r="W303" i="3"/>
  <c r="AA303" i="3" s="1"/>
  <c r="X334" i="3"/>
  <c r="X278" i="3"/>
  <c r="W315" i="3"/>
  <c r="AA123" i="3"/>
  <c r="X37" i="3"/>
  <c r="Z104" i="3"/>
  <c r="Y104" i="3" s="1"/>
  <c r="W332" i="3"/>
  <c r="AA332" i="3" s="1"/>
  <c r="V93" i="3"/>
  <c r="W93" i="3" s="1"/>
  <c r="AA93" i="3" s="1"/>
  <c r="Z347" i="3"/>
  <c r="Y347" i="3" s="1"/>
  <c r="AA337" i="3"/>
  <c r="V325" i="3"/>
  <c r="Z46" i="3"/>
  <c r="Y46" i="3" s="1"/>
  <c r="Z69" i="3"/>
  <c r="AA92" i="3"/>
  <c r="V193" i="3"/>
  <c r="Z193" i="3"/>
  <c r="Y193" i="3" s="1"/>
  <c r="V215" i="3"/>
  <c r="W108" i="3"/>
  <c r="X108" i="3"/>
  <c r="W201" i="3"/>
  <c r="AA201" i="3" s="1"/>
  <c r="X201" i="3"/>
  <c r="V202" i="3" s="1"/>
  <c r="W266" i="3"/>
  <c r="AA266" i="3" s="1"/>
  <c r="Z214" i="3"/>
  <c r="X333" i="3"/>
  <c r="V213" i="3"/>
  <c r="X213" i="3" s="1"/>
  <c r="V214" i="3" s="1"/>
  <c r="X238" i="3"/>
  <c r="X350" i="3"/>
  <c r="V44" i="3"/>
  <c r="Z89" i="3"/>
  <c r="Y89" i="3" s="1"/>
  <c r="AA89" i="3" s="1"/>
  <c r="X322" i="3"/>
  <c r="Z333" i="3"/>
  <c r="Y333" i="3" s="1"/>
  <c r="AA333" i="3" s="1"/>
  <c r="V105" i="3"/>
  <c r="Z57" i="3"/>
  <c r="Y57" i="3" s="1"/>
  <c r="W157" i="3"/>
  <c r="AA157" i="3" s="1"/>
  <c r="W197" i="3"/>
  <c r="AA197" i="3" s="1"/>
  <c r="W219" i="3"/>
  <c r="AA219" i="3" s="1"/>
  <c r="W292" i="3"/>
  <c r="AA292" i="3" s="1"/>
  <c r="Z107" i="3"/>
  <c r="Y107" i="3" s="1"/>
  <c r="AA183" i="3"/>
  <c r="V326" i="3"/>
  <c r="Z316" i="3"/>
  <c r="Y316" i="3" s="1"/>
  <c r="AA350" i="3"/>
  <c r="W264" i="3"/>
  <c r="AA264" i="3" s="1"/>
  <c r="W318" i="3"/>
  <c r="AA318" i="3" s="1"/>
  <c r="L63" i="3"/>
  <c r="Z78" i="3"/>
  <c r="Y78" i="3" s="1"/>
  <c r="X90" i="3"/>
  <c r="W90" i="3"/>
  <c r="AA90" i="3" s="1"/>
  <c r="AA42" i="3"/>
  <c r="AA98" i="3"/>
  <c r="AA132" i="3"/>
  <c r="AA37" i="3"/>
  <c r="G39" i="3"/>
  <c r="V39" i="3" s="1"/>
  <c r="V189" i="3"/>
  <c r="Z34" i="3"/>
  <c r="Y34" i="3" s="1"/>
  <c r="AA249" i="3"/>
  <c r="AA319" i="3"/>
  <c r="L99" i="3"/>
  <c r="W146" i="3"/>
  <c r="AA146" i="3" s="1"/>
  <c r="X146" i="3"/>
  <c r="V200" i="3"/>
  <c r="V111" i="3"/>
  <c r="V43" i="3"/>
  <c r="Z186" i="3"/>
  <c r="Y186" i="3" s="1"/>
  <c r="AA186" i="3" s="1"/>
  <c r="Z130" i="3"/>
  <c r="Y130" i="3" s="1"/>
  <c r="V327" i="3"/>
  <c r="Z328" i="3"/>
  <c r="Y328" i="3" s="1"/>
  <c r="V208" i="3"/>
  <c r="V209" i="3"/>
  <c r="X342" i="3"/>
  <c r="W342" i="3"/>
  <c r="V48" i="3"/>
  <c r="X274" i="3"/>
  <c r="Z48" i="3"/>
  <c r="Y48" i="3" s="1"/>
  <c r="AA234" i="3"/>
  <c r="AA38" i="3"/>
  <c r="Z189" i="3"/>
  <c r="Y189" i="3" s="1"/>
  <c r="X314" i="3"/>
  <c r="Z88" i="3"/>
  <c r="Y88" i="3" s="1"/>
  <c r="Z315" i="3"/>
  <c r="Y315" i="3" s="1"/>
  <c r="V228" i="3"/>
  <c r="X228" i="3" s="1"/>
  <c r="V165" i="3"/>
  <c r="V171" i="3"/>
  <c r="V218" i="3"/>
  <c r="Z218" i="3"/>
  <c r="Y218" i="3" s="1"/>
  <c r="Z83" i="3"/>
  <c r="Y83" i="3" s="1"/>
  <c r="Z77" i="3"/>
  <c r="Y77" i="3" s="1"/>
  <c r="AA167" i="3"/>
  <c r="AA130" i="3"/>
  <c r="AA247" i="3"/>
  <c r="AA216" i="3"/>
  <c r="Z53" i="3"/>
  <c r="Y53" i="3" s="1"/>
  <c r="Z190" i="3"/>
  <c r="Y190" i="3" s="1"/>
  <c r="Z108" i="3"/>
  <c r="Y108" i="3" s="1"/>
  <c r="Z279" i="3"/>
  <c r="Z280" i="3" s="1"/>
  <c r="Y280" i="3" s="1"/>
  <c r="Z256" i="3"/>
  <c r="Y256" i="3" s="1"/>
  <c r="V347" i="3"/>
  <c r="Z319" i="3"/>
  <c r="Y319" i="3" s="1"/>
  <c r="V12" i="3"/>
  <c r="V26" i="3"/>
  <c r="V59" i="3"/>
  <c r="V117" i="3"/>
  <c r="Z167" i="3"/>
  <c r="Y167" i="3" s="1"/>
  <c r="Z171" i="3"/>
  <c r="Y171" i="3" s="1"/>
  <c r="Z185" i="3"/>
  <c r="Y185" i="3" s="1"/>
  <c r="Z202" i="3"/>
  <c r="V236" i="3"/>
  <c r="Z278" i="3"/>
  <c r="Y278" i="3" s="1"/>
  <c r="AA278" i="3" s="1"/>
  <c r="Z349" i="3"/>
  <c r="Y349" i="3" s="1"/>
  <c r="AA349" i="3" s="1"/>
  <c r="Z80" i="3"/>
  <c r="Y80" i="3" s="1"/>
  <c r="V348" i="3"/>
  <c r="G45" i="3"/>
  <c r="V45" i="3" s="1"/>
  <c r="X45" i="3" s="1"/>
  <c r="V46" i="3" s="1"/>
  <c r="Z27" i="3"/>
  <c r="V33" i="3"/>
  <c r="V97" i="3"/>
  <c r="Z342" i="3"/>
  <c r="Y342" i="3" s="1"/>
  <c r="Z103" i="3"/>
  <c r="Y103" i="3" s="1"/>
  <c r="V211" i="3"/>
  <c r="Z311" i="3"/>
  <c r="Y311" i="3" s="1"/>
  <c r="V289" i="3"/>
  <c r="W131" i="3"/>
  <c r="AA131" i="3" s="1"/>
  <c r="X131" i="3"/>
  <c r="W45" i="3"/>
  <c r="AA45" i="3" s="1"/>
  <c r="W74" i="3"/>
  <c r="AA74" i="3" s="1"/>
  <c r="X74" i="3"/>
  <c r="W250" i="3"/>
  <c r="AA250" i="3" s="1"/>
  <c r="X250" i="3"/>
  <c r="X114" i="3"/>
  <c r="X221" i="3"/>
  <c r="X233" i="3"/>
  <c r="W233" i="3"/>
  <c r="AA233" i="3" s="1"/>
  <c r="Y135" i="3"/>
  <c r="AA135" i="3" s="1"/>
  <c r="Z136" i="3"/>
  <c r="Y136" i="3" s="1"/>
  <c r="Z137" i="3"/>
  <c r="Y137" i="3" s="1"/>
  <c r="X253" i="3"/>
  <c r="W253" i="3"/>
  <c r="AA253" i="3" s="1"/>
  <c r="X246" i="3"/>
  <c r="W246" i="3"/>
  <c r="AA246" i="3" s="1"/>
  <c r="X184" i="3"/>
  <c r="W184" i="3"/>
  <c r="AA184" i="3" s="1"/>
  <c r="W124" i="3"/>
  <c r="X124" i="3"/>
  <c r="V125" i="3" s="1"/>
  <c r="X243" i="3"/>
  <c r="V244" i="3" s="1"/>
  <c r="W243" i="3"/>
  <c r="AA243" i="3" s="1"/>
  <c r="X75" i="3"/>
  <c r="V76" i="3" s="1"/>
  <c r="W75" i="3"/>
  <c r="AA75" i="3" s="1"/>
  <c r="X214" i="3"/>
  <c r="W214" i="3"/>
  <c r="X142" i="3"/>
  <c r="V143" i="3" s="1"/>
  <c r="W142" i="3"/>
  <c r="AA142" i="3" s="1"/>
  <c r="X20" i="3"/>
  <c r="W20" i="3"/>
  <c r="W148" i="3"/>
  <c r="AA148" i="3" s="1"/>
  <c r="X148" i="3"/>
  <c r="V149" i="3" s="1"/>
  <c r="X133" i="3"/>
  <c r="W133" i="3"/>
  <c r="AA133" i="3" s="1"/>
  <c r="X93" i="3"/>
  <c r="V94" i="3" s="1"/>
  <c r="X286" i="3"/>
  <c r="V287" i="3" s="1"/>
  <c r="W286" i="3"/>
  <c r="W177" i="3"/>
  <c r="AA177" i="3" s="1"/>
  <c r="X177" i="3"/>
  <c r="V178" i="3" s="1"/>
  <c r="X52" i="3"/>
  <c r="V53" i="3" s="1"/>
  <c r="W52" i="3"/>
  <c r="AA52" i="3" s="1"/>
  <c r="X136" i="3"/>
  <c r="V137" i="3" s="1"/>
  <c r="W136" i="3"/>
  <c r="X223" i="3"/>
  <c r="W223" i="3"/>
  <c r="AA223" i="3" s="1"/>
  <c r="W182" i="3"/>
  <c r="AA182" i="3" s="1"/>
  <c r="Y99" i="3"/>
  <c r="Z101" i="3"/>
  <c r="Y101" i="3" s="1"/>
  <c r="Z259" i="3"/>
  <c r="Y259" i="3" s="1"/>
  <c r="V258" i="3"/>
  <c r="Z258" i="3"/>
  <c r="Y258" i="3" s="1"/>
  <c r="V259" i="3"/>
  <c r="Y124" i="3"/>
  <c r="Z126" i="3"/>
  <c r="Y126" i="3" s="1"/>
  <c r="W150" i="3"/>
  <c r="AA150" i="3" s="1"/>
  <c r="X150" i="3"/>
  <c r="X232" i="3"/>
  <c r="W232" i="3"/>
  <c r="AA232" i="3" s="1"/>
  <c r="Z63" i="3"/>
  <c r="Z68" i="3"/>
  <c r="Y68" i="3" s="1"/>
  <c r="Z67" i="3"/>
  <c r="Y67" i="3" s="1"/>
  <c r="AA67" i="3" s="1"/>
  <c r="Z323" i="3"/>
  <c r="Y323" i="3" s="1"/>
  <c r="Z324" i="3"/>
  <c r="Y324" i="3" s="1"/>
  <c r="AA324" i="3" s="1"/>
  <c r="V323" i="3"/>
  <c r="W262" i="3"/>
  <c r="AA262" i="3" s="1"/>
  <c r="X262" i="3"/>
  <c r="V263" i="3" s="1"/>
  <c r="AA80" i="3"/>
  <c r="W213" i="3"/>
  <c r="AA213" i="3" s="1"/>
  <c r="AA140" i="3"/>
  <c r="W356" i="3"/>
  <c r="AA356" i="3" s="1"/>
  <c r="X63" i="3"/>
  <c r="V64" i="3" s="1"/>
  <c r="V225" i="3"/>
  <c r="W158" i="3"/>
  <c r="AA158" i="3" s="1"/>
  <c r="X158" i="3"/>
  <c r="X57" i="3"/>
  <c r="V58" i="3" s="1"/>
  <c r="W57" i="3"/>
  <c r="W338" i="3"/>
  <c r="AA338" i="3" s="1"/>
  <c r="X338" i="3"/>
  <c r="AA156" i="3"/>
  <c r="X138" i="3"/>
  <c r="W138" i="3"/>
  <c r="AA138" i="3" s="1"/>
  <c r="Y153" i="3"/>
  <c r="X139" i="3"/>
  <c r="W139" i="3"/>
  <c r="AA139" i="3" s="1"/>
  <c r="W188" i="3"/>
  <c r="AA188" i="3" s="1"/>
  <c r="X188" i="3"/>
  <c r="X297" i="3"/>
  <c r="W297" i="3"/>
  <c r="AA297" i="3" s="1"/>
  <c r="X145" i="3"/>
  <c r="W145" i="3"/>
  <c r="AA145" i="3" s="1"/>
  <c r="X44" i="3"/>
  <c r="W44" i="3"/>
  <c r="AA44" i="3" s="1"/>
  <c r="W181" i="3"/>
  <c r="AA181" i="3" s="1"/>
  <c r="X99" i="3"/>
  <c r="V100" i="3" s="1"/>
  <c r="W99" i="3"/>
  <c r="AA99" i="3" s="1"/>
  <c r="W255" i="3"/>
  <c r="AA255" i="3" s="1"/>
  <c r="X255" i="3"/>
  <c r="V256" i="3" s="1"/>
  <c r="W200" i="3"/>
  <c r="AA200" i="3" s="1"/>
  <c r="X200" i="3"/>
  <c r="AA260" i="3"/>
  <c r="AA79" i="3"/>
  <c r="V14" i="3"/>
  <c r="V13" i="3"/>
  <c r="Z22" i="3"/>
  <c r="Y22" i="3" s="1"/>
  <c r="V23" i="3"/>
  <c r="G159" i="3"/>
  <c r="V159" i="3" s="1"/>
  <c r="L159" i="3"/>
  <c r="AA277" i="3"/>
  <c r="AA169" i="3"/>
  <c r="W78" i="3"/>
  <c r="V69" i="3"/>
  <c r="V72" i="3"/>
  <c r="AA237" i="3"/>
  <c r="Z113" i="3"/>
  <c r="Y113" i="3" s="1"/>
  <c r="Z112" i="3"/>
  <c r="Y112" i="3" s="1"/>
  <c r="X115" i="3"/>
  <c r="W115" i="3"/>
  <c r="AA115" i="3" s="1"/>
  <c r="V240" i="3"/>
  <c r="V239" i="3"/>
  <c r="Z246" i="3"/>
  <c r="Y246" i="3" s="1"/>
  <c r="Z245" i="3"/>
  <c r="Y245" i="3" s="1"/>
  <c r="V245" i="3"/>
  <c r="V307" i="3"/>
  <c r="Z306" i="3"/>
  <c r="Y306" i="3" s="1"/>
  <c r="AA306" i="3" s="1"/>
  <c r="Z307" i="3"/>
  <c r="Y307" i="3" s="1"/>
  <c r="AA77" i="3"/>
  <c r="W248" i="3"/>
  <c r="AA248" i="3" s="1"/>
  <c r="X248" i="3"/>
  <c r="AA257" i="3"/>
  <c r="X144" i="3"/>
  <c r="AA238" i="3"/>
  <c r="AA344" i="3"/>
  <c r="X84" i="3"/>
  <c r="W84" i="3"/>
  <c r="W352" i="3"/>
  <c r="AA352" i="3" s="1"/>
  <c r="Z56" i="3"/>
  <c r="Y56" i="3" s="1"/>
  <c r="AA56" i="3" s="1"/>
  <c r="Z55" i="3"/>
  <c r="Y55" i="3" s="1"/>
  <c r="V55" i="3"/>
  <c r="AA282" i="3"/>
  <c r="V49" i="3"/>
  <c r="V50" i="3"/>
  <c r="V170" i="3"/>
  <c r="Z170" i="3"/>
  <c r="Y170" i="3" s="1"/>
  <c r="W296" i="3"/>
  <c r="AA296" i="3" s="1"/>
  <c r="X193" i="3"/>
  <c r="W193" i="3"/>
  <c r="AA193" i="3" s="1"/>
  <c r="W300" i="3"/>
  <c r="AA300" i="3" s="1"/>
  <c r="X300" i="3"/>
  <c r="W340" i="3"/>
  <c r="AA340" i="3" s="1"/>
  <c r="X340" i="3"/>
  <c r="AA283" i="3"/>
  <c r="Z192" i="3"/>
  <c r="Y192" i="3" s="1"/>
  <c r="Z191" i="3"/>
  <c r="Y191" i="3" s="1"/>
  <c r="V191" i="3"/>
  <c r="V192" i="3"/>
  <c r="V294" i="3"/>
  <c r="V295" i="3"/>
  <c r="AA320" i="3"/>
  <c r="V87" i="3"/>
  <c r="Z180" i="3"/>
  <c r="Y180" i="3" s="1"/>
  <c r="AA180" i="3" s="1"/>
  <c r="V179" i="3"/>
  <c r="V329" i="3"/>
  <c r="Z329" i="3"/>
  <c r="Y329" i="3" s="1"/>
  <c r="V328" i="3"/>
  <c r="Z290" i="3"/>
  <c r="Y290" i="3" s="1"/>
  <c r="V290" i="3"/>
  <c r="AA284" i="3"/>
  <c r="Y141" i="3"/>
  <c r="AA141" i="3" s="1"/>
  <c r="V18" i="3"/>
  <c r="X18" i="3" s="1"/>
  <c r="Z117" i="3"/>
  <c r="Y117" i="3" s="1"/>
  <c r="V9" i="3"/>
  <c r="X9" i="3" s="1"/>
  <c r="V10" i="3" s="1"/>
  <c r="Z13" i="3"/>
  <c r="Y13" i="3" s="1"/>
  <c r="V19" i="3"/>
  <c r="X19" i="3" s="1"/>
  <c r="W26" i="3"/>
  <c r="AA26" i="3" s="1"/>
  <c r="X26" i="3"/>
  <c r="W9" i="3"/>
  <c r="AA9" i="3" s="1"/>
  <c r="W12" i="3"/>
  <c r="AA12" i="3" s="1"/>
  <c r="X12" i="3"/>
  <c r="W25" i="3"/>
  <c r="X25" i="3"/>
  <c r="Z29" i="3"/>
  <c r="Y29" i="3" s="1"/>
  <c r="Y27" i="3"/>
  <c r="AA31" i="3"/>
  <c r="Z16" i="3"/>
  <c r="Y16" i="3" s="1"/>
  <c r="Z35" i="3"/>
  <c r="Y35" i="3" s="1"/>
  <c r="W30" i="3"/>
  <c r="AA30" i="3" s="1"/>
  <c r="W32" i="3"/>
  <c r="AA32" i="3" s="1"/>
  <c r="G27" i="3"/>
  <c r="V27" i="3" s="1"/>
  <c r="V24" i="3"/>
  <c r="Z25" i="3"/>
  <c r="Y25" i="3" s="1"/>
  <c r="Z20" i="3"/>
  <c r="Y20" i="3" s="1"/>
  <c r="AA20" i="3" s="1"/>
  <c r="Z24" i="3"/>
  <c r="Y24" i="3" s="1"/>
  <c r="Z28" i="3"/>
  <c r="Y28" i="3" s="1"/>
  <c r="Z15" i="3"/>
  <c r="Z11" i="3"/>
  <c r="Y11" i="3" s="1"/>
  <c r="Z10" i="3"/>
  <c r="Y10" i="3" s="1"/>
  <c r="G15" i="3"/>
  <c r="V15" i="3" s="1"/>
  <c r="L9" i="3"/>
  <c r="G21" i="3"/>
  <c r="V21" i="3" s="1"/>
  <c r="Y279" i="3"/>
  <c r="Z281" i="3"/>
  <c r="Y281" i="3" s="1"/>
  <c r="L279" i="3"/>
  <c r="L285" i="3"/>
  <c r="Y285" i="3"/>
  <c r="AA285" i="3" s="1"/>
  <c r="Z286" i="3"/>
  <c r="X325" i="3" l="1"/>
  <c r="W325" i="3"/>
  <c r="AA325" i="3" s="1"/>
  <c r="W280" i="3"/>
  <c r="AA280" i="3" s="1"/>
  <c r="X280" i="3"/>
  <c r="V281" i="3" s="1"/>
  <c r="AA68" i="3"/>
  <c r="X97" i="3"/>
  <c r="W97" i="3"/>
  <c r="AA97" i="3" s="1"/>
  <c r="X199" i="3"/>
  <c r="W199" i="3"/>
  <c r="AA199" i="3" s="1"/>
  <c r="X82" i="3"/>
  <c r="V83" i="3" s="1"/>
  <c r="W82" i="3"/>
  <c r="AA82" i="3" s="1"/>
  <c r="W33" i="3"/>
  <c r="AA33" i="3" s="1"/>
  <c r="X33" i="3"/>
  <c r="W117" i="3"/>
  <c r="X117" i="3"/>
  <c r="V118" i="3" s="1"/>
  <c r="W327" i="3"/>
  <c r="AA327" i="3" s="1"/>
  <c r="X327" i="3"/>
  <c r="X189" i="3"/>
  <c r="V190" i="3" s="1"/>
  <c r="W189" i="3"/>
  <c r="AA189" i="3" s="1"/>
  <c r="X105" i="3"/>
  <c r="V106" i="3" s="1"/>
  <c r="W105" i="3"/>
  <c r="AA105" i="3" s="1"/>
  <c r="W202" i="3"/>
  <c r="X202" i="3"/>
  <c r="X354" i="3"/>
  <c r="W354" i="3"/>
  <c r="AA354" i="3" s="1"/>
  <c r="X134" i="3"/>
  <c r="W134" i="3"/>
  <c r="AA134" i="3" s="1"/>
  <c r="Z58" i="3"/>
  <c r="Y58" i="3" s="1"/>
  <c r="AA73" i="3"/>
  <c r="AA117" i="3"/>
  <c r="W228" i="3"/>
  <c r="AA228" i="3" s="1"/>
  <c r="W59" i="3"/>
  <c r="AA59" i="3" s="1"/>
  <c r="X59" i="3"/>
  <c r="X39" i="3"/>
  <c r="V40" i="3" s="1"/>
  <c r="W39" i="3"/>
  <c r="AA39" i="3" s="1"/>
  <c r="W330" i="3"/>
  <c r="AA330" i="3" s="1"/>
  <c r="X330" i="3"/>
  <c r="W85" i="3"/>
  <c r="AA85" i="3" s="1"/>
  <c r="X85" i="3"/>
  <c r="X316" i="3"/>
  <c r="W316" i="3"/>
  <c r="AA316" i="3" s="1"/>
  <c r="W103" i="3"/>
  <c r="AA103" i="3" s="1"/>
  <c r="X103" i="3"/>
  <c r="X348" i="3"/>
  <c r="W348" i="3"/>
  <c r="AA348" i="3" s="1"/>
  <c r="W43" i="3"/>
  <c r="AA43" i="3" s="1"/>
  <c r="X43" i="3"/>
  <c r="X326" i="3"/>
  <c r="W326" i="3"/>
  <c r="AA326" i="3" s="1"/>
  <c r="AA108" i="3"/>
  <c r="X153" i="3"/>
  <c r="V154" i="3" s="1"/>
  <c r="W153" i="3"/>
  <c r="AA153" i="3" s="1"/>
  <c r="Z95" i="3"/>
  <c r="Y95" i="3" s="1"/>
  <c r="Z96" i="3"/>
  <c r="Y96" i="3" s="1"/>
  <c r="Y94" i="3"/>
  <c r="W196" i="3"/>
  <c r="AA196" i="3" s="1"/>
  <c r="X196" i="3"/>
  <c r="W111" i="3"/>
  <c r="AA111" i="3" s="1"/>
  <c r="X111" i="3"/>
  <c r="V112" i="3" s="1"/>
  <c r="W215" i="3"/>
  <c r="X215" i="3"/>
  <c r="X209" i="3"/>
  <c r="W209" i="3"/>
  <c r="AA209" i="3" s="1"/>
  <c r="AA279" i="3"/>
  <c r="AA84" i="3"/>
  <c r="X347" i="3"/>
  <c r="W347" i="3"/>
  <c r="AA347" i="3" s="1"/>
  <c r="W18" i="3"/>
  <c r="AA18" i="3" s="1"/>
  <c r="W19" i="3"/>
  <c r="AA19" i="3" s="1"/>
  <c r="AA78" i="3"/>
  <c r="AA57" i="3"/>
  <c r="X289" i="3"/>
  <c r="W289" i="3"/>
  <c r="AA289" i="3" s="1"/>
  <c r="W218" i="3"/>
  <c r="AA218" i="3" s="1"/>
  <c r="X218" i="3"/>
  <c r="X48" i="3"/>
  <c r="W48" i="3"/>
  <c r="AA48" i="3" s="1"/>
  <c r="AA315" i="3"/>
  <c r="X185" i="3"/>
  <c r="W185" i="3"/>
  <c r="AA185" i="3" s="1"/>
  <c r="X267" i="3"/>
  <c r="V268" i="3" s="1"/>
  <c r="W267" i="3"/>
  <c r="AA267" i="3" s="1"/>
  <c r="X54" i="3"/>
  <c r="W54" i="3"/>
  <c r="AA54" i="3" s="1"/>
  <c r="W236" i="3"/>
  <c r="AA236" i="3" s="1"/>
  <c r="X236" i="3"/>
  <c r="X171" i="3"/>
  <c r="V172" i="3" s="1"/>
  <c r="W171" i="3"/>
  <c r="AA171" i="3" s="1"/>
  <c r="AA342" i="3"/>
  <c r="W109" i="3"/>
  <c r="AA109" i="3" s="1"/>
  <c r="X109" i="3"/>
  <c r="W208" i="3"/>
  <c r="AA208" i="3" s="1"/>
  <c r="X208" i="3"/>
  <c r="Y214" i="3"/>
  <c r="AA214" i="3" s="1"/>
  <c r="Z215" i="3"/>
  <c r="Y215" i="3" s="1"/>
  <c r="AA215" i="3" s="1"/>
  <c r="W211" i="3"/>
  <c r="AA211" i="3" s="1"/>
  <c r="X211" i="3"/>
  <c r="Z203" i="3"/>
  <c r="Y203" i="3" s="1"/>
  <c r="AA203" i="3" s="1"/>
  <c r="Y202" i="3"/>
  <c r="W165" i="3"/>
  <c r="AA165" i="3" s="1"/>
  <c r="X165" i="3"/>
  <c r="V166" i="3" s="1"/>
  <c r="Y69" i="3"/>
  <c r="Z71" i="3"/>
  <c r="Z70" i="3"/>
  <c r="Y70" i="3" s="1"/>
  <c r="W227" i="3"/>
  <c r="AA227" i="3" s="1"/>
  <c r="X227" i="3"/>
  <c r="W13" i="3"/>
  <c r="AA13" i="3" s="1"/>
  <c r="X13" i="3"/>
  <c r="X290" i="3"/>
  <c r="W290" i="3"/>
  <c r="AA290" i="3" s="1"/>
  <c r="X76" i="3"/>
  <c r="W76" i="3"/>
  <c r="AA76" i="3" s="1"/>
  <c r="W50" i="3"/>
  <c r="AA50" i="3" s="1"/>
  <c r="X50" i="3"/>
  <c r="W178" i="3"/>
  <c r="AA178" i="3" s="1"/>
  <c r="X178" i="3"/>
  <c r="W87" i="3"/>
  <c r="AA87" i="3" s="1"/>
  <c r="X87" i="3"/>
  <c r="V88" i="3" s="1"/>
  <c r="X225" i="3"/>
  <c r="V226" i="3" s="1"/>
  <c r="W225" i="3"/>
  <c r="AA225" i="3" s="1"/>
  <c r="X323" i="3"/>
  <c r="W323" i="3"/>
  <c r="AA323" i="3" s="1"/>
  <c r="W258" i="3"/>
  <c r="AA258" i="3" s="1"/>
  <c r="X258" i="3"/>
  <c r="X53" i="3"/>
  <c r="W53" i="3"/>
  <c r="AA53" i="3" s="1"/>
  <c r="W46" i="3"/>
  <c r="AA46" i="3" s="1"/>
  <c r="X46" i="3"/>
  <c r="V47" i="3" s="1"/>
  <c r="X294" i="3"/>
  <c r="W294" i="3"/>
  <c r="AA294" i="3" s="1"/>
  <c r="W49" i="3"/>
  <c r="AA49" i="3" s="1"/>
  <c r="X49" i="3"/>
  <c r="X239" i="3"/>
  <c r="W239" i="3"/>
  <c r="AA239" i="3" s="1"/>
  <c r="W159" i="3"/>
  <c r="AA159" i="3" s="1"/>
  <c r="X159" i="3"/>
  <c r="V160" i="3" s="1"/>
  <c r="AA136" i="3"/>
  <c r="X143" i="3"/>
  <c r="W143" i="3"/>
  <c r="AA143" i="3" s="1"/>
  <c r="W244" i="3"/>
  <c r="AA244" i="3" s="1"/>
  <c r="X244" i="3"/>
  <c r="X307" i="3"/>
  <c r="W307" i="3"/>
  <c r="AA307" i="3" s="1"/>
  <c r="X245" i="3"/>
  <c r="W245" i="3"/>
  <c r="AA245" i="3" s="1"/>
  <c r="X94" i="3"/>
  <c r="V95" i="3" s="1"/>
  <c r="W94" i="3"/>
  <c r="AA94" i="3" s="1"/>
  <c r="W170" i="3"/>
  <c r="AA170" i="3" s="1"/>
  <c r="X170" i="3"/>
  <c r="X240" i="3"/>
  <c r="W240" i="3"/>
  <c r="AA240" i="3" s="1"/>
  <c r="X72" i="3"/>
  <c r="W72" i="3"/>
  <c r="X23" i="3"/>
  <c r="W23" i="3"/>
  <c r="AA23" i="3" s="1"/>
  <c r="W256" i="3"/>
  <c r="AA256" i="3" s="1"/>
  <c r="X256" i="3"/>
  <c r="X58" i="3"/>
  <c r="W58" i="3"/>
  <c r="AA58" i="3" s="1"/>
  <c r="X137" i="3"/>
  <c r="W137" i="3"/>
  <c r="AA137" i="3" s="1"/>
  <c r="X125" i="3"/>
  <c r="V126" i="3" s="1"/>
  <c r="W125" i="3"/>
  <c r="AA125" i="3" s="1"/>
  <c r="W328" i="3"/>
  <c r="AA328" i="3" s="1"/>
  <c r="X328" i="3"/>
  <c r="W295" i="3"/>
  <c r="AA295" i="3" s="1"/>
  <c r="X295" i="3"/>
  <c r="Z118" i="3"/>
  <c r="X329" i="3"/>
  <c r="W329" i="3"/>
  <c r="AA329" i="3" s="1"/>
  <c r="X192" i="3"/>
  <c r="W192" i="3"/>
  <c r="AA192" i="3" s="1"/>
  <c r="W179" i="3"/>
  <c r="AA179" i="3" s="1"/>
  <c r="X179" i="3"/>
  <c r="W191" i="3"/>
  <c r="AA191" i="3" s="1"/>
  <c r="X191" i="3"/>
  <c r="W55" i="3"/>
  <c r="AA55" i="3" s="1"/>
  <c r="X55" i="3"/>
  <c r="X69" i="3"/>
  <c r="V70" i="3" s="1"/>
  <c r="W69" i="3"/>
  <c r="AA69" i="3" s="1"/>
  <c r="Y63" i="3"/>
  <c r="AA63" i="3" s="1"/>
  <c r="Z64" i="3"/>
  <c r="X287" i="3"/>
  <c r="W287" i="3"/>
  <c r="W149" i="3"/>
  <c r="AA149" i="3" s="1"/>
  <c r="X149" i="3"/>
  <c r="AA124" i="3"/>
  <c r="X263" i="3"/>
  <c r="W263" i="3"/>
  <c r="AA263" i="3" s="1"/>
  <c r="X64" i="3"/>
  <c r="V65" i="3" s="1"/>
  <c r="W64" i="3"/>
  <c r="X259" i="3"/>
  <c r="W259" i="3"/>
  <c r="AA259" i="3" s="1"/>
  <c r="W14" i="3"/>
  <c r="AA14" i="3" s="1"/>
  <c r="X14" i="3"/>
  <c r="X100" i="3"/>
  <c r="V101" i="3" s="1"/>
  <c r="W100" i="3"/>
  <c r="AA100" i="3" s="1"/>
  <c r="X15" i="3"/>
  <c r="V16" i="3" s="1"/>
  <c r="W15" i="3"/>
  <c r="W24" i="3"/>
  <c r="AA24" i="3" s="1"/>
  <c r="X24" i="3"/>
  <c r="X27" i="3"/>
  <c r="V28" i="3" s="1"/>
  <c r="W27" i="3"/>
  <c r="AA27" i="3" s="1"/>
  <c r="Y15" i="3"/>
  <c r="Z17" i="3"/>
  <c r="Y17" i="3" s="1"/>
  <c r="X21" i="3"/>
  <c r="V22" i="3" s="1"/>
  <c r="W21" i="3"/>
  <c r="AA21" i="3" s="1"/>
  <c r="AA25" i="3"/>
  <c r="X10" i="3"/>
  <c r="V11" i="3" s="1"/>
  <c r="W10" i="3"/>
  <c r="AA10" i="3" s="1"/>
  <c r="Y286" i="3"/>
  <c r="AA286" i="3" s="1"/>
  <c r="Z287" i="3"/>
  <c r="Y287" i="3" s="1"/>
  <c r="AA287" i="3" s="1"/>
  <c r="AA202" i="3" l="1"/>
  <c r="W106" i="3"/>
  <c r="AA106" i="3" s="1"/>
  <c r="X106" i="3"/>
  <c r="V107" i="3" s="1"/>
  <c r="W154" i="3"/>
  <c r="AA154" i="3" s="1"/>
  <c r="X154" i="3"/>
  <c r="V155" i="3" s="1"/>
  <c r="X190" i="3"/>
  <c r="W190" i="3"/>
  <c r="AA190" i="3" s="1"/>
  <c r="X112" i="3"/>
  <c r="V113" i="3" s="1"/>
  <c r="W112" i="3"/>
  <c r="AA112" i="3" s="1"/>
  <c r="W83" i="3"/>
  <c r="AA83" i="3" s="1"/>
  <c r="X83" i="3"/>
  <c r="W268" i="3"/>
  <c r="AA268" i="3" s="1"/>
  <c r="X268" i="3"/>
  <c r="W118" i="3"/>
  <c r="X118" i="3"/>
  <c r="V119" i="3" s="1"/>
  <c r="Y71" i="3"/>
  <c r="Z72" i="3"/>
  <c r="Y72" i="3" s="1"/>
  <c r="AA72" i="3" s="1"/>
  <c r="X281" i="3"/>
  <c r="W281" i="3"/>
  <c r="AA281" i="3" s="1"/>
  <c r="V35" i="3"/>
  <c r="V34" i="3"/>
  <c r="W166" i="3"/>
  <c r="AA166" i="3" s="1"/>
  <c r="X166" i="3"/>
  <c r="W40" i="3"/>
  <c r="AA40" i="3" s="1"/>
  <c r="X40" i="3"/>
  <c r="V41" i="3" s="1"/>
  <c r="X172" i="3"/>
  <c r="W172" i="3"/>
  <c r="AA172" i="3" s="1"/>
  <c r="W101" i="3"/>
  <c r="AA101" i="3" s="1"/>
  <c r="X101" i="3"/>
  <c r="W65" i="3"/>
  <c r="X65" i="3"/>
  <c r="V66" i="3" s="1"/>
  <c r="Y64" i="3"/>
  <c r="AA64" i="3" s="1"/>
  <c r="Z66" i="3"/>
  <c r="Y66" i="3" s="1"/>
  <c r="Z65" i="3"/>
  <c r="Y65" i="3" s="1"/>
  <c r="W88" i="3"/>
  <c r="AA88" i="3" s="1"/>
  <c r="X88" i="3"/>
  <c r="X226" i="3"/>
  <c r="W226" i="3"/>
  <c r="AA226" i="3" s="1"/>
  <c r="W70" i="3"/>
  <c r="AA70" i="3" s="1"/>
  <c r="X70" i="3"/>
  <c r="V71" i="3" s="1"/>
  <c r="X126" i="3"/>
  <c r="W126" i="3"/>
  <c r="AA126" i="3" s="1"/>
  <c r="X95" i="3"/>
  <c r="V96" i="3" s="1"/>
  <c r="W95" i="3"/>
  <c r="AA95" i="3" s="1"/>
  <c r="Z119" i="3"/>
  <c r="Y119" i="3" s="1"/>
  <c r="Y118" i="3"/>
  <c r="AA118" i="3" s="1"/>
  <c r="Z120" i="3"/>
  <c r="Y120" i="3" s="1"/>
  <c r="X160" i="3"/>
  <c r="V161" i="3" s="1"/>
  <c r="W160" i="3"/>
  <c r="AA160" i="3" s="1"/>
  <c r="W47" i="3"/>
  <c r="AA47" i="3" s="1"/>
  <c r="X47" i="3"/>
  <c r="W28" i="3"/>
  <c r="AA28" i="3" s="1"/>
  <c r="X28" i="3"/>
  <c r="V29" i="3" s="1"/>
  <c r="X11" i="3"/>
  <c r="W11" i="3"/>
  <c r="AA11" i="3" s="1"/>
  <c r="AA15" i="3"/>
  <c r="W22" i="3"/>
  <c r="AA22" i="3" s="1"/>
  <c r="X22" i="3"/>
  <c r="W16" i="3"/>
  <c r="AA16" i="3" s="1"/>
  <c r="X16" i="3"/>
  <c r="V17" i="3" s="1"/>
  <c r="X34" i="3" l="1"/>
  <c r="W34" i="3"/>
  <c r="AA34" i="3" s="1"/>
  <c r="W35" i="3"/>
  <c r="AA35" i="3" s="1"/>
  <c r="X35" i="3"/>
  <c r="W113" i="3"/>
  <c r="AA113" i="3" s="1"/>
  <c r="X113" i="3"/>
  <c r="AA65" i="3"/>
  <c r="X155" i="3"/>
  <c r="W155" i="3"/>
  <c r="AA155" i="3" s="1"/>
  <c r="W119" i="3"/>
  <c r="AA119" i="3" s="1"/>
  <c r="X119" i="3"/>
  <c r="V120" i="3" s="1"/>
  <c r="X107" i="3"/>
  <c r="W107" i="3"/>
  <c r="AA107" i="3" s="1"/>
  <c r="X41" i="3"/>
  <c r="W41" i="3"/>
  <c r="AA41" i="3" s="1"/>
  <c r="W96" i="3"/>
  <c r="AA96" i="3" s="1"/>
  <c r="X96" i="3"/>
  <c r="W161" i="3"/>
  <c r="AA161" i="3" s="1"/>
  <c r="X161" i="3"/>
  <c r="X71" i="3"/>
  <c r="W71" i="3"/>
  <c r="AA71" i="3" s="1"/>
  <c r="W66" i="3"/>
  <c r="AA66" i="3" s="1"/>
  <c r="X66" i="3"/>
  <c r="W17" i="3"/>
  <c r="AA17" i="3" s="1"/>
  <c r="X17" i="3"/>
  <c r="W29" i="3"/>
  <c r="AA29" i="3" s="1"/>
  <c r="X29" i="3"/>
  <c r="X120" i="3" l="1"/>
  <c r="W120" i="3"/>
  <c r="AA120"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6" authorId="0" shapeId="0" xr:uid="{00000000-0006-0000-0000-000001000000}">
      <text>
        <r>
          <rPr>
            <sz val="10"/>
            <color indexed="8"/>
            <rFont val="Calibri"/>
            <family val="2"/>
          </rPr>
          <t xml:space="preserve">======
</t>
        </r>
        <r>
          <rPr>
            <sz val="10"/>
            <color indexed="8"/>
            <rFont val="Calibri"/>
            <family val="2"/>
          </rPr>
          <t xml:space="preserve">ID#AAAAWbwqqwc
</t>
        </r>
        <r>
          <rPr>
            <sz val="10"/>
            <color indexed="8"/>
            <rFont val="Calibri"/>
            <family val="2"/>
          </rPr>
          <t xml:space="preserve">luisa    (2021-12-28 20:47:46)
</t>
        </r>
        <r>
          <rPr>
            <sz val="10"/>
            <color indexed="8"/>
            <rFont val="Calibri"/>
            <family val="2"/>
          </rPr>
          <t>Número de veces que se ejecuta la actividad durante el año, es decir la exposición al riesgo o número de veces que pasa por el punto del riesgo en el periodo de 1 año.</t>
        </r>
      </text>
    </comment>
    <comment ref="F6" authorId="0" shapeId="0" xr:uid="{00000000-0006-0000-0000-000002000000}">
      <text>
        <r>
          <rPr>
            <sz val="10"/>
            <color indexed="8"/>
            <rFont val="Calibri"/>
            <family val="2"/>
          </rPr>
          <t xml:space="preserve">======
</t>
        </r>
        <r>
          <rPr>
            <sz val="10"/>
            <color indexed="8"/>
            <rFont val="Calibri"/>
            <family val="2"/>
          </rPr>
          <t xml:space="preserve">ID#AAAAWbwqqfY
</t>
        </r>
        <r>
          <rPr>
            <sz val="10"/>
            <color indexed="8"/>
            <rFont val="Calibri"/>
            <family val="2"/>
          </rPr>
          <t xml:space="preserve">Microsoft Office User    (2021-12-28 20:47:45)
</t>
        </r>
        <r>
          <rPr>
            <sz val="10"/>
            <color indexed="8"/>
            <rFont val="Calibri"/>
            <family val="2"/>
          </rPr>
          <t xml:space="preserve">Indicar teniendo en cuenta la frecuecia de actividad el nombre del criterio
</t>
        </r>
        <r>
          <rPr>
            <sz val="10"/>
            <color indexed="8"/>
            <rFont val="Calibri"/>
            <family val="2"/>
          </rPr>
          <t xml:space="preserve">Muy Baja: Actividad máximo 2 veces por año: probabilidad 20%
</t>
        </r>
        <r>
          <rPr>
            <sz val="10"/>
            <color indexed="8"/>
            <rFont val="Calibri"/>
            <family val="2"/>
          </rPr>
          <t xml:space="preserve">Baja: La actividad que conlleva el riesgo se ejecuta de 3 a 24 veces por año: probabilidad 40%
</t>
        </r>
        <r>
          <rPr>
            <sz val="10"/>
            <color indexed="8"/>
            <rFont val="Calibri"/>
            <family val="2"/>
          </rPr>
          <t xml:space="preserve">Media: La actividad que conlleva el riesgo se ejecuta de 24 a 500 veces por año: probabilidad 60%
</t>
        </r>
        <r>
          <rPr>
            <sz val="10"/>
            <color indexed="8"/>
            <rFont val="Calibri"/>
            <family val="2"/>
          </rPr>
          <t xml:space="preserve">Alta: La actividad que conlleva el riesgo se ejecuta mínimo 500 veces y máximo 5000 veces por año: probabilidad 80%
</t>
        </r>
        <r>
          <rPr>
            <sz val="10"/>
            <color indexed="8"/>
            <rFont val="Calibri"/>
            <family val="2"/>
          </rPr>
          <t>Muy alta: La actividad que conlleva el riesgo se ejecuta más de 5000 veces por año: probabilidad 100%</t>
        </r>
      </text>
    </comment>
    <comment ref="H6" authorId="0" shapeId="0" xr:uid="{00000000-0006-0000-0000-000003000000}">
      <text>
        <r>
          <rPr>
            <sz val="10"/>
            <color indexed="8"/>
            <rFont val="Calibri"/>
            <family val="2"/>
          </rPr>
          <t>======
ID#AAAAWbwqqYk
Microsoft Office User    (2021-12-28 20:47:45)
Afectación Económica o reputacional que puede generar el riesgo
Seleccinar de lista desplegable según aplique en caso de presentarse dos niveles se debe tomar el de mál alto nivel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CESAR AUGUSTO CRUZ URQUIJO</author>
  </authors>
  <commentList>
    <comment ref="F8" authorId="0" shapeId="0" xr:uid="{00000000-0006-0000-0100-000001000000}">
      <text>
        <r>
          <rPr>
            <sz val="10"/>
            <color indexed="8"/>
            <rFont val="Calibri"/>
            <family val="2"/>
          </rPr>
          <t>======
ID#AAAAWbwqqsw
Seleccionar teniendo en cuenta que la numeración corresponde a    (2021-12-28 20:47:45)
5 Casi seguro  
4 Probable 
3 Posible 
2 Improbable 
1 Rara vez</t>
        </r>
      </text>
    </comment>
    <comment ref="G8" authorId="0" shapeId="0" xr:uid="{00000000-0006-0000-0100-000002000000}">
      <text>
        <r>
          <rPr>
            <sz val="10"/>
            <color indexed="8"/>
            <rFont val="Calibri"/>
            <family val="2"/>
          </rPr>
          <t xml:space="preserve">======
</t>
        </r>
        <r>
          <rPr>
            <sz val="10"/>
            <color indexed="8"/>
            <rFont val="Calibri"/>
            <family val="2"/>
          </rPr>
          <t xml:space="preserve">ID#AAAAWbwqq38
</t>
        </r>
        <r>
          <rPr>
            <sz val="10"/>
            <color indexed="8"/>
            <rFont val="Calibri"/>
            <family val="2"/>
          </rPr>
          <t xml:space="preserve">Microsoft Office User    (2021-12-28 20:47:46)
</t>
        </r>
        <r>
          <rPr>
            <sz val="10"/>
            <color indexed="8"/>
            <rFont val="Calibri"/>
            <family val="2"/>
          </rPr>
          <t>Ejecutar la tabla de "impacto R. Corrupción" en la siguiente hoja del Excel y reportar la calificación obtenida.</t>
        </r>
      </text>
    </comment>
    <comment ref="I25" authorId="1" shapeId="0" xr:uid="{00000000-0006-0000-0100-000003000000}">
      <text>
        <r>
          <rPr>
            <b/>
            <sz val="9"/>
            <color indexed="8"/>
            <rFont val="Tahoma"/>
            <family val="2"/>
          </rPr>
          <t>gau verifico xx pqrs y remitiocorreos q</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MIREYA CUBILLOS CUELLAR</author>
    <author>Sergio Mejia</author>
  </authors>
  <commentList>
    <comment ref="D29" authorId="0" shapeId="0" xr:uid="{00000000-0006-0000-0400-000001000000}">
      <text>
        <r>
          <rPr>
            <b/>
            <sz val="9"/>
            <color indexed="81"/>
            <rFont val="Tahoma"/>
            <family val="2"/>
          </rPr>
          <t>memo 20224300003953</t>
        </r>
        <r>
          <rPr>
            <sz val="9"/>
            <color indexed="81"/>
            <rFont val="Tahoma"/>
            <family val="2"/>
          </rPr>
          <t xml:space="preserve">
 marzo 16 2022</t>
        </r>
      </text>
    </comment>
    <comment ref="E29" authorId="0" shapeId="0" xr:uid="{00000000-0006-0000-0400-000002000000}">
      <text>
        <r>
          <rPr>
            <b/>
            <sz val="9"/>
            <color indexed="81"/>
            <rFont val="Tahoma"/>
            <family val="2"/>
          </rPr>
          <t>memo 20224300003953</t>
        </r>
        <r>
          <rPr>
            <sz val="9"/>
            <color indexed="81"/>
            <rFont val="Tahoma"/>
            <family val="2"/>
          </rPr>
          <t xml:space="preserve">
marzo 16 2022</t>
        </r>
      </text>
    </comment>
    <comment ref="D30" authorId="0" shapeId="0" xr:uid="{00000000-0006-0000-0400-000003000000}">
      <text>
        <r>
          <rPr>
            <b/>
            <sz val="9"/>
            <color indexed="8"/>
            <rFont val="Tahoma"/>
            <family val="2"/>
          </rPr>
          <t>Memo 20222200001513 21 de junio 2022</t>
        </r>
      </text>
    </comment>
    <comment ref="D31" authorId="1" shapeId="0" xr:uid="{00000000-0006-0000-0400-000004000000}">
      <text>
        <r>
          <rPr>
            <b/>
            <sz val="9"/>
            <color indexed="81"/>
            <rFont val="Tahoma"/>
            <family val="2"/>
          </rPr>
          <t xml:space="preserve">MEMO: </t>
        </r>
        <r>
          <rPr>
            <sz val="9"/>
            <color indexed="81"/>
            <rFont val="Tahoma"/>
            <family val="2"/>
          </rPr>
          <t>20224300014493
Se suprime riesgo toda vez que se encuentra en el riesgo 240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5" authorId="0" shapeId="0" xr:uid="{00000000-0006-0000-0500-000001000000}">
      <text>
        <r>
          <rPr>
            <sz val="14"/>
            <color indexed="8"/>
            <rFont val="Arial"/>
            <family val="2"/>
          </rPr>
          <t>Fecha (dd/mm/aaaa) en la cual se recibió por ORFEO de aprobación, o correo electrónico resultado de la consulta pública.</t>
        </r>
      </text>
    </comment>
  </commentList>
</comments>
</file>

<file path=xl/sharedStrings.xml><?xml version="1.0" encoding="utf-8"?>
<sst xmlns="http://schemas.openxmlformats.org/spreadsheetml/2006/main" count="7539" uniqueCount="3293">
  <si>
    <t>Código: DE_FO_02</t>
  </si>
  <si>
    <t>GESTIÓN DEL TALENTO HUMANO</t>
  </si>
  <si>
    <t>N.A.</t>
  </si>
  <si>
    <t>Estratégicos</t>
  </si>
  <si>
    <t>Financieros</t>
  </si>
  <si>
    <t>N.A</t>
  </si>
  <si>
    <t>Tecnológicos</t>
  </si>
  <si>
    <t>GESTIÓN DE COMUNICACIONES</t>
  </si>
  <si>
    <t>COORDINACIÓN DEL SINAP</t>
  </si>
  <si>
    <t>EVALUACIÓN INDEPENDIENTE</t>
  </si>
  <si>
    <t>CONTROL DISCIPLINARIO</t>
  </si>
  <si>
    <t>SOSTENIBILIDAD FINANCIERA Y NEGOCIOS AMBIENTALES</t>
  </si>
  <si>
    <t>GESTIÓN DOCUMENTAL</t>
  </si>
  <si>
    <t>SERVICIO AL CIUDADANO</t>
  </si>
  <si>
    <t xml:space="preserve">GESTION DE RECURSOS FÍSICOS </t>
  </si>
  <si>
    <t>ADMINISTRACIÓN Y MANEJO DEL SISTEMA DE PARQUES NACIONALES NATURALES</t>
  </si>
  <si>
    <t>GESTIÓN DE TECNOLOGÍAS Y SEGURIDAD DE LA INFORMACIÓN</t>
  </si>
  <si>
    <t>GESTIÓN DEL CONOCIMIENTO Y LA INNOVACIÓN</t>
  </si>
  <si>
    <t>GESTION JURÍDICA</t>
  </si>
  <si>
    <t>DIRECCIONAMIENTO ESTRATÉGICO</t>
  </si>
  <si>
    <t>COOPERACIÓN NACIONAL NO OFICIAL E INTERNACIONAL</t>
  </si>
  <si>
    <t>Ambientales</t>
  </si>
  <si>
    <t>AUTORIDAD AMBIENTAL</t>
  </si>
  <si>
    <t>GESTIÓN CONTRACTUAL</t>
  </si>
  <si>
    <t>GESTIÓN DE RECURSOS FINANCIEROS</t>
  </si>
  <si>
    <t>PROCESO</t>
  </si>
  <si>
    <t>Posibilidad de afectación económica y reputacional por paralisis en los procesos e incumplimiento de la entrega de servicios a los grupos de valor, debido a indisponibilidad o perdida de continuidad de los servicios informáticos críticos de la entidad.</t>
  </si>
  <si>
    <t>La posibilidad de afectación reputacional por investigaciones disciplinarias, daños, publicación de información incorrecta, manipulación y acciones ilicitas que se origina debido al uso indebido de la información digital de la entidad .</t>
  </si>
  <si>
    <t>MAPA DE RIESGOS DE GESTIÓN, CORRUPCIÓN Y SEGURIDAD DE LA INFORMACIÓN</t>
  </si>
  <si>
    <t xml:space="preserve">IDENTIFICACIÓN DEL RIESGO </t>
  </si>
  <si>
    <t>ANÁLISIS DEL RIESGO INHERENTE</t>
  </si>
  <si>
    <t>EVALUACIÓN DEL RIESGO - VALORACIÓN DE LOS CONTROLES</t>
  </si>
  <si>
    <t>EVALUACIÓN DEL RIESGO - NIVEL DEL RIESGO RESIDUAL</t>
  </si>
  <si>
    <t>PLAN DE ACCIÓN</t>
  </si>
  <si>
    <t xml:space="preserve">MONITOREO Y REVISIÓN </t>
  </si>
  <si>
    <t xml:space="preserve">SEGUIMIENTO (GCI) </t>
  </si>
  <si>
    <t xml:space="preserve">Proceso </t>
  </si>
  <si>
    <t>DESCRIPCIÓN DEL RIESGO</t>
  </si>
  <si>
    <t>Clasificación del Riesgo</t>
  </si>
  <si>
    <t>Frecuencia con la que se realiza la actividad</t>
  </si>
  <si>
    <t>PROBABILIDAD Inherente</t>
  </si>
  <si>
    <t>%</t>
  </si>
  <si>
    <t>Criterios de Impacto</t>
  </si>
  <si>
    <t>Observación de criterio</t>
  </si>
  <si>
    <t>IMPACTO 
Inherente</t>
  </si>
  <si>
    <t>ZONA DE RIESGO INHERENTE</t>
  </si>
  <si>
    <t>No. Control</t>
  </si>
  <si>
    <t xml:space="preserve">Descripción del Control </t>
  </si>
  <si>
    <t>Afectación</t>
  </si>
  <si>
    <t>Atributos</t>
  </si>
  <si>
    <t>Probabilidad Residual</t>
  </si>
  <si>
    <t>Probabilidad Residual Final</t>
  </si>
  <si>
    <t>Impacto Residual Final</t>
  </si>
  <si>
    <t>Zona de Riesgo Final</t>
  </si>
  <si>
    <t>Tratamiento</t>
  </si>
  <si>
    <t xml:space="preserve">Acción </t>
  </si>
  <si>
    <t>Peso porcentual de la acción</t>
  </si>
  <si>
    <t>Producto / evidencia de la acción</t>
  </si>
  <si>
    <t xml:space="preserve">Responsable </t>
  </si>
  <si>
    <t>Meta de la acción de control</t>
  </si>
  <si>
    <t xml:space="preserve">Corte 30 de abril </t>
  </si>
  <si>
    <t xml:space="preserve">Corte 30 de Agosto </t>
  </si>
  <si>
    <t>Corte 30 de agosto</t>
  </si>
  <si>
    <t xml:space="preserve">Corte 30 de diciembre </t>
  </si>
  <si>
    <t>Corte 30 de diciembre</t>
  </si>
  <si>
    <t>Tipo</t>
  </si>
  <si>
    <t>Implementación</t>
  </si>
  <si>
    <t>Calificación</t>
  </si>
  <si>
    <t>Documentación</t>
  </si>
  <si>
    <t>Frecuencia</t>
  </si>
  <si>
    <t>Evidencia</t>
  </si>
  <si>
    <t>Fecha</t>
  </si>
  <si>
    <t>Descripción Monitoreo</t>
  </si>
  <si>
    <t xml:space="preserve">RIESGO </t>
  </si>
  <si>
    <t>Reputacional</t>
  </si>
  <si>
    <t>Posibilidad de afectación reputacional por sanciones y cierres temporales de centro de trabajo debido a la implementación poco efectiva del Plan Estratégico de Talento Humano y sus planes temáticos(Plan de Bienestar e incentivos, Plan Anual del Sistema de Seguridad y Salud en el Trabajo, Plan de Riesgo psicosocial y Plan Institucional de capacitación)</t>
  </si>
  <si>
    <t>Ejecución y administración de procesos</t>
  </si>
  <si>
    <t xml:space="preserve">     El riesgo afecta la imagen de la entidad con algunos usuarios de relevancia frente al logro de los objetivos</t>
  </si>
  <si>
    <t>El profesional asignado para el tema en Nivel Central realiza trimestralmente un seguimiento a la ejecución de las actividades dejando como evidencia el Informe de actividades. En desviación de una actividad debe generar reprogramación, dejando el soporte del porque no se ejecutó la actividad.</t>
  </si>
  <si>
    <t>Detectivo</t>
  </si>
  <si>
    <t>Manual</t>
  </si>
  <si>
    <t>Documentado</t>
  </si>
  <si>
    <t>Continua</t>
  </si>
  <si>
    <t>Con Registro</t>
  </si>
  <si>
    <t>Reducir (mitigar)</t>
  </si>
  <si>
    <t>1.Definir en el Plan Estratégico de Talento Humano y sus planes temáticos(Plan de Bienestar e incentivos, Plan Anual del Sistema de Seguridad y Salud en el Trabajo, Plan de Riesgo psicosocial y Plan Institucional de capacitación), las actividades a implementar.
Nota: La meta de la accion de control es anual</t>
  </si>
  <si>
    <t>Plan Estratégico de Talento Humano adoptado con sus respectivos planes tematicos</t>
  </si>
  <si>
    <t>Grupo de Gestión Humana</t>
  </si>
  <si>
    <t>La coordinadora del Grupo de Gestión Humana determina las estratégias de forma anual para propiciar espacios que permitan mayor cobertura quedando como evidencia los listados de asistencia y material fotográfico. En caso de desviación generará las estrategias requeridas.</t>
  </si>
  <si>
    <t>Preventivo</t>
  </si>
  <si>
    <t>2. Gestionar actividades semestralmente de Plan de Bienestar e incentivos, Plan Anual del Sistema de Seguridad y Salud en el Trabajo, Plan de Riesgo psicosocial y Plan Institucional de capacitación de forma virtual.
Nota: La meta de la accion de control es anual</t>
  </si>
  <si>
    <t>La Coordinadora del Grupo de Gestión Humana solicitara formalmente la justificación al responsable del plan, por el incumplimiento de las actividades programadas, quién llevará a cabo las actividades siempre y cuando el tiempo lo permite, en caso de no ser posible ejectutar la actividad se informará a la coordinadora. Evidencias: comunicaciones y/o soportes de ejecución. (Plan de contigencia).</t>
  </si>
  <si>
    <t>Correctivo</t>
  </si>
  <si>
    <t>Sin Documentar</t>
  </si>
  <si>
    <t xml:space="preserve">     El riesgo afecta la imagen de de la entidad con efecto publicitario sostenido a nivel de sector administrativo, nivel departamental o municipal</t>
  </si>
  <si>
    <t>Grupo de Comunicaciones GCM</t>
  </si>
  <si>
    <t xml:space="preserve">
Posibilidad de afectación reputacional debido una débil implementación de acciones de  acompañamiento y/o orientación, en el marco de la nueva política del SINAP visión 2030, frente a los mecanismos de participación para los actores del SINAP generando una pérdida en la credibilidad y confianza de las instancias del SINAP.</t>
  </si>
  <si>
    <t>El profesional de GGIS o profesional asignado para el tema del SIRAP en la DT, realizará cuándo sea requerido socializaciones y sensibilizaciones sobre responsabilidades y actividades a ejecutar en el tema de coordinación SINAP, frente al contexto del proceso de acuerdo al nivel de gestión, quedando como evidencia listados de asistencia y/o actas de reunión y/o con la presentación. En caso de desviación se realiza inmediatamente la actividad de socialización y sensibilización.</t>
  </si>
  <si>
    <t>1. Ejecutar las actividades de acompañamiento en los temas SINAP y divulgación de los lineamientos necesarios y pertinentes, frente al contexto del proceso de acuerdo al nivel de gestión. (la actividad se realizará por demanda)</t>
  </si>
  <si>
    <t>Listados de asistencia con ayudas de memoria, y/o actas generadas y/o memorandos y/o correos electrónicos y/o presentaciones y/o Informes de seguimiento a los planes de acción del SINAP y los SIRAP y/o Documentos de implementación de acciones.</t>
  </si>
  <si>
    <t>Grupo de Gestión e Integración del SINAP - Nivel central
Direcciones Territoriales (DTAN - DTPA - DTCA - DTAO-DTOR-DTAM)</t>
  </si>
  <si>
    <t>El profesional de GGIS o profesional asignado para el tema del SIRAP en la DT, en caso de materialización de un riesgo generará y desarrolla un plan de acompañamiento y sensibilización a la instancia identificada, para dar cumplimiento a la(s) necesidad(es) identificadas, quedando como evidencia listados de asistencia y/o actas de reunión y/o con la presentación. En caso de desviación se volverá a programar la actividad requerida. (Plan de Contingencia)</t>
  </si>
  <si>
    <t>Posibilidad de afectación reputacional por pérdida de la credibilidad y confianza frente a la informacion de las áreas protegias inscritas en el RUNAP y toma de decisiones erróneas por las partes interesadas, debido a la generación de información estadística incompleta o errónea de las áreas protegidas inscritas en el RUNAP.</t>
  </si>
  <si>
    <t xml:space="preserve">     El riesgo afecta la imagen de la entidad a nivel nacional, con efecto publicitarios sostenible a nivel país</t>
  </si>
  <si>
    <t>Se cuenta con dos profesionales para la validación de la información: 1. Validador temático, verifica que la información alfanumérica incorporada en el RUNAP este acorde a lo soportado en los actos administrativos y 2. Validador SIG quien verifica que la información cartográfica cumpla con los criterios del RUNAP; ellos realizan validaciones de acuerdo a la demanda, la cuál inicia a partir de la inscripción de un área protegida; en caso de presentar errores o inconsistencias de carácter alfanumérico o errores son sobre la información cartográfica, esto se regresa a la autoridad ambiental competente para que realice las verificaciones y ajustes de la información que ingresa al RUNAP.
Una vez la información cumple con las dos validaciones en  el RUNAP aparecerá como área protegida validada.</t>
  </si>
  <si>
    <t>1. Validar la información del reporte RUNAP que se genera semestralmente que se publica en el calendario de difusión.
(Nota: En el reporte del 1er cuatrimestre se entregará la información correspondiente de diciembre de la vigencia anterior).</t>
  </si>
  <si>
    <t>Acta de Reunión de validación del reporte RUNAP
Memorando al GCEA para solicitud de difusión del reporte RUNAP</t>
  </si>
  <si>
    <t>Grupo de Gestión e Integración del SINAP - Nivel central</t>
  </si>
  <si>
    <t>La coordinación SINAP realiza socializaciones y sensibilización en el aplicativo RUNAP de forma programada (anualmente) y/o a demanda, a las autoridades ambientales competentes, para fortalecer el cargue o actualización de la información en el RUNAP e indiciar los medios de solicitud de apoyos posteriores que brinda la Entidad, en los casos en los que se requiera. Para los casos que no se cuente con la asistencia de una autoridad ambiental competente se realizará la reprogramación de la actividad. Evidencia: el listado de asistencia y/o acta y/o presentación.</t>
  </si>
  <si>
    <t>2. Atender las solicitudes recibidas de las autoridades ambientales competenetes, en temas RUNAP.</t>
  </si>
  <si>
    <t xml:space="preserve">Respuestas a solicitudes recibidas </t>
  </si>
  <si>
    <t>La dirección general o el delegado en caso de generación de información estadística incompleta o errónea de las áreas protegidas inscritas en el RUNAP, informar públicamente por lo medios empleados por la Entidad, la inconsitencia presentada, el resultado del reproceso y el ajuste en la publicación. (Plan de contigencia)</t>
  </si>
  <si>
    <t>Económica y Reputacional</t>
  </si>
  <si>
    <t>Posibilidad de afectación económica y reputacional por perdida de credibilidad de GCI, afectación de la Imagen Institucional, apertura de investigaciones Disciplinarias, sanciones y dilatación del proceso adelantado por GCI debido a incumplimiento en el desarrollo del Plan Anual de Auditorías de acuerdo a lo establecido en el artículo 12 de la Ley 87 de 1993.</t>
  </si>
  <si>
    <t xml:space="preserve">1. La Coordinación del Grupo de Control Interno mensualmente verifica el cumplimiento al Plan Anual de Auditoría mediante seguimientos y revisión de documentos soporte. En las reuniones de seguimiento del GCI, la coordinación realiza las observaciones y desviaciones al equipo de trabajo, lo cual queda consignado en actas. </t>
  </si>
  <si>
    <t>Actas de seguimiento.
Correos electrónicos</t>
  </si>
  <si>
    <t>Coordinadora Grupo de Control Interno</t>
  </si>
  <si>
    <t>La Coordinadora del GCI informar al Comité Institucional de Coordinación de Control Interno el incumplimiento de alguna de las actividades del plan Anual de Auditorías con el objetivo de realizar los correctivos necesarios, quedando como evidencia el Acta del CICCI. (Plan de contigencia)</t>
  </si>
  <si>
    <t>2. Incluir los recursos en la planeación financiera de la entidad</t>
  </si>
  <si>
    <t>Plan de Acción Anual</t>
  </si>
  <si>
    <t xml:space="preserve">La Coordinadora del GCI presentará al Comité Institucional de Coordinación de Control Interno las modificaciones en alguna de las actividades del plan Anual de Auditorías generadas por necesidad especiales cuando sea necesario con el objetivo de realizar las modificaciones necesarias, quedando como evidencia el Acta del CICCI; Se solicitará la convocatoria del comité en caso de requerir ajustes en el plan Anual de Auditorías. </t>
  </si>
  <si>
    <t>3. Aprobar y Publicar el Plan Anual de Auditorías, incluyendo las modificaciones que se realicen.</t>
  </si>
  <si>
    <t>Acta del Comité Institucional de Coordinación de Control Interno</t>
  </si>
  <si>
    <t>Coordinación Grupo de Control Interno</t>
  </si>
  <si>
    <t xml:space="preserve">
Posibilidad de afectación reputacional por baja credibilidad en el dependencia por parte de los servidores públicos de la Entidad y la ciudadania, con ocasión de la impunidad que se genera, debido al vencimiento de los términos legales de cada etapa procesal de la acción disciplinaria.</t>
  </si>
  <si>
    <t>Base de datos de control y seguimiento manual alimentada por el jefe Oficina de Control Interno Disciplinario de forma mensual, que permite la revisión de los términos de las etapas procesales. En caso de desviaciones se generara una respuesta inmediata en el sentido de evaluar el proceso con la correspondiente decisión. (En caso de requerir evidencia, se entregara certificación dada la reserva legal)</t>
  </si>
  <si>
    <t>1. Revisar mensualmente el estado de los expedientes y priorizar el impulso de los mismos teniendo en cuenta el termino de vencimiento</t>
  </si>
  <si>
    <t>Certificaciòn por parte de la Jefatura de la revisiòn Base de datos, priorizando los correspondientes expedientes antes del vencimiento de etapa 
 (Lo anterior por temas de reserva legal)</t>
  </si>
  <si>
    <t>Jefe Oficina Control Interno Disciplinario</t>
  </si>
  <si>
    <t>La jefe de la Oficina de Control Disciplinario hace la asignación de metas mensuales para cada uno de los abogados en los que se priorizan los procesos a evaluar quedando documentado a través de correos electrónicos. En caso de no cumplir con la meta se solicitará reportar el proyecto que corresponda.</t>
  </si>
  <si>
    <t>Integrantes de la Oficina de Control Interno Disciplinario</t>
  </si>
  <si>
    <t>La Jefe Oficina e Control Interno Disciplinario realizará la priorización para el periodo siguiente con el objetivo que el profesional responsable del expediente proyecte la decisión que corresponda dentro del término que se le conceda para tal efecto. (Plan de Contigencia)</t>
  </si>
  <si>
    <t>3. Presentación ante la dependencia competente de los estudios previos y documetación correspondiente, para la contratación de abogados especializados en derechos disciplinario antes de entrada de vigencia de la ley de garantías.</t>
  </si>
  <si>
    <t>Trazabilidad de ORFEO para la remisión de estudios previos</t>
  </si>
  <si>
    <t>Económica</t>
  </si>
  <si>
    <t xml:space="preserve">Posibilidad de afectación económica por no reducción de la brecha financiera e incumplimiento de los objetivos institucionales debido a insostenibilidad financiera en la gestión e implementación de los mecanismos financieros definidos e identificados por el proceso en las áreas a las que aplique, para generar recursos propios para PNNC.
</t>
  </si>
  <si>
    <t xml:space="preserve">     Entre 100 y 500 SMLMV </t>
  </si>
  <si>
    <t>El personal del proceso de Sostenibilidad Financiera y negocios ambientales revisa, ajusta y/o propone  mecanismos económicos y/o financieros, así como alianzas estratégicas, de forma semestral, quedando como evidencia un documento técnico. En caso de desviación se realizarán los ajustes necesarios con el objetivo de dar cumplimiento a las metas establecidas.</t>
  </si>
  <si>
    <t xml:space="preserve">1. Diseñar y/o ajustar el o los mecanismos financieros durante las necesidad del proceso. </t>
  </si>
  <si>
    <t>Documento técnico de los mecanismos financieros  diseñados y/o ajustados con los que anexos que se requieran.</t>
  </si>
  <si>
    <t>Subdirección de sostenibilidad y negocios ambientales</t>
  </si>
  <si>
    <t>Los profesionales asignados del proceso de Sostenibilidad Financiera y Negocios Ambientales realizan un seguimiento con la frecuencia conforme los lineamientos emitidos por la SNNA a los mecanismos financieros diseñados y en implementación conforme los soportes entregados por el GGF, actualizando la estrategia de sostebilidad financiera. En caso de desviación se realizará el ajuste o se daran recomendaciones al proceso para el cumplimiento.</t>
  </si>
  <si>
    <t>Los profesionales de la SNNA realizarán los respectivos ajustes y/o recomendaciones requeridas y en el momento de ser necesario, el diseño de nuevos mecanismos financieros que permitan generar recursos para la entidad, quedando registrado en documento técnico que se generen. (Plan de contigencia).</t>
  </si>
  <si>
    <t xml:space="preserve">Posibilidad de afectación económica y reputacional por perdida de memoria institucional y no contar con información oportuna y confiable  debido a la Pérdida de la documentación  física y digital de la entidad </t>
  </si>
  <si>
    <t>Grupo de Procesos Corporativos socializará cada vez que se requiera los lineamientos para la administración, manejo y conservación de los archivos, con el fin de generar parámetros de gestión documental en la Entidad. En caso de presentarse dificultades en la socialización, se generaran otras alternativas para dar a conocer los lineamientos. Evidencia: Listados de Asistencia, Presentaciones.</t>
  </si>
  <si>
    <t>Plan de trabajo con seguimiento</t>
  </si>
  <si>
    <t>Grupo de Procesos Corporativos</t>
  </si>
  <si>
    <t xml:space="preserve">Una vez ocurrida la pérdida de información física, la dependencia objeto de la pérdida, debe iniciar acciones para reconstruir la misma, con el fin de recuperar la memoria institucional de la entidad.
</t>
  </si>
  <si>
    <t>Una vez ocurrida la pérdida de información digital, la dependencia objeto de la pérdida, implementará el  procedimiento vigente para copias de seguridad,  con el fin de recuperar la memoria institucional de la entidad.</t>
  </si>
  <si>
    <t>Posibilidad de afectación económica y reputacional por detrimento patrimonial debido a la Perdida total o parcial de los bienes de la entidad</t>
  </si>
  <si>
    <t xml:space="preserve">     Entre 10 y 50 SMLMV </t>
  </si>
  <si>
    <t xml:space="preserve">Cada vez que se recibe la solicitud de inclusión de bienes, La profesional del GPC,  verifica que en el certificado emitido por la Aseguradora se encuentren la relación de los bienes solicitados para inclusión, registrando en la matriz de inclusión y/o exclusión de bienes, el número del certificado en cada bien </t>
  </si>
  <si>
    <t>Reducir (compartir)</t>
  </si>
  <si>
    <t>1. Reportar oportunamente al Grupo de procesos Corporativos los bienes a asegurar  (oportunamente hace referencia a realizar el reporte una vez ingrese al inventario de la entidad)
Nota: La meta de la accion de control es anual</t>
  </si>
  <si>
    <t>Formato de entrada de almacén junto con el formato de inclusión y exclusión.
Correo electrónico al Grupo de Procesos Corporativos solicitando el aseguramiento de los bienes</t>
  </si>
  <si>
    <t>Direcciones Territoriales</t>
  </si>
  <si>
    <t xml:space="preserve">Notificar al Grupo de Control Disciplinario Interno  y al Grupo de Contratos según corresponda, inmediatamente se presenta el  caso de perdida total o parcial de los bienes de la entidad, </t>
  </si>
  <si>
    <t>Aleatoria</t>
  </si>
  <si>
    <t>Sin Registro</t>
  </si>
  <si>
    <t>2 Verificar que se cuenten con los anexos de las inclusiones al programa de seguros
Nota: La meta de la accion de control es anual</t>
  </si>
  <si>
    <t>Anexos de las inclusiones al programa de seguros</t>
  </si>
  <si>
    <t xml:space="preserve">Posibilidad de afectación reputacional por divulgación o alteración de información 
confidencial de la entidad o indisponibilidad de servicios y acceso a la información debido a la perdida de información digital  almacenada en los diferentes medios digitales de la entidad. </t>
  </si>
  <si>
    <t>GTIC Implementara un esquema de respaldo en nube mensual para la información que se encuentra en los esquemas de almacenamiento de la entidad y se documenta en el informe de gestión, en caso de desviación la perdida de información tendria una afectación maxima de un mes.</t>
  </si>
  <si>
    <t xml:space="preserve">Pantallazo sobre las aplicaciones integradas </t>
  </si>
  <si>
    <t xml:space="preserve">Grupo deTecnologías de la Información y Comunicaciones
</t>
  </si>
  <si>
    <t>GTIC realizan los analisis de vulnerabilidad con el proposito de dar cumplimiento a los lineamientos entregados en la norma ISO 27001 de forma semestral y como resultado se implementan controles de seguridad de la información los cuales quedan reportados en el informe de gestión, en caso de desviación se genera un incidente de seguridad y se registra a los sistemas de apoyo y gestión de seguridad.</t>
  </si>
  <si>
    <t>GTIC depurara periodicamente sobre el directorio actvo de la Entidad con el proposito de mantener actualizado el directorio de los usuarios activos para los perfiles de acceso a la información contenidos en los esquemas de almacenamiento y quedara documentado en el informe final de gestión.En caso de desviación los perfiles que no tengan acceso acutorizado no podran acceder a la información.</t>
  </si>
  <si>
    <t>Cuando exista la perdida de información digital almacenada en los diferentes medios digitales de la entidad se aplicara el procedimiento de gestión de copias de seguridad, generando la restauración del Directorio activo e implmentando el procedimiento de remediación de vulnerabilidades como complemento a la correción realizada; quedando la evidencia en el informe de gestión. (Plan de contingencia).</t>
  </si>
  <si>
    <t>Fallas Tecnológicas</t>
  </si>
  <si>
    <t>Automático</t>
  </si>
  <si>
    <t xml:space="preserve">1. Implementación del diagnóstico  y lienamientos del plan de continuidad del negocio una vez aprobado por el CIGD. </t>
  </si>
  <si>
    <t>3 Documentos (Diagnostico BCP y DRP y lineamientos del plan de continuidad del negocio)</t>
  </si>
  <si>
    <t>GTIC generará los lineamientos en la continuidad del negocio y cada vez que se requiera la implementación y control de las herramientas en seguridad digital, se dejara las evidencias correspondientes las cuales quedaran en el repositorio de GTIC. En caso de desviación realiza el seguimiento a la politica de seguridad de la información.</t>
  </si>
  <si>
    <t>El ingeniero responsable activara el plan de contigecia en centro alterno (nube / datacenter alterno), en caso de materialización del riesgo, dejando como evidencia el informe de activación del plan de contigencia. (plan de Contigencia)</t>
  </si>
  <si>
    <t>Una vez las áreas protegidas notifiquen al equipo de GTIC la necesidad de verificación del correcto funcionamiento del sistemas de radiocomunicaciones, se dara el soporte correspondiente quedando como evidencia actas, simulaciones, diagnostico y documentos. Debido a que es una actividad por requerimiento no existe la posibilidad de desviación</t>
  </si>
  <si>
    <t xml:space="preserve">     El riesgo afecta la imagen de la entidad internamente, de conocimiento general, nivel interno, de junta dircetiva y accionistas y/o de provedores</t>
  </si>
  <si>
    <t>GTIC soporta el esquema de almaceamiento para la realización baclups mensualmente con el proposito de salvaguardar la información de los usuarios y dejando la evidencia en el informe de gestión, en caso desviación la información queda vulnerable a perdida sin posibisibilidad de recuperla.</t>
  </si>
  <si>
    <t xml:space="preserve">Grupo deTecnologías de la Información y Comunicaciones </t>
  </si>
  <si>
    <t xml:space="preserve">GTIC habilita el esquema de log cada vez que se tenga un recurso criticos de la entidad con el proposito de tener controles sobre los cambios realizados por los usuario, quedando registrado en un repositorio de log y en las bases de datos donde se encuentra la información por cada aplicación. (Plan de contigencias). </t>
  </si>
  <si>
    <t>Grupo deTecnologías de la Información y Comunicaciones</t>
  </si>
  <si>
    <t>Posibilidad de afectación económica y reputacional por mala imagen institucional, impactos negativos sobre el cumplimiento de objetivos sectoriales, generación decisiones erroneas de la entidad y/o sanciones o afectaciones legales debido a indisponibilidad o poca integridad de la información geográfica para las partes interesadas (usuarios internos y externos).</t>
  </si>
  <si>
    <t xml:space="preserve">
Los administradores cartográficos siempre que exista una modificación en la estructuración de la información, valida según las necesidades y demanda, para asegurar que los datos tengan calidad y sean coherentes desde la entrega de la información al profesional del Grupo de Tecnologías de la Información – GTIC designado como administrador de la Base de Datos institucional (GDB); dejando como evidencia la información en dicha base de datos. En caso de encontrar una desviación en la validación devuelve la información al temático donde se originó el dato para ajuste.</t>
  </si>
  <si>
    <t>Grupo Gestión del Conocimiento y la Innovación - GGCI</t>
  </si>
  <si>
    <t>El profesional del Grupo de Tecnologías de la Información – GTIC designado como administrador de la Base de Datos valida técnicamente por demanda la integridad de datos, tipo de datos y lineamientos para el dato, con el objetivo de asegurar la consistencia de los datos; quedando como evidencia la publicación de la información. En caso de desviación en la validación devuelve la información al temático donde se originó el dato para ajuste.</t>
  </si>
  <si>
    <t xml:space="preserve">2. Generar el inventario para el servicio geográfico de entes externos (Plataforma de base datos abiertos) </t>
  </si>
  <si>
    <t xml:space="preserve">Captura de pantalla de la plataforma con la fecha de publicación de los servicios y el link de la plataforma o listado en excel de servicios sobre el servidor. </t>
  </si>
  <si>
    <t>“Grupo Gestión del Conocimiento y la Innovación - GGCI</t>
  </si>
  <si>
    <t>3. Acceso de la base de datos para leer la base actual y los servicios (servidor nacional de la Entidad), según solicitud.</t>
  </si>
  <si>
    <t>Documento con los correos con el usuario (viewer) y contraseña a la base de datos.</t>
  </si>
  <si>
    <t>Posibilidad de afectación reputacional por afecta la toma de decisiones en los diferentes niveles de la entidad debido a 
retraso en la emisión de los productos jurídicos para atender asuntos relacionados con la misión institucional de la entidad.</t>
  </si>
  <si>
    <t>Los profesionales de la Oficina Asesora Jurídica retroalimenta cuatrimestralmente las bases de datos que contiene la información para el seguimiento a los avances en el desarrollo de los  productos normativos. Se informará al superior en caso de observar desviación en la base de datos.</t>
  </si>
  <si>
    <t>1. Realizar seguimiento del cumplimiento de aporte de insumos técnicos para la elaboración de los productos jurídicos.</t>
  </si>
  <si>
    <t>Bases de datos diligenciadas</t>
  </si>
  <si>
    <t xml:space="preserve">Profesionales y grupo de apoyo - Oficina Asesora Jurídica </t>
  </si>
  <si>
    <t>Los profesionales de la Oficina Asesora Jurídica informara de manera presencial a los tomadores de decisiones en caso de retraso en la emisión de productos jurídicos, para la toma de medidas pertinentes.  (Plan de Contigencia)</t>
  </si>
  <si>
    <t>2. Realizar seguimiento mediante reuniones para verificar los asuntos con el equipo de trabajo, en especial evaluando incovenientes y definir lineamientos para el desarrollo de las actividades.</t>
  </si>
  <si>
    <t>Actas o ayudas de memoria de las reuniones.</t>
  </si>
  <si>
    <t>Profesionales y grupo de apoyo - Oficina Asesora Jurídica</t>
  </si>
  <si>
    <t xml:space="preserve">Posibilidad de Afectación económica y reputacional por afectación en la planeación de Entidad a raíz de la toma de decisiones inadecuadas y falta de implementación de acciones correctivas y preventivas, incumplimiento de la misión y/o visión de la entidad, y suministrar información errada, incompleta y/o desactualizada a los entes de control y otras entidades que lo soliciten, debido a Deficiencia en la formulación y/o seguimiento de los instrumentos de planeación (Plan Estratégico Institucional, Plan de Acción Anual). </t>
  </si>
  <si>
    <t>El profesional responsable realizará evaluación del PEI y del PAA conforme su ejecución en respuesta a los objetivos estratégicos y ejes estratégicos y se presentará el PEI (anualmente) y PAA (trimestralmente) al Comité de Gestión y Desempeño, quedando reportado en el acta correspondiente o presentación empleada, en caso de desviaciones se generarán las alertas correspondientes al proceso que aplique.</t>
  </si>
  <si>
    <t>1. Seguimiento permanente a los indicadores de los PAA. Nota. En el primer trimestre del año se realiza cierre del PAA de la vigencia anterior por lo cual se publica a inicio del primer trimestre.</t>
  </si>
  <si>
    <t xml:space="preserve">Informe trimestral del reporte de seguimiento del PAA. </t>
  </si>
  <si>
    <t>Oficina Asesora de Planeación</t>
  </si>
  <si>
    <t>2. Realizar acompañamiento y apoyo permanente en los procesos relacionados con la formulación y/o seguimiento del PAA.</t>
  </si>
  <si>
    <t xml:space="preserve">Listados de Asistencia y/o comunicaciones  </t>
  </si>
  <si>
    <t xml:space="preserve">3. Generar alertas de manera oportuna del PAA, de acuerdo a los lineamientos y criterios de evaluación. </t>
  </si>
  <si>
    <t>Comunicaciones (ORFEO o Correos electrónicos o Actas)</t>
  </si>
  <si>
    <t xml:space="preserve">Posibilidad de afectación económica y reputacional por sanciones por incumplimiento normativo y detrimento de la imagen de la Enitad ante sus partes interesadas debido a Desarticulación intrainstitucional  para el cumplimento del Modelo Integrado de Planeación y Gestión </t>
  </si>
  <si>
    <t>1. Socialización en el Modelo Integrado de Planeación y Gestión y subsistemas de gestión que lo conforman, mediante acompañamiento y/o actividades de socialización.</t>
  </si>
  <si>
    <t>Piezas de comunicación divulgadas o presentación o Listados de asistencia o actas o Correos electrónicos o actos administrativos.</t>
  </si>
  <si>
    <t>2. Generar los lineamientos y comunicaciones requeridas para los planes de acción de los autodiagnósticos, los resultados, oportunidades de mejora y necesidades del FURAG, con el objetivo de verse reflejados en los diferentes planes.</t>
  </si>
  <si>
    <t>Comunicaciones (ORFEO o Correos electrónicos - Listas de asistencia y/o acta de reunión)</t>
  </si>
  <si>
    <t>Posibilidad de afectación económica y reputacional por negación de los trámites presupuestales en los proyectos de inversión, datos errados en los seguimientos, reprocesos e incongruencia de la información, debido a la falta de oportunidad en el registro de la ejecución de los proyectos de inversión en la plataforma destinada para tal fin.</t>
  </si>
  <si>
    <t>2. Generar reporte en el aplicativo del Estado y publicar en la página web con el objetivo de presentar la información cargada por la entidad.</t>
  </si>
  <si>
    <t>Reporte generado por el aplicativo del estado y el print de pantalla de la publicación en pag web.</t>
  </si>
  <si>
    <t>Posibilidad de afectacion reputacional por reprocesos  de devolución para revisiones adicionales o no aprobados, pérdida de recursos y pérdida de beneficios derivados del proyecto debido a los proyectos de cooperación puedan no cumplir con algunos de los puntos de control establecidos en el procedimiento.</t>
  </si>
  <si>
    <t>Ejecutar los puntos de control del procedimiento formulación, gestión y seguimiento a los proyectos gestionados y negociados de cooperación Nacional No Oficial e Internacional, que correspondan a la Jefetura OAP y/o delegados, en cada uno de los proyectos de cooperación asignados e identificados, con el objetivo de dar cumplimiento a los lineamientos del tema, en caso de desviación se devolvera a la actividad anterior con el objetivo de subsanar las falencias.</t>
  </si>
  <si>
    <t>1. Socializar tres veces al año a los tres niveles de gestión, el procedimiento de formulación, gestión y seguimiento a los proyectos gestionados y negociados de cooperación Nacional No Oficial e Internacional.</t>
  </si>
  <si>
    <t>Comunicaciones (pieza comunicaciones, memorando, correo, registros de asistencia)</t>
  </si>
  <si>
    <t xml:space="preserve">Oficina Asesora de Planeación </t>
  </si>
  <si>
    <t>Posibilidad de afectación económica y reputacional  por el desconocimiento del logro de los objetivos de conservación y
aumento de las presiones, debido a que en las áreas protegidas se tomen decisiones de manejo para la conservación sin información de investigación y monitoreo disponible, analizada y sistematizada.</t>
  </si>
  <si>
    <t>El GPM validará en la matriz correspondiente según el cronograma remitido por OAP cada vigencia los reportes realizados en el Plan de Acción Anual por las direcciones territoriales y áreas protegidas, sobre lo realizado en  monitoreo e investigación, con el fin de verificar que las actividades y el flujo de información se están realizando de acuerdo con lo planeado. En caso de faltantes, se retroalimentará para ajustes y observaciones en los siguientes reportes.</t>
  </si>
  <si>
    <t>1. Reportar en el PAA las gestiones y acciones generadas para el monitoreo e investigación por el AP y DT.</t>
  </si>
  <si>
    <t xml:space="preserve">
DTAO;
DTAN;
DTCA;
DTPA;
DTOR;
DTAM</t>
  </si>
  <si>
    <t>El GPM anualmente solicitará mediante memorando o correo electrónico a la Direcciones Territoriales los informes de monitoreo e investigación de las áreas protegidas, con el objeto de verificar los avances anuales en la compilación y análisis de información de investigación y monitoreo. En caso de no enviarse la coordinara del GPM realizará llamado atención al responsable.</t>
  </si>
  <si>
    <t>2. Realizar gestiones para el funcionamiento del módulo de informes de monitoreo e investigación en el sistema de Información Institucional.</t>
  </si>
  <si>
    <t>"Comunicaciones (Memorandos, correos electrónicos, actas de reunión o lista de asistencia)
Capturas de pantalla o consultas de la información cargada."</t>
  </si>
  <si>
    <t xml:space="preserve">Grupo de Planeación y Manejo </t>
  </si>
  <si>
    <t xml:space="preserve">Las APs generarán y entregarán anualmente el informe de monitoreo y el de investigación en cumplimiento a la guía anexada en el memorando de solicitud, con el objeto de evidenciar la implementación del monitoreo y la investigación. En caso de no presentar los informes ellos serán requeridos por el GPM  nuevamente mediante memorando directamente dirigido al Área protegida.  </t>
  </si>
  <si>
    <t>El GPM documentará la identificación de la materialización del riesgo y el impacto del mismo en el AP , con el propósito de identificar acciones de mejora para disminuir efecto negativo. (Plan de contigencia)</t>
  </si>
  <si>
    <t xml:space="preserve">
Posibilidad de afectación reputacional  por dificultades en el relacionamiento con las comunidades campesinas y grupos Étnicos, lo cual dificulta el desarrollo de un manejo y una gestión efectiva y equitativa debido a una planeación del área protegida que no considera adecuadamente su contexto sociocultural. 
</t>
  </si>
  <si>
    <t xml:space="preserve">La SGM - GPM realizará acompañamiento y orientación en la construcción de planes de trabajo anuales para su articulación con la planeación estratégica. 
Su control se realiza de manera anual. En caso de aquellas áreas protegidas donde persisten debilidades o que no se cuente con plan de trabajo, se genera un espacio de coordinación con participación de todos los niveles para realizar una orientación institucional sobre los procesos de trabajo y el relacionamiento con las comunidades. 
</t>
  </si>
  <si>
    <t>1. Planeación anual de las acciones de Estrategias Especiales de Manejo con grupos étnicos en cada una de las DTs.</t>
  </si>
  <si>
    <t>Plan de trabajo construido con las DT o Matriz consolidada con planes de trabajo EEM - DT</t>
  </si>
  <si>
    <t>GPM</t>
  </si>
  <si>
    <t>6 Planes de Trabajo</t>
  </si>
  <si>
    <t xml:space="preserve">La SGM - GPM realizará seguimiento en mayo y noviembre a los planes de trabajo  con el fin revisar los avances, dificultades o necesidades de precisión frente a los alcances de las acciones.  
En la medida que se detecten debilidades en la implementación de los planes de trabajo se convocan a sesiones de trabajo entre  los tres niveles para generar orientaciones y concertar el fortalecimiento de la gestión. </t>
  </si>
  <si>
    <t>2 Seguimientos</t>
  </si>
  <si>
    <t>Las APS, harán  seguimiento y monitoreo a los acuerdos con comunidades campesinas que contemplan acciones relacionadas con economía campesina y alternativas de uso compatibles con los objetivos de conservación. En la medida que se detecten debilidades en la ejecución de acuerdos se propiciaran sesiones de trabajo para generar orientaciones y establecer rutas de trabajo.</t>
  </si>
  <si>
    <t>3. Seguimiento a los acuerdos con comunidades campesinas que contemplan acciones con economia campesina y alternativa con uso compatible con los objetivos de conservación.</t>
  </si>
  <si>
    <t>Informes de seguimiento y monitoreo a los acuerdos suscritos. Y Anexos que apliquen(matrices, listas de asistencia, actas, correos electrónicos)</t>
  </si>
  <si>
    <t>4.</t>
  </si>
  <si>
    <t>La SGM-GPM reorientará cuando sea necesario (anualmente) las acciones de relacionamiento con grupos étnicos y comunidades locales para fortalecer la gestión, planeación y manejo en las Aps. (Plan de Contigencia).</t>
  </si>
  <si>
    <t>Posibilidad de afectación reputacional y económica por la pérdida de información de las presiones al interior de las áreas protegidas, debido a la limitación en la detección de las presiones a través de los recorridos de control y vigilancia directamente en campo.</t>
  </si>
  <si>
    <t>Daños a activos fijos / Eventos externos</t>
  </si>
  <si>
    <t xml:space="preserve">
GTEA anualmente realiza seguimiento al estado de formulación e implementación de protocolos de PVC, con el fin de conocer las acciones en materia de prevención, control y vigilancia que evalúan el manejo dado a las presiones antrópicas registradas por cada APs  a través las herramientas tecnológicas habilitadas (SICO SMART y aplicativos). A través del reporte del protocolo de PVC que realiza cada AP, en su etapa de formulación o implementación y que es revisado posteriormente por el GTEA. En caso de desviación del control se generan alertas de seguimiento al estado de presentación del protocolo en su etapa de formulación o implementación.</t>
  </si>
  <si>
    <t>1. Generá el concepto técnico del protocolo presentado en su etapa de formulación o implementación.</t>
  </si>
  <si>
    <t xml:space="preserve">
GTEA</t>
  </si>
  <si>
    <t>El personal de las AP que tiene a su cargo las funciones de PVC, identifican, analizan y ejecutan acciones para el control y/o mitigación de las presiones antrópicas detectadas en el ejercicio de PVC, a través de la presentación anual de su protocolo de PVC, en su etapa de formulación o implementación según sea el caso, con el apoyo de las diferentes herramientas tecnológicas habilitadas para el seguimiento a las presiones antrópicas (SICO SMART y aplicativos). 
Una vez el área protegida cuenta con su protocolo formulado o implementado este es presentado a la DT para su revisión y visto bueno para su posterior remisión al Nivel Central al GTEA, donde se determina la viabilidad técnica del protocolo según el manejo dado a las presiones antrópicas identificadas por el AP y de acuerdo al cumplimiento de la guía de formulación e implementación de protocolos de PVC. De esta forma se genera un concepto técnico de validación de aprobación en caso de cumplir los parámetros establecidos en el lineamiento de PVC. 
En caso de no presentar el protocolo, el nivel central genera una alerta al nivel territorial para que se allegue la presentación del protocolo para su revisión en el menor tiempo.</t>
  </si>
  <si>
    <t>Área Protegida
(DTAM)</t>
  </si>
  <si>
    <t>En caso de identificar un inadecuado seguimiento de las presiones el Área Protegida debe realizar en su reporte de protocolo de PVC debe realizar el ajuste a la estrategia inicialmente identificada en materia de PVC, y el GTEA generá un concepto técnico para la corrección de la aplicación de la estrategia de PVC para el control y mitación de las presiones antrópicas.</t>
  </si>
  <si>
    <t>DT</t>
  </si>
  <si>
    <t xml:space="preserve">N.A.  </t>
  </si>
  <si>
    <t>Área Protegida
(DTAO)</t>
  </si>
  <si>
    <t>Área Protegida
(DTCA)</t>
  </si>
  <si>
    <t>Área Protegida
(DTAN)</t>
  </si>
  <si>
    <t>Área Protegida
(DTOR)</t>
  </si>
  <si>
    <t>Área Protegida
(DTPA)</t>
  </si>
  <si>
    <t xml:space="preserve">
Posibilidad de afectación reputacional por perdida(s) en la integridad del personal que labora en la Entidad, debido a afectación de la integridad del personal de las áreas protegidas en el ejercicio de autoridad ambiental (PVC), sin tener en cuenta las directrices de seguridad de la Entidad en las diferentes situaciones de orden público. </t>
  </si>
  <si>
    <t>La OGR informará mediante memorando periodicamente a las APs el estado de actualización de sus planes de contingencia de riesgo público que permite conocer las dinámicas de orden público en las APs. En caso de desviaciones se informarán las recomendaciones pertinentes.</t>
  </si>
  <si>
    <t>PNN AMACAYACU
PNN ALTO FRAGUA 
PNN CAHUINARI 
RNN NUKAK 
PNN LA PAYA 
SF PLANTAS MEDICINALES ORITO 
RNN PUINAWAI 
PNN RIO PURE
PNN SERRANIA DEL CHIRIBIQUETE
PNN SERRANIA DE LOS CHURUMBELOS
PNN YAIGOJE APAPORIS
(DTAM)</t>
  </si>
  <si>
    <t>El Área Protegida informara al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</si>
  <si>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2. Comunicar a la Dirección Territorial y áreas protegidas las alertas tempranas, noticias y directrices de seguridad que apliquen a la jursidicción institucional y de ser necesario solicitar la implementación de las mismas</t>
  </si>
  <si>
    <t>Comunicaciones remitidas (correos electrónicos, Orfeo, conversaciones de Whatsapp, entre otras)
 Matriz de riesgo, presiones y amenazas</t>
  </si>
  <si>
    <t>Oficina Gestión del Riesgo</t>
  </si>
  <si>
    <t>PNN COMPLEJO VOLCANICO DOÑA JUANA
PNN CUEVA DE LOS GUACHAROS 
SFF GALERAS
SFF ISLA DE LA COROTA 
PNN LAS HERMOSAS 
PNN LAS ORQUIDEAS 
PNN LOS NEVADOS 
PNN NEVADO DEL HUILA
SFF OTUN QUIMBAYA 
PNN PURACE 
PNN SELVAS TATAMA
PNN SELVA DE FLORENCIA
(DTAO)</t>
  </si>
  <si>
    <t>SFF CIENGA GRANDE SANTA MARTA
SFF EL CORCHAL MONO HERNANDEZ
SFF LOS COLORADOS
PNN LOS CORALES DEL ROSARIO Y SAN BERNARDO
SFF LOS FLAMENCOS
VP ISLA DE SALAMANCA
PNN MACUIRA
PNN OLD PROVIDENCE MC BEAN LAGOON 
PNN PARAMILLO
PNN SIERRA NEVADA DE SANTA MARTA
PNN TAYRONA
SF ACANDI PLAYON Y PLAYONA
PNN CORALES DE PROFUNDIDAD
PNN BAHÍA PORTETE
(DTCA)</t>
  </si>
  <si>
    <t>PNN CATATUMBO BARI 
PNN COCUY 
AUN ESTORAQUES
SFF GUANENTA ALTO RIO FONCE
SFF IGUAQUE
PNN PISBA
PNN SERRANIA YARIGUIES
PNN TAMA
(DTAN)</t>
  </si>
  <si>
    <t>PNN CORDILLERA DE LOS PICACHOS
PNN CHINGAZA
PNN SIERRA DE LA MACARENA 
PNN TUPARRO
PNN TINIGUA
PNN SUMAPAZ
DNMI Cinaruco
(DTOR)</t>
  </si>
  <si>
    <t>PNN FARALLONES DE CALI
PNN GORGONA
SFF ISLA DE MALPELO
PNN LOS KATIOS 
PNN MUNCHIQUE 
PNN SANQUIANGA
PNN URAMBA BAHIA MALAGA
PNN UTRIA
(DTPA)</t>
  </si>
  <si>
    <t xml:space="preserve">Posibilidad de afectación económica y reputacional por  impacto de las funciones ecosistémicas  (VOCs)  y la integridad del personal de las mismas,  debido a  una respuesta inadecuada  ante una situación de emergencia generada por fenómenos naturales o incendios forestales en el área protegida. 
</t>
  </si>
  <si>
    <t xml:space="preserve">La OGR permanentemente realiza socializaciones en estructuración de Planes de Emergencia y Contingencia de desastres naturales e incendios forestales, de acuerdo a la Guía metodológica para la estructuración de Planes de Emergencia y Contingencias como primer respondiente con el propósito de dar lineamientos para la construcción o actualizacion de dichos planes, quedando como evidencia actas de reunión, listados de asistencia. En caso de desviaciones se debe ejecutar la socializacion al area correspondiente. </t>
  </si>
  <si>
    <t xml:space="preserve">El Área Protegida activara el Plan de Emergencias y contingencias por desastres naturales o incendios forestales e informara a la Dirección Territorial, Nivel Central y a las entidades competentes, de la situación presentada con el fin de atender el evento. Dejando como evidencia correos electrónicos,  memorandos, informes y otro tipo de comunicaciones informales (whatsapp)
</t>
  </si>
  <si>
    <t>2. El Área Protegida Socializara al interior del equipo, el Plan de Emergencia y Contingencias para Desastres Naturales una vez aprobado por la OGR.</t>
  </si>
  <si>
    <t>Listados de Asistencia, Actas de reunion,  y/o presentaciones</t>
  </si>
  <si>
    <t>La OGR realizará diariamente seguimiento al Estado de los Planes de Emergencia y Contingencia de las áreas protegidas con el objetivo de conocer la trazabildiad del tramite con las recomendaciones pertinentes para cada una de las Areas Protegidas para dar una respuesta oportuna en caso de presentarse una emergencia por desastre naturales e incendios forestales, conforme los planes formulados por cada uno de ellas. La Dirección Territorial  acompaña técnicamente el proceso de actualización de los PECDNS, verificando que cumpla metodológicamente con los lineamientos y responda a las amenazas de desastre que tiene el área. Quedando como evidencia los correros generados, memorandos y  en caso de desviaciones se solicitaran los ajustes pertinentes al AP.</t>
  </si>
  <si>
    <t xml:space="preserve">3. La  persona asignada en el área protegida  documentara y enviara por el medio de comunicación indicado a la direccion territorial y nivel central  sobre la implementación de los PECDNS y las acciones a presentar o a desarrollar conforme el cronograma.
</t>
  </si>
  <si>
    <t xml:space="preserve">Posibilidad de afectación reputacional por quejas de los grupos de valor debido a la insuficiencia del PAC para cumplir con las obligaciones adquiridas; posibilidad de afectación economica por el Ente regulador al no contar con el PAC en las fechas establecidas para cumplir con las obligaciones adquiridas </t>
  </si>
  <si>
    <t xml:space="preserve">Los responsables de tesoreria de NC y DT's realizan seguimiento mensual al PAC solicitado por cada unidad de decisión vs el PAC ejecutado, dejando como evidencia el reporte de SIIF Inpanut, que hace parte del Acta de las mesas de trabajo mensual con las DTS.
</t>
  </si>
  <si>
    <t>1. Se llevará a cabo mesas de seguimiento mensual al cumplimiento de los indicadores del PAC para la asignación de recursos con cada DT la cual sustenta lo siguiente:
1. Informe Inpanut
2. Seguimiento a extractos bancarios
3. Informe saldos por imputar
4. Informe Convenios
5. Justificación de Saldos</t>
  </si>
  <si>
    <t>Acta de mesas de trabajo donde se detalla por Dirección territorial y Dependencias del Nivel Central, y comunicaciones de incumplimiento, atendiendo a la circular Externa No.021 del 21 de junio de 2020 de la Dirección del Tesoro Nacional.</t>
  </si>
  <si>
    <t>Grupo de Gestión Financiera</t>
  </si>
  <si>
    <t>Los responsables de tesoreria de NC y DT's deben priorizar y reprogramar los pagos de los recursos consignados a las cuentas bancarias autorizadas, con el fin de no superar los cinco (5) días habiles autorizados por la Dirección del Tesoro Nacional, para lo cual se hace la revisión de los extractos bancarios de cada mes, que hacen parte del Acta de las mesas de trabajo mensual con las DTS.</t>
  </si>
  <si>
    <t xml:space="preserve">Los responsables de tesoreria de NC y DT's reportan mensualmente la imputación de los DRXC, la evidencia se refleja en reporte Mensual SIIF de Saldos por Imputar mensual, evidenciando que los saldos del reporte no superen los 6o días autorizados, haciendo parte del Acta de las mesas de trabajo mensual con las DTS. </t>
  </si>
  <si>
    <t xml:space="preserve">La tesoreria de NC realiza seguimiento mensual e informa a los responsables de tesoreria de las DT's el saldo de los convenios por PNN y la Subcuenta Fonam PNN, dejando como evidencia el informe recibido de Contabilidad de saldos de convenios, con las observaciones correspondientes, como parte del Acta de las mesas de trabajo con las DTS </t>
  </si>
  <si>
    <t>Realizar pagos presupuestales y no presupuestales que no correspondan al beneficiario del pago o de la deducción sin los soportes correspondientes, en beneficio propio o cambio de una retribución economica</t>
  </si>
  <si>
    <t>Fraude Externo</t>
  </si>
  <si>
    <t>Procedimiento GRFN_PR_06 Cadena presupuestal actualizado y oficializado</t>
  </si>
  <si>
    <t>Uso indebido de los recursos tecnológicos relacionados con SIIF y portal bancario</t>
  </si>
  <si>
    <t>Fraude Interno</t>
  </si>
  <si>
    <t xml:space="preserve">     Entre 50 y 100 SMLMV </t>
  </si>
  <si>
    <t>Posiblidad de afectación  reputacional por  sanciones de los entes de control fiscal debido a la extemporaneidad en la elaboración y presentación de los estados financieros por el incumplimiento por parte de las dependencias del nivel central y Direcciones Territoriales del lineamiento y/o plazos establecidos en el manual de políticas contables</t>
  </si>
  <si>
    <t>El contador de Nivel Central determina lineamientos de tipo contable para NC y DTS y posteriormente se realiza seguimiento determinando si hubo incumplimientos y generando memorandos remitidos a la Oficina de Control Interno.</t>
  </si>
  <si>
    <t xml:space="preserve">1. Establecer lineamientos de cierre y entrega de información contable a Nivel Central y Direcciones Territoriales así como realizar seguimiento del cumplimiento del mismo.
</t>
  </si>
  <si>
    <t>Informe mensual de relación de Lineamientos de tipo contable e Informe de seguimiento cumplimiento de entrega de infromación DTS y NC</t>
  </si>
  <si>
    <t xml:space="preserve">Grupo de Gestion Financiera
</t>
  </si>
  <si>
    <t>El contador de Nivel Central realiza un seguimiento contable a la oportunidad de entrega de información, calidad de información contable y procesos de depuración contable.</t>
  </si>
  <si>
    <t xml:space="preserve">2. Realizar seguimiento contable a NC Y DTS a través del plan de control interno contable. 
</t>
  </si>
  <si>
    <t>Informe de plan de Control Interno Contable de seguimiento a NC y DTS y memorandos de socialización de resultados de avance  DTS.</t>
  </si>
  <si>
    <t xml:space="preserve">Grupo de Gestión Financiera
 </t>
  </si>
  <si>
    <t>El GGF a través del Contador y grupo asesor de norma de la entidad realiza las capacitaciones y acompañamiento a NC Y DTS  en temas contables en pro del fortalecimientoy y ejecución de actividades tendientes a razonabilidad de estados financieros.</t>
  </si>
  <si>
    <t>3.Capacitación y/o acompañamiento dirigida a contadores y a quienes generan información que debe ser incorporada en los Estados Financieros de la Entidad.</t>
  </si>
  <si>
    <t>Actas mesas de trabajo de capacitación o acompañamiento a las dependencias para aplicación del marco normativo contable entidades de gobierno</t>
  </si>
  <si>
    <t xml:space="preserve">Posiblidad de afectación económica por la asignación del presupuesto de la siguiente vigencia por omisión de la ley organica de presupuesto y demás normatividad relacionada, debido a registros presupuestales de actos administrativos que superen la vigencia, sin la aprobación del CONFIS. </t>
  </si>
  <si>
    <t>La persona asiganda en la Dirección Territorial realiza trimestralmente un informe técnico financiero que es firmado por el ordenador del Gasto y la coordinadora administrativa, permitiendo identificar que no se comprometen recursos faltando al principio de anualidad.</t>
  </si>
  <si>
    <t>1. Actualizar el normograma de la Entidad para el proceso de Gestión de recursos financieros.</t>
  </si>
  <si>
    <t>Comunicaciones para la actualización del normograma</t>
  </si>
  <si>
    <t>El ordenador de gasto cuando se presenten hechos que superen la vigencia, solicita ajuste en los actos administrativos. (Plan de Contigencia).</t>
  </si>
  <si>
    <t>2. Verificar en el numeral 13 del informe técnico administrativo y financiero el cumplimiento total del criterio evaluado.</t>
  </si>
  <si>
    <t>Informe técnico administrativo y financiero con la verificación del numeral 13, del correspondiente trimestre.</t>
  </si>
  <si>
    <t>Grupo de Gestión Financiera
 Direcciones Territoriales</t>
  </si>
  <si>
    <t>Posiblidad de afectación económica por presentar información errada que afecta la toma de decisiones por imprecisiones en el reporte de austeridad del gasto y demas reportes de ejecución presupuestal debido a la afectación del uso presupuestal con impresiones en las etapas previas en la cadena presupuestal.</t>
  </si>
  <si>
    <t xml:space="preserve">El Grupo de gestión financiera, de acuerdo con las necesidades presentadas por las Direcciones Territoriales, apoya con el trámite para la vinculación de los usos presupuestales ante el Ministerio de hacienda.  </t>
  </si>
  <si>
    <t>1. Actualizar catálogo de usos presupuestales de acuerdo con la planeación financiera de la entidad</t>
  </si>
  <si>
    <t>Catálogo de usos actualizado</t>
  </si>
  <si>
    <t>El Grupo de gestión financiera, emitió un formato de solicitud de CDP que incluye los usos presupuestales y el link a los catalogos del DANE, el cual se diligencia cada vez que se realiza afectación de presupuesto
El Grupo de Gestión Financiera remito a las DT la convocatoria Catálogo de Clasificación Presupuestal (CCP) aplicado al Presupuesto General de la Nación (PGN).</t>
  </si>
  <si>
    <t>Posibilidad de afectación económica por la imposición de multas y sanciones por entes de control debido a incumplimientos de las obligaciones tributarias relacionadas con la retención, declaración, y pago de impuestos de acuerdo a los plazos y montos establecidos por las autoridades competentes debido a la deficiencia y/o desconocimiento en la aplicación de los puntos de control existentes.</t>
  </si>
  <si>
    <t>El responsable (perfil gestión contable) diaramente afecta las retenciones de acuerdo a la normatividad vigente, imputa las mismas dentro de las obligaciones presupuestales previa verificación en el DRIVE, elaborar preconciliaciones y presentar las declaraciones tributarias por parte del área competente.</t>
  </si>
  <si>
    <t xml:space="preserve">1. Diligenciar las bases de datos en el DRIVE con la liquidación de impuestos y registro de deducciones con la respectiva revision del area de tesoreria
</t>
  </si>
  <si>
    <t>Base de datos DRIVE debidamente diligenciada por las áreas responsables</t>
  </si>
  <si>
    <t>Grupo Gestión Financiera
 Direcciones Territoriales</t>
  </si>
  <si>
    <t>El profesional responsible de  tesorería diariamente verifica las retenciones y/o deducciones aplicadas en la obligación respecto a la información en el DRIVE previo al pago y pago oportuno de los valores declarados por parte del área competente</t>
  </si>
  <si>
    <t>2. Realizar la conciliacion entre contabilidad y tesoreria, de los valores a presentar en las declaraciones tributarias, y saldos pendientes de declarar por aproximacion al multiplo de mil.</t>
  </si>
  <si>
    <t>Conciliación de impuestos firmadas por Contabilidad y Tesoreria.</t>
  </si>
  <si>
    <t>El Grupo de Gestión Financiera reportara al ordenaro de gasto el incumplimiento de las obligaciones tributarias con copia a la Oficina de Control Disciplinario Interno. (Plan de Contigencia)</t>
  </si>
  <si>
    <t>3. Verificar el cumplimiento de las fechas establecidas en el cronograma para cada una de las actividades para la presentación y pago de los impuestos a través de las declaraciones con soporte.
NOTA: La información presentada de manera mensual no se debe adjuntar para las evaluaciones de riesgos cuatrimestral). Se evaluará el cumplimiento de las territoriales de acuerdo al cronograma de impuestos debidamente actualizado con las fechas de presentación y pago.</t>
  </si>
  <si>
    <t>Cronograma de actividades para la presentación y pago de impuestos con seguimiento en Drive y Declaraciones con soporte de pago.</t>
  </si>
  <si>
    <t>Posibilidad de afectación económica y/o repuacional por sanciones o multas del ente de control fiscal o quejas de los terceros beneficiarios debido a la subestimación de ingresos con destino a la subcuenta FONAM por errores y/o debilidades en la estimación o proyección de los mismos.</t>
  </si>
  <si>
    <t>El Grupo de Gestión Financiera generara periodicamente según necesidad, certificación de recaudo previa a la asignación de recursos y seguimento al recaudo con base en la planeación financiera.</t>
  </si>
  <si>
    <t xml:space="preserve">1. Certificar los recaudos previo a la apropiación de los recursos en los proyectos administración (otros, sector electrico) y tasas.
</t>
  </si>
  <si>
    <t>1. Certificación los recaudos previo a la apropiación de los recursos en los proyectos administración,(otros, sector electrico), tasas.</t>
  </si>
  <si>
    <t>El Grupo de Gestión Financiera presentara al comité de programación presupuestal la situación presente para tomar las decisiones y/o acciones inmediatas a tomar. (Plan de Contigencia)</t>
  </si>
  <si>
    <t>2. Realizar seguimiento a la recuperación de cartera de FONAM establecida en los excedentes financieros.</t>
  </si>
  <si>
    <t>2. Informe de seguimiento a la recuperación de cartera de FONAM establecida en los excedentes financieros.</t>
  </si>
  <si>
    <t>3. Realizar seguimiento a la afectación del saldo de CUN en las subcuentas del FONAM, para los recursos de desincentivo.</t>
  </si>
  <si>
    <t>3. Informe de seguimiento a la afectación del saldo de CUN en las subcuentas del FONAM, para los recursos de desincentivo.</t>
  </si>
  <si>
    <t>El Grupo de Gestión de Financiera remite convocatorias e invitación a todo el personal del proceso Gestión de Recursos Financieros, generadas por la Administración del SIIF Nación y otras entidades, con el objetivo de divulgar y aumentar el conocimiento en los temas del proceso.</t>
  </si>
  <si>
    <t>1.Solicitar al Grupo de Gestión Humana las capacitaciones para los temas especificos que se requieren en los procesos de presupuesto e impuestos.</t>
  </si>
  <si>
    <t>1. Memorando de solicitud de capacitaciones dirigido al Grupo de Gestión Humana.</t>
  </si>
  <si>
    <t>Grupo Gestión Financiera</t>
  </si>
  <si>
    <t>El Grupo de Gestión Financiera buscará e identificará otras alternativas para la generación de conocimiento para el personal, cuando se identifique debilidad en los procesos de presupuesto e impuestos. (Plan de Contigencia).</t>
  </si>
  <si>
    <t>2. Gestionar capacitaciones ante las Entidades que generan los lineamientos y directrices para la gestión en los procesos de presupuesto e impuestos.</t>
  </si>
  <si>
    <t>2. Solicitudes de capacitaciones a entidades externas y en los casos se ejecute los soporte de asistencia.</t>
  </si>
  <si>
    <t>Pérdida Reputacional</t>
  </si>
  <si>
    <t>Insignificante</t>
  </si>
  <si>
    <t>Menor</t>
  </si>
  <si>
    <t>Moderado</t>
  </si>
  <si>
    <t>Mayor</t>
  </si>
  <si>
    <t>Catastrófico</t>
  </si>
  <si>
    <t xml:space="preserve">     Afectación menor a 10 SMLMV .</t>
  </si>
  <si>
    <t xml:space="preserve">     El riesgo afecta la imagen de alguna área de la organización</t>
  </si>
  <si>
    <t xml:space="preserve">     Mayor a 500 SMLMV </t>
  </si>
  <si>
    <t>Afectación Económica o presupuestal</t>
  </si>
  <si>
    <t>VALORACIÓN DEL RIESGO</t>
  </si>
  <si>
    <t>TRATAMIENTO DEL RIESGO</t>
  </si>
  <si>
    <t xml:space="preserve">ANÁLISIS DEL RIESGO </t>
  </si>
  <si>
    <t xml:space="preserve">EVALUACIÓN DEL RIESGO </t>
  </si>
  <si>
    <t xml:space="preserve">PESO O PARTICIPACIÓN DE CADA VARIABLE EN EL DISEÑO DEL CONTROL PARA LA MITIGACIÓN DEL RIESGOS </t>
  </si>
  <si>
    <t>Riesgo</t>
  </si>
  <si>
    <t xml:space="preserve">Tipología de riesgo </t>
  </si>
  <si>
    <t>Probabilidad</t>
  </si>
  <si>
    <t>Zona del Riesgo</t>
  </si>
  <si>
    <t xml:space="preserve">Control existente </t>
  </si>
  <si>
    <t xml:space="preserve">1.2. Segregación y autoridad del responsable </t>
  </si>
  <si>
    <t xml:space="preserve">2. Periodicidad </t>
  </si>
  <si>
    <t xml:space="preserve">3. Propósito </t>
  </si>
  <si>
    <t xml:space="preserve">4. Cómo se realiza la actividad de control </t>
  </si>
  <si>
    <t xml:space="preserve">6. Evidencia de la ejecución del control </t>
  </si>
  <si>
    <t>Total Solidez Individual</t>
  </si>
  <si>
    <t>Impacto</t>
  </si>
  <si>
    <t>Zona del riesgo Residual</t>
  </si>
  <si>
    <t>Opciones de tratamiento</t>
  </si>
  <si>
    <t>Responsable</t>
  </si>
  <si>
    <t xml:space="preserve">Fecha de inicio </t>
  </si>
  <si>
    <t xml:space="preserve">Fecha de finalización </t>
  </si>
  <si>
    <t>% Avance
(de acuerdo al peso porcentual de la acción)</t>
  </si>
  <si>
    <t>Presentar conflicto de intereses, en la ejecución de Gestión de Talento Humano y no dar cumplimiento al procedimiento de conflicto de intereses establecido por la entidad.</t>
  </si>
  <si>
    <t>NC-DT-AP</t>
  </si>
  <si>
    <t>Corrupción</t>
  </si>
  <si>
    <t>EXTREMO</t>
  </si>
  <si>
    <t>1. 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</si>
  <si>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 xml:space="preserve">Fuerte </t>
  </si>
  <si>
    <t xml:space="preserve">Moderado </t>
  </si>
  <si>
    <t>PROBABILIDAD</t>
  </si>
  <si>
    <t>REDUCIR EL RIESGO</t>
  </si>
  <si>
    <t>Listado de asistencia y correo electrónico</t>
  </si>
  <si>
    <t xml:space="preserve">Incumplimiento de la Ley 1712 de 2014 </t>
  </si>
  <si>
    <t>NC-DT</t>
  </si>
  <si>
    <t>Cumplimiento</t>
  </si>
  <si>
    <t>ALTO</t>
  </si>
  <si>
    <t xml:space="preserve">Grupo de Comunicaciones GCM
</t>
  </si>
  <si>
    <t>Presentar conflicto de intereses, en la ejecución de una actividad de comunicación y no dar cumplimiento al procedimiento de conflicto de intereses establecido por la entidad.</t>
  </si>
  <si>
    <t>NC</t>
  </si>
  <si>
    <t>GTEA</t>
  </si>
  <si>
    <t>1. Realizar una jornada de socialización del procedimiento de conflicto de intereses y recordatorios sobre su cumplimiento</t>
  </si>
  <si>
    <t>Listado de asistencia y/o correo electrónico y/o Presentaciones</t>
  </si>
  <si>
    <t>Lider del proceso</t>
  </si>
  <si>
    <t>Manipulación de la información de la Auditoría Interna y/o Calidad en beneficio de un tercero.</t>
  </si>
  <si>
    <t>1. La coordinación del Grupo de Control Interno, valida la lista de Chequeo de la entrega de los documentos de Auditoría Interna en cada ejercicio auditor, con el fin de controlar la información generada por el Grupo de Control Interno y generar las alertas necesarias en caso de que esten incompletos o necesiten ajustes.</t>
  </si>
  <si>
    <t>1. La Coordinadora del Grupo de Control Interno permanentemente verifica la información generada por el grupo y determina su salida, mediante el correo institucional y el gestor  documental ORFEO, en caso de encontrar inconsistencias en la información solicitada, la coordinación requiere para hacer una revisión con el profesional responsable.</t>
  </si>
  <si>
    <t>Correos con información ajustada, solicitudes de ajuste de información.</t>
  </si>
  <si>
    <t>El auditor no declara  el conflicto de intereses para la realización de la auditoría interna.  (sesgo en la opinión)</t>
  </si>
  <si>
    <t>MODERADO</t>
  </si>
  <si>
    <t xml:space="preserve">1. Realizar una jornada de socialización al interior del Grupo de Control Interno, sobre el conflicto de intereses. </t>
  </si>
  <si>
    <t>Lista de asistencia y presentación.</t>
  </si>
  <si>
    <t xml:space="preserve">1. Realizar dos campañas de autocontrol estableciendo las obligaciones de reportar los posibles hallazgos de corrupción y sus consecuencias. </t>
  </si>
  <si>
    <t xml:space="preserve">Campañas. </t>
  </si>
  <si>
    <t>Actuaciones tendientes al favorecimiento de un tercero.</t>
  </si>
  <si>
    <t>1. Evaluar los procesos disciplinarios con base en las pruebas allegadas al expediente de manera oportuna.</t>
  </si>
  <si>
    <t>Matriz de base de datos de los Actos Administrativos expedidos</t>
  </si>
  <si>
    <t>Jefe Oficina Control Disciplinario Interno</t>
  </si>
  <si>
    <t>2. Socialización sobre conflicto de intereses</t>
  </si>
  <si>
    <t>Oficina Control Disciplinario Interno</t>
  </si>
  <si>
    <t xml:space="preserve">1. Reuniones y/o respuesta a los requerimientos con los aliados. </t>
  </si>
  <si>
    <t>Acta - Ayuda de memorias - Correos electrónicos.</t>
  </si>
  <si>
    <t xml:space="preserve">Subdirección de sostenibilidad y negocios ambientales </t>
  </si>
  <si>
    <t>Presentar conflicto de intereses, en la ejecución de una actividad de SNNA y no dar cumplimiento al procedimiento de conflicto de intereses establecido por la entidad.</t>
  </si>
  <si>
    <t>1.El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</si>
  <si>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 xml:space="preserve">Ocultamiento o perdida  de la infomación para beneficio particular o de un tercero  </t>
  </si>
  <si>
    <t>1. Cada dependencia actualiza periodicamente los Inventarios de los archivos de gestión para el respectivo control de la documentación que se tiene en cada unidad administrativa. En caso que la dependencia no actualice el inventario, el GPC solicita el reporte de esta acción en el plan de trabajo.</t>
  </si>
  <si>
    <t>1. Realizar sensibilización a los servidores públicos en el código de intregridad
Nota: La meta de la accion de control es anual</t>
  </si>
  <si>
    <t>Memorando
Listados de Aistencia</t>
  </si>
  <si>
    <t>Presentar conflicto de intereses, en la ejecución de Gestión Documental y no dar cumplimiento al procedimiento de conflicto de intereses establecido por la entidad.</t>
  </si>
  <si>
    <t>1. Realizar una jornada de socialización del procedimiento de conflicto de intereses y recordatorios sobre su cumplimiento
Nota: La meta de la accion de control es anual</t>
  </si>
  <si>
    <t>Listado de asistencia correo electrónico</t>
  </si>
  <si>
    <t>Coordinador Grupo de Procesos Corporativos</t>
  </si>
  <si>
    <t>Grupo de Atención al Ciudadano</t>
  </si>
  <si>
    <t>Presentar conflicto de intereses, en la ejecución de Servicio al Ciudadano y no dar cumplimiento al procedimiento de conflicto de intereses establecido por la entidad.</t>
  </si>
  <si>
    <t>1. Realizar una jornada de socialización del procedimiento de conflicto de intereses y recordatorios sobre su cumplimiento
Nota: La meta de la acción de control es anual</t>
  </si>
  <si>
    <t>Coordinador Grupo de Atención al Ciudadano</t>
  </si>
  <si>
    <t>Sustracción de bienes propiedad de la Entidad por parte de un servidor</t>
  </si>
  <si>
    <t xml:space="preserve">1. Cada vez que se requiere un bien en calidad de préstamo, el cuentadante diligencia el formato Traslado y  préstamo de bienes indicando la información del bien, la justificación del prestamo y las firmas de quien recibe y entrega con el fin de controlar el prestamo y entrega del bien . El que entrega el bien es el cuentadante. En caso de no contar con las firmas no se tramita el mismo pues no cuenta con la aprobación. </t>
  </si>
  <si>
    <t>Flash informativos</t>
  </si>
  <si>
    <t>Presentar conflicto de intereses, en la ejecución de Gestión de Recursos Físicos y no dar cumplimiento al procedimiento de conflicto de intereses establecido por la entidad.</t>
  </si>
  <si>
    <t>1. 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</si>
  <si>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Pérdida de la información en los sistemas de información de TI de PNNC</t>
  </si>
  <si>
    <t xml:space="preserve">Débil </t>
  </si>
  <si>
    <t>1. Implementar un esquema de respaldo sobre la información alojada en la entidad</t>
  </si>
  <si>
    <t>Informe del registro de ejecución del esquema de respaldo de información de la entidad</t>
  </si>
  <si>
    <t>Grupo de Tecnologías de la Información y Comunicaciones</t>
  </si>
  <si>
    <t>Presentar conflicto de intereses, en la ejecución de las actividades tecnologías, seguridad de la información y radiocomunicaciones y no dar cumplimiento al procedimiento de conflicto de intereses establecido por la entidad.</t>
  </si>
  <si>
    <t>Listado de asistencia, presentación y correo electrónico</t>
  </si>
  <si>
    <t>Grupo Tecnologías de la Información y Comunicaciones</t>
  </si>
  <si>
    <t>Presentar conflicto de intereses, en la ejecución de las actividades gestión de conocimiento y no dar cumplimiento al procedimiento de conflicto de intereses establecido por la entidad.</t>
  </si>
  <si>
    <t>Grupo de Gestión del Conocimiento y la Innovación – GGCI”</t>
  </si>
  <si>
    <t>Defensa judicial que se realice para el favorecimiento de particulares</t>
  </si>
  <si>
    <t>1. Seguimiento trimestral a las acciones judiciales mediante alertas Matriz seguimiento personal a cargo de Ekogui.</t>
  </si>
  <si>
    <t>Registro de la Matriz seguimiento personal a cargo de Ekogui.</t>
  </si>
  <si>
    <t>Presentar conflicto de intereses, en la ejecución de una actividad de asesoría jurídica y no dar cumplimiento al procedimiento de conflicto de intereses establecido por la entidad.</t>
  </si>
  <si>
    <t>1. El personal del proceso dispondrá de lineamientos estandarizados y documentados por la Entidad a través de Gestión de Talento Humano, relacionados con conflicto de intereses para ser implementados y ejecutados según la necesidad u ocurrencia del tema por los funcionarios o contratistas del proceso Gestión Jurídica, en caso de desviaciones se informa al líder del proceso y/o supervisor del contrato para generar los lineamientos del tema.</t>
  </si>
  <si>
    <t xml:space="preserve">1. Realizar una jornada de socialización del procedimiento vigente de conflicto de intereses de la Entidad y recordatorios sobre su cumplimiento. </t>
  </si>
  <si>
    <t>Listado de asistencia o correo electrónico</t>
  </si>
  <si>
    <t>Lider del proceso de Gestión Jurídica</t>
  </si>
  <si>
    <t>Modificación en el avance de algunas metas, a favor de alguna dependencia en particular</t>
  </si>
  <si>
    <t>Print de pantalla o URL de la página web con la información publicada.</t>
  </si>
  <si>
    <t>1. Realizar una jornada de socialización del procedimiento de conflicto de intereses y recordatorios sobre su cumplimiento al personal OAP</t>
  </si>
  <si>
    <t>Manejo inadecuado de la información para la gestión y formulación de proyectos de cooperación.</t>
  </si>
  <si>
    <t>1. Generar comunicaciones de orientación para el cumplimiento del procedimiento de cooperación Nacional No Oficinal e internacional, con las dependencias que se esten apoyando.</t>
  </si>
  <si>
    <t>Comunicaciones (memorando, correo, registros de asistencia)</t>
  </si>
  <si>
    <t>Manejo inadecuado de la información para la gestión y formaución de proyectos de cooperación.</t>
  </si>
  <si>
    <t>Pérdida  de información generada a través de las investigaciones requeridas para la toma de decisiones de manejo, dificultando la evaluacion de la misma para el monitoreo y evaluacion de acciones de manejo requeridas.</t>
  </si>
  <si>
    <t>Operativos</t>
  </si>
  <si>
    <t>Print de correo electrónico.</t>
  </si>
  <si>
    <t>Presentar conflicto de intereses, en la ejecución del proceso AMSPNN y no dar cumplimiento al procedimiento de conflicto de intereses establecido por la entidad.</t>
  </si>
  <si>
    <t>1. El personal del proceso dispondrá de lineamientos estandarizados y documentados por Gestión del Talento Humano para la Entidad relacionados con conflicto de intereses para ser implementados y ejecutados según la necesidad u ocurrencia del tema, en caso de desviaciones se informará al líder del proceso para generar los lineamientos del tema.</t>
  </si>
  <si>
    <t>PARTICIPACIÓN SOCIAL</t>
  </si>
  <si>
    <t>Presentar conflicto de intereses, en la ejecución del proceso de PARTICIPACIÓN SOCIAL  y no dar cumplimiento al procedimiento de conflicto de intereses establecido por la entidad.</t>
  </si>
  <si>
    <t xml:space="preserve">Extralimitación en el ejercicio de funciones en el otorgamiento de permisos, concesiones, y autorizaciones en las Áreas Protegidas. </t>
  </si>
  <si>
    <t>Dilación indebida de los tiempos en el transcurso de losTrámites Ambientales.</t>
  </si>
  <si>
    <t>GTEA y Dirección Territorial Caribe.</t>
  </si>
  <si>
    <t>Extralimitación en el ejercicio de funciones sancionatorias en las diferentes instancias que adelantan procesos sancionatorios ambientales.</t>
  </si>
  <si>
    <t>1. Remitir la documentación necesaria a la DT de su jurisdicción, en los términos de la resolución de competencia 476 de 2012, cuando se presenten conductas que ameriten la correspondiente actuación sancionatoria, con el propósito de dar impulso a las actuaciones sancionatorias en el marco de la Ley 1333.</t>
  </si>
  <si>
    <t>Jefe del Área Protegida
(DTAM)</t>
  </si>
  <si>
    <t xml:space="preserve">2.  Asignar según corresponda al servidor público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ejecuta cada vez que la DT deba ejercer funciones sancionatorias. </t>
  </si>
  <si>
    <t>Reporte de transacciones de ORFEO del Director(a) Territorial y/o líder del equipo de apoyo jurídico DT relacionados con los actos de impulso procesal expedidos en la correspodiente investigación sancionatoria ambiental  
y/o 
los publicados en la Gaceta Oficial de PNNC.</t>
  </si>
  <si>
    <t>El Director(a)Territorial y/o líder del equipo de apoyo jurídico en la DT
(DTAM)</t>
  </si>
  <si>
    <t xml:space="preserve">3. Asignar según corresponda al servidor público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ejercerá acorde a las actuaciones que en el marco de su competencia deba adelantar. </t>
  </si>
  <si>
    <t xml:space="preserve">Reporte de ORFEO del  Coordinador(a) del GTEA para el Nivel Central de inicio, formulación, pruebas y traslado para alegatos y declaración de responsabilidad expedidos en la correspodiente investigación sancionatoria ambiental  y/o los publicados en la Gaceta Oficial de PNNC.
 (Autos de inicio, declaración de responsabildiad y el que resuelve el recurso contra la declaratoria de responsabilidad). </t>
  </si>
  <si>
    <t>Coordinador(a) del Grupo de Trámites y Evaluación Ambiental-GTEA</t>
  </si>
  <si>
    <t>Jefe del Área Protegida
(DTAO)</t>
  </si>
  <si>
    <t>El Director(a)Territorial y/o líder del equipo de apoyo jurídico en la DT
(DTAO)</t>
  </si>
  <si>
    <t>Jefe del Área Protegida
(DTCA)</t>
  </si>
  <si>
    <t>El Director(a)Territorial y/o líder del equipo de apoyo jurídico en la DT
(DTCA)</t>
  </si>
  <si>
    <t>Jefe del Área Protegida
(DTAN)</t>
  </si>
  <si>
    <t>El Director(a)Territorial y/o líder del equipo de apoyo jurídico en la DT
(DTAN)</t>
  </si>
  <si>
    <t>Jefe del Área Protegida
(DTOR)</t>
  </si>
  <si>
    <t>El Director(a)Territorial y/o líder del equipo de apoyo jurídico en la DT
(DTOR)</t>
  </si>
  <si>
    <t>Jefe del Área Protegida
(DTPA)</t>
  </si>
  <si>
    <t>El Director(a)Territorial y/o líder del equipo de apoyo jurídico en la DT
(DTPA)</t>
  </si>
  <si>
    <t>Dilación indebida de los tiempos en el transcurso de los Procesos sancionatorios.</t>
  </si>
  <si>
    <t xml:space="preserve">1. Sensibilizar periódicamente al equipo de trabajo sobre el cumplimiento de los tiempos otorgados por la norma para Procesos Sancionatorios con el propósito de que evitar la dilación indebida de los tiempos en el transcurso de los Procesos sancionatorios.
Este control se ejecuta a través de una sensibilización como mínimo, asi como los elementos de seguimiento que permitan establecer la puesta en practica de lo conocido en la sensbilización.
Nota: Las jefaturas de área coordinarán con el nivel territorial la sensiblización en su área de influencia. </t>
  </si>
  <si>
    <t>Listados de asistencia y/o  actas donde se evidencien los procesos de sensibilización al equipo de trabajo, y/o herramientas de seguimiento que permitan establecer la puesta en práctica de lo conocido en las sensiblizaciones. Esto es: (Correos electronicos de difusión posterior a la sensiblización, formularios de encuestas de lo aprendido, elementos interactivos de difusión de lo aprendido).</t>
  </si>
  <si>
    <t>Áreas Protegidas.
(DTAO)</t>
  </si>
  <si>
    <t>Áreas Protegidas.
(DTCA)</t>
  </si>
  <si>
    <t>Áreas Protegidas.
(DTAN)</t>
  </si>
  <si>
    <t>Áreas Protegidas.
(DTOR)</t>
  </si>
  <si>
    <t>Áreas Protegidas.
(DTPA)</t>
  </si>
  <si>
    <t>Presentar conflicto de intereses, en la ejecución de una actividad propia de autoridad ambiental y no dar cumplimiento al procedimiento de conflicto de intereses establecido por la entidad.</t>
  </si>
  <si>
    <t>1. El personal del proceso Autoridad Ambiental dispondrá de lineamientos estandarizados y documentados por el Grupo de Talento Humano para la Entidad relacionados con conflicto de intereses para ser implementados y ejecutados según la necesidad u ocurrencia del tema, en caso de desviaciones se informa al líder del proceso para generar los lineamientos del tema, solicitando ayuda o soporte jurídico en caso deidentificar que se requiera.</t>
  </si>
  <si>
    <t>1. Realizar al personal del proceso de Autoridad Ambiental en el nivel central una jornada de socialización empelando diferentes medios de difusión del procedimiento de conflicto de intereses y recordatorios sobre su cumplimiento</t>
  </si>
  <si>
    <t>Listado de asistencia y/o elementos de difusión digital (formulario, presentaciones interactivas) para socialización y el correo electrónico para el recordatorio sobre cumplimiento del procedimiento de conflicto de intereses.</t>
  </si>
  <si>
    <t>Omisión de registro de las presiones con alcance sancionatorio y permiviso detectadas  en el ejercicio de  PVC a través de  herramientas tecnológicas de la entidad (SICO SMART y aplicativos), permitiendo la generación de retrasos  indebidos  en el seguimiento de las presiones antrópicas.</t>
  </si>
  <si>
    <t>AP</t>
  </si>
  <si>
    <t>1. Las Áreas Protegidas (DTAM)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</si>
  <si>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 xml:space="preserve">1. Generar el informe de PVC trimestral con sus respectivos anexos, con su envío respectivo a la Dirección Territorial.  </t>
  </si>
  <si>
    <t>Informe de PVC con su anexos (SICO SMART y otros) correspondientes al periodo de reporte asociado al indicador del PAA de seguimiento de informes de PVC, comunicación de remisión del informe de la DT.</t>
  </si>
  <si>
    <t>1. Las Áreas Protegidas (DTAO)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</si>
  <si>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Área Protegida 
(DTAO)</t>
  </si>
  <si>
    <t>1. Las Áreas Protegidas (DTCA)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</si>
  <si>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Área Protegida 
(DTCA)</t>
  </si>
  <si>
    <t>1. Las Áreas Protegidas (DTAN)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</si>
  <si>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1. Las Áreas Protegidas (DTOR)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</si>
  <si>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1. Las Áreas Protegidas (DTPA)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</si>
  <si>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Omitir un requisito de tipo contractual</t>
  </si>
  <si>
    <t xml:space="preserve">1. El Grupo de Contratos genera los lineamientos y documentación requerida (manual de contratación y procedimientos) a los instrumentos normativos contractuales, con el proposito de dar cumplimiento a la normatividad vigente. El manual de contratación y procedimientos se encuentran en la pagina web e intranet de la Entidad.
</t>
  </si>
  <si>
    <t>Estudios previos con vistos buenos de los estructuradores tecnicos y financieros (este ultimo cuando haya lugar conforme a la nota indicada en la acción de control)
Orfeo que contenga la estructuración de los indicadores financieros cuando haya lugar (Aplica solo para nivel central)</t>
  </si>
  <si>
    <t>Grupo de Contratos 
Direcciones Territoriales</t>
  </si>
  <si>
    <t>Direccionamiento de los procesos de contratación a favor de terceros</t>
  </si>
  <si>
    <t>1. Verificar que los estudios previos de las modalidades de seleccion abreviada, licitación publica y concurso de méritos, cuenten con los vistos buenos de los estructuradores tecnicos y financieros 
Nota: Para el caso de la modalidad de mínima cuantía el equipo estructurador de cada proceso, teniendo en cuenta la complejidad del mismo, podrá requerir apoyo financiero para la estructuración, caso en el cual se registrará el visto bueno o el Orfeo que contenga la estructuración de los indicadores financieros</t>
  </si>
  <si>
    <t>2. Revisión y vistos buenos de las respuestas a las observaciones.</t>
  </si>
  <si>
    <t xml:space="preserve">Respuestas a las observaciones en el secop
</t>
  </si>
  <si>
    <t>Presentar conflicto de intereses, en la ejecución de Gestión Contractual y no dar cumplimiento al procedimiento de conflicto de intereses establecido por la entidad.</t>
  </si>
  <si>
    <t>Coordinadora Grupo de Contratos</t>
  </si>
  <si>
    <t>Afectar el presupuesto sin el respectivo soporte legal en beneficio propio o a cambio de una retribución económica.</t>
  </si>
  <si>
    <t>1. El responsable de presupuesto cada vez que se emite un registro prespuestal, lo elabora, con base en el acto administrativo remitido mediante ORFEO al grupo interno de trabajo de Financiera y adjunta el mismo firmado por el jefe de presupuesto o quien haga sus veces.</t>
  </si>
  <si>
    <t>Listado de registros presupuestales del SIIF Nación evidenciando en la descripción el No.ORFEO.</t>
  </si>
  <si>
    <t>1. Las Direcciones Territoriales mediante el formato novedades portal bancario y SIIF Nación, notifica a Nivel Central los cambios, con el fin de realizar los ajustes a los usuario en el portal bancario y SIIF Nación, cada vez que se presenta una novedad.</t>
  </si>
  <si>
    <t>1. Solicitar inactivación por parte del Coordinador Administrativo y Financiero para portal bancario de los usuarios que presenten novedades como vacaciones y licencias.</t>
  </si>
  <si>
    <t>Solicitud radicada en el ORFEO y Formato de novedades portal bancario</t>
  </si>
  <si>
    <t>2. El Grupo de Gestión Financiera emite una circular anual donde da directrices relacionadas con el manejo de los usuarios y token</t>
  </si>
  <si>
    <t>2. Solicitar inactivación por parte del Coordinador Administrativo y Financiero para SIIF Nación de los usuarios que presenten novedades como vacaciones y licencias.</t>
  </si>
  <si>
    <t>GLPI o correo electrónico(En el caso de SIIF Nación)</t>
  </si>
  <si>
    <t>Pérdida de boletería y/o del dinero recaudado por concepto de ingreso al parque.</t>
  </si>
  <si>
    <t>1. Realizar un control de boletería de acuerdo con el procedimiento establecido RECAUDO Y REGISTRO DE DERECHO DE INGRESO GRF_PR_17, en las áreas protegidas con vocación ecoturística.</t>
  </si>
  <si>
    <t xml:space="preserve">
Inventarios periódicos de boleteria disponible en las áreas protegidas con vocación ecoturística.</t>
  </si>
  <si>
    <t>Áreas Protegidas con vocación ecoturistica/Direcciones Territoriales
(DTAM)</t>
  </si>
  <si>
    <t>Áreas Protegidas con vocación ecoturistica/Direcciones Territoriales
(DTCA)</t>
  </si>
  <si>
    <t>Áreas Protegidas con vocación ecoturistica/Direcciones Territoriales
(DTAN)</t>
  </si>
  <si>
    <t>Áreas Protegidas con vocación ecoturistica/Direcciones Territoriales
(DTOR)</t>
  </si>
  <si>
    <t>Áreas Protegidas con vocación ecoturistica/Direcciones Territoriales
(DTPA)</t>
  </si>
  <si>
    <t>Presentar conflicto de intereses, en la ejecución de Gestión de Recursos Financierosl y no dar cumplimiento al procedimiento de conflicto de intereses establecido por la entidad.</t>
  </si>
  <si>
    <t>Coordinadora Grupo de Gestión Financiera</t>
  </si>
  <si>
    <t>Al momento de realizarse un pago (presupuestal o no presupuestal) se presenta control dual de acceso al portal bancario.
 En las Direcciones Territoriales, el perfil preparador esta a cargo del funcionario con funciones de pagaduría; el perfil autorizador esta a cargo del Coordinador del Grupo interno de trabajo. 
 En nivel central, el perfil preparador esta a cargo del profesional de la Tesorería y el perfil aprobador esta a cargo del funcionario con funciones de pagaduría.</t>
  </si>
  <si>
    <t>1. Establer un lineamiento para realizar los pagos de los recursos generados por Traspaso a Pagaduria donde se incluya como punto de control la solicitud de la certificación de la cuenta bancaria para el pago de los conceptos autorizados por la Dirección del Tesoro Nacional, de forma que al autorizar el pago se verifique el tercero beneficiario.</t>
  </si>
  <si>
    <t>Lineamiento de Pagos con traspaso a pagaduria</t>
  </si>
  <si>
    <t>La Coordinación SIIF de la entidad, para cada transacción posee un autorizador endosos a cargo únicamente del Nivel Central, su ejecución se observará a traves de un reporte SIIF; en caso de desviaciones cuenta con una poliza de manejo.</t>
  </si>
  <si>
    <t>2. Verificar mensualmente a traves del reporte de pagos masivos Colombia emitidio por el Portal Empresarial Bancario, la Gestion de Pagos con traspaso a pagaduria y cumplimiento al lineamiento establecido a traves del boletín de caja y bancos código: grfn_pr_02 versión 4.</t>
  </si>
  <si>
    <t>Informe de Seguimiento Trimestral</t>
  </si>
  <si>
    <t>3. Actualizar y socializar el procedimiento de Elaboracion Boletin Diario de Caja y Bancos GRFN_PR_02 y el Procedimiento Gestion Impuestos GRFN_PR_18 Incluyendo las certificaciones bancarias como soporte de pago de los giros realizados.</t>
  </si>
  <si>
    <t>Procedimiento de Elaboracion Boletin Diario de Caja y Bancos GRFN_PR_02
 Procedimiento Gestion Impuestos GRFN_PR_18 Actualizados</t>
  </si>
  <si>
    <t>4. Actualizar y socializar el procedimiento de cadena presupuestal GRFN_PR_06 Cadena presupuestal incluyendo los únicos conceptos que estan habilitados para trasladar a la tesoreria.</t>
  </si>
  <si>
    <t>Sostenibilidad Financiera</t>
  </si>
  <si>
    <t xml:space="preserve">Direccionamiento Estratégico </t>
  </si>
  <si>
    <t xml:space="preserve">Gestión de Comunicaciones </t>
  </si>
  <si>
    <t xml:space="preserve">Evaluación a los sistemas de gestión </t>
  </si>
  <si>
    <t xml:space="preserve">Administración y manejo del SPNN </t>
  </si>
  <si>
    <t>Coordinación del SINAP</t>
  </si>
  <si>
    <t>Gestión de recursos financieros</t>
  </si>
  <si>
    <t>Gestión de recursos físicos</t>
  </si>
  <si>
    <t>Gestión del talento humano</t>
  </si>
  <si>
    <t>Adquisición de bienes y servicios</t>
  </si>
  <si>
    <t xml:space="preserve">Gestión y administración de la información </t>
  </si>
  <si>
    <t>Gestión jurídica</t>
  </si>
  <si>
    <t xml:space="preserve">Atención al usuario </t>
  </si>
  <si>
    <t>MATRIZ DE OPORTUNIDADES</t>
  </si>
  <si>
    <t>Código: DE_FO_11</t>
  </si>
  <si>
    <t>Número de Oportunidad</t>
  </si>
  <si>
    <t xml:space="preserve">Oportunidad </t>
  </si>
  <si>
    <t>Beneficios a obtener a partir de la implementación de la Oportunidad</t>
  </si>
  <si>
    <t xml:space="preserve">Acciones para abordar las oportunidades </t>
  </si>
  <si>
    <t xml:space="preserve">Peso porcentual </t>
  </si>
  <si>
    <t>Registro/evidencia</t>
  </si>
  <si>
    <t xml:space="preserve">Fecha
 de inicio </t>
  </si>
  <si>
    <t xml:space="preserve">Fecha de
 finalización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</si>
  <si>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</si>
  <si>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</si>
  <si>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</si>
  <si>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</si>
  <si>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</si>
  <si>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</si>
  <si>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Fecha </t>
  </si>
  <si>
    <t xml:space="preserve">Descripción
 del monitoreo </t>
  </si>
  <si>
    <t>% avance
(de acuerdo al peso porcentual de la acción)</t>
  </si>
  <si>
    <t>% avance 
(de acuerdo al peso porcentual de la acción)</t>
  </si>
  <si>
    <t>Existen aplicativos como SIGEP que permite recopilar la información de los funcionarios de PNN a nivel nacional</t>
  </si>
  <si>
    <t>1. Implementar el plan de monitoreo SIGEP</t>
  </si>
  <si>
    <t>Coordinadora Grupo de Gestión Humana</t>
  </si>
  <si>
    <t>Informe de la caracterización reportada en SIGEP</t>
  </si>
  <si>
    <t>31/11/2022</t>
  </si>
  <si>
    <t>Incidir en la articulación con las otras entidades del SINAP para trabajar conjuntamente los temas derivados de la política del SINAP que se fortalezcan con acciones de comunicación</t>
  </si>
  <si>
    <t>Posicionamiento de Parques Nacionales Naturales de Colombia y su aporte mediante acciones de comunicación .</t>
  </si>
  <si>
    <t>1. Diseñar e implementar acciones de comunicación  en el marco de la política Vigente del SINAP</t>
  </si>
  <si>
    <t>Grupo de Comunicaciones - GCM</t>
  </si>
  <si>
    <t xml:space="preserve">
Listas de asistencia y/o comunicaciones (correos, memorandos, actas)  diseños de piezas gráficas o productos audiovisuales o radiales </t>
  </si>
  <si>
    <t>Generar un inventario de los planes de manejo de las RNSC que están registradas en el SINAP.</t>
  </si>
  <si>
    <t>1. Generar una matriz donde se encuentre las RNSC que cuentan con instrumento de planeación vigente.</t>
  </si>
  <si>
    <t>Grupo de Gestión e Integración del SINAP</t>
  </si>
  <si>
    <t>Matriz de Planes de manejo de las RNSC registradas ante el SINAP actualizada.</t>
  </si>
  <si>
    <t>Fortalecer la trasferencia de conocimiento a partir de campañas de autocontrol enfocadas en la dimensión No.7 del MIPG.</t>
  </si>
  <si>
    <t>Fortalece el Sistema de Control Interno en la Entidad, y la apropiación a través de las campañas de autocontrol.</t>
  </si>
  <si>
    <t>1. Realizar las campañas y sensibilizaciones de Autocontrol enfocadas en la dimensión No.7 del MIPG.</t>
  </si>
  <si>
    <t>Grupo de Control Interno</t>
  </si>
  <si>
    <t xml:space="preserve">Campañas y sensibilizaciones de Autocontrol. </t>
  </si>
  <si>
    <t>Generación de conocimiento para los servidores públicos y contratistas a través de la participación de los diferentes espacios que permitan el fortalecimiento de temas propios del proceso o la Entidad.</t>
  </si>
  <si>
    <t>1. Participación de los funcionarios o contratistas en los espacios de socialización que se identifiquen</t>
  </si>
  <si>
    <t>Asistencias o Citación o Correo de Divulgación para la asistencia.</t>
  </si>
  <si>
    <t>Aumentar el conocimiento de las partes interesadas sobre la misionalidad y funciones realizadas por la entidad</t>
  </si>
  <si>
    <t>Solicitar al Archivo General de la Nación apoyo en capacitaciones y/o socializaciones. en temas de Gestión Documental al menos dos por año.</t>
  </si>
  <si>
    <t>Oficio solicitud de capacitaciones o sensibilizaciones en Gestión Documental al AGN.</t>
  </si>
  <si>
    <t>Dar a conocer los servicios y trámites de Parques Nacionales Naturales de Colombia.</t>
  </si>
  <si>
    <t>Generar menores y más eficientes consumos de recursos para la operación de la entidad, reflejado en menores costos de operación</t>
  </si>
  <si>
    <t>Apoyar actividades de eficiencia en el consumo de recursos de operación de la entidad</t>
  </si>
  <si>
    <t>Grupo de procesos Corporativos</t>
  </si>
  <si>
    <t>Generar espacios de concertación con comunidades, comités internos de trabajo</t>
  </si>
  <si>
    <t xml:space="preserve">Viabilidad en la implementación de estrategias mediante el adecuado relacionamiento con grupos étnicos, campesinos y comunidades, con el fin de cumplir con los objetivos estratégicos de la Entidad, generando una gobernabilidad efectiva.  
</t>
  </si>
  <si>
    <t>1. Cronograma de trabajo del parque</t>
  </si>
  <si>
    <t>Actas, agendas de trabajo, Seguimientos</t>
  </si>
  <si>
    <t xml:space="preserve">Generar espacios de formación a los equipos de las áreas en la aplicación del proceso administrativo sancionatorio ambiental </t>
  </si>
  <si>
    <t>Fortalecimiento de los equipos de las áreas protegidas en la aplicación de la función sancionatoria regulada en la Ley 1333 de 2009 y adecuada aplicación del procedimiento Sancionatorio Administrativo de Carácter Ambiental</t>
  </si>
  <si>
    <t xml:space="preserve">1. Reuniones, Socializaciones 
</t>
  </si>
  <si>
    <t>DTAM - Abogado procesos sancionatorios DTAM</t>
  </si>
  <si>
    <t>Actas, listas de asistencia, presentaciones</t>
  </si>
  <si>
    <t xml:space="preserve">Asegurar la correcta captura de las coordenadas geográficas de los puntos de PVC, así como el recorrido o track que debe guardarse en el GPS </t>
  </si>
  <si>
    <t>Aportar a la  consolidación del Ejercicio de la Autoridad Ambiental en las áreas de la Dirección Territorial Amazonía con el fin de prevenir, mitigar y controlar las presiones.</t>
  </si>
  <si>
    <t>1. Retroalimentar los reportes de la plataforma trimestral.</t>
  </si>
  <si>
    <t>DTAM - Profesionales SIG DTAM - Profesionales SIG AP</t>
  </si>
  <si>
    <t>Registro (correo) de Reporte de revisión de recorridos en la plataforma sin errores o anotaciones por coordenadas de puntos o track de recorridos</t>
  </si>
  <si>
    <t>Realizar las revisiones y correcciones a los recorridos que se realizan y se ingresan a la plataforma, conforme al informe de revisión generado por nivel central</t>
  </si>
  <si>
    <t>1. Revisar que en los recorridos que están ingresados a la plataforma no sigan siendo reportados con las falencias ya identificadas en el informe por nivel central</t>
  </si>
  <si>
    <t>DTAM - AP</t>
  </si>
  <si>
    <t>Socializaciones (correo electrónico), actas y/o registros de soporte técnico.</t>
  </si>
  <si>
    <t>Generar seguridad a los equipos de trabajo mediante la identificación, análisis y evaluación de aspectos de seguridad previniendo y atendiendo las situaciones de riesgo publico, para facilitar y fortalecer el ejercicio de la autoridad ambiental, en el área protegida</t>
  </si>
  <si>
    <t>1. Planes de trabajo, cumplimiento de agendas</t>
  </si>
  <si>
    <t>SPM Orito - Jefe del área protegida</t>
  </si>
  <si>
    <t>Actas, presentaciones, listados de asistencia</t>
  </si>
  <si>
    <t>Fortalecer el equipo en temas asociados a la nueva institucionalidad, políticas y su articulación con el proceso de UOT</t>
  </si>
  <si>
    <t xml:space="preserve">1. Plan de trabajo donde se prioricen temáticas </t>
  </si>
  <si>
    <t>PNN Alto Fragua Indi Wasi - Jefe del área protegida</t>
  </si>
  <si>
    <t>Plan de trabajo, actas con registros fotográficos y listas asistencia.</t>
  </si>
  <si>
    <t>Abordar temas administrativos, técnicos y de planeación que aportan a la implementación de las líneas estratégicas para el cumplimiento de los objetivos de conservación</t>
  </si>
  <si>
    <t>1. Comités internos de trabajo</t>
  </si>
  <si>
    <t>PNN Chiribiquete - Jefe del área protegida</t>
  </si>
  <si>
    <t>Actas, asistencias, presentaciones</t>
  </si>
  <si>
    <t>Dialogo  con las autoridades indígenas para la implementación de las agendas en el tema de gestión del conocimiento sobre el territorio.</t>
  </si>
  <si>
    <t>1. Generar espacios de diálogo con autoridades indígenas, para concertación y  cumplimiento de agendas</t>
  </si>
  <si>
    <t>Actas, listados de asistencia</t>
  </si>
  <si>
    <t xml:space="preserve">1. Comités locales
</t>
  </si>
  <si>
    <t>Asistencias
Actas
Presentaciones
Informes</t>
  </si>
  <si>
    <t>1. informes, asistencias, actas.</t>
  </si>
  <si>
    <t xml:space="preserve">PNN La Paya - Jefe del área protegida
</t>
  </si>
  <si>
    <t>Generar espacios de concertación con comunidades, que contribuyan al cumplimiento de los objetivos de conservación del área protegida</t>
  </si>
  <si>
    <t>1. Listados de asistencia
2. Actas
3. Informes de espacios de concertación</t>
  </si>
  <si>
    <t xml:space="preserve">PNN Río Puré - Jefe del área protegida
</t>
  </si>
  <si>
    <t xml:space="preserve">Actas
agendas  de trabajo
Informes de seguimiento </t>
  </si>
  <si>
    <t>Generar espacios de concertación con comunidades con las que se articula la reserva, que contribuyan al cumplimiento de los objetivos de conservación del área protegida</t>
  </si>
  <si>
    <t>1. Informes de espacios de concertación, Actas, Asistencias, Informes</t>
  </si>
  <si>
    <t xml:space="preserve">PNN Nukak - Jefe del área protegida
</t>
  </si>
  <si>
    <t>Actas, Asistencias agendas de trabajo, Seguimientos</t>
  </si>
  <si>
    <t>Listados de asistencia
Actas
Informes de espacios de concertación</t>
  </si>
  <si>
    <t>PNN Amacayacu- Jefe del área protegida</t>
  </si>
  <si>
    <t>Generar espacios de concertación y articulacion  con el equipo del área  protegida y la DTAM,  que contribuya al cumplimiento de los objetivos estratégicos de PNNC</t>
  </si>
  <si>
    <t xml:space="preserve">1. Acompañamientos de articulación, reuniones virtuales </t>
  </si>
  <si>
    <t>PNN Cahuinarí - Jefe del área protegida</t>
  </si>
  <si>
    <t>Actas
Asistencias</t>
  </si>
  <si>
    <t>Modificaciones en la normatividad que apoyen al fortalecimiento de la infraestructura tecnológica de la entidad</t>
  </si>
  <si>
    <t>Mejoras en la gestión a través de la implementación de estándares de TI</t>
  </si>
  <si>
    <t>Ajustar la estructura documental del proceso de Gestión de Tecnología y Seguridad de la Información.</t>
  </si>
  <si>
    <t>Documento propuesta estrategia de uso y apropiación</t>
  </si>
  <si>
    <t xml:space="preserve">Conocimiento general de la estructura y la organización de la información geográfica en la entidad. </t>
  </si>
  <si>
    <t>Administradores base de datos geográica</t>
  </si>
  <si>
    <t>Generar un mecanismo para el control e identificación del estado de los productos jurídicos e insumos necesarios que provenientes de actores internos y externos..</t>
  </si>
  <si>
    <t xml:space="preserve">Controlar e identificar estado de la información requerida para gestionar los productos jurídicos. </t>
  </si>
  <si>
    <t>1. Diligenciamiento cuatrimestral de las bases de datos como mecanismo de control</t>
  </si>
  <si>
    <t xml:space="preserve">Oficina Asesora Jurídica </t>
  </si>
  <si>
    <t xml:space="preserve">6 Bases de datos </t>
  </si>
  <si>
    <t>Fortalecimiento institucional que surja de procesos de consulta o ideación y sean subsanados a través de la asistencia de cursos virtuales, presenciales o socializaciones que permitan optimizar la trasferencia de información y conocimiento en temas transversales en MIPG y/o sus subsistemas.</t>
  </si>
  <si>
    <t>Difundir el conocimiento en los diferentes temas técnicos, operativos, transversales para facilitar los procesos de implementación de los diferentes temas transversales que hacen parte del MIPG.</t>
  </si>
  <si>
    <t>Identificación de necesidades cuando aplique con el fin de fortalecer y participar en mínimo un espacio que aporte y facilite la implementación.</t>
  </si>
  <si>
    <t>Registros de asistencia y/o actas de reunión y/o presentación y/o encuesta y/o certificado.</t>
  </si>
  <si>
    <t>Generar una herramienta que permita priorizar los actividades de cooperación internacional y asuntos internacionales.</t>
  </si>
  <si>
    <t>Oficina Asesora de Plenación</t>
  </si>
  <si>
    <t>Mejorar la administración de la documentación de la entidad mediante el monitoreo en el componente de transparencia y acceso de información.</t>
  </si>
  <si>
    <t>Brindar información oportuna a los ciudadanos y al equipo de Parques Nacionales Naturales de Colombia, así mismo damos cumplimiento a los lineamientos de Gobierno en Línea.
Las copias de seguridad periódicas evitar la perdida de datos en caso de fallas de hardware y software, por daños en discos, por virus, entre otras cosas. Así permiten salvaguardar información durante largos periodos de tiempo.  De igual forma salvaguardar la información en físico y tomando en cuenta los parámetros dados por los gestores documentales, garantizara una búsqueda oportuna y organizada</t>
  </si>
  <si>
    <t>1. Actualizar permanente de la información mínima obligatoria  de publicar de manera proactiva en los sistemas de información de la entidad (portal Web e intranet).</t>
  </si>
  <si>
    <t>Dirección Territorial Andes Nororientales</t>
  </si>
  <si>
    <t>Registro en la página web, contenidos, recorrido virtua</t>
  </si>
  <si>
    <t>2. 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</si>
  <si>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</si>
  <si>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t>Posibilidad de articular acciones con los Entes Territoriales y otras Organizaciones (Gobernaciones, Alcaldías, ONG, Agencias del Gobierno) con interés en el sector ambiente de la Orinoquia.</t>
  </si>
  <si>
    <t>Mejora de la gobernanza en los territorios con problemas de uso o tenencia dentro del parque. Incidencia en la planeación para el ordenamiento y el desarrollo de los municipios en el área de influencia. Implementación de estrategias complementarias de conservación en zonas priorizadas.</t>
  </si>
  <si>
    <t xml:space="preserve">1. Participación en los espacios convocados por los entes territoriales y otras organizaciones. </t>
  </si>
  <si>
    <t>PNN Chingaza - Jefe del área protegida</t>
  </si>
  <si>
    <t>Informes 
Actas de reuniones con listados de asistencia.</t>
  </si>
  <si>
    <t>Participar en espacios de articulación como los CIDEAs y realizar actividades en el marco de los CIDEAs.</t>
  </si>
  <si>
    <t>Visibilización del área protegida con diferentes actores institucionales.
Prevención de diferentes presiones en el largo plazo a partir del impacto de los procesos educativos incididos por el parque.</t>
  </si>
  <si>
    <t>1.Participar en espacios de articulación como los CIDEAs y realizar actividades en el marco de los CIDEAs.</t>
  </si>
  <si>
    <t>PNN Sumapaz - Jefe del área protegida</t>
  </si>
  <si>
    <t>Posibilidad de articular y vincular actores estratégicos en el proceso de formulación del Plan de Manejo del DNMI Cinaruco.</t>
  </si>
  <si>
    <t xml:space="preserve">La socialización del documento Plan de Manejo con participación social y apropiación para el manejo del área protegida. </t>
  </si>
  <si>
    <t xml:space="preserve">1. Socialización y/o divulgación del documento de plan de manejo para la articulación con los actores sociales e institucionales. </t>
  </si>
  <si>
    <t>DNMI Cinaruco  - Jefe del área protegida</t>
  </si>
  <si>
    <t xml:space="preserve">Actas de reuniones  y/o listados de asistencia con ayduas de memoria y/o soportes de correos electrónicos y/o publicaciones de la páginas web. </t>
  </si>
  <si>
    <t>Monitear los resultados de los proyectos de Cooperación Internacional con interés en el área protegida.</t>
  </si>
  <si>
    <t>Mitigar amenazas y presiones a los VOC del Parque</t>
  </si>
  <si>
    <t xml:space="preserve">1. Hacer seguimiento a los proyectos de cooperación vigentes para el manejo y fortalecimiento de la gestión del área protegida. </t>
  </si>
  <si>
    <t>PNN El Tuparro - Jefe del área protegida</t>
  </si>
  <si>
    <t xml:space="preserve">Informes con sus evidencias correspondientes. 
</t>
  </si>
  <si>
    <t xml:space="preserve">Articulación con los instrumentos de Planificación para el ordenamiento Ambiental Territorial. </t>
  </si>
  <si>
    <t xml:space="preserve">Avances en la resolución de conflictos socioambientales por Uso, Ocupación y Tenencia.  
Disminución de las presiones a los VOC del área protegida.   </t>
  </si>
  <si>
    <t xml:space="preserve">1. Articulación con los entes territoriales y otras instituciones que tengan competencia.   </t>
  </si>
  <si>
    <t>PNN Tinigua - Jefe del área protegida</t>
  </si>
  <si>
    <t>Actas de reuniones.
Listados de Asistencia con ayudas de memorias.
Documentos Técnicos con aportes técnicos.</t>
  </si>
  <si>
    <t>Establecer articulaciones que permitan el desarrollo de estrategias de manejo en pro de la conservación del Área Protegida.</t>
  </si>
  <si>
    <t>1. Participar en los instrumentos de planeación y espacios intergremiales</t>
  </si>
  <si>
    <t>PNN Cordillera de los Picachos - Jefe del área protegida</t>
  </si>
  <si>
    <t>Informes, 
Actas de reuniones y/o listados de asistencia con ayuda de memoria.</t>
  </si>
  <si>
    <t>PNN Sierra de la Macarena - Director Territorial Orinoquia</t>
  </si>
  <si>
    <t xml:space="preserve">Informe de seguimiento y/o Actas de reuniones y/o Listados de asistencia con ayuda de memoria. </t>
  </si>
  <si>
    <t>Fortalecer y generar conocimiento sobre los sistemas naturales (ecosistemas, recurso hídrico, clima) a través del programa de monitoreo de los VOC priorizados</t>
  </si>
  <si>
    <t>Manejo adecuado de los sistemas naturales para prevención y conservación de los ecosistemas y el recurso hídrico</t>
  </si>
  <si>
    <t>1. Realizar monitoreo de los VOC priorizados</t>
  </si>
  <si>
    <t>PNN Farallones de Cali - Jefe del área protegida</t>
  </si>
  <si>
    <t xml:space="preserve">Informe de actividades de monitoreo </t>
  </si>
  <si>
    <t>Fortalecer las relaciones entre la autoridad ambiental y las autoridades étnicas territoriales (Consejo Comunitaria comunidades negras)</t>
  </si>
  <si>
    <t>Creación de alianzas estratégicas para el cuidado y conservación de los sistemas naturales</t>
  </si>
  <si>
    <t>1. Construcción de manera conjunta de las acciones de ordenamiento y  manejo del área protegida</t>
  </si>
  <si>
    <t>PNN Uramba Bahía Málaga - Jefe del área protegida</t>
  </si>
  <si>
    <t>Actas de reunión de mesa conjunta</t>
  </si>
  <si>
    <t>Fortalecer la  autoridad ambiental y acciones de monitoreo</t>
  </si>
  <si>
    <t>Fortalecimiento institucional para el cuidado y conservación del área protegida</t>
  </si>
  <si>
    <t xml:space="preserve">1. Aumentar la cobertura de control y vigilancia </t>
  </si>
  <si>
    <t>SFF Mapelo - Jefe del área protegida</t>
  </si>
  <si>
    <t>Informe de seguimiento al ejercicio de la autoridad ambiental</t>
  </si>
  <si>
    <t xml:space="preserve">Generar iniciativas para disminuir la presión de los VOC a través de proyectos de cooperación </t>
  </si>
  <si>
    <t>Fortalecimiento institucional y reducción sobre las presiones de VOC del área protegida</t>
  </si>
  <si>
    <t>1. Gestionar recursos con proyectos de cooperación</t>
  </si>
  <si>
    <t>PNN Utría - Jefe del área protegida</t>
  </si>
  <si>
    <t>Informe del proceso de gestión de consecución de recursos</t>
  </si>
  <si>
    <t>Generar iniciativas para disminuir la presión de los VOC a través de proyectos de cooperación o de articulación con otras Entidades</t>
  </si>
  <si>
    <t>1. Continuar con gestión de recursos con proyectos de cooperación o articulación con otras Entidades</t>
  </si>
  <si>
    <t>PNN Gorgona - Jefe del área protegida</t>
  </si>
  <si>
    <t>Informes del proceso de gestión de consecución de recursos y articulación con Entidades</t>
  </si>
  <si>
    <t xml:space="preserve">Mejorar el relacionamiento con todos los actores sociales e institucionales del Territorio </t>
  </si>
  <si>
    <t>1. Continuar vinculando a los diferentes actores a las instancias de trabajo definidas.</t>
  </si>
  <si>
    <t>PNN Katios - Jefe del área protegida</t>
  </si>
  <si>
    <t>Actas o memorias de la reunión Mesa Local, Mesa Concertación, espacios de coordinación y seguimiento a los acuerdos de usos, y los listados de asistencia</t>
  </si>
  <si>
    <t>Participar en procesos en el marco de la implementación de los Acuerdos de la Habana referidos a la Reforma Rural Integral (punto 1) y drogas ilícitas (punto 4) coordinado por las Entidades Competentes.</t>
  </si>
  <si>
    <t>1. Participar en los espacios interinstitucionales y comunitarios y articular acciones en el marco de los procesos.</t>
  </si>
  <si>
    <t>PNN Munchique - Jefe del área protegida</t>
  </si>
  <si>
    <t>En la estrategia de uso, ocupación y tenencia del informe de gestión y sus soportes</t>
  </si>
  <si>
    <t>Fortalecimiento de la estrategia de conectividades socioecosistemicas en el área de influencia del AP, para garantizar el flujo genético y conservación del Bosque Seco Tropical y sus especies asociadas</t>
  </si>
  <si>
    <t>Consolidación de corredores Biológicos de conectividad, que permitan unir el área protegida con los fragmentos de Bosque Seco Tropical situados en la zona con función amortiguadora y viabilizar el intercambio genético de las especies que alberga, y garantizar la provisión de agua. Además de permitir la vinculación de actores estratégicos y la comunidad en torno a un proceso que busca consolidar la apropiación del territorio, el fortalecimiento de sistemas productivos sostenible y la conservación voluntaria.</t>
  </si>
  <si>
    <t xml:space="preserve">1. Implementar la estrategia de conectividades socioecosistémicas y realizar seguimiento anual de los acuerdos voluntarios de conservación
</t>
  </si>
  <si>
    <t>SFF Los Colorados - Jefe área protegida</t>
  </si>
  <si>
    <t>Informe de implementación y seguimiento del proyecto de conectividades</t>
  </si>
  <si>
    <t xml:space="preserve">Trabajar en actividades para la conservacion del bienestar del AP mediante espacios que permitan fortalecer el relacionamiento con los asentamientos humanos ubicados en la zona de influencia del Santuario de Fauna y Flora El Corchal "El Mono Hernández" .
 </t>
  </si>
  <si>
    <t xml:space="preserve">Mejorar el bienestar de la comunidad mediante su participación activa como aliados de la Conservación 
 </t>
  </si>
  <si>
    <t xml:space="preserve">Concertar a través de mesas de trabajo la participación de las comunidades en proyectos de rehabilitación de los ecosistemas y emprendimientos con el apoyo de fuentes de financiación tales como KFW y Unión Europea
 </t>
  </si>
  <si>
    <t>Santuario de Fauna y Flora El Corchal "El Mono Hernández" - Jefe área protegida</t>
  </si>
  <si>
    <t xml:space="preserve">Actas de Reuniones y/o Listados de Asistencia y/o Registro Fotográfico y/o comunicaciones 
</t>
  </si>
  <si>
    <t xml:space="preserve">Avanzar en la fase de implementación de proyectos de inversión enfocados en disminuir la presión de los VOC`s del Parque, a través de fuentes de cooperación o de articulación con otras Entidades
</t>
  </si>
  <si>
    <t xml:space="preserve">-Mejorar las condiciones socio-ecosistémicas del AP y su área de influencia (Ecorregión Paramillo)
 -Aumento del posicionamiento del área protegida a nivel regional y nacional 
</t>
  </si>
  <si>
    <t xml:space="preserve">1. Ejecutar con los aliados estratégicos los recursos gestionados para la implementación de los proyectos de inversión enfocados en disminuir la presión de los VOC`s del Parque 
</t>
  </si>
  <si>
    <t>PNN Paramillo- Jefe del PNN Paramillo y el profesional de Planeación del AP</t>
  </si>
  <si>
    <t>Avances del informe de implementación</t>
  </si>
  <si>
    <t xml:space="preserve">Avanzar en un catálogo de objetos geográficos (polígonos) que permita identificar sitios o prioridades de compensación ambiental en el PNN d+B48:G48e Macuira
 </t>
  </si>
  <si>
    <t>Utilizar los sistemas de información geográficos para generar un instrumento que me permita determinar las necesidades de compensación del área protegida y fortalecer los procesos de recuperación ecológica en el AP de acuerdo a los objetivos estratégicos del documento REM restauración ecológica en el área protegida</t>
  </si>
  <si>
    <t xml:space="preserve">Gestionar reuniones de trabajo con los profesionales temáticos del SIG de la DTCA para generar un instrumento (mapa ) donde se identifiquen las zonas del área protegida que posibiliten compensación ambiental
</t>
  </si>
  <si>
    <t>PNN de Macuira</t>
  </si>
  <si>
    <t>Documento propuesta de prioridades de compensación ambiental para el PNN de Macuira y/o Cartografía temática  , Memorias y/o Listas de asistencia)</t>
  </si>
  <si>
    <t xml:space="preserve">Implementar iniciativas de inversión a través de fuentes cooperación y/o articulación con otras Entidades 
</t>
  </si>
  <si>
    <t>Mejora en las condiciones socioecosistémicas del área protegida y las comunidades que se encuentran en su zona de influencia (comunidades de Yariwanichi y Portete) a través de la consecución de recursos que permitan la implementación de iniciativas y proyectos</t>
  </si>
  <si>
    <t>Realizar la implementación de iniciativas financiadas por medio de proyectos de cooperación y articulación con otras entidades Realizar la gestión de recursos para proyectos de cooperación y articulación con otras entidades</t>
  </si>
  <si>
    <t>PNN BAhía Portete Kaurrele</t>
  </si>
  <si>
    <t>Actas, y/o listados de asistencia y/o memorias de reunión y/o fichas de iniciativas o proyectos</t>
  </si>
  <si>
    <t>Gestión de recursos financieros para el manejo sostenible de la zona de amortiguación de la cuenca camarones y la conservación del área protegida.</t>
  </si>
  <si>
    <t>Contribuir al desarrollo sostenible de las comunidades de la cuenca y del Santuario Los
 Flamencos para la seguridad alimentaria y protección del territorio de acuerdo a los usos y
 costumbres de los grupos étnicos establecidos.</t>
  </si>
  <si>
    <t>Desarrollar actividades que permitan la gestión y/o consecución de los recursos</t>
  </si>
  <si>
    <t>SFF LOS FLAMENCOS</t>
  </si>
  <si>
    <t>Informe avance de gestión; y soportes que apliquen ( listados de asistencia, actas , comunicaciones, correos, etc )</t>
  </si>
  <si>
    <t xml:space="preserve">Participación y acompañamiento a los consejos comunitarios en la formulación de proyectos productivos </t>
  </si>
  <si>
    <t xml:space="preserve">Mejoras en el relacionamiento con los consejos comunitarios del SF Acandí PP y de forma transversal Minimizar la amenaza sobre los Valores Objeto de Conservación del AP
</t>
  </si>
  <si>
    <t xml:space="preserve">Atender en el marco de las convocatorias de los proyectos a presentar los requerimientos de los consejos comunitarios </t>
  </si>
  <si>
    <t>SF Acandí Playón y Playona</t>
  </si>
  <si>
    <t>Documentos insumos realizados
Listas de asistencia y/o comunicaciones</t>
  </si>
  <si>
    <t>Identificar mecanismos para incentivar el manejo adecuado de los residuos sólidos generados en el AP en conjunto con la comunidad campesina e indígena, fortaleciendo de forma indirecta las interacciones con el AP</t>
  </si>
  <si>
    <t>Fortalecer el conocimiento y toma de conciencia del personal del AP y de la comunidad campesina e indígena sobre la disposición adecuada de los residuos sólidos en su entorno, contribuyendo a la implementación de acciones de protección y conservación del AP</t>
  </si>
  <si>
    <t>Implementar jornadas conjuntas con la comunidad campesina e indígena sobre la disposición adecuada de residuos</t>
  </si>
  <si>
    <t>PNN Sierra Nevada de Santa Marta - Jefe del AP</t>
  </si>
  <si>
    <t>Informes de actividades realizadas Y/o evidencias fotográficas y/o listas de asistencia de reuniones de trabajo</t>
  </si>
  <si>
    <t>Participación en los espacios de ordenamiento y seguimiento a las actividades de turismo del Distrito de Santa Marta lideradas por la Alcaldía.</t>
  </si>
  <si>
    <t>Mejorar el relacionamiento del área protegida con las instituciones distritales a traves de la participacion en los espacios convocados por el Distrito de Santa Marta para abordar el tema de ecoturismo a fin de articular la gestión del parque.</t>
  </si>
  <si>
    <t>Participar en el Comité Local de Playas - CLOP, a traves de los puestos de Mando Unificado para realizar el ordenamiento y seguimiento a las actividades turísticas que se desarrollan en el Distrito de Santa Marta.</t>
  </si>
  <si>
    <t>PNN Tayrona</t>
  </si>
  <si>
    <t>Listas de asistencia y/o comunicaciones (correos, memorandos, actas)</t>
  </si>
  <si>
    <t>Estandarizar la información de aliados estratégicos para el cuidado y conservación de los sistemas naturales</t>
  </si>
  <si>
    <t>PNN Corales de Profundidad - Jefe del área protegida</t>
  </si>
  <si>
    <t>Aumentar la toma de conciencia y conocimiento del personal del área protegida y la comunidad perteneciente a la zona occidental Cienaga la Atascoza y el Torno en temas relacionados con el manejo adecuado de los residuos sólidos que pudiesen afectar el AP</t>
  </si>
  <si>
    <t>Via Parque Isla de Salamanca</t>
  </si>
  <si>
    <t>Informe de avance de las jornadas realizadas y/o
 Registro Fotografico y/o
 Listas de Asistencia</t>
  </si>
  <si>
    <t>Fortalecer los conocimientos a los servidores del área protegida en los temas de Gestión Documental</t>
  </si>
  <si>
    <t>Contribuir a la custodia de la información generada en desarrollo de los procesos del AP y que hacen parte de la memoria institucional</t>
  </si>
  <si>
    <t>Reuniones de trabajo y/o
 Sensibilizaciones</t>
  </si>
  <si>
    <t>PNN Corales del Rosario y San Bernardo - Jefe del área protegida</t>
  </si>
  <si>
    <t>Listas de asistencias y/o Correos electrónicos
 y/o Presentaciones</t>
  </si>
  <si>
    <t>Grupo de Trámites y Evaluación Ambiental</t>
  </si>
  <si>
    <t xml:space="preserve"> Las nueva plataforma transaccional permite el cumplimiento de la política de cero papel y la emergencia sanitaria por COVID 19 redujo el manejo de papel  debido a que toda la documentación se hace virtual</t>
  </si>
  <si>
    <t>Contribuye a la implementación de la política de cero papel</t>
  </si>
  <si>
    <t>1. Implementar la nueva plataforma transaccional incorporando  documentación en forma virtual</t>
  </si>
  <si>
    <t xml:space="preserve">Coordinador Grupo de Contratos </t>
  </si>
  <si>
    <t>Reporte</t>
  </si>
  <si>
    <t xml:space="preserve"> Emisión de la Ley 1930 de 2018 artículo 45, por medio de la cual se dictan disposiciones para la gestión integral de los páramos en Colombia. Esta ley permite el recaudo de recursos del sector eléctrico dirigidos con destinación especifica a las áreas protegidas que contempla la ley en mención.</t>
  </si>
  <si>
    <t>Mayor recaudo para la entidad</t>
  </si>
  <si>
    <t>1. Seguimiento al recaudo y ejecución del gasto</t>
  </si>
  <si>
    <t>Ejecución del ingreso y del gasto</t>
  </si>
  <si>
    <t>Gestionar proyectos de Cooperación Internacional con interés en la región de la Orinoquia.</t>
  </si>
  <si>
    <t>Fortalecer la implementación de los Planes de Manejo de las Áreas Protegidas y el Plan de Acción del SIRAP</t>
  </si>
  <si>
    <t>1. Gestión y seguimiento con las Entidades implementadoras de los proyectos en Colombia</t>
  </si>
  <si>
    <t>DTOR - Director Territorial Orinoquia</t>
  </si>
  <si>
    <t>Matriz de seguimiento a proyectos de cooperación y perfiles de proyectos formulados. 
 Actas de reuniones o Listados de asistencia con ayuda de memoria.</t>
  </si>
  <si>
    <t>CAMBIOS</t>
  </si>
  <si>
    <t>N.</t>
  </si>
  <si>
    <t xml:space="preserve">PROCESOS </t>
  </si>
  <si>
    <t>1.1.¿Existe un responsable asignado de la ejecución?</t>
  </si>
  <si>
    <t>Tabla Atributos de para el diseño del control</t>
  </si>
  <si>
    <t xml:space="preserve">ASIGNADO </t>
  </si>
  <si>
    <t>Adecuado</t>
  </si>
  <si>
    <t xml:space="preserve">Oportuna </t>
  </si>
  <si>
    <t>Prevenir</t>
  </si>
  <si>
    <t>Detectar</t>
  </si>
  <si>
    <t xml:space="preserve">No es un control </t>
  </si>
  <si>
    <t>NO ASIGNADO</t>
  </si>
  <si>
    <t xml:space="preserve">Inadecuado </t>
  </si>
  <si>
    <t xml:space="preserve">Inoportuna </t>
  </si>
  <si>
    <t>Características</t>
  </si>
  <si>
    <t>Descripción</t>
  </si>
  <si>
    <t>Peso</t>
  </si>
  <si>
    <t xml:space="preserve">5. Qué pasa con las observaciones o desviaciones </t>
  </si>
  <si>
    <t>Atributos de Eficiencia</t>
  </si>
  <si>
    <t>Va hacia las causas del riesgo, aseguran el resultado final esperado.</t>
  </si>
  <si>
    <t xml:space="preserve">Confiable </t>
  </si>
  <si>
    <t xml:space="preserve">No confiable </t>
  </si>
  <si>
    <t>Se investigan y resuelven oportunamente</t>
  </si>
  <si>
    <t>No se investigan y resuelven oportunamente</t>
  </si>
  <si>
    <t xml:space="preserve">Completa </t>
  </si>
  <si>
    <t>Incompleta</t>
  </si>
  <si>
    <t xml:space="preserve">No existe </t>
  </si>
  <si>
    <t>Detecta que algo ocurre y devuelve el proceso a los controles preventivos.
Se pueden generar reprocesos.</t>
  </si>
  <si>
    <t>Dado que permiten reducir el impacto de la materialización del riesgo, tienen un costo en su implementación.</t>
  </si>
  <si>
    <t>RANGO DE CALIFICACIÓN DE LA EJECUCIÓN</t>
  </si>
  <si>
    <t>solidez indiviual del control</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</si>
  <si>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</si>
  <si>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</si>
  <si>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1"/>
        <color indexed="53"/>
        <rFont val="Arial Narrow"/>
        <family val="2"/>
      </rPr>
      <t>*</t>
    </r>
    <r>
      <rPr>
        <b/>
        <sz val="11"/>
        <color indexed="8"/>
        <rFont val="Arial Narrow"/>
        <family val="2"/>
      </rPr>
      <t>Atributos de</t>
    </r>
    <r>
      <rPr>
        <b/>
        <sz val="11"/>
        <color indexed="53"/>
        <rFont val="Arial Narrow"/>
        <family val="2"/>
      </rPr>
      <t xml:space="preserve"> </t>
    </r>
    <r>
      <rPr>
        <b/>
        <sz val="11"/>
        <color indexed="8"/>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</si>
  <si>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</si>
  <si>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</si>
  <si>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</si>
  <si>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</si>
  <si>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</si>
  <si>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</si>
  <si>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</si>
  <si>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1"/>
        <color indexed="53"/>
        <rFont val="Arial Narrow"/>
        <family val="2"/>
      </rPr>
      <t>*Nota 1:</t>
    </r>
    <r>
      <rPr>
        <sz val="11"/>
        <color indexed="8"/>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</si>
  <si>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Nivel de Gestión </t>
  </si>
  <si>
    <t>¿Los controles ayuda de disminuir?</t>
  </si>
  <si>
    <t>Nivel Central</t>
  </si>
  <si>
    <t>ACEPTAR EL RIESGO</t>
  </si>
  <si>
    <t>Nivel Central- Dirección Territorial</t>
  </si>
  <si>
    <t>EVITAR EL RIESGO</t>
  </si>
  <si>
    <t>Nivel Central- Dirección Territorial-Área protegida</t>
  </si>
  <si>
    <t xml:space="preserve"> </t>
  </si>
  <si>
    <t>IMPACTO</t>
  </si>
  <si>
    <t>Dirección Territorial</t>
  </si>
  <si>
    <t>PROBABILIDAD - IMPACTO</t>
  </si>
  <si>
    <t>COMPARTIR EL RIESGO</t>
  </si>
  <si>
    <t>DT-AP</t>
  </si>
  <si>
    <t>Dirección Territorial-Área protegida</t>
  </si>
  <si>
    <t>Área protegida</t>
  </si>
  <si>
    <t>Controles existentes</t>
  </si>
  <si>
    <t xml:space="preserve">Casi seguro </t>
  </si>
  <si>
    <t>Probable</t>
  </si>
  <si>
    <t>Posible</t>
  </si>
  <si>
    <t>Improbable</t>
  </si>
  <si>
    <t>Rara vez</t>
  </si>
  <si>
    <t>Dirección Territorial  Pacífico</t>
  </si>
  <si>
    <t>Dirección Territorial  Andes Nororientales</t>
  </si>
  <si>
    <t>Dirección Territorial  Caribe</t>
  </si>
  <si>
    <t xml:space="preserve">Dirección Territorial  Amazonía </t>
  </si>
  <si>
    <t>Dirección Territorial  Orinoquía</t>
  </si>
  <si>
    <t>Dirección Territorial  Andes Occidentales</t>
  </si>
  <si>
    <t>ÁREAS DE IMPACTO PARA LA ENTIDAD</t>
  </si>
  <si>
    <t>CLASIFICACIÓN DEL RIESGOS</t>
  </si>
  <si>
    <t>Relaciones Laborales</t>
  </si>
  <si>
    <t>Usuarios, productos y prácticas</t>
  </si>
  <si>
    <t>Ambiental</t>
  </si>
  <si>
    <t>PROBABILIDAD INHERENTE</t>
  </si>
  <si>
    <t>Muy baja</t>
  </si>
  <si>
    <t>Baja</t>
  </si>
  <si>
    <t>Media</t>
  </si>
  <si>
    <t>Alta</t>
  </si>
  <si>
    <t>Muy Alta</t>
  </si>
  <si>
    <t xml:space="preserve">CRITERIOS PARA DEFINIER EL NIVEL DE IMPACTO </t>
  </si>
  <si>
    <t>TRATAMIENTO</t>
  </si>
  <si>
    <t>Aceptar</t>
  </si>
  <si>
    <t>Evitar</t>
  </si>
  <si>
    <t>TIPOLOGIA RIESGOS DE CORRUPCIÓN</t>
  </si>
  <si>
    <t>Gerenciales</t>
  </si>
  <si>
    <t>Seguridad Digital</t>
  </si>
  <si>
    <t xml:space="preserve">Riesgos de Gestión </t>
  </si>
  <si>
    <t>El consecutivo corresponde del No. 1 al 199</t>
  </si>
  <si>
    <t>Riesgos de Corrupción</t>
  </si>
  <si>
    <t>El consecutivo corresponde del No. 200 - 499</t>
  </si>
  <si>
    <t>Procesos - Nivel Central</t>
  </si>
  <si>
    <t xml:space="preserve">Riesgos de Corrupción </t>
  </si>
  <si>
    <t xml:space="preserve">DIR TERRITORIAL AMAZONIA </t>
  </si>
  <si>
    <t>DIR TERRITORIAL ANDES OCCIDENTALES</t>
  </si>
  <si>
    <t>DIR TERRITORIAL ANDES NORORIENTALES</t>
  </si>
  <si>
    <t>DIR. TERRITORIAL CARIBE</t>
  </si>
  <si>
    <t xml:space="preserve">DIR TERRITORIAL ORINOQUIA </t>
  </si>
  <si>
    <t>DIR. TERRITORIAL PACÍFICO</t>
  </si>
  <si>
    <t>CONTROL EXISTENTE</t>
  </si>
  <si>
    <t>ACCIÓN DE CONTROL</t>
  </si>
  <si>
    <t>Administración y Manejo del SPNN</t>
  </si>
  <si>
    <t>19-20</t>
  </si>
  <si>
    <t>226 - 227</t>
  </si>
  <si>
    <t>DTAM</t>
  </si>
  <si>
    <t>DTAO</t>
  </si>
  <si>
    <t>DTAN</t>
  </si>
  <si>
    <t>DTCA</t>
  </si>
  <si>
    <t>DTOR</t>
  </si>
  <si>
    <t>DTPA</t>
  </si>
  <si>
    <t>Autoridad Ambiental</t>
  </si>
  <si>
    <t>229 - 230 - 231 - 232 - 233</t>
  </si>
  <si>
    <t>PNN AMACAYACU</t>
  </si>
  <si>
    <t>22 - 23 - 24</t>
  </si>
  <si>
    <t>231 - 232 - 234</t>
  </si>
  <si>
    <t xml:space="preserve">PNN CATATUMBO BARI </t>
  </si>
  <si>
    <t>PNN CORDILLERA DE LOS PICACHOS</t>
  </si>
  <si>
    <t>PNN FARALLONES DE CALI</t>
  </si>
  <si>
    <t>Control Disciplinario</t>
  </si>
  <si>
    <t>208</t>
  </si>
  <si>
    <t xml:space="preserve">PNN ALTO FRAGUA </t>
  </si>
  <si>
    <t xml:space="preserve">PNN CUEVA DE LOS GUACHAROS </t>
  </si>
  <si>
    <t>231 - 232 - 234 - 241</t>
  </si>
  <si>
    <t xml:space="preserve">PNN COCUY </t>
  </si>
  <si>
    <t>PNN CHINGAZA</t>
  </si>
  <si>
    <t>PNN GORGONA</t>
  </si>
  <si>
    <t>Cooperación Nacional No Oficial e Internacional</t>
  </si>
  <si>
    <t>224 - 225</t>
  </si>
  <si>
    <t xml:space="preserve">PNN CAHUINARI </t>
  </si>
  <si>
    <t>SFF GALERAS</t>
  </si>
  <si>
    <t>AUN ESTORAQUES</t>
  </si>
  <si>
    <t>SFF LOS COLORADOS</t>
  </si>
  <si>
    <t xml:space="preserve">PNN SIERRA DE LA MACARENA </t>
  </si>
  <si>
    <t>SFF ISLA DE MALPELO</t>
  </si>
  <si>
    <t>Coordinación SINAP</t>
  </si>
  <si>
    <t>3 - 4</t>
  </si>
  <si>
    <t>203 - 204</t>
  </si>
  <si>
    <t xml:space="preserve">RNN NUKAK </t>
  </si>
  <si>
    <t xml:space="preserve">SFF ISLA DE LA COROTA </t>
  </si>
  <si>
    <t>PNN LOS CORALES DEL ROSARIO Y SAN BERNARDO</t>
  </si>
  <si>
    <t>PNN TUPARRO</t>
  </si>
  <si>
    <t xml:space="preserve">PNN LOS KATIOS </t>
  </si>
  <si>
    <t>Direccionamiento Estratégico</t>
  </si>
  <si>
    <t>15 - 16 - 17</t>
  </si>
  <si>
    <t>222 - 223</t>
  </si>
  <si>
    <t xml:space="preserve">PNN LA PAYA </t>
  </si>
  <si>
    <t xml:space="preserve">PNN LAS HERMOSAS </t>
  </si>
  <si>
    <t>SFF IGUAQUE</t>
  </si>
  <si>
    <t>PNN TINIGUA</t>
  </si>
  <si>
    <t xml:space="preserve">PNN MUNCHIQUE </t>
  </si>
  <si>
    <t>Evaluación Independiente</t>
  </si>
  <si>
    <t>205 - 206 - 207</t>
  </si>
  <si>
    <t xml:space="preserve">SF PLANTAS MEDICINALES ORITO </t>
  </si>
  <si>
    <t>PNN PISBA</t>
  </si>
  <si>
    <t>VP ISLA DE SALAMANCA</t>
  </si>
  <si>
    <t>PNN SUMAPAZ</t>
  </si>
  <si>
    <t>PNN SANQUIANGA</t>
  </si>
  <si>
    <t>Gestión Documental</t>
  </si>
  <si>
    <t>211 - 212</t>
  </si>
  <si>
    <t xml:space="preserve">RNN PUINAWAI </t>
  </si>
  <si>
    <t xml:space="preserve">PNN LOS NEVADOS </t>
  </si>
  <si>
    <t>PNN MACUIRA</t>
  </si>
  <si>
    <t xml:space="preserve">DNMI Cinaruco </t>
  </si>
  <si>
    <t>Gestión Contractual</t>
  </si>
  <si>
    <t>235 - 236 - 237</t>
  </si>
  <si>
    <t>PNN RIO PURE</t>
  </si>
  <si>
    <t>PNN NEVADO DEL HUILA</t>
  </si>
  <si>
    <t xml:space="preserve">PNN TAMA </t>
  </si>
  <si>
    <t xml:space="preserve">PNN OLD PROVIDENCE MC BEAN LAGOON </t>
  </si>
  <si>
    <t>PNN UTRIA</t>
  </si>
  <si>
    <t>Gestión de Comunicaciones</t>
  </si>
  <si>
    <t>201 - 202</t>
  </si>
  <si>
    <t>PNN PARAMILLO</t>
  </si>
  <si>
    <t xml:space="preserve">231 - 232 - 234 </t>
  </si>
  <si>
    <t xml:space="preserve">PNN PURACE </t>
  </si>
  <si>
    <t>PNN SIERRA NEVADA DE SANTA MARTA</t>
  </si>
  <si>
    <t>Gestión de Recursos Físicos</t>
  </si>
  <si>
    <t>215 - 216</t>
  </si>
  <si>
    <t>PNN YAIGOJE APAPORIS</t>
  </si>
  <si>
    <t>PNN SELVAS TATAMA</t>
  </si>
  <si>
    <t>PNN TAYRONA</t>
  </si>
  <si>
    <t>Gestión del Talento Humano</t>
  </si>
  <si>
    <t>200</t>
  </si>
  <si>
    <t>PNN SELVA DE FLORENCIA</t>
  </si>
  <si>
    <t>Gestión de Tecnologías y Seguridad de la Información</t>
  </si>
  <si>
    <t>10 - 11 - 12</t>
  </si>
  <si>
    <t>217 - 218</t>
  </si>
  <si>
    <t>PNN CORALES DE PROFUNDIDAD</t>
  </si>
  <si>
    <t xml:space="preserve">Gestión del Conocimiento e Innovación </t>
  </si>
  <si>
    <t>219</t>
  </si>
  <si>
    <t>PNN BAHÍA PORTETE</t>
  </si>
  <si>
    <t>220 - 221</t>
  </si>
  <si>
    <t xml:space="preserve">Participación Social </t>
  </si>
  <si>
    <t>Servicio al Ciudadano</t>
  </si>
  <si>
    <t>213 - 214</t>
  </si>
  <si>
    <t>Sostenibilidad Financiera y negocios ambientales</t>
  </si>
  <si>
    <t>209 - 210</t>
  </si>
  <si>
    <t>Riesgos de Gestión</t>
  </si>
  <si>
    <t>Riesgos que ya no existen y no están relacionados</t>
  </si>
  <si>
    <t>El Proceso de Evaluación Independiente cuenta con el formato EI_FO_06_declaracion-conflicto-de-interes en su verisión No.2, el cual se encuentra en el Sistema de Gestión Integrado.
Anexo No.24 EI_FO_06_declaracion-conflicto-de-interes_v_2.pdf</t>
  </si>
  <si>
    <t xml:space="preserve">1. Realizar requerimiento mediante correo electrónico del informe final y demás compromisos establecidos, según los tiempos de entrega pactados en el aval de investigación. </t>
  </si>
  <si>
    <t>PNN Sierra de la Macarena:</t>
  </si>
  <si>
    <r>
      <rPr>
        <b/>
        <sz val="10"/>
        <rFont val="Arial Narrow"/>
        <family val="2"/>
      </rPr>
      <t xml:space="preserve">DTOR: </t>
    </r>
    <r>
      <rPr>
        <sz val="10"/>
        <rFont val="Arial Narrow"/>
        <family val="2"/>
      </rPr>
      <t xml:space="preserve">33,33%
</t>
    </r>
    <r>
      <rPr>
        <b/>
        <sz val="10"/>
        <rFont val="Arial Narrow"/>
        <family val="2"/>
      </rPr>
      <t>DTAO:</t>
    </r>
    <r>
      <rPr>
        <sz val="10"/>
        <rFont val="Arial Narrow"/>
        <family val="2"/>
      </rPr>
      <t xml:space="preserve"> 33%
</t>
    </r>
    <r>
      <rPr>
        <b/>
        <sz val="10"/>
        <rFont val="Arial Narrow"/>
        <family val="2"/>
      </rPr>
      <t>DTAN:</t>
    </r>
    <r>
      <rPr>
        <sz val="10"/>
        <rFont val="Arial Narrow"/>
        <family val="2"/>
      </rPr>
      <t xml:space="preserve"> 33,33%
</t>
    </r>
    <r>
      <rPr>
        <b/>
        <sz val="10"/>
        <rFont val="Arial Narrow"/>
        <family val="2"/>
      </rPr>
      <t>DTPA:</t>
    </r>
    <r>
      <rPr>
        <sz val="10"/>
        <rFont val="Arial Narrow"/>
        <family val="2"/>
      </rPr>
      <t xml:space="preserve"> 33,33%
</t>
    </r>
    <r>
      <rPr>
        <b/>
        <sz val="10"/>
        <rFont val="Arial Narrow"/>
        <family val="2"/>
      </rPr>
      <t>DTCA:</t>
    </r>
    <r>
      <rPr>
        <sz val="10"/>
        <rFont val="Arial Narrow"/>
        <family val="2"/>
      </rPr>
      <t xml:space="preserve"> 33,3 %
</t>
    </r>
    <r>
      <rPr>
        <b/>
        <sz val="10"/>
        <rFont val="Arial Narrow"/>
        <family val="2"/>
      </rPr>
      <t xml:space="preserve">DTAM: </t>
    </r>
    <r>
      <rPr>
        <sz val="10"/>
        <rFont val="Arial Narrow"/>
        <family val="2"/>
      </rPr>
      <t xml:space="preserve">33,3 %
</t>
    </r>
    <r>
      <rPr>
        <b/>
        <sz val="10"/>
        <rFont val="Arial Narrow"/>
        <family val="2"/>
      </rPr>
      <t>GGIS:</t>
    </r>
    <r>
      <rPr>
        <sz val="10"/>
        <rFont val="Arial Narrow"/>
        <family val="2"/>
      </rPr>
      <t xml:space="preserve"> 33,3%</t>
    </r>
  </si>
  <si>
    <t>PNN Paramillo 1/04/2022
PNN Tayrona 1/04/2022
PNN CGSM 1/04/2022
EL CORCHAL 1/04/2022
PROVIDENCIA 1/04/2022
CRSB 1/04/2022
CORALES DE PROFUNDIDAD 1/04/2022
VIPIS 1/04/2022
LOC COLORADOS 1/04/2022
MACUIRA 1/04/2022
LOS FLAMENCOS 1/04/2022
SNSM 1/04/2022
ACANDÍ 1/04/2022
PORTETE 1/04/2022</t>
  </si>
  <si>
    <t>PNN CATATUMBO BARI 16,66%
PNN COCUY 16,66%
AUN ESTORAQUES 16,66%
SFF GUANENTA ALTO RIO FONCE 16,66%
SFF IGUAQUE: 16,66%
PNN PISBA 16,66%
PNN SERRANIA YARIGUIES 16,66%
PNN TAMA 16,66%</t>
  </si>
  <si>
    <t>PNN CATATUMBO BARI 06/04/2022
PNN COCUY 06/04/2022
AUN ESTORAQUES 06/04/2022
SFF GUANENTA ALTO RIO FONCE 06/04/2022
SFF IGUAQUE: 06/04/2022
PNN PISBA 06/04/2022
PNN SERRANIA YARIGUIES 06/04/2022
PNN TAMA 06/04/2022</t>
  </si>
  <si>
    <t>PNN PICACHOS: 4/04/2022
PNN SUMAPAZ: 4/04/2022
PNN CHINGAZA: 4/04/2022
PNN TINIGUA: 4/04/2022
DNMI CINARUCO: 4/04/2022
PNN EL TUPARRO: 4/04/2022
PNN SIERRA DE LA MACARENA: 04/04/2022</t>
  </si>
  <si>
    <t>PNN FARALLONES DE CALI 4/04/2022
PNN GORGONA 4/04/2022
SFF ISLA MALPELO 4/04/2022
PNN KATIOS 4/04/2022
PNN MUNCHIQUE 4/04/2022
PNN SANQUIANGA 4/04/2022
PNN URAMBA BAHIA MALAGA 4/04/2022
PNN UTRIA 4/04/2022</t>
  </si>
  <si>
    <t>PNN CATATUMBO BARI 6/04/2022
PNN COCUY 6/04/2022
AUN ESTORAQUES 6/04/2022
SFF GUANENTA ALTO RIO FONCE 6/04/2022
SFF IGUAQUE 6/04/2022
PNN PISBA 6/04/2022
PNN SERRANIA YARIGUIES 6/04/2022
PNN TAMA 6/04/2022</t>
  </si>
  <si>
    <t>PNN PICACHOS: 4/04/2022
PNN SUMAPAZ: 4/04/2022
PNN CHINGAZA: 4/04/2022
PNN TINIGUA: 4/04/2022
DNMI CINARUCO: 4/04/2022
PNN EL TUPARRO: 4/04/2022</t>
  </si>
  <si>
    <t>PNN Churumbelos: Con memorando 20225180003923 de marzo 22  de 2022 se envía a DTAM informe de Implementación  PECDN  _I de 2022 (anexo.1. Memorando 20225180003923 de marzo 22  de 2022 ; anexo.2.  informe implememtacion PECDN  de primer trimestre de 2022).
PNN Alto Fragua: No se registra avance respecto a la implementación del plan de emergencias y contingencias del PNN AFIWPNN AFIW debido a que hasta el 30/03/2022 se notificó por correo electrónico la aprobación de la actualización del documento – memorando 20221500000773 (Anexo_5_Correo y memorando GR). Cabe destacar que el área previamente generó impulso consultando el estado del plan mediante el memorando 20225160003803 (Anexo No 6 Impulso plan AFIW).
PNN Cahuinarí: El Plan de Emergencia y Contingencia de Desastres Naturales y Socio naturales no contempla dentro de su cronograma de actividades acciones para el primer trimestre. No se relacionan evidencias.
RNN Nukak: Se adjunta correo cronograma de trabajo PECDNS a PVyC DTAM, Se reporta seguimiento a focos de calor en el Municipio de el Retorno
Anexo 4. Oficio Focos de Calor RNN Nukak
Anexo 5. Correo Plan de trabajo PECDN
Anexo 6. Plan de trabajo PECDN_NUKAK2022
PNN Amacayacu: el PECDN del PNN Amacayacu está en actualización. Se adjunta evidencia de las acciones que se adelantan con relación a su actualización. Anexo 3 Plan de trabajo_actualizacion PECDN_2022.
SPM Orito: Mediante correo electrónico se envía a la DTAM el primer Informe trimestral de implementación del PECDNS del SF PMOIA (Anexo 3: Correo envío del Primer Informe Trimestral de Implementación del PECDNS del SF PMOIA a la DTAM, (Anexo 4: SF PMOIA_Inf_Implementación_PECDNS_1Trim_2022) 
PNN Río Puré: La actualización del PECDNS de Río Puré no ha sido aprobada durante este cuatrimestre. Los lineamientos para este plan establecen que el informe de implementación es anual una vez se surta su aprobación. Es por esto que durante la presente vigencia Río Puré no aportará a la sumatoria de este indicador para la DTAM. 
PNN Yaigoje: Este riesgo no aplica para el área protegida ya que el documento no ha sido aprobado por parte del nivel central, tener en cuenta la reunión que se realizó con el líder temático de PVyC, y otros profesionales donde se revisó el informe final de la auditoria sobre procesos misionales.
Anexo 1 Plan de trabajo_AprobaciónPECDNS_PNNYAP ajustado 04-03-2022
Anexo 2 plan de de trabajo PNN YAP
Anexo 2 informe final auditoria procesos misionales
PNN Chiribiquete: Una vez se aprueba el plan por OGR enviado por la DTAM mediante Orfeo 20215050001113 se realizará el informe de implementación.
RNN Puinawai: La RNN Puinawai no cuenta con personal para avanzar en el documento. Por sugerencia de la SGM-GTEA para avanzar en el indicador se debe coordinar entre el AP y la DTAM la forma de avanzar.  Anexo 1. Correo - Fwd_ RIESGOS DE GESTIÓN 22 Y 24 Y RIESGO DE CORRUPCIÓN 234 RNN PUINAWAI. Se adelantarán acciones con la DTAM acorde a la retroalimentación del soporte adjunto.
PNN La Paya: No se Reportan avances</t>
  </si>
  <si>
    <r>
      <t xml:space="preserve">PNN Cueva De Los Guacharos: 0%
PNN Complejo volcánico Doña Juana:0%
</t>
    </r>
    <r>
      <rPr>
        <b/>
        <sz val="10"/>
        <rFont val="Arial Narrow"/>
        <family val="2"/>
      </rPr>
      <t>PNN Las Hermosas: 20%</t>
    </r>
    <r>
      <rPr>
        <sz val="10"/>
        <rFont val="Arial Narrow"/>
        <family val="2"/>
      </rPr>
      <t xml:space="preserve">
PNN Las Orquideas :0%
PNN Los Nevados: 0%
PNN Nevado Del Huila: 0%
PNN Purace: 0%
PNN Selva De Florencia: 0% 
PNN Tatama: 0%
SFF Galeras: 0%
SFF Isla De La Corota: 20%
SFF Otun Quimbaya: 0%</t>
    </r>
  </si>
  <si>
    <t>PNN CATATUMBO BARI 0%
PNN COCUY 0%
AUN ESTORAQUES 0%
SFF GUANENTA ALTO RIO FONCE 0%
SFF IGUAQUE 0%
PNN PISBA 0%
PNN SERRANIA YARIGUIES 0%
PNN TAMA 0%</t>
  </si>
  <si>
    <t>PNN CATATUMBO BARI 6/04/2022
PNN COCUY 6/04/2022
ANU ESTORAQUES 6/04/2022
SFF GUANENTA ALTO RIO FONCE 6/04/2022
SFF IGUAQUE 6/04/2022
PNN PISBA 6/04/2022
PNN SERRANIA YARIGUIES 6/04/2022
PNN TAMA 6/04/2022</t>
  </si>
  <si>
    <t>PNN CATATUMBO BARI: 40%
PNN COCUY: 0%
ANU ESTORAQUES: 40%
SFF GUANENTA ALTO RIO FONCE:0%
SFF IGUAQUE: 40%
PNN PISBA: 0%
PNN SERRANIA YARIGUIES: 0%
PNN TAMA: 0%</t>
  </si>
  <si>
    <t>PNN CATATUMBO BARI: 0%
PNN COCUY: 0%
ANU ESTORAQUES: 0%
SFF GUANENTA ALTO RIO FONCE:0%
SFF IGUAQUE: 0%
PNN PISBA: 0%
PNN SERRANIA YARIGUIES: 0%
PNN TAMA: 0%</t>
  </si>
  <si>
    <r>
      <rPr>
        <b/>
        <sz val="10"/>
        <rFont val="Arial Narrow"/>
        <family val="2"/>
      </rPr>
      <t>PNN PICACHOS</t>
    </r>
    <r>
      <rPr>
        <sz val="10"/>
        <rFont val="Arial Narrow"/>
        <family val="2"/>
      </rPr>
      <t xml:space="preserve">: 14%
</t>
    </r>
    <r>
      <rPr>
        <b/>
        <sz val="10"/>
        <rFont val="Arial Narrow"/>
        <family val="2"/>
      </rPr>
      <t>PNNSUMAPAZ:</t>
    </r>
    <r>
      <rPr>
        <sz val="10"/>
        <rFont val="Arial Narrow"/>
        <family val="2"/>
      </rPr>
      <t xml:space="preserve"> 0%
</t>
    </r>
    <r>
      <rPr>
        <b/>
        <sz val="10"/>
        <rFont val="Arial Narrow"/>
        <family val="2"/>
      </rPr>
      <t xml:space="preserve">PNN CHINGAZA: </t>
    </r>
    <r>
      <rPr>
        <sz val="10"/>
        <rFont val="Arial Narrow"/>
        <family val="2"/>
      </rPr>
      <t xml:space="preserve">13,3
</t>
    </r>
    <r>
      <rPr>
        <b/>
        <sz val="10"/>
        <rFont val="Arial Narrow"/>
        <family val="2"/>
      </rPr>
      <t xml:space="preserve">PNN TINIGUA: </t>
    </r>
    <r>
      <rPr>
        <sz val="10"/>
        <rFont val="Arial Narrow"/>
        <family val="2"/>
      </rPr>
      <t xml:space="preserve">13,33%
</t>
    </r>
    <r>
      <rPr>
        <b/>
        <sz val="10"/>
        <rFont val="Arial Narrow"/>
        <family val="2"/>
      </rPr>
      <t>DNMI CINARUCO</t>
    </r>
    <r>
      <rPr>
        <sz val="10"/>
        <rFont val="Arial Narrow"/>
        <family val="2"/>
      </rPr>
      <t xml:space="preserve">: 0%
</t>
    </r>
    <r>
      <rPr>
        <b/>
        <sz val="10"/>
        <rFont val="Arial Narrow"/>
        <family val="2"/>
      </rPr>
      <t>PNN MACARENA</t>
    </r>
    <r>
      <rPr>
        <sz val="10"/>
        <rFont val="Arial Narrow"/>
        <family val="2"/>
      </rPr>
      <t xml:space="preserve">: 13,33%
</t>
    </r>
    <r>
      <rPr>
        <b/>
        <sz val="10"/>
        <rFont val="Arial Narrow"/>
        <family val="2"/>
      </rPr>
      <t>PNN EL TUPARRO</t>
    </r>
    <r>
      <rPr>
        <sz val="10"/>
        <rFont val="Arial Narrow"/>
        <family val="2"/>
      </rPr>
      <t>: 13,33%</t>
    </r>
  </si>
  <si>
    <t xml:space="preserve">PNN Paramillo 0%
PNN Tayrona 0%
PNN CGSM 0%
EL CORCHAL 0%
PROVIDENCIA 0%
CRSB 0%
CORALES DE PROFUNDIDAD 5%
VIPIS 20%
LOC COLORADOS 20%
MACUIRA 0%
LOS FLAMENCOS 20%
SNSM 20%
ACANDÍ 0%
PORTETE 0%
</t>
  </si>
  <si>
    <t xml:space="preserve">PNN Paramillo 0%
PNN Tayrona 0%
PNN CGSM 0%
EL CORCHAL 0%
PROVIDENCIA 0%
CRSB 0%
CORALES DE PROFUNDIDAD 0%
VIPIS 0%
LOC COLORADOS 40%
MACUIRA 0%
LOS FLAMENCOS 40%
SNSM 40%
ACANDÍ 40%
PORTETE 0%
</t>
  </si>
  <si>
    <t xml:space="preserve">PNN Complejo volcánico Doña Juana:11.11%
PNN Cueva De Los Guacharos 11.11%
PNN Las Hermosas 11.11%
PNN Las Orquideas 11.11%
PNN Los Nevados: 11.11%
PNN Nevado Del Huila: 11.11%
PNN Purace: 11.11%
PNN Selva De Florencia: 11.11% 
PNN Tatama: 11.11%
SFF Galeras: 11.11%
SFF Isla De La Corota: 11.11%
SFF Otun Quimbaya: 11.11% 
</t>
  </si>
  <si>
    <r>
      <rPr>
        <b/>
        <sz val="11"/>
        <rFont val="Arial Narrow"/>
        <family val="2"/>
      </rPr>
      <t>DTCA</t>
    </r>
    <r>
      <rPr>
        <sz val="11"/>
        <rFont val="Arial Narrow"/>
        <family val="2"/>
      </rPr>
      <t xml:space="preserve">: En la DTCA impulsamos las actuaciones administrativas que realizan la áreas protegidas, como prueba de ella aportamos el reporte de ORFEO de la DT, a través del reporte, se puede ver que impulso y que trámite se le da a los acto administrativo que llega a la DT a través de un memorando por el sistema de gestión documental. Evidencia: REPORTE DE ORFEO DEL DIRECTOR FILTRADO- PROCESOS SANCIONATORIOS. (1) 
</t>
    </r>
    <r>
      <rPr>
        <b/>
        <sz val="11"/>
        <rFont val="Arial Narrow"/>
        <family val="2"/>
      </rPr>
      <t>PNN PARAMILLO</t>
    </r>
    <r>
      <rPr>
        <sz val="11"/>
        <rFont val="Arial Narrow"/>
        <family val="2"/>
      </rPr>
      <t xml:space="preserve">. En el PNN Paramillo no se elaboran decisiones de impulso en procesos sancionatorios, dado que la presencia del conflicto armado que aún se mantiene al interior del AP y en su zona aledaña impone restricciones a la movilidad y al ejercicio de la autoridad ambiental. Además, los actores armados ilegales, son los principales dinamizadores de actividades que incrementan el deterioro ambiental, como son la ampliación de la frontera agrícola y pecuaria, igual, agencian o patrocinan la ocupación del PNN Paramillo por nuevas familias y hasta se han creado carteles, como el cartel de la madera en el municipio de Tierralta. Por ello el Parque no se compromete con el inicio de procesos sancionatorios, ya que se considera una irresponsabilidad, y peor aún, una falta de seriedad institucional pretender ejercer autoridad a través de la imposición de ejercicios sancionatorios al interior del AP, cuando no se tiene el más mínimo control del territorio, y cuando aún, contando con las más mínimas garantías para desarrollar estas actividades, ya que se cuenta con el acompañamiento de la Fuerza Pública y autoridades como la Fiscalía, CTI, Policía con funciones judiciales al momento de adelantar una actividad relacionada con el sancionatorio, pero una vez cesa el acompañamiento de estas instituciones el funcionario del PNNP queda a merced del particular, o de la organización criminal que está detrás de la actividad ilegal sobre la cual se pretende ejercer el ejercicio de la autoridad ambiental.  Esta situación es de amplio conocimiento de los niveles Territorial y Central, expuesta en repetidas reuniones y también viene siendo incorporada en los informes trimestrales de PVC en el ítem 6, como evidencia se aporte el informe de PVC donde está plasmada dicha situación y también el email donde fue puesta en conocimiento a la Oficina Jurídica de la DTCA. Evidencia: 2022_03_31 Informe PVC PNN Paramillo Trimestre I.  2022_04_04 Procesos sancionatorios en el PNN Paramillo. 
</t>
    </r>
    <r>
      <rPr>
        <b/>
        <sz val="11"/>
        <rFont val="Arial Narrow"/>
        <family val="2"/>
      </rPr>
      <t>PNN TAYRONA</t>
    </r>
    <r>
      <rPr>
        <sz val="11"/>
        <rFont val="Arial Narrow"/>
        <family val="2"/>
      </rPr>
      <t xml:space="preserve">. Para este periodo no se presentaron actividades ilegales dentro del Área Protegida, por lo tanto no se elaboraron medidas preventivas, sin embargo se elaboraron impulsos de procesos ya abiertos. Evidencias( Constancia de entrega citación a Notificación Auto 635 de 2017)(Constancia de no presentación de descargos José Gregorio)(Oficio Notificación Edicto Auto 871 de 2014 José Gregorio)
SFF CGSM Para este periodo no se presentaron actividades ilegales dentro del Área Protegida, por lo tanto no se elaboraron medidas preventivas, sin embargo se elaboraron impulsos de procesos ya abiertos. Evidencias: Anexo 1 notificación por aviso del contenido del auto 491 del 13 de julio del 2021-JOHN JAIRO MARIN GONZALES.
</t>
    </r>
    <r>
      <rPr>
        <b/>
        <sz val="11"/>
        <rFont val="Arial Narrow"/>
        <family val="2"/>
      </rPr>
      <t>El Corchal  MH</t>
    </r>
    <r>
      <rPr>
        <sz val="11"/>
        <rFont val="Arial Narrow"/>
        <family val="2"/>
      </rPr>
      <t xml:space="preserve">. Dadas las condiciones y presencia de actores armados en el entorno del Corchal MH, no se aplican procesos sancionatorios, por seguridad del personal del Área Protegida. Se trabaja con las comunidades en una mesa temática donde se discuten las presiones y acciones alternativas, como mecanismo para disminuir presiones. Evidencias, correo electrónico manifestando por qué no se realizan impulsos El Corchal. Taller_Incendios_II_15022022 y Taller_Incendios_III_15022022.
</t>
    </r>
    <r>
      <rPr>
        <b/>
        <sz val="11"/>
        <rFont val="Arial Narrow"/>
        <family val="2"/>
      </rPr>
      <t>PNN OPMBL</t>
    </r>
    <r>
      <rPr>
        <sz val="11"/>
        <rFont val="Arial Narrow"/>
        <family val="2"/>
      </rPr>
      <t xml:space="preserve">: No existen procesos sancionatorios. PNN Old Providence McBean Lagoon no cuenta con procesos sancionatorios en marcha, para aportar alguna evidencia, cómo se solicita. El AP se encuentra traslapada en un 100% con el territorio ancestral de la comunidad raizal, por lo tanto se trabaja en procesos de acuerdos de uso y de control social con los actores que hacen uso del área del Parque Nacional, entre ellos, pescadores y prestadores de servicios turísticos. Adicionalmente, no se han presentado actividades ilícitas que ameriten la apertura de proceso sancionatorio como tal, solamente se han adelantado amonestaciones escritas y visitas personalizadas del equipo de educación ambiental para fortalecer las acciones preventivas. Evidenica: correosancioantorios.
</t>
    </r>
    <r>
      <rPr>
        <b/>
        <sz val="11"/>
        <rFont val="Arial Narrow"/>
        <family val="2"/>
      </rPr>
      <t xml:space="preserve">VIPIS </t>
    </r>
    <r>
      <rPr>
        <sz val="11"/>
        <rFont val="Arial Narrow"/>
        <family val="2"/>
      </rPr>
      <t xml:space="preserve">.No se han realizado impulsos sancionatorios en el trimestre. Evidencia: No apertura de Procesos sansionatorios en Vipis
</t>
    </r>
    <r>
      <rPr>
        <b/>
        <sz val="11"/>
        <rFont val="Arial Narrow"/>
        <family val="2"/>
      </rPr>
      <t>CRSB</t>
    </r>
    <r>
      <rPr>
        <sz val="11"/>
        <rFont val="Arial Narrow"/>
        <family val="2"/>
      </rPr>
      <t xml:space="preserve">. De acuerdo a las funciones del área en el marco del ejercicio de la autoridad ambiental, para el trimestre el parque  apoyó el impulso de 20 procesos sancionatorios Anexo. 3. Consolidado sansionatorios 2022. 
</t>
    </r>
    <r>
      <rPr>
        <b/>
        <sz val="11"/>
        <rFont val="Arial Narrow"/>
        <family val="2"/>
      </rPr>
      <t>CORALES DE PROFUNDIDAD</t>
    </r>
    <r>
      <rPr>
        <sz val="11"/>
        <rFont val="Arial Narrow"/>
        <family val="2"/>
      </rPr>
      <t xml:space="preserve">: Actualmente el área protegida, viene tramitando un proceso sancionatorio correspondiente al Auto No.644 del 04 de octubre de 2021, “Por el cual se vincula al señor Jonathan Peñaranda Pantoja a la investigación de carácter administrativa ambiental No.12 de 2019, iniciada en contra de ISACOL SAS y otros, y se adoptan otras determinaciones”; en donde se envió vía correo electrónico ORFEO con radicado No.20216670001493, con fecha 30/12/2021, de notificación personal al señor Jonathan Peñaranda Pantoja, pero aún no se recibe su respuesta. El día 21 de enero de 2022, se realizó consulta a ISACOL, si tienen información adicional de contactos del capitán Jonathan Peñaranda Pantoja, pero responden que tampoco han recibido respuesta alguna por parte de Armador o Capitán con respecto a este caso. El día 15 de marzo de 2022, se envía de nuevo correo electrónico al capitán Jonathan Peñaranda Pantoja, con copia a ISACOL, reiterando de nuevo la comunicación; en donde aún no se recibe respuesta por parte del Capitán Jonathan Peñaranda Pantoja, del requerimiento administrativo. El día 01 de abril del 2022, el área protegida envió correo a la DTCA, para apoyar el proceso sancionatorio relacionado con la Resolución No.027 de marzo 31 de 2021, ”Por la cual se ordena el archivo definitivo de la indagación preliminar No.013 de 2020 contra INDETERMINADOS y se adoptan otras determinaciones”.  Además este proceso sancionatorio hace parte del Auto No. 001 de febrero 26 de 2020 “Por el cual se imponen unas medidas preventivas contra INDETERMINADOS y se adoptan otras determinaciones”. Anexo 1_Email_Solicitud_información_ISACOL_contacto_capitán_Jonathan_  Peñaranda_Pantoja_PNN_CPR_21_01_2022.Anexo
2_Email_Reenvio_Citación_Notificación_Auto_644_2021_Capitan_  Jonathan_Peñaranda_Pantoja_PNN_CPR_15_03_2022. Anexo_3_Email_Apoyo_finalizar_proceso_sancionatorio_Auto_No.001_de_2020_PNN_CPR_01_04_2022.
</t>
    </r>
    <r>
      <rPr>
        <b/>
        <sz val="11"/>
        <rFont val="Arial Narrow"/>
        <family val="2"/>
      </rPr>
      <t>SFF Los Colorados</t>
    </r>
    <r>
      <rPr>
        <sz val="11"/>
        <rFont val="Arial Narrow"/>
        <family val="2"/>
      </rPr>
      <t xml:space="preserve">: EL AP ha realizado impulsos a procesos sancionatorios cuando ha sido necesario. Evidencias 120226750000773_002(2); Memo diligencia Auto 409-firmado(1); Memo diligencias Auto 672- Hernan-M(1); Memor-cert Def
</t>
    </r>
    <r>
      <rPr>
        <b/>
        <sz val="11"/>
        <rFont val="Arial Narrow"/>
        <family val="2"/>
      </rPr>
      <t>PNN de Macuira</t>
    </r>
    <r>
      <rPr>
        <sz val="11"/>
        <rFont val="Arial Narrow"/>
        <family val="2"/>
      </rPr>
      <t xml:space="preserve">: Durante el periodo de este informe no se han presentado actividades ilegales o infracciones al interior del AP realizados por algunas o miembros de las comunidades wayuu, que ameriten realizar un impulso a procesos sancionatorios, ni impulsos desde el área de procesos de vigencias anteriores. Se solicitó a la DT el estado de los procesos para realizar los impulsos pertinentes.2020_04_21_Solicitud a DTCA estado procesos sancionatorios (2) y Correo de Parques Nacionales Naturales de Colombia - Cero infracciones durante I cuatrimestre_PNN de Macuira.2022
</t>
    </r>
    <r>
      <rPr>
        <b/>
        <sz val="11"/>
        <rFont val="Arial Narrow"/>
        <family val="2"/>
      </rPr>
      <t>SFF Los Flamencos</t>
    </r>
    <r>
      <rPr>
        <sz val="11"/>
        <rFont val="Arial Narrow"/>
        <family val="2"/>
      </rPr>
      <t xml:space="preserve">: Actualmente el área protegida viene tramitando un proceso sancionatorio  correspondiente al Auto 001 de 18 de marzo de 2022; “Por el cual se impone una medida preventiva contra INDETERMINADOS se adoptan otras determinaciones”; relacionado con una infracción de tala y posterior  Decomiso preventivo de productos, elementos, medios o implementos utilizados para cometer la infracción. Pantallazo respuesta DTCA ( AUTO 001 DE 18 MARZO DE 2022) - equipotecnico.flamencos@parquesnacionales.gov.co - Correo de Parques Nacionales Naturales de Colombia; Pantallazo solicitud revision AUTO 001 DE 18 MARZO DE 2022 - equipotecnico.flamencos@parquesnacionales.gov.co - Correo de Parques Nacionales Naturales de Colombia. Así mismo, en el informe trimestral de PVC del SFFF se reporta una infracción de fecha 14 de enero de 2022, la cual no fue impulsada porque presentaba una inconsistencia en la espacialización de las coordenadas que indicaban que la infracción estaba presuntamente fuera del AP, lo que fue necesario programar visitas de seguimiento. Esta información fue corroborada por correo electrónico remitido por el ingeniero Nestor Sabala del grupo GSIR del Nivel Central. Fwd_ Pantallazo Resultado validación Análisis Visibilidad SFF FLAMENCOS MH I-2022 - equipotecnico.flamencos@parquesnacionales.gov.co - Correo de Parques Nacionales Naturales de Colombia
</t>
    </r>
    <r>
      <rPr>
        <b/>
        <sz val="11"/>
        <rFont val="Arial Narrow"/>
        <family val="2"/>
      </rPr>
      <t xml:space="preserve">PNN SNSM </t>
    </r>
    <r>
      <rPr>
        <sz val="11"/>
        <rFont val="Arial Narrow"/>
        <family val="2"/>
      </rPr>
      <t xml:space="preserve">El día 22 de marzo de 2022, el AP realizó la solicitud a la DTCA por correo electrónico para el apoyo en la revisión del Auto 001 del 18 de marzo de 2022. Desde la DTCA se da respuesta a la solicitud el día 29 de marzo. A partir de información publicada en redes sociales los días 21 y 22 de enero de 2022, acerca de un ascenso no autorizado de visitantes hacia la zona del nevado y páramo del PNN SNSM, se inició actuación administrativo y teniendo en cuenta que el hallazgo no fue en flagrancia, se procedió a remitir a la DTCA lo siguiente: Informe de novedad, informe de campo e informe técnico inicial No. 20226710000036, todo a través del memorando No. 20226710000046 del 2 de marzo de 2022, para el correspondiente inicio del proceso. Se aportan como evidencias:  1. Memorando 20226710000046 e Informe de novedad; 2. INFORME DE CAMPO INGRESO A NEVADOS; y 3. INFORME TÉCNICO No. 2022671000036.
</t>
    </r>
    <r>
      <rPr>
        <b/>
        <sz val="11"/>
        <rFont val="Arial Narrow"/>
        <family val="2"/>
      </rPr>
      <t xml:space="preserve">ACANDÍ. </t>
    </r>
    <r>
      <rPr>
        <sz val="11"/>
        <rFont val="Arial Narrow"/>
        <family val="2"/>
      </rPr>
      <t xml:space="preserve">Teniendo en cuenta las condiciones del municipio de Acandí por presencia de grupos armados, durante el cuatrimestre no se realizan impulsos a proceso sancionatorio, por salvaguardar la integridad física de los integrantes del Santuario, tal cual se expresa en correo electrónico enviado a la DTCorreo Acandì cero infracciones 1er trimestre 2022.
</t>
    </r>
    <r>
      <rPr>
        <b/>
        <sz val="11"/>
        <rFont val="Arial Narrow"/>
        <family val="2"/>
      </rPr>
      <t>PORTETE:</t>
    </r>
    <r>
      <rPr>
        <sz val="11"/>
        <rFont val="Arial Narrow"/>
        <family val="2"/>
      </rPr>
      <t xml:space="preserve"> El Área protegida hasta la fecha no cuenta con procesos sancionatorios. Evidencia: Correo de Parques Nacionales Naturales de Colombia - Reporte No Sancionatorios PNN Bahía Portete Kaurrele</t>
    </r>
  </si>
  <si>
    <t xml:space="preserve">PNN Paramillo 11%
PNN Tayrona 11%
PNN CGSM 11%
EL CORCHAL 11%
PROVIDENCIA 11%
CRSB 11%
CORALES DE PROFUNDIDAD 11%
VIPIS 11%
LOC COLORADOS 11%
MACUIRA 11%
LOS FLAMENCOS 11%
SNSM 11%
ACANDÍ 11%
PORTETE 11%
</t>
  </si>
  <si>
    <t>DTAN: 06/04/2022
PNN CATATUMBO BARI 06/04/2022
PNN COCUY 06/04/2022
AUN ESTORAQUES 06/04/2022
SFF GUANENTA ALTO RIO FONCE 06/04/2022
SFF IGUAQUE: 06/04/2022
PNN PISBA 06/04/2022
PNN SERRANIA YARIGUIES 06/04/2022
PNN TAMA 06/04/2022</t>
  </si>
  <si>
    <r>
      <rPr>
        <b/>
        <sz val="11"/>
        <rFont val="Arial Narrow"/>
        <family val="2"/>
      </rPr>
      <t>DTOR:</t>
    </r>
    <r>
      <rPr>
        <sz val="11"/>
        <rFont val="Arial Narrow"/>
        <family val="2"/>
      </rPr>
      <t xml:space="preserve"> Esta Dirección Territorial expidió un (1) auto de indagación preliminar (Auto 32 del 25 de marzo de 2022), acogiendo informe técnico para procesos sancionatorios 20227200000016 del PNN Tinigua allegado a la Dtor el 14/03/2022, el mismo fue publicado en la gaceta ambiental. Anexo: auto_032_2022 y asigna_proces_auto_032_2022</t>
    </r>
  </si>
  <si>
    <r>
      <rPr>
        <b/>
        <sz val="11"/>
        <rFont val="Arial Narrow"/>
        <family val="2"/>
      </rPr>
      <t xml:space="preserve">DTOR: </t>
    </r>
    <r>
      <rPr>
        <sz val="11"/>
        <rFont val="Arial Narrow"/>
        <family val="2"/>
      </rPr>
      <t>11%</t>
    </r>
  </si>
  <si>
    <t>Reporte de transacciones de ORFEO del Director(a) Territorial y/o líder del equipo de apoyo jurídico DT relacionados con los actos de impulso procesal expedidos en la correspodiente investigación sancionatoria ambiental  
y/o  los publicados en la Gaceta Oficial de PNNC.</t>
  </si>
  <si>
    <t>PNN FARALLONES DE CALI 1/04/2022
PNN GORGONA 1/04/2022
SFF ISLA MALPELO 1/04/2022
PNN KATIOS 1/04/2022
PNN MUNCHIQUE 1/04/2022
PNN SANQUIANGA 1/04/2022
PNN URAMBA BAHIA MALAGA 1/04/2022
PNN UTRIA 1/04/2022</t>
  </si>
  <si>
    <r>
      <rPr>
        <b/>
        <sz val="11"/>
        <rFont val="Arial Narrow"/>
        <family val="2"/>
      </rPr>
      <t xml:space="preserve">DTPA: </t>
    </r>
    <r>
      <rPr>
        <sz val="11"/>
        <rFont val="Arial Narrow"/>
        <family val="2"/>
      </rPr>
      <t>1/04/2022</t>
    </r>
  </si>
  <si>
    <r>
      <rPr>
        <b/>
        <sz val="11"/>
        <rFont val="Arial Narrow"/>
        <family val="2"/>
      </rPr>
      <t xml:space="preserve">DTPA: </t>
    </r>
    <r>
      <rPr>
        <sz val="11"/>
        <rFont val="Arial Narrow"/>
        <family val="2"/>
      </rPr>
      <t>11,11%</t>
    </r>
  </si>
  <si>
    <r>
      <rPr>
        <b/>
        <sz val="11"/>
        <rFont val="Arial Narrow"/>
        <family val="2"/>
      </rPr>
      <t>PNN Munchique</t>
    </r>
    <r>
      <rPr>
        <sz val="11"/>
        <rFont val="Arial Narrow"/>
        <family val="2"/>
      </rPr>
      <t xml:space="preserve">: para el periodo reportado no se han identificado y no se han desarrollado procesos sancionatorios en el área protegida
</t>
    </r>
    <r>
      <rPr>
        <b/>
        <sz val="11"/>
        <rFont val="Arial Narrow"/>
        <family val="2"/>
      </rPr>
      <t>PNN Gorgona</t>
    </r>
    <r>
      <rPr>
        <sz val="11"/>
        <rFont val="Arial Narrow"/>
        <family val="2"/>
      </rPr>
      <t xml:space="preserve">: Durante el trimestre no se presentaron Procesos sancionatorios
</t>
    </r>
    <r>
      <rPr>
        <b/>
        <sz val="11"/>
        <rFont val="Arial Narrow"/>
        <family val="2"/>
      </rPr>
      <t>SSF Isla Malpelo</t>
    </r>
    <r>
      <rPr>
        <sz val="11"/>
        <rFont val="Arial Narrow"/>
        <family val="2"/>
      </rPr>
      <t xml:space="preserve">: No se han realizado procesos sancionatorios. En el SFF Malpelo se realiza las acciones de autoridad ambiental (PVC) en apoyo de la Armada Nacional y durante el año en curso no se han adelantado acciones sancionatorias en apoyo con esta institución. 
</t>
    </r>
    <r>
      <rPr>
        <b/>
        <sz val="11"/>
        <rFont val="Arial Narrow"/>
        <family val="2"/>
      </rPr>
      <t>PNN Farallones de Cali</t>
    </r>
    <r>
      <rPr>
        <sz val="11"/>
        <rFont val="Arial Narrow"/>
        <family val="2"/>
      </rPr>
      <t xml:space="preserve">: Durante los meses de enero, febrero y marzo se enviaron memorandos al Director Territorial de las medidas preventivas impuestas al interior del PNN Farallones de Cali., en cumplimiento de lo establecido en la Resolución No 476 de 2012. (Anexos: Memorando Exp 02-22. Riesgo C-231 y Memorando 20227660005673 Marzo 30 de 2022)
</t>
    </r>
    <r>
      <rPr>
        <b/>
        <sz val="11"/>
        <rFont val="Arial Narrow"/>
        <family val="2"/>
      </rPr>
      <t>PNN SANQUIANGA</t>
    </r>
    <r>
      <rPr>
        <sz val="11"/>
        <rFont val="Arial Narrow"/>
        <family val="2"/>
      </rPr>
      <t xml:space="preserve">: No se han presentado sancionatorios en el trimestre Enero-Marzo 2022
</t>
    </r>
    <r>
      <rPr>
        <b/>
        <sz val="11"/>
        <rFont val="Arial Narrow"/>
        <family val="2"/>
      </rPr>
      <t>PNN URAMBA</t>
    </r>
    <r>
      <rPr>
        <sz val="11"/>
        <rFont val="Arial Narrow"/>
        <family val="2"/>
      </rPr>
      <t xml:space="preserve">: Durante el trimestre no se presentaron Procesos sancionatorios
</t>
    </r>
    <r>
      <rPr>
        <b/>
        <sz val="11"/>
        <rFont val="Arial Narrow"/>
        <family val="2"/>
      </rPr>
      <t>PNN KATIOS</t>
    </r>
    <r>
      <rPr>
        <sz val="11"/>
        <rFont val="Arial Narrow"/>
        <family val="2"/>
      </rPr>
      <t xml:space="preserve">: Se cuenta con proceso sancionatorio de fecha marzo 20 de 2022, contra indeterminados en el sector Cacarica por tala selectiva de especies identificada como bálsamo y choiba. (Informe de campo para proceso sancionatorio. Contra indeterminado.) Evidencia: Informe de campo madera encontrada-marzo 31 y 
Memorias-taller-de-capacitación-PVC-herramientas-normatividad-metodologia SMART
</t>
    </r>
    <r>
      <rPr>
        <b/>
        <sz val="11"/>
        <rFont val="Arial Narrow"/>
        <family val="2"/>
      </rPr>
      <t>PNN UTRIA</t>
    </r>
    <r>
      <rPr>
        <sz val="11"/>
        <rFont val="Arial Narrow"/>
        <family val="2"/>
      </rPr>
      <t>: Se ha enviado en el mes de febrero los documentos relacionando las acciones de decomisos de artes no permitidos en el parque para continuar el trámite de proceso sancionatorio (Memorando remisorio de los informes de decomisos realizados en el área). Evidencia: memorando radicado remision de informes decomisos marzo 2022</t>
    </r>
  </si>
  <si>
    <t>GTEA,  
Direcciones Territoriales, 
Áreas Protegidas (DTAM).</t>
  </si>
  <si>
    <t>DTOR: 04/04/2022
PNN PICACHOS: 4/04/2022
PNN SUMAPAZ: 4/04/2022
PNN CHINGAZA: 4/04/2022
PNN TINIGUA: 4/04/2022
DNMI CINARUCO: 4/04/2022
PNN EL TUPARRO: 4/04/2022
PNN SIERRA DE LA MACARENA: 04/04/2022</t>
  </si>
  <si>
    <r>
      <rPr>
        <b/>
        <sz val="11"/>
        <rFont val="Arial Narrow"/>
        <family val="2"/>
      </rPr>
      <t xml:space="preserve">DTOR: </t>
    </r>
    <r>
      <rPr>
        <sz val="11"/>
        <rFont val="Arial Narrow"/>
        <family val="2"/>
      </rPr>
      <t xml:space="preserve">El área jurídica de la DTOR llevó a cabo una reunión virtual el día 01-03-2022 con el abogado del Grupo de Trámites y Evaluación Ambiental de NC sobre sensibilización Ley 1333 de 2009 (Procedimiento sancionatorio ambiental). Anexo: sensi_GTEA_DTOR_0103222
Además, el área jurídica de la DTOR realizó jornada de sensibilización el día miércoles 23 - 03 - 2022, contando con la asistencia virtual de veinte (20) participantes, según consta en el listado de asistencia que hace parte integral de acta de reunión registrada. La capacitación se enfoca en materia del procedimiento sancionatorio administrativo de carácter ambiental que ejerce  la autoridad ambiental PNNC, DTOR y sus AP a través de la función sancionatoria regulada en la Ley 1333 de 2009. Anexo: Acta_sensib_AP y Lista_sensib_AP.
</t>
    </r>
    <r>
      <rPr>
        <b/>
        <sz val="11"/>
        <rFont val="Arial Narrow"/>
        <family val="2"/>
      </rPr>
      <t>PNN CORDILLERA DE LOS PICACHOS:</t>
    </r>
    <r>
      <rPr>
        <sz val="11"/>
        <rFont val="Arial Narrow"/>
        <family val="2"/>
      </rPr>
      <t xml:space="preserve"> para este seguimiento se reporta una sensibilizacion realizada por la Direccion Territorial Orinoquia sobre el cumplimiento de los tiempos otorgados por la norma para Procesos Sancionatorios con el propósito de evitar la dilación indebida de los tiempos en el transcurso de los Procesos sancionatorios.
Evidencia: Anexo 1. acta_reunion23032022, 
Anexo 2. lista_asist_sensib_sanc23032022
</t>
    </r>
    <r>
      <rPr>
        <b/>
        <sz val="11"/>
        <rFont val="Arial Narrow"/>
        <family val="2"/>
      </rPr>
      <t xml:space="preserve">PNN SUMAPAZ: </t>
    </r>
    <r>
      <rPr>
        <sz val="11"/>
        <rFont val="Arial Narrow"/>
        <family val="2"/>
      </rPr>
      <t xml:space="preserve">El 23 de marzo desde la DTOR se realizó la sensibilización sobre el procedimiento de sancionario, desde el AP se asiste con el personal necesario para la sensibilización. Evidencia Lista_sensib_AP, Acta_sensib_AP.
</t>
    </r>
    <r>
      <rPr>
        <b/>
        <sz val="11"/>
        <rFont val="Arial Narrow"/>
        <family val="2"/>
      </rPr>
      <t>PNN CHINGAZA:PNN CHINGAZA:</t>
    </r>
    <r>
      <rPr>
        <sz val="11"/>
        <rFont val="Arial Narrow"/>
        <family val="2"/>
      </rPr>
      <t xml:space="preserve"> Se participó en el taller organizado por la DTOR el día 26 de marzo de 2022 para "Sensibilizar al equipo de trabajo sobre el cumplimiento de los tiempos otorgados por la norma para Procesos Sancionatorios con el propósito de evitar la dilación indebida de los tiempos en el transcurso de los procesos sancionatorios". 
2.2.1 ActaDeReunion
2.2.2Lista_sensib_AP
</t>
    </r>
    <r>
      <rPr>
        <b/>
        <sz val="11"/>
        <rFont val="Arial Narrow"/>
        <family val="2"/>
      </rPr>
      <t xml:space="preserve">PNN TINIGUA: </t>
    </r>
    <r>
      <rPr>
        <sz val="11"/>
        <rFont val="Arial Narrow"/>
        <family val="2"/>
      </rPr>
      <t xml:space="preserve">En articulación con el equipo de Jurídica de la DTOR se realizó un espacio de sensibilización sobre lienamientos y procedimientos para las actuaciones asociadas a procesos sancionatorios. Anexos: 232.2_Acta_001_Sensi_Proc_Sancionatorio y 232.3_Asistencia_Sensi_Proc_Sancionatorio. 
</t>
    </r>
    <r>
      <rPr>
        <b/>
        <sz val="11"/>
        <rFont val="Arial Narrow"/>
        <family val="2"/>
      </rPr>
      <t>PNN SIERRA DE LA MACARENA: s</t>
    </r>
    <r>
      <rPr>
        <sz val="11"/>
        <rFont val="Arial Narrow"/>
        <family val="2"/>
      </rPr>
      <t xml:space="preserve">e participo en capacitación de conocimiento en los procesos que se debe  tener en cuenta para el levantamiento de información sobre los tiempos en los procesos sancionatorios, realizadas al equipo de PVC de AP (Acta 01_Capacitacion_Proc Sanc_AP_ 23_03_2022) 
</t>
    </r>
    <r>
      <rPr>
        <b/>
        <sz val="11"/>
        <rFont val="Arial Narrow"/>
        <family val="2"/>
      </rPr>
      <t xml:space="preserve">PNN EL TUPARRO: </t>
    </r>
    <r>
      <rPr>
        <sz val="11"/>
        <rFont val="Arial Narrow"/>
        <family val="2"/>
      </rPr>
      <t xml:space="preserve">En el marco del plan de trabajo establecido para la línea estratégica de PVC, en articulación con la DTOR, se ha definido como uno de los ejes de trabajo la capacitación en generación de informes de campo e informes técnicos para procedimientos sancionatorios ambientales. Evidencia: 5.1. Acta_Sancionatorios
</t>
    </r>
    <r>
      <rPr>
        <b/>
        <sz val="11"/>
        <rFont val="Arial Narrow"/>
        <family val="2"/>
      </rPr>
      <t xml:space="preserve">DNMI CINARUCO: </t>
    </r>
    <r>
      <rPr>
        <sz val="11"/>
        <rFont val="Arial Narrow"/>
        <family val="2"/>
      </rPr>
      <t xml:space="preserve"> No se presenta avance en el periodo de reporte
</t>
    </r>
  </si>
  <si>
    <r>
      <rPr>
        <b/>
        <sz val="11"/>
        <rFont val="Arial Narrow"/>
        <family val="2"/>
      </rPr>
      <t>PNN PICACHOS:</t>
    </r>
    <r>
      <rPr>
        <sz val="11"/>
        <rFont val="Arial Narrow"/>
        <family val="2"/>
      </rPr>
      <t xml:space="preserve">33,33%
</t>
    </r>
    <r>
      <rPr>
        <b/>
        <sz val="11"/>
        <rFont val="Arial Narrow"/>
        <family val="2"/>
      </rPr>
      <t xml:space="preserve">PNN SUMAPAZ: </t>
    </r>
    <r>
      <rPr>
        <sz val="11"/>
        <rFont val="Arial Narrow"/>
        <family val="2"/>
      </rPr>
      <t xml:space="preserve">33,33%
</t>
    </r>
    <r>
      <rPr>
        <b/>
        <sz val="11"/>
        <rFont val="Arial Narrow"/>
        <family val="2"/>
      </rPr>
      <t xml:space="preserve">PNN CHINGAZA: </t>
    </r>
    <r>
      <rPr>
        <sz val="11"/>
        <rFont val="Arial Narrow"/>
        <family val="2"/>
      </rPr>
      <t xml:space="preserve">33.33%
</t>
    </r>
    <r>
      <rPr>
        <b/>
        <sz val="11"/>
        <rFont val="Arial Narrow"/>
        <family val="2"/>
      </rPr>
      <t xml:space="preserve">PNN TINIGUA: </t>
    </r>
    <r>
      <rPr>
        <sz val="11"/>
        <rFont val="Arial Narrow"/>
        <family val="2"/>
      </rPr>
      <t xml:space="preserve">33,33%
</t>
    </r>
    <r>
      <rPr>
        <b/>
        <sz val="11"/>
        <rFont val="Arial Narrow"/>
        <family val="2"/>
      </rPr>
      <t>PNN MACARENA:</t>
    </r>
    <r>
      <rPr>
        <sz val="11"/>
        <rFont val="Arial Narrow"/>
        <family val="2"/>
      </rPr>
      <t xml:space="preserve"> 33,33%
</t>
    </r>
    <r>
      <rPr>
        <b/>
        <sz val="11"/>
        <rFont val="Arial Narrow"/>
        <family val="2"/>
      </rPr>
      <t>DNMI CINARUCO</t>
    </r>
    <r>
      <rPr>
        <sz val="11"/>
        <rFont val="Arial Narrow"/>
        <family val="2"/>
      </rPr>
      <t xml:space="preserve">: 0%
</t>
    </r>
    <r>
      <rPr>
        <b/>
        <sz val="11"/>
        <rFont val="Arial Narrow"/>
        <family val="2"/>
      </rPr>
      <t>PNN EL TUPARRO:</t>
    </r>
    <r>
      <rPr>
        <sz val="11"/>
        <rFont val="Arial Narrow"/>
        <family val="2"/>
      </rPr>
      <t xml:space="preserve"> 33,33%</t>
    </r>
  </si>
  <si>
    <t>DTPA: 01/04/2022
PNN FARALLONES DE CALI 01/04/2022
PNN GORGONA 01/04/2022
SFF ISLA MALPELO 01/04/2022
PNN KATIOS 01/04/2022
PNN MUNCHIQUE 01/04/2022
PNN SANQUIANGA 01/04/2022
PNN URAMBA BAHIA MALAGA 01/04/2022
PNN UTRIA 01/04/2022</t>
  </si>
  <si>
    <r>
      <rPr>
        <b/>
        <sz val="11"/>
        <rFont val="Arial Narrow"/>
        <family val="2"/>
      </rPr>
      <t>PNN Churumbelos</t>
    </r>
    <r>
      <rPr>
        <sz val="11"/>
        <rFont val="Arial Narrow"/>
        <family val="2"/>
      </rPr>
      <t xml:space="preserve">: Acorde al control existente Con memorando 20225180003913 de marzo 22  de 2022 se envía a DTAM informe de PVC _I de 2022 (a.1. memorando 20225180003913 de marzo 22  de 2022 a.2 Informe PVC i trimestre de 2022)
Informe sicosmart de primer trimestre de 2022 (a.3. Informe sicosmart de primer trimestre de 2022)
</t>
    </r>
    <r>
      <rPr>
        <b/>
        <sz val="11"/>
        <rFont val="Arial Narrow"/>
        <family val="2"/>
      </rPr>
      <t>PNN Alto Fragua</t>
    </r>
    <r>
      <rPr>
        <sz val="11"/>
        <rFont val="Arial Narrow"/>
        <family val="2"/>
      </rPr>
      <t xml:space="preserve">: En la aplicación del control, en  el primer trimestre 2022 se realizaron 3 recorridos; los cuales se sistematizaron en la herramienta SICO SMART, incluyendo dos recorridos que se realizaron después del último reporte de 2021, para un total de 5 recorridos sistematizados. Es de anotar, que la información fue validada desde el GGCI (Anexo No 1 Informe SICO SMART y Anexo 2_Correo validación)
</t>
    </r>
    <r>
      <rPr>
        <b/>
        <sz val="11"/>
        <rFont val="Arial Narrow"/>
        <family val="2"/>
      </rPr>
      <t>PNN Cahuinarí</t>
    </r>
    <r>
      <rPr>
        <sz val="11"/>
        <rFont val="Arial Narrow"/>
        <family val="2"/>
      </rPr>
      <t xml:space="preserve">: De acuerdo a la acción los controles se aplican además de otros, con realización de recorridos cuatro acuáticos y 2 aéreos, los cuales se sistematizaron en la plataforma SICO SMART Anexo 1 informe-gestión-pvc-1-trimestre-2022
</t>
    </r>
    <r>
      <rPr>
        <b/>
        <sz val="11"/>
        <rFont val="Arial Narrow"/>
        <family val="2"/>
      </rPr>
      <t>RNN Nukak</t>
    </r>
    <r>
      <rPr>
        <sz val="11"/>
        <rFont val="Arial Narrow"/>
        <family val="2"/>
      </rPr>
      <t xml:space="preserve">: El AP protegida genera los reportes de PVC en los tiempos estimados en la programación y de acuerdo a los lineamientos y formatos existentes para este reporte y valido por Gestión Manejo y SIG DTAM. Anexo 1. aamb_fo_25_programacion-trimestral-de-recorridos-de-pvc
Anexo 2. aamb_fo_26_-ejecucion-trimestral-de-recorridos-de-pvc. Anexo 3. Plantilla_Informe_General_000006
Anexo 4. validación datos indicador 18 % área en presión cubierta recorridos vigilancia RNN NUKAK TRIM 01 2022 2
Anexo 5. Correo (DTAM) validación datos indicador 18 % área en presión cubierta recorridos vigilancia RNN NUKAK TRIM 01 2022.
</t>
    </r>
    <r>
      <rPr>
        <b/>
        <sz val="11"/>
        <rFont val="Arial Narrow"/>
        <family val="2"/>
      </rPr>
      <t>PNN Amacayacu</t>
    </r>
    <r>
      <rPr>
        <sz val="11"/>
        <rFont val="Arial Narrow"/>
        <family val="2"/>
      </rPr>
      <t xml:space="preserve">: Se aplican los controles pues se registran las presiones antrópicas con alcance permisivo y sancionatorio, de los recorridos de PVC en las herramienta tecnológica correspondientes (SICO SMAR. Anexo 1 Nuevos_Abiertos_AMA_1TRIM_2022, Anexo 2 pAMA_000256, Anexo 3 pAMA_000257.
</t>
    </r>
    <r>
      <rPr>
        <b/>
        <sz val="11"/>
        <rFont val="Arial Narrow"/>
        <family val="2"/>
      </rPr>
      <t>SPM Orito</t>
    </r>
    <r>
      <rPr>
        <sz val="11"/>
        <rFont val="Arial Narrow"/>
        <family val="2"/>
      </rPr>
      <t xml:space="preserve">: Se ejecuta este aplicando los procedimientos adecuadamente; es por ello, que el 23 de marzo de 2022 por medio de correo electrónico se remitió a la DTAM, el Informe PVC del primer Trimestre de 2022 (Anexo1_03_23_2022_Correo de PNNC_Informe PVC Primer Trimestre, Anexo 2_ Informe de Gestión PVyC_1mer Trim_, en el cual está inmerso el informe Sico Smart del primer trimestre de 2022) 
</t>
    </r>
    <r>
      <rPr>
        <b/>
        <sz val="11"/>
        <rFont val="Arial Narrow"/>
        <family val="2"/>
      </rPr>
      <t>PNN Río Puré</t>
    </r>
    <r>
      <rPr>
        <sz val="11"/>
        <rFont val="Arial Narrow"/>
        <family val="2"/>
      </rPr>
      <t xml:space="preserve">: Durante el primer trimestre y con corte a 30 de marzo, se reportó en SICO SMART un (1) sobrevuelo y (3) tres recorridos de vigilancia y control en el área protegida a través del uso de sensores (Planet Scope). Para el sobrevuelo este fue realizado a mediados de diciembre del 2021, pero por instrucciones del nivel central sus resultados deben hacer parte de los análisis del primer trimestre 2022. Tanto el sobrevuelo como los sensores, permitieron identificar nuevamente la presencia de dragas (6) al interior del AP, específicamente en su zona primitiva, relativamente cerca de la frontera con Brasil. (ANEXO 4 Informe P.V y C I Trimestre 2022). Anexo 5 remisión  Informe PVC I TRIMESTRE 2022 PNNRPU.
</t>
    </r>
    <r>
      <rPr>
        <b/>
        <sz val="11"/>
        <rFont val="Arial Narrow"/>
        <family val="2"/>
      </rPr>
      <t>PNN Yaigojé</t>
    </r>
    <r>
      <rPr>
        <sz val="11"/>
        <rFont val="Arial Narrow"/>
        <family val="2"/>
      </rPr>
      <t xml:space="preserve">: se aplican los controles adecuadamente, es por ello que el AP genera informe de PVC .Anexo 1 Inf_1erTri2022PVC_PnnYAP.docx (1).pdf
</t>
    </r>
    <r>
      <rPr>
        <b/>
        <sz val="11"/>
        <rFont val="Arial Narrow"/>
        <family val="2"/>
      </rPr>
      <t>PNN Chiribiquete</t>
    </r>
    <r>
      <rPr>
        <sz val="11"/>
        <rFont val="Arial Narrow"/>
        <family val="2"/>
      </rPr>
      <t xml:space="preserve">: Los controles se aplican de acuerdo al lineamiento institucional establecido el AP realiza recorridos de PVC los cuales son sistematizados en la plataforma SICO SMART para el registro y seguimiento de las presiones antrópicas y naturales. Anexo 1. Informe Sico Smart 1 Trimestre 2022.
</t>
    </r>
    <r>
      <rPr>
        <b/>
        <sz val="11"/>
        <rFont val="Arial Narrow"/>
        <family val="2"/>
      </rPr>
      <t>RNN Puinawai</t>
    </r>
    <r>
      <rPr>
        <sz val="11"/>
        <rFont val="Arial Narrow"/>
        <family val="2"/>
      </rPr>
      <t xml:space="preserve">: La RNN Puinawai no cuenta con personal para avanzar en el documento. Por sugerencia de la SGM-GTEA para avanzar en el indicador se debe coordinar entre el AP y la DTAM la forma de avanzar. 
Anexo 5. Correo - Fwd_ RIESGOS DE GESTIÓN 22 Y 24 Y RIESGO DE CORRUPCIÓN 234 RNN PUINAWAI
</t>
    </r>
    <r>
      <rPr>
        <b/>
        <sz val="11"/>
        <rFont val="Arial Narrow"/>
        <family val="2"/>
      </rPr>
      <t>PNN La Paya</t>
    </r>
    <r>
      <rPr>
        <sz val="11"/>
        <rFont val="Arial Narrow"/>
        <family val="2"/>
      </rPr>
      <t xml:space="preserve">: se realiza el primer reporte trimestral del 2022, en el cuales se sistematizaron los 3 recorridos aéreos, 1 por sobre vuelo y dos por sensores remotos, este incluye el ultimo reporte del año 2021, al igual esta información ya fue validada por el GSIR y el Laboratorio SIG- DTAM (Anexo2 1 Inf PVC) </t>
    </r>
  </si>
  <si>
    <t xml:space="preserve">PNN Complejo volcánico Doña Juana:33.33%
PNN Cueva De Los Guacharos 33.33%
PNN Las Hermosas 33.33%
PNN Las Orquideas 33.33%
PNN Los Nevados: 33.33%
PNN Nevado Del Huila: 33.33%
PNN Purace: 33.33%
PNN Selva De Florencia: 33.33% 
PNN Tatama: 33.33%
SFF Galeras: 33.33%
SFF Isla De La Corota: 33.33%
SFF Otun Quimbaya: 33.33% </t>
  </si>
  <si>
    <t>PNN Paramillo 33.3%
PNN Tayrona 33.3%
PNN CGSM 33.3%
EL CORCHAL 33.3%
PROVIDENCIA 33.3%
CRSB 33.3%
CORALES DE PROFUNDIDAD 33.3%
VIPIS 33.3%
LOC COLORADOS 33.3%
MACUIRA 33.3%
LOS FLAMENCOS 33.3%
SNSM 33.3%
ACANDÍ 33.3%
PORTETE 33.3%</t>
  </si>
  <si>
    <t>PNN CATATUMBO BARI 07/04/2022
PNN COCUY 07/04/2022
AUN ESTORAQUES 07/04/2022
SFF GUANENTA ALTO RIO FONCE 07/04/2022
SFF IGUAQUE: 07/04/2022
PNN PISBA 07/04/2022
PNN SERRANIA YARIGUIES 07/04/2022
PNN TAMA 07/04/2022</t>
  </si>
  <si>
    <t>DTAN: 07/04/2022
PNN CATATUMBO BARI 07/04/2022
PNN COCUY 07/04/2022
AUN ESTORAQUES 07/04/2022
SFF GUANENTA ALTO RIO FONCE 07/04/2022
SFF IGUAQUE: 07/04/2022
PNN PISBA 07/04/2022
PNN SERRANIA YARIGUIES 07/04/2022
PNN TAMA 07/04/2022</t>
  </si>
  <si>
    <t>PNN CATATUMBO BARI 33,33%
PNN COCUY 33,33%
ANU ESTORAQUES 33,33%
SFF GUANENTA ALTO RIO FONCE 33,33%
SFF IGUAQUE 33,33%
PNN PISBA 33,33%
PNN SERRANIA YARIGUIES 33,33%
PNN TAMA 33,33%</t>
  </si>
  <si>
    <r>
      <rPr>
        <b/>
        <sz val="11"/>
        <rFont val="Arial Narrow"/>
        <family val="2"/>
      </rPr>
      <t>PNN Munchique:</t>
    </r>
    <r>
      <rPr>
        <sz val="11"/>
        <rFont val="Arial Narrow"/>
        <family val="2"/>
      </rPr>
      <t xml:space="preserve"> Se relaciona el informe trimestral de actividades de PVC (Anexo Informe I Trimestre PVC 2022)
</t>
    </r>
    <r>
      <rPr>
        <b/>
        <sz val="11"/>
        <rFont val="Arial Narrow"/>
        <family val="2"/>
      </rPr>
      <t>PNN Gorgona:</t>
    </r>
    <r>
      <rPr>
        <sz val="11"/>
        <rFont val="Arial Narrow"/>
        <family val="2"/>
      </rPr>
      <t xml:space="preserve"> Informe de PVC trimestral con sus debidos soportes (ANEXO 01. aamb_fo_25_programacion-trimestral-de-recorridos-de-prevencion-vigilancia-y-control_v_1.xlsx, ANEXO 02. aamb_fo_26_-ejecucion-trimestral-de-recorridos-de-prevencion-vigilancia-y-control_v_1.xlsx, ANEXO 03. aamb_fo_30_-modelo-de-informe-trimestral-de-acciones-de-PVC-PNN Gorgona _1_Trimestre, ANEXO 04. aamb_fo_30_-modelo-de-informe-trimestral-de-acciones-de-PVC-PNN Gorgona _1_Trimestre (1).docx)
</t>
    </r>
    <r>
      <rPr>
        <b/>
        <sz val="11"/>
        <rFont val="Arial Narrow"/>
        <family val="2"/>
      </rPr>
      <t>SFF Isla Malpelo:</t>
    </r>
    <r>
      <rPr>
        <sz val="11"/>
        <rFont val="Arial Narrow"/>
        <family val="2"/>
      </rPr>
      <t xml:space="preserve"> Se realiza el primer informe trimestral PVC con los soportes (63 recorridos en el primer semestre y dos incidentes de pesca ilegal)(Anexo 01. primer informe trimestral PVC del SFF Malpelo)
</t>
    </r>
    <r>
      <rPr>
        <b/>
        <sz val="11"/>
        <rFont val="Arial Narrow"/>
        <family val="2"/>
      </rPr>
      <t>PNN Farallones de Cali:</t>
    </r>
    <r>
      <rPr>
        <sz val="11"/>
        <rFont val="Arial Narrow"/>
        <family val="2"/>
      </rPr>
      <t xml:space="preserve"> Durante los meses de Enero y Febrero de 2022, se consolido en el drive dispuesto por el PNN Farallones, los avances cualitativos de las actividades de prevención, control y vigilancia. El informe trimestral de Prevención, Control y Vigilancia con los respectivos soportes, será presentado de acuerdo al cronograma de trabajo, el día 04 de Abril. (Evidencia: Informe Sico Smart Enero 2022 Plantilla_Informe_General_000004, Memo No.20227660002923 PVC Enero 2022 (1), Memo.No20227660004333 Informe PVC Febrero 2022 (1) y Reporte Smart Febrero 2022. Plantilla_Informe_General_000004 (1).)
</t>
    </r>
    <r>
      <rPr>
        <b/>
        <sz val="11"/>
        <rFont val="Arial Narrow"/>
        <family val="2"/>
      </rPr>
      <t>PNN Uramba:</t>
    </r>
    <r>
      <rPr>
        <sz val="11"/>
        <rFont val="Arial Narrow"/>
        <family val="2"/>
      </rPr>
      <t xml:space="preserve"> Informe de PVC trimestral con sus debidos soportes (Anexo Copia de Anexo 1. Primer informe Trimestral PVC)
</t>
    </r>
    <r>
      <rPr>
        <b/>
        <sz val="11"/>
        <rFont val="Arial Narrow"/>
        <family val="2"/>
      </rPr>
      <t>PNN Sanquianga</t>
    </r>
    <r>
      <rPr>
        <sz val="11"/>
        <rFont val="Arial Narrow"/>
        <family val="2"/>
      </rPr>
      <t xml:space="preserve">: Informe trimestral PVC Enero-Mzo 2022 (info_pvc_ene-mzo_2022_SANQ.)
</t>
    </r>
    <r>
      <rPr>
        <b/>
        <sz val="11"/>
        <rFont val="Arial Narrow"/>
        <family val="2"/>
      </rPr>
      <t>PNN Katios</t>
    </r>
    <r>
      <rPr>
        <sz val="11"/>
        <rFont val="Arial Narrow"/>
        <family val="2"/>
      </rPr>
      <t xml:space="preserve">: Mensualmente se realiza reporte respectivo del ejercicio de autoridad ambiental, realizado en el PNN Los Katios, se envía reporte, con el consolidado mensual y se envía reporte del primer trimestre como reporte PAA.(Informe de PVC, mapa de presiones y reporte mensuales y los formatos 38 de recorridos). Evidencias: Informe_primer-Trimestre-Ejercicio de la Autoridad Ambiental_PNNKatios y carpeta anexos.
</t>
    </r>
    <r>
      <rPr>
        <b/>
        <sz val="11"/>
        <rFont val="Arial Narrow"/>
        <family val="2"/>
      </rPr>
      <t xml:space="preserve">PNN Utria: </t>
    </r>
    <r>
      <rPr>
        <sz val="11"/>
        <rFont val="Arial Narrow"/>
        <family val="2"/>
      </rPr>
      <t>Se realizó el informe trimestral de PVC (informe trimestral PVC con sus respectivos anexos) Evidencias: aamb_fo_25_programacion-trimestral-de-recorridos-de-prevencion-vigilancia-y-control_v_1 (4), aamb_fo_26_-ejecucion-trimestral-de-recorridos-de-prevencion-vigilancia-y-control_v_1 (Autoguardado) (3), Informe PVC. I Trimestre Version 2. PAA Porcentaje de informes de PVC y backupitrimestrepvc.</t>
    </r>
  </si>
  <si>
    <t>PNN CATATUMBO BARI 50%
PNN COCUY 0%
AUN ESTORAQUES 50%
SFF GUANENTA ALTO RIO FONCE 0%
SFF IGUAQUE 0%
PNN PISBA 0%
PNN SERRANIA YARIGUIES 0%
PNN TAMA 0%</t>
  </si>
  <si>
    <r>
      <rPr>
        <b/>
        <sz val="10"/>
        <rFont val="Arial Narrow"/>
        <family val="2"/>
      </rPr>
      <t>PNN PICACHOS:</t>
    </r>
    <r>
      <rPr>
        <sz val="10"/>
        <rFont val="Arial Narrow"/>
        <family val="2"/>
      </rPr>
      <t xml:space="preserve"> 17%
</t>
    </r>
    <r>
      <rPr>
        <b/>
        <sz val="10"/>
        <rFont val="Arial Narrow"/>
        <family val="2"/>
      </rPr>
      <t>PNN SUMAPAZ:</t>
    </r>
    <r>
      <rPr>
        <sz val="10"/>
        <rFont val="Arial Narrow"/>
        <family val="2"/>
      </rPr>
      <t xml:space="preserve"> 17%
</t>
    </r>
    <r>
      <rPr>
        <b/>
        <sz val="10"/>
        <rFont val="Arial Narrow"/>
        <family val="2"/>
      </rPr>
      <t>PNN CHINGAZA:</t>
    </r>
    <r>
      <rPr>
        <sz val="10"/>
        <rFont val="Arial Narrow"/>
        <family val="2"/>
      </rPr>
      <t xml:space="preserve"> 17%
</t>
    </r>
    <r>
      <rPr>
        <b/>
        <sz val="10"/>
        <rFont val="Arial Narrow"/>
        <family val="2"/>
      </rPr>
      <t xml:space="preserve">PNN TINIGUA: </t>
    </r>
    <r>
      <rPr>
        <sz val="10"/>
        <rFont val="Arial Narrow"/>
        <family val="2"/>
      </rPr>
      <t xml:space="preserve">17%
</t>
    </r>
    <r>
      <rPr>
        <b/>
        <sz val="10"/>
        <rFont val="Arial Narrow"/>
        <family val="2"/>
      </rPr>
      <t xml:space="preserve">DNMI CINARUCO: </t>
    </r>
    <r>
      <rPr>
        <sz val="10"/>
        <rFont val="Arial Narrow"/>
        <family val="2"/>
      </rPr>
      <t xml:space="preserve">0%
</t>
    </r>
    <r>
      <rPr>
        <b/>
        <sz val="10"/>
        <rFont val="Arial Narrow"/>
        <family val="2"/>
      </rPr>
      <t xml:space="preserve">PNN EL TUPARRO: </t>
    </r>
    <r>
      <rPr>
        <sz val="10"/>
        <rFont val="Arial Narrow"/>
        <family val="2"/>
      </rPr>
      <t xml:space="preserve">17%
</t>
    </r>
    <r>
      <rPr>
        <b/>
        <sz val="10"/>
        <rFont val="Arial Narrow"/>
        <family val="2"/>
      </rPr>
      <t>PNN SIERRA DE LA MACARENA</t>
    </r>
    <r>
      <rPr>
        <sz val="10"/>
        <rFont val="Arial Narrow"/>
        <family val="2"/>
      </rPr>
      <t>: 17%</t>
    </r>
  </si>
  <si>
    <r>
      <rPr>
        <b/>
        <sz val="10"/>
        <rFont val="Arial Narrow"/>
        <family val="2"/>
      </rPr>
      <t>PNN CORDILLERA DE LOS PICACHOS:</t>
    </r>
    <r>
      <rPr>
        <sz val="10"/>
        <rFont val="Arial Narrow"/>
        <family val="2"/>
      </rPr>
      <t xml:space="preserve"> Mediante correo electrónico del 29 de marzo de 2022 el PNN Cordillera de los Picachos remite el informe trimestral de implementación del protocolo de PVC a la Dirección Territorial Orinoquia para revisión y aprobación junto con las evidencias que soportan la gestión, se recibe aprobación para el reporte en el PAA.
Evidencia: Anexo 1. Correo_remisorio_informe_trim_PVC; 
Anexo 2. Informe_PVC_trimestral, Anexo 3. formato_ejecucion_reco_I_trim_2022, Anexo 4. Inf_SICO_SMART_I_trim2022, Anexo 5. prog_trim_rec_PVC_I_Trim2022, Anexo 6. Visibilidad_pPIC_01_2022.
</t>
    </r>
    <r>
      <rPr>
        <b/>
        <sz val="10"/>
        <rFont val="Arial Narrow"/>
        <family val="2"/>
      </rPr>
      <t xml:space="preserve">PNN SUMAPAZ: </t>
    </r>
    <r>
      <rPr>
        <sz val="10"/>
        <rFont val="Arial Narrow"/>
        <family val="2"/>
      </rPr>
      <t xml:space="preserve">Sin avances, el protocolo de PVC se actualizó en 2021  y para este segundo trimestre se tiene planteado la implementación. Se avanzó en la construcción del informe trimestral de PVC del AP.
</t>
    </r>
    <r>
      <rPr>
        <b/>
        <sz val="10"/>
        <rFont val="Arial Narrow"/>
        <family val="2"/>
      </rPr>
      <t xml:space="preserve">PNN CHINGAZA: </t>
    </r>
    <r>
      <rPr>
        <sz val="10"/>
        <rFont val="Arial Narrow"/>
        <family val="2"/>
      </rPr>
      <t xml:space="preserve">El área protegida  adelanta el Informe de Implementación del Protocolo PVC para el año 2022, teniendo como avance un documento preliminar. Además se cuenta con los anexos de los recorridos realizados en cada uno de los sectores de manejo.
Anexos: 1.1.1 Inf_Implementacion PVC Y 1.1.2 AnexosInf_Imp_PVC
</t>
    </r>
    <r>
      <rPr>
        <b/>
        <sz val="10"/>
        <rFont val="Arial Narrow"/>
        <family val="2"/>
      </rPr>
      <t xml:space="preserve">PNN TINIGUA: </t>
    </r>
    <r>
      <rPr>
        <sz val="10"/>
        <rFont val="Arial Narrow"/>
        <family val="2"/>
      </rPr>
      <t xml:space="preserve">Durante el periodo de reporte, el AP no programó recorridos de campo terrestres por situación de riesgo público, pero se adelantó el ejercicio de Vigilancia mediante sensores remotos cubriendo un área de visibilidad de 15.881,527 has, de acuerdo al protocolo de PVC.
22.1 Prog_Trimestral
22.2 Ejec_Trimestral
22.3 Inf_PVC_Trim_I_2022
</t>
    </r>
    <r>
      <rPr>
        <b/>
        <sz val="10"/>
        <rFont val="Arial Narrow"/>
        <family val="2"/>
      </rPr>
      <t xml:space="preserve">DNMI CINARUCO: </t>
    </r>
    <r>
      <rPr>
        <sz val="10"/>
        <rFont val="Arial Narrow"/>
        <family val="2"/>
      </rPr>
      <t xml:space="preserve">Para DNMI Cinaruco, aún no se cuenta con los lineamientos para la respectiva formulación de su protocolo de PVC. No se ha definido si aplica el mismo lineamiento empleado para las áreas del sistema de Parques. De acuerdo con lo anterior no se anexan evidencias. 
</t>
    </r>
    <r>
      <rPr>
        <b/>
        <sz val="10"/>
        <rFont val="Arial Narrow"/>
        <family val="2"/>
      </rPr>
      <t xml:space="preserve">PNN SIERRA DE LA MACARENA: </t>
    </r>
    <r>
      <rPr>
        <sz val="10"/>
        <rFont val="Arial Narrow"/>
        <family val="2"/>
      </rPr>
      <t xml:space="preserve">Para este reporte se presenta  protocolo de PVC en su etapa de implementación para los recorridos mensuales que se realizan a los diferentes sectores del AP. (Anexo 7. Protocolo de PVC Pnmac, Anexo 7.1.  Correo electrónico de remisión de Implementación vigencia 2021).
</t>
    </r>
    <r>
      <rPr>
        <b/>
        <sz val="10"/>
        <rFont val="Arial Narrow"/>
        <family val="2"/>
      </rPr>
      <t xml:space="preserve">PNN EL TUPARRO: </t>
    </r>
    <r>
      <rPr>
        <sz val="10"/>
        <rFont val="Arial Narrow"/>
        <family val="2"/>
      </rPr>
      <t>se presenta el informe de implementación del protocolo de PVC del primer trimestre de la vigencia 2022, donde se evidencian los recorridos realizados a la fecha, así como la vigilancia con sensores remotos en algunas zonas específicas. Es de mencionar, que teniendo en cuenta situaciones de riesgo público, el equipo no ha podido realizas los recorridos definidos en el protocolo de PVC. Evidencias: - Inf_PVC_ITri</t>
    </r>
  </si>
  <si>
    <r>
      <t xml:space="preserve"> PNN CORDILLERA DE LOS PICACHOS:</t>
    </r>
    <r>
      <rPr>
        <sz val="10"/>
        <rFont val="Arial Narrow"/>
        <family val="2"/>
      </rPr>
      <t xml:space="preserve">Para este seguimiento se reporta la socialización del plan de contingencia de riesgo publico aprobado por la OGR, al equipo de trabajo del PNN Cordillera de los Picachos. 
Evidencia:  Anexo 2.1 Soc_Plan_Conting_Riesgo_Natutral
</t>
    </r>
    <r>
      <rPr>
        <b/>
        <sz val="10"/>
        <rFont val="Arial Narrow"/>
        <family val="2"/>
      </rPr>
      <t xml:space="preserve">PNN SUMAPAZ:  </t>
    </r>
    <r>
      <rPr>
        <sz val="10"/>
        <rFont val="Arial Narrow"/>
        <family val="2"/>
      </rPr>
      <t xml:space="preserve">En el Área Protegida, al interior del equipo no se ha  socializado el Plan de Emergencia y Contingencias para Desastres Naturales, debido a que hasta éste mes Marzo nos fue allegado por la DTOR. Se tiene programada dicha socialización para el mes de Junio 2022. 
</t>
    </r>
    <r>
      <rPr>
        <b/>
        <sz val="10"/>
        <rFont val="Arial Narrow"/>
        <family val="2"/>
      </rPr>
      <t>PNN CHINGAZA:</t>
    </r>
    <r>
      <rPr>
        <sz val="10"/>
        <rFont val="Arial Narrow"/>
        <family val="2"/>
      </rPr>
      <t xml:space="preserve"> El área protegida realizó la socialización del PECDNS con el equipo interno de trabajo en los puestos de control. Anexos: 1.3.2 Anexos Informe,  1.3.2.4 Inspección_puntos_criticos que hace parte del informe de implementación del PECDNS, documento presentado con fecha de corte a 25 de marzo de 2022.
</t>
    </r>
    <r>
      <rPr>
        <b/>
        <sz val="10"/>
        <rFont val="Arial Narrow"/>
        <family val="2"/>
      </rPr>
      <t xml:space="preserve">PNN TINIGUA: </t>
    </r>
    <r>
      <rPr>
        <sz val="10"/>
        <rFont val="Arial Narrow"/>
        <family val="2"/>
      </rPr>
      <t xml:space="preserve">durante el periodo de reporte se generó un espacio para socializar el plan de  emergencia y contingencia al equipo del AP.
24.2_Soci_Plan_Emer_Contin
</t>
    </r>
    <r>
      <rPr>
        <b/>
        <sz val="10"/>
        <rFont val="Arial Narrow"/>
        <family val="2"/>
      </rPr>
      <t xml:space="preserve">DNMI CINARUCO: </t>
    </r>
    <r>
      <rPr>
        <sz val="10"/>
        <rFont val="Arial Narrow"/>
        <family val="2"/>
      </rPr>
      <t xml:space="preserve">El área protegida  formulo su plan de emergencias y contingencias, el cual fue remitido a la oficina de gestión del riesgo mediante memorando N. 20217030002633 del 13 de octubre de 2021, a la fecha no se ha recibido la respectiva retroalimentación o aprobación del plan por parte de la oficina de gestión del riesgo. Por lo que aun no se avanza en su socialización. 
PNN SIERRA DE LA MACARENA: se realizo socialización del PECDN al equipo del AP, se soporta con acta de reunión (Anexo 8 Acta 001_Reun Sociaz PECDN_Pnn S Mac_15_03_2022)
</t>
    </r>
    <r>
      <rPr>
        <b/>
        <sz val="10"/>
        <rFont val="Arial Narrow"/>
        <family val="2"/>
      </rPr>
      <t xml:space="preserve">PNN EL TUPARRO: </t>
    </r>
    <r>
      <rPr>
        <sz val="10"/>
        <rFont val="Arial Narrow"/>
        <family val="2"/>
      </rPr>
      <t xml:space="preserve">Se realiza la socialización del PECDN del PNN El Tuparro con el equipo de trabajo. Evidencias: 4. Acta_PEC
</t>
    </r>
    <r>
      <rPr>
        <b/>
        <sz val="10"/>
        <rFont val="Arial Narrow"/>
        <family val="2"/>
      </rPr>
      <t xml:space="preserve">PNN SIERRA DE LA MACARENA: </t>
    </r>
    <r>
      <rPr>
        <sz val="10"/>
        <rFont val="Arial Narrow"/>
        <family val="2"/>
      </rPr>
      <t>Para este trimestre se realizo socialización del PECDN al equipo del AP, se soporta con acta de reunion (Anexo 8 Acta 001_Reun Sociaz PECDN_Pnn S Mac_15_03_2022)</t>
    </r>
  </si>
  <si>
    <t>PNN PICACHOS: 14%
PNN SUMAPAZ: 0%
PNN CHINGAZA: 13,3%
PNN TINIGUA: 13,3%
DNMI CINARUCO: 0%
PNN MACARENA: 13,3%
PNN EL TUPARRO: 13,3</t>
  </si>
  <si>
    <r>
      <t>PNN CORDILLERA DE LOS PICACHOS:</t>
    </r>
    <r>
      <rPr>
        <sz val="10"/>
        <rFont val="Arial Narrow"/>
        <family val="2"/>
      </rPr>
      <t xml:space="preserve">Se envía correo electrónico a la Dirección Territorial Orinoquia con informe de implementación del Plan de Emergencia y Contingencia en la vigencia 2022 junto a las evidencias de gestión según cronograma establecido. Evidencia: Anexo 3.1 Informe_Imp_PEC2022, Anexo 3.2 Anexos_informe, Anexo 3.3 Correo_Rem_inf_seg_imp_PEC_pPic.
</t>
    </r>
    <r>
      <rPr>
        <b/>
        <sz val="10"/>
        <rFont val="Arial Narrow"/>
        <family val="2"/>
      </rPr>
      <t>PNN SUMAPAZ:</t>
    </r>
    <r>
      <rPr>
        <sz val="10"/>
        <rFont val="Arial Narrow"/>
        <family val="2"/>
      </rPr>
      <t xml:space="preserve">Se avanzará en la implementación para los próximos períodos
</t>
    </r>
    <r>
      <rPr>
        <b/>
        <sz val="10"/>
        <rFont val="Arial Narrow"/>
        <family val="2"/>
      </rPr>
      <t xml:space="preserve">PNN CHINGAZA: </t>
    </r>
    <r>
      <rPr>
        <sz val="10"/>
        <rFont val="Arial Narrow"/>
        <family val="2"/>
      </rPr>
      <t xml:space="preserve"> El área protegida  inicia la implementación del PECDNS de acuerdo al cronograma de actividades, ejecutando las actividades correspondientes al año 1, las cuales se relacionan en el Informe de implementación del PECDNS
Anexos: 1.3.1 Inf_Imp_PECDNS_2022 
y se soporta con los anexos del Plan:
1.3.2 Anexos Informe
</t>
    </r>
    <r>
      <rPr>
        <b/>
        <sz val="10"/>
        <rFont val="Arial Narrow"/>
        <family val="2"/>
      </rPr>
      <t>PNN TINIGUA:</t>
    </r>
    <r>
      <rPr>
        <sz val="10"/>
        <rFont val="Arial Narrow"/>
        <family val="2"/>
      </rPr>
      <t xml:space="preserve"> Durante el periodo de reporte el AP participó en espacios con el consejo municipal de Gestión del Riesgo en el Municipio de La Macarena de acuerdo al cronograma del PECDNS.
24.3_Acta_001_CMGR_Mac
24.4_Acta_002_CMGR_Mac
</t>
    </r>
    <r>
      <rPr>
        <b/>
        <sz val="10"/>
        <rFont val="Arial Narrow"/>
        <family val="2"/>
      </rPr>
      <t xml:space="preserve">DNMI CINARUCO: </t>
    </r>
    <r>
      <rPr>
        <sz val="10"/>
        <rFont val="Arial Narrow"/>
        <family val="2"/>
      </rPr>
      <t xml:space="preserve">El área protegida  formulo su plan de emergencias y contingencias, el cual fue remitido a la oficina de gestión del riesgo mediante memorando N. 20217030002633 del 13 de octubre de 2021, a la fecha no se ha recibido la respectiva retroalimentación o aprobación del plan por parte de la oficina de gestión del riesgo. Por lo que aun no se avanza en su socialización. 
</t>
    </r>
    <r>
      <rPr>
        <b/>
        <sz val="10"/>
        <rFont val="Arial Narrow"/>
        <family val="2"/>
      </rPr>
      <t>PNN SIERRA DE LA MACARENA</t>
    </r>
    <r>
      <rPr>
        <sz val="10"/>
        <rFont val="Arial Narrow"/>
        <family val="2"/>
      </rPr>
      <t xml:space="preserve">: Se presenta como evidencia soporte de la entrega a la DTOR, documento de implementación con lo estipulado en el cronograma, se soporta con  correo enviado a la persona asignada para al fin ( Anexo 9 Correo_ Infor_implem_PNNMac).
</t>
    </r>
    <r>
      <rPr>
        <b/>
        <sz val="10"/>
        <rFont val="Arial Narrow"/>
        <family val="2"/>
      </rPr>
      <t xml:space="preserve">PNN EL TUPARRO: </t>
    </r>
    <r>
      <rPr>
        <sz val="10"/>
        <rFont val="Arial Narrow"/>
        <family val="2"/>
      </rPr>
      <t>Se presenta como evidencia el informe trimestral de implementación del PECDNF del PNN El Tuparro, donde se han desarrollado acciones como la socialización, inspecciones de las sedes, participación en CDGRD y articulación para la atención de emergencias. Evidencias: 4. Inf_PEC_ITri</t>
    </r>
  </si>
  <si>
    <r>
      <rPr>
        <b/>
        <sz val="10"/>
        <rFont val="Arial Narrow"/>
        <family val="2"/>
      </rPr>
      <t>DTAO</t>
    </r>
    <r>
      <rPr>
        <sz val="10"/>
        <rFont val="Arial Narrow"/>
        <family val="2"/>
      </rPr>
      <t xml:space="preserve">: 16,66%
</t>
    </r>
    <r>
      <rPr>
        <b/>
        <sz val="10"/>
        <rFont val="Arial Narrow"/>
        <family val="2"/>
      </rPr>
      <t xml:space="preserve">DTAM: </t>
    </r>
    <r>
      <rPr>
        <sz val="10"/>
        <rFont val="Arial Narrow"/>
        <family val="2"/>
      </rPr>
      <t xml:space="preserve">16,66 %
</t>
    </r>
    <r>
      <rPr>
        <b/>
        <sz val="10"/>
        <rFont val="Arial Narrow"/>
        <family val="2"/>
      </rPr>
      <t>DTAN:</t>
    </r>
    <r>
      <rPr>
        <sz val="10"/>
        <rFont val="Arial Narrow"/>
        <family val="2"/>
      </rPr>
      <t xml:space="preserve"> 0%
</t>
    </r>
    <r>
      <rPr>
        <b/>
        <sz val="10"/>
        <rFont val="Arial Narrow"/>
        <family val="2"/>
      </rPr>
      <t>DTOR: 17</t>
    </r>
    <r>
      <rPr>
        <sz val="10"/>
        <rFont val="Arial Narrow"/>
        <family val="2"/>
      </rPr>
      <t xml:space="preserve">%
</t>
    </r>
    <r>
      <rPr>
        <b/>
        <sz val="10"/>
        <rFont val="Arial Narrow"/>
        <family val="2"/>
      </rPr>
      <t xml:space="preserve">DTCA: </t>
    </r>
    <r>
      <rPr>
        <sz val="10"/>
        <rFont val="Arial Narrow"/>
        <family val="2"/>
      </rPr>
      <t xml:space="preserve">9%
</t>
    </r>
    <r>
      <rPr>
        <b/>
        <sz val="10"/>
        <rFont val="Arial Narrow"/>
        <family val="2"/>
      </rPr>
      <t>DTPA</t>
    </r>
    <r>
      <rPr>
        <sz val="10"/>
        <rFont val="Arial Narrow"/>
        <family val="2"/>
      </rPr>
      <t>: 16,67 %</t>
    </r>
  </si>
  <si>
    <r>
      <t>PNN CORDILLERA DE LOS PICACHOS:</t>
    </r>
    <r>
      <rPr>
        <sz val="10"/>
        <rFont val="Arial Narrow"/>
        <family val="2"/>
      </rPr>
      <t xml:space="preserve">Para este seguimiento se reporta la socialización del plan de contingencia de riesgo publico aprobado por la OGR, al equipo de trabajo del PNN Cordillera de los Picachos.
Anexo 1. Lista_asist_divulgacion
</t>
    </r>
    <r>
      <rPr>
        <b/>
        <sz val="10"/>
        <rFont val="Arial Narrow"/>
        <family val="2"/>
      </rPr>
      <t xml:space="preserve">PNN SUMAPAZ: </t>
    </r>
    <r>
      <rPr>
        <sz val="10"/>
        <rFont val="Arial Narrow"/>
        <family val="2"/>
      </rPr>
      <t xml:space="preserve">La actualización del plan fue aprobada el 26 de noviembre de 2021 con memorando 20211500003193, según directriz de la OGR, la aprobación de actualización se harán cada 2 años; así las cosas, en 2022 no es necesario realizar las actualizaciones, este año solo se actualizará la base de datos y directorios sin que ello tenga que someterse a aprobación de la OGR. Evidencia Se actualizo organigrama de personal 2022, email se compartió documento al personal, socialización alerta temprana por elecciones. Evidencias: Email_envio_PECRP, Email_prevención_riesgo, Organig_personal_2022. 
</t>
    </r>
    <r>
      <rPr>
        <b/>
        <sz val="10"/>
        <rFont val="Arial Narrow"/>
        <family val="2"/>
      </rPr>
      <t xml:space="preserve">PNN CHINGAZA: </t>
    </r>
    <r>
      <rPr>
        <sz val="10"/>
        <rFont val="Arial Narrow"/>
        <family val="2"/>
      </rPr>
      <t xml:space="preserve">Se realizó socialización del Plan de Riesgo Público  al equipo de trabajo del área protegida.  1.2.1 socialización riesgo público
</t>
    </r>
    <r>
      <rPr>
        <b/>
        <sz val="10"/>
        <rFont val="Arial Narrow"/>
        <family val="2"/>
      </rPr>
      <t>PNN TINIGUA:</t>
    </r>
    <r>
      <rPr>
        <sz val="10"/>
        <rFont val="Arial Narrow"/>
        <family val="2"/>
      </rPr>
      <t xml:space="preserve"> Durante el periodo de reporte se generó un espacio para socializar el plan de contingencia y riesgo público al equipo del AP.
23.1_Soci_Plan_Contin_Riesg_Pub
</t>
    </r>
    <r>
      <rPr>
        <b/>
        <sz val="10"/>
        <rFont val="Arial Narrow"/>
        <family val="2"/>
      </rPr>
      <t xml:space="preserve">DNMI CINARUCO: Se realizó socialización con el equipo del DNMI del Protocolo de riesgo público y protocolo de seguridad actitud y comportamiento frente al riesgo público. Anexo 1. 001 Riesgo publico1022022, se realizó Socialización al equipo del DNMI Cinaruco, el comportamiento frente a eventos relacionados con minas antipersona y artefactos explosivos, Anexo 2. 002_ Riesgo publico_OGR y Anexo 3. Listad_Sociali_RP_17_02_2022. </t>
    </r>
    <r>
      <rPr>
        <sz val="10"/>
        <rFont val="Arial Narrow"/>
        <family val="2"/>
      </rPr>
      <t xml:space="preserve">
</t>
    </r>
    <r>
      <rPr>
        <b/>
        <sz val="10"/>
        <rFont val="Arial Narrow"/>
        <family val="2"/>
      </rPr>
      <t xml:space="preserve">PNN SIERRA DE LA MACARENA: </t>
    </r>
    <r>
      <rPr>
        <sz val="10"/>
        <rFont val="Arial Narrow"/>
        <family val="2"/>
      </rPr>
      <t xml:space="preserve">Se reporta Memorando de aprobación del PRP Nº120217170002543 (Anexo 5 Memorando PRP_120217170002543) y  Documento actualizado del PRP 2021 (Anexo 5.1 Documento PRR)
</t>
    </r>
    <r>
      <rPr>
        <b/>
        <sz val="10"/>
        <rFont val="Arial Narrow"/>
        <family val="2"/>
      </rPr>
      <t xml:space="preserve">PNN EL TUPARRO: </t>
    </r>
    <r>
      <rPr>
        <sz val="10"/>
        <rFont val="Arial Narrow"/>
        <family val="2"/>
      </rPr>
      <t xml:space="preserve">En el marco del plan de contingencia para el riesgo público, los líderes de la línea estratégica del área protegida recibieron socialización por parte de la DTOR; así mismo, se realizó una socialización al interior del equipo, donde se presentó y retroalimentó el protocolo para ingresos al área protegida y movimientos en campo. 
Evidencias:
1.1. Acta_PNN_DTOR_RP
1.2. Acta_Protocolo
1.3. Listado_Protocolo
</t>
    </r>
    <r>
      <rPr>
        <b/>
        <sz val="10"/>
        <rFont val="Arial Narrow"/>
        <family val="2"/>
      </rPr>
      <t/>
    </r>
  </si>
  <si>
    <r>
      <rPr>
        <b/>
        <sz val="12"/>
        <rFont val="Arial Narrow"/>
        <family val="2"/>
      </rPr>
      <t>PARAMILLO</t>
    </r>
    <r>
      <rPr>
        <sz val="12"/>
        <rFont val="Arial Narrow"/>
        <family val="2"/>
      </rPr>
      <t xml:space="preserve">: Para este trimestre no se programó adelantar la socialización del Plan de Emergencia y contingencia del Parque, dado que se están cumpliendo con otros compromisos prioritarios que ocupan la capacidad de personal y logístico del AP, como es la instalación de los pseudomojones financiados por KFW Fase II, que se están materializando en campo y ocupan el primer y parte del segundo trimestre, por tanto, se espera más adelante estar cumplimiento con este compromiso. No se registran evidencias. Avance 0%. 
</t>
    </r>
    <r>
      <rPr>
        <b/>
        <sz val="12"/>
        <rFont val="Arial Narrow"/>
        <family val="2"/>
      </rPr>
      <t>PNN TAYRONA</t>
    </r>
    <r>
      <rPr>
        <sz val="12"/>
        <rFont val="Arial Narrow"/>
        <family val="2"/>
      </rPr>
      <t xml:space="preserve">. En atención al ejercicio de planeación del AP para atender otros temas Misionales, que ocupan la capacidad y disponibilidad de personal funcionario y contratista, Para este trimestre no se programó adelantar la socialización del Plan de Emergencia y contingencia del Parque,  por tanto, se estima realizar la socialización en el segundo cuatrimestre del año 2022. No se registran evidencias. Avance 0%. 
</t>
    </r>
    <r>
      <rPr>
        <b/>
        <sz val="12"/>
        <rFont val="Arial Narrow"/>
        <family val="2"/>
      </rPr>
      <t>SFF CGSM</t>
    </r>
    <r>
      <rPr>
        <sz val="12"/>
        <rFont val="Arial Narrow"/>
        <family val="2"/>
      </rPr>
      <t xml:space="preserve">: En atención al ejercicio de planeación del AP para atender otros temas misionales, que ocupan la capacidad y disponibilidad del personal funcionario y contratista, para este trimestre no se programó adelantar la socialización del plan de emergencia y contingencia del parque, se estima la socialización para el segundo trimestre del 2022. No registra evidencias, Avance 0% 
</t>
    </r>
    <r>
      <rPr>
        <b/>
        <sz val="12"/>
        <rFont val="Arial Narrow"/>
        <family val="2"/>
      </rPr>
      <t>SFF EL CORCHAL</t>
    </r>
    <r>
      <rPr>
        <sz val="12"/>
        <rFont val="Arial Narrow"/>
        <family val="2"/>
      </rPr>
      <t xml:space="preserve">: En el presente año se proyecta realizar actividad de socialización con las entidades competentes en el mes de mayo, esta socialización no estaba programada para el primer trimestre 2022, no registra evidencias Avance 0%.
</t>
    </r>
    <r>
      <rPr>
        <b/>
        <sz val="12"/>
        <rFont val="Arial Narrow"/>
        <family val="2"/>
      </rPr>
      <t>PNN Old Providence</t>
    </r>
    <r>
      <rPr>
        <sz val="12"/>
        <rFont val="Arial Narrow"/>
        <family val="2"/>
      </rPr>
      <t xml:space="preserve">: Para este trimestre no se programó adelantar la socialización del Plan de Emergencia y Contingencia del Parque, ya que el Comité Municipal de Gestión del Riesgo - CMGRD se encuentra trabajando activamente en temas relacionados con la recuperación de las islas después del paso del huracán Iota. No registra evidencias, Avance 0%. 
</t>
    </r>
    <r>
      <rPr>
        <b/>
        <sz val="12"/>
        <rFont val="Arial Narrow"/>
        <family val="2"/>
      </rPr>
      <t>VIPIS</t>
    </r>
    <r>
      <rPr>
        <sz val="12"/>
        <rFont val="Arial Narrow"/>
        <family val="2"/>
      </rPr>
      <t xml:space="preserve">: Se convocó a jornada de trabajo  el 4 de abril de la vigencia, con entes territoriales y demás entidades miembros del consejo regional de gestión del riesgo del Magdalena, donde se socializó  el PLEC del Área Protegida, en esta jornada participaron CORPAMAG, CRUZ ROJA ,OGERD.Evidencia: (04042022 Listado asistencia Sentencia 3872 de 2020).Avance 20%. 
</t>
    </r>
    <r>
      <rPr>
        <b/>
        <sz val="12"/>
        <rFont val="Arial Narrow"/>
        <family val="2"/>
      </rPr>
      <t>CRSB</t>
    </r>
    <r>
      <rPr>
        <sz val="12"/>
        <rFont val="Arial Narrow"/>
        <family val="2"/>
      </rPr>
      <t xml:space="preserve">: Para este trimestre no se programó adelantar la socialización del Plan de Emergencia y Contingencia del Parque, dado que se están cumpliendo con otros compromisos prioritarios que ocupan la capacidad de personal del AP. Desde el AP, se viene realizando los acompañamientos más relevantes en relación al tema, con el apoyo del profesional de Planeación, el líder de SST y un funcionario operario que apoya los temas de educación ambiental, toda vez que desde finales del 2020 el Área protegida carece del funcionario profesional grado 8 que venía apoyando PLEC, se espera poder avanzar en esta actividad a partir del segundo semestre del 2022. No registra evidencias, avance 0% 
</t>
    </r>
    <r>
      <rPr>
        <b/>
        <sz val="12"/>
        <rFont val="Arial Narrow"/>
        <family val="2"/>
      </rPr>
      <t>CORALES DE PROFUNDIDAD</t>
    </r>
    <r>
      <rPr>
        <sz val="12"/>
        <rFont val="Arial Narrow"/>
        <family val="2"/>
      </rPr>
      <t xml:space="preserve">: La actividad de socialización del PECDNS, está programada para realizar durante el segundo cuatrimestre del año 2022; para ello actualmente se viene realizando la gestión con ECOPETROL y OCENSA, para  su socialización en el mes de mayo de 2022.
Anexo2_120226670000901_00001_Oficio_Ocensa_PNN_CPR_29_03_2022.; Anexo3_120226670000891_00001_Oficio_Ecopetrol_PNN_CPR_29_03_2022. Avance 5%. 
</t>
    </r>
    <r>
      <rPr>
        <b/>
        <sz val="12"/>
        <rFont val="Arial Narrow"/>
        <family val="2"/>
      </rPr>
      <t>SFF LOS COLORADOS</t>
    </r>
    <r>
      <rPr>
        <sz val="12"/>
        <rFont val="Arial Narrow"/>
        <family val="2"/>
      </rPr>
      <t xml:space="preserve">: El plan de emergencias y contingencias por Desastres Naturales y Socio Naturales del SFF Los Colorados, fue aprobado mediante memorando 20201500003133 del 28 de diciembre del 2020. En torno a su socialización con entidades externas, el día 24 de marzo se llevó a cabo dicha actividad con organismos de socorro y fuerza pública del municipio de San Juan Nepomuceno y zonas aledañas (Anexo 1. Acta de socialización del PECDNS con entidades 24 - 3 -22).Avance 20%  
</t>
    </r>
    <r>
      <rPr>
        <b/>
        <sz val="12"/>
        <rFont val="Arial Narrow"/>
        <family val="2"/>
      </rPr>
      <t>PNN MACUIRA</t>
    </r>
    <r>
      <rPr>
        <sz val="12"/>
        <rFont val="Arial Narrow"/>
        <family val="2"/>
      </rPr>
      <t xml:space="preserve">: Durante el primer cuatrimestre de la presente vigencia el AP no tenía programada la socialización el Plan de Emergencia y Contingencia Con las instancias territoriales u otras entidades con las que considere necesario. Sin embargo, para el segundo cuatrimestre se estará priorizando el acercamiento y coordinación para la respectiva socialización del Plan de Emergencia y Contingencia del PNN de Macuira ante los entes territoriales de la jurisdicción. No registra evidencias. Avance 0%.
</t>
    </r>
    <r>
      <rPr>
        <b/>
        <sz val="12"/>
        <rFont val="Arial Narrow"/>
        <family val="2"/>
      </rPr>
      <t>SFF LOS FLAMENGOS</t>
    </r>
    <r>
      <rPr>
        <sz val="12"/>
        <rFont val="Arial Narrow"/>
        <family val="2"/>
      </rPr>
      <t xml:space="preserve">: El documento del PLECD fue aprobado en la presente vigencia, mediante memorando 20221500000043 del 07 de enero de 2022. evidencia: Anexo 1_ MEMORANDO APROBACIÓN; Anexo 2_Oficio recibido CMGR; Anexo 3_PLEC APROBADO SFF. Avance  20%. 
</t>
    </r>
    <r>
      <rPr>
        <b/>
        <sz val="12"/>
        <rFont val="Arial Narrow"/>
        <family val="2"/>
      </rPr>
      <t>SNSM</t>
    </r>
    <r>
      <rPr>
        <sz val="12"/>
        <rFont val="Arial Narrow"/>
        <family val="2"/>
      </rPr>
      <t xml:space="preserve">: Se aprobó por parte de la Oficina de Gestión del Riesgo de Nivel Central el Plan de Emergencias y Contingencias por Desastres Naturales y Socionaturales del parque según memorando No. 20211500002623 de fecha 04-10-2021 para una vigencia de dos años. El Área protegida realizó socialización con entidades como se evidencia en el anexo:  3. Socialización del PLECDNS a Municipios PNN SNSM. Avance 20% 
</t>
    </r>
    <r>
      <rPr>
        <b/>
        <sz val="12"/>
        <rFont val="Arial Narrow"/>
        <family val="2"/>
      </rPr>
      <t>ACANDÍ</t>
    </r>
    <r>
      <rPr>
        <sz val="12"/>
        <rFont val="Arial Narrow"/>
        <family val="2"/>
      </rPr>
      <t xml:space="preserve">: Esta actividad de no estaba programada a realizar en el primer trimestre de la vigencia 2022. Está programada a realizarse en el mes de Mayo. Cabe resaltar que el documento se encuentra aprobado y actualizado por la Oficina de Gestión de Riesgo. No registra evidencia. Avance 0% 
</t>
    </r>
    <r>
      <rPr>
        <b/>
        <sz val="12"/>
        <rFont val="Arial Narrow"/>
        <family val="2"/>
      </rPr>
      <t>Bahía Portete.</t>
    </r>
    <r>
      <rPr>
        <sz val="12"/>
        <rFont val="Arial Narrow"/>
        <family val="2"/>
      </rPr>
      <t xml:space="preserve"> Esta actividad de no estaba programada a realizar en el primer trimestre de la vigencia 2022. Está programada a realizarse en el mes de Mayo. Cabe resaltar que el documento se encuentra aprobado y actualizado por la Oficina de Gestión de Riesgo. No registra evidencia. Avance 0%</t>
    </r>
  </si>
  <si>
    <r>
      <t xml:space="preserve">PNN Paramillo 13%
PNN Tayrona 0%
PNN CGSM 0%
EL CORCHAL 0%
PROVIDENCIA 0%
CRSB 13%
CORALES DE PROFUNDIDAD 13%
VIPIS 13%
</t>
    </r>
    <r>
      <rPr>
        <b/>
        <sz val="10"/>
        <rFont val="Arial Narrow"/>
        <family val="2"/>
      </rPr>
      <t>LOC COLORADOS 13,33%</t>
    </r>
    <r>
      <rPr>
        <sz val="10"/>
        <rFont val="Arial Narrow"/>
        <family val="2"/>
      </rPr>
      <t xml:space="preserve">
MACUIRA 13%
LOS FLAMENCOS 13%
SNSM 13%
ACANDÍ 0%
PORTETE 0%
</t>
    </r>
  </si>
  <si>
    <r>
      <rPr>
        <b/>
        <sz val="10"/>
        <rFont val="Arial Narrow"/>
        <family val="2"/>
      </rPr>
      <t>DTOR:</t>
    </r>
    <r>
      <rPr>
        <sz val="10"/>
        <rFont val="Arial Narrow"/>
        <family val="2"/>
      </rPr>
      <t xml:space="preserve"> Durante el periodo, se conformó el grupo gestor para la construcción del Plan de Acción del SIRAP Orinoquía con la participación de PNNC (SSNA-GGIS-DTOR), WWF Colombia, GIZ/TONINA y el Programa BIOFIN/PNUD, con quienes se desarrollaron espacios de trabajo virtuales y uno presencial, para la revisión de los hitos y redacción de la propuesta de acciones a desarrollar por el SIRAP a 2030. Así mismo, a partir de estos avances, se propuso una matriz de Plan Operativo Anual POA SIRAP 2022, la cual se encuentra en proceso de revisión y retroalimentación de los miembros del comité técnico, para su concertación en la sesión de trabajo prevista para el 30 de marzo/2022.
Anexos:  20220208 004 Acta PA SIRAP - 20220208 005 Acta Bal_GefSinapdtor - 20220215 007 Acta PA SirapO - 20220215 008 Acta PA SirapO - 20220223 013 Acta PA SirapO - 20220224 014 Acta POA SIRAPO - 20220301 017 Acta PA sIRAPO - 20220302 018 Acta POA SIRAPOGefSinap - 20220302 019 Acta Biocarbono GobMeta - 20220303 020 Acta POA SirapO -20220304 021 Acta ReglamentoSirapO- 20220307 022 Acta PA sIRAPO - 20220308 023 Acta Calidris final - 20220308 024 Acta com_GefOr - 20220309 AM InterSirap - 20220310 026 Acta comunicadores - 20220316 028 Acta PA SIRAP - 20220316 Matriz PA SIRAP v.1. 
</t>
    </r>
    <r>
      <rPr>
        <b/>
        <sz val="10"/>
        <rFont val="Arial Narrow"/>
        <family val="2"/>
      </rPr>
      <t>DTAO:</t>
    </r>
    <r>
      <rPr>
        <sz val="10"/>
        <rFont val="Arial Narrow"/>
        <family val="2"/>
      </rPr>
      <t xml:space="preserve"> SIRAP Andes Occidentales (SAO): Durante este periodo se acompañó en sesión del Comité Técnico del GEF SINAP, en donde se socializaron por parte del equipo consultor los avances mantenidos a la fecha para la plataforma del Sistema de Información y Monitoreo del SINAP- SIMSINAP, así como el plan de formación y los resultados de los ejercicios de Efectividad del manejo a nivel de área protegida y Sistemas que de igual forma se han venido soportando desde Andes Occidentales. Respecto a este último aspecto, se ha mantenido contacto permanente con la persona que acompaña a las Corporaciones con jurisdicción en la región en la aplicación de la herramienta de análisis de efectividad, con la finalidad de definir y suministrar los apoyos requeridos desde el equipo de la DTAO-PNNC. Se participó en sesión del INTERSIRAP en donde se abordó la articulación de los compromisos derivados del CONPES 4050/21 a la gestión adelantada desde los Sistemas Regionales de Áreas Protegidas-SIRAPs en donde se socializó la metodología propuesta para el proceso de armonización de los Planes de Acción de dichas instancias desde el equipo de BIOFIN. Posterior a esto, se mantuvieron espacios preliminares de trabajo con el SIRAP Andes Occidentales-SAO, en donde se compartió la información disponible desde el Subsistema respecto a la ruta de trabajo propuesta.
Evidencias: Anexo-1-Citacion-INTERSIRAP-Anexo-2-Cronograma INTERSIRAP_Grupos de trabajo - Anexo-3-Lista Asistencia INTERSIRAP 9 Marzo_2022 - Anexo-4-PPT Agenda Intersirap 09032022 - Anexo-5-Presentación taller PA -SIRAP_PNUD-Anexo-6-Remision-insumos-alineacion-PE-SAO-Politica-SINAP-Anexo-7-gd_fo_02_lista-de-asistencia-articulacion-PE-SAO_SINAP-22-03-22-Anexo-8-PPT-Insumos-alieacion-PE-SAO-PAS-SINAP-2030_22-03-22-Anexo-9-gd_fo_02_lista-de-asistencia-articulacion-PA-SIRAP-MC-SINAP-22-03-22 - Anexo-10-Evidencias-articulacion-PA-SIRAP MC-SINAP - Anexo-11-Sobre-acompañamiento-analisis-efectividad-2022 – Anexo-12-2.03.2022 Ayuda de memoria reunión plan de trabajo CRC - Anexo-13-9.03.2022 Reunión plan de trabajo CRQ-Anexo-14-gd_fo_02_lista-de-asistencia_v_5-Metodologia-analisis-efectividad-SAO
</t>
    </r>
    <r>
      <rPr>
        <b/>
        <sz val="10"/>
        <rFont val="Arial Narrow"/>
        <family val="2"/>
      </rPr>
      <t xml:space="preserve">DTAN: </t>
    </r>
    <r>
      <rPr>
        <sz val="10"/>
        <rFont val="Arial Narrow"/>
        <family val="2"/>
      </rPr>
      <t xml:space="preserve">Para el cumplimiento de este riesgo se han planteado una serie de espacios que buscan aterrizar el plan de acción del SINAP en el SIRAP AN. Para ellos se desarrollaron reuniones con el equipo formulador de la política para de esta manera conocer la herramienta de sistema de información y monitoreo al igual que reuniones con cada una de las CARs para verificar alcances, objetivos y efectividad del subsistema como respuesta a las políticas a nivel nacional
Evidencias: 
1. 03 de febrero, GAINF_FO_05_Acta_de_Reunión.
2, 16 de febrero, listado de asistencia y presentación de análisis de efectividad del subsistema Andes Nororientales con base en las políticas nacionales.
3. 02 de marzo, presentación del ejercicio de Sistema de Información y Monitoreo para el subsistema producto del proyecto GEF SINAP ante el SIRAP AN. 3 archivos: 1. ACTA REUNIÓN AVANCES SINAP.- 2. LISTA DE ASISTENCIA Avances SIM SINAP.- 3.Presentación.
4. 03 de marzo, Ejercicio de análisis de efectividad del manejo para AP regionales en jurisdicción CAR.. Archivos: Ayuda de memoria Aclaraciones Efectividad CAR.AINF
5. 23 de marzo culminación del ejercicio de efectividad del manejo para el subsistema Andes Nororientales. Anexos:  1. Lista de asistencia análisis Efectividad.
</t>
    </r>
    <r>
      <rPr>
        <b/>
        <sz val="10"/>
        <rFont val="Arial Narrow"/>
        <family val="2"/>
      </rPr>
      <t>DTPA:</t>
    </r>
    <r>
      <rPr>
        <sz val="10"/>
        <rFont val="Arial Narrow"/>
        <family val="2"/>
      </rPr>
      <t xml:space="preserve"> En el primer trimestre, se realizó el primer comité técnico del Sirap Pacifico, para aprobar el plan de trabajo subsistema 2022, la agenda del comité directivo, las programaciones de los  comité técnico 2022, conocer la propuesta del POA 2022 del proyecto GEF Pacífico Biocultural, conocer los avances en la revisión ámbito de gestión SIRAP PACIFICO en el marco del convenio CVC - Gobernación del Valle, para este punto teniendo en cuenta  que se identificó una inconsistencia en el shp del ámbito de gestión del SIRAP ya que no reflejaba los acuerdos que en el año 2011 se establecieron al definir el ámbito de gestión del SIRAP PACIFICO, por lo tanto, se realizó un espacio de trabajo entre el SIG de la  DTPA, el consultor y algunos delegados para revisar la información base que se constituirá en el documento técnico para el análisis del ámbito de gestión.
El trabajo de verificación se realizó por el profesional SIG de la Dirección territorial Pacifico consistió en revisar que el Shp del ámbito de gestión integre los acuerdos del año 2011 que dieron lugar a la delimitación del ámbito de gestión. En ese sentido se corroboró que el ámbito de gestión incluye y excluye algunos municipios de la regionalización. Se programó el segundo comité técnico del Sirap para el 31 de marzo y 1 de abril los resultados de este espacio se reportan en el próximo trimestre. También en el trimestre, se llevó a cabo el primer Comité Directivo del SIRAP Pacifico en este espacio por parte de la secretaría técnica se presentaron los avances del plan de trabajo para la vigencia 2021, el cual estuvo enmarcado con la implementación del proyecto GEF Pacifico Biocultural, al ser el proyecto un mecanismo de financiación del SIRAP PACIFICO, se constituye en la principal fuente de recursos para la implementación de los planes operativos anuales del Subsistema, durante la vigencia del proyecto. En cuanto al plan de trabajo para la vigencia 2022 fue aprobado por parte del Comité Directivo y se trabajarán 9 acciones en el marco de 4 objetivos generales. Se resalta que el proyecto GEF PACIFICO Biocultural apoyará de manera directa cuatro acciones priorizadas para esta vigencia. En este espacio, también se ratificó  a los delegados al comité directivo del proyecto GEF Pacífico Biocultural, por el SIRAP PACIFICO al Director  del IIAP y por las CARS el Director de CRC. Con respecto a la secretaría técnica se definió solicitar al proyecto la financiación de este profesional para la vigencia actual. Por último, el coordinador del proyecto GEF Pacifico Biocultural hizo la presentación general de los avances para el año 2021. En el marco del proyecto GEF Pacifico para el componente 2 se han realizado reuniones con FAO, la DTPA, la secretaría técnica y los PNN que hacen parte de los mosaicos (Farallones, Katios, Cabo Manglares y Munchique) para validar y aprobar el plan de trabajo 2022 de las actividades priorizadas para el aumento en la efectividad del manejo y el fortalecimiento de la gobernanza de estos Parques.
Se realizó el primer comité técnico del proyecto  para la socialización, discusión y retroalimentación del POA 2022 como preámbulo al Comité Directivo, que permita dar continuidad a la implementación de las acciones acordadas con los socios en los mosaicos y priorizadas en el marco del proyecto. Asimismo, se hizo la revisión y aporte a la nueva versión del manual operativo del proyecto, el cual debe ser actualizado y modificado, de acuerdo a la dinámica que se ha venido dando en el marco de su implementación.
Posteriormente, se realizó el comité Directivo del proyecto en el cual se aprobó el POA 2022, la financiación de la secretaría técnica para esta vigencia y la nueva versión del manual operativo del proyecto.
Por último, de acuerdo con los compromisos de cofinanciación del proyecto,  la DTPA avanza en la certificación de la contrapartida para la vigencia 2021.
Evidencias: Actas Comité técnico y Directivo Sirap Pacifico, y y Directivo proyecto GEF Pacifico Biocultural. Anexo 01. COMITÉ DIRECTIVO. Anexo 02. COMITÉS TÉCNICOS y Anexo 03. PLANES DE TRABAJO MOSAICOS
</t>
    </r>
    <r>
      <rPr>
        <b/>
        <sz val="10"/>
        <rFont val="Arial Narrow"/>
        <family val="2"/>
      </rPr>
      <t>DTCA:</t>
    </r>
    <r>
      <rPr>
        <sz val="10"/>
        <rFont val="Arial Narrow"/>
        <family val="2"/>
      </rPr>
      <t xml:space="preserve"> Se viene desarrollando acciones conjuntas con las áreas protegidas; de esta manera se realizó reunión de trabajo el día 15 de febrero, con las áreas SFF Los Colorados, PNN La Macuira y PNN Bahía Portete para dinamizar la gestión en los subsistemas locales SILAP San Juan Nepomuceno, SILAP Uribia y SILAP Riohacha, donde se identificó la necesidad de reforzar el diálogo social con los entes territoriales y autoridades ambientales regionales, participación en las mesas de comités de los SIDAPs, apoyo a líneas estratégicas de los planes de acción conformados y trabajos con reservas naturales de la sociedad civil (caso SFF Los Colorados) u otras estrategias, así como gestión frente a la temática de ordenamiento para dichas áreas. Adicionalmente en articulación con nivel central -Grupo Gestión e Integración del SINAP y el SIRAP Caribe, se sostuvo jornada el 28 de febrero de 2022, a fin de examinar las acciones que serán adelantadas por parte de la secretaría ejecutiva del SIRAP, frente a indicador de la vigencia en el PAA de PNNC, sus reportes y las acciones que viene realizando la DT en los subsistemas locales. Evidencias: (Listado de asistencia-acta del 15 de febrero SILAPs)  (Listado de asistencia 28 de febrero PNNC SIRAP Caribe)
</t>
    </r>
    <r>
      <rPr>
        <b/>
        <sz val="10"/>
        <rFont val="Arial Narrow"/>
        <family val="2"/>
      </rPr>
      <t>DTAM:</t>
    </r>
    <r>
      <rPr>
        <sz val="10"/>
        <rFont val="Arial Narrow"/>
        <family val="2"/>
      </rPr>
      <t xml:space="preserve"> Durante este periodo, se participó en varios espacios de articulación como:
1. Reunión de corredor biocultural andino amazónico, donde se revisó la matriz de marco lógico.
2. se realizó una reunión de articulación con el jefe del Santuario de Plantas medicinales para señalar los puntos a seguir en el marco de la conformación del SDAP putumayo.
3. Se realizó una Reunión de articulación con el SIRAP Orinoquia, para identificar acciones conjuntan en áreas compartidas. 
4. Se realizaron jornadas de articulación con WWF para el conocimiento de la herramienta de efectividad.
5. Se realizaron reuniones de planeación de las jordanas de aplicación de la herramienta.
se presentan anexo de lo actuado: Anexo 1 asistencia Santuario de plantas medicinales. Anexo 2 asistencia Reunión_corredor_biocultural. Anexo 3 Reunión de articulación SIRAP Orinoquia
</t>
    </r>
    <r>
      <rPr>
        <b/>
        <sz val="10"/>
        <rFont val="Arial Narrow"/>
        <family val="2"/>
      </rPr>
      <t>GGIS:</t>
    </r>
    <r>
      <rPr>
        <sz val="10"/>
        <rFont val="Arial Narrow"/>
        <family val="2"/>
      </rPr>
      <t xml:space="preserve"> Desde el grupo de GGIS se ha venido acompañando los diferentes espacios de los subsistemas regionales, dando las orientaciones para la consolidación del sistema de áreas protegidas acorde a la implementación de la Política Pública 2020 2030 CONPES 4050 SEP 2021, entre las actividades acompañadas están los análisis de efectividad a los subsistemas regionales, actualización de sus planes de acción, acompañamientos a comités directivos y técnicos de subsistemas regionales, departamentales y locales, capacitaciones a Ap. en tema de conservación privada, entre otros. La evidencia reportadas es una muestra del trabajo realizado en el cuatrimestre y se encuentra en la carpeta Acción 1. 1. ACTAS (12actas ), 2. LISTADOS DE ASISTENCIA (35 documentos).</t>
    </r>
  </si>
  <si>
    <t>2. PNN FARALLONES DE CALI: Se envió el informe de implementación del Protocolo de Prevención, Control y Vigilancia del Parque Nacional Natural Los Farallones en el mes de Diciembre del año 2021 a la Dirección Territorial para su revisión, de acuerdo con la fecha de aprobación del mismo. 
Evidencias: -RG-22- Riesgo de Gestion – Memorando, -Correo electrónico de fecha 15 de Diciembre de 2021. -Evidencia prueba de envio R -G- Correo electrónico, -Memorando validacion- Protocolo de PVC Farallones y -Primer informe PVC"
3. PNN GORGONA: Protocolo de PVC se encuentra en implementación; para el cual se hacen patrullajes, durante el primer trimestre se realizaron 13 recorridos, distribuidos en 8 marinos que abarcaron todos los sectores de manejo del Área (Circulares), 1 marino en el sector de Playa Blanca, 1 marino en el sector del Horno y 3 recorridos terrestres.
Evidencias
-nforme-trimestral-de-acciones-de-PVC-PNN Gorgona _1_Trimestre.pdf"
4. SFF ISLA MALPELO: Se presenta el protocolo de PVC SFF Malpelo a marzo de 2022
Anexo 1. Protocolo PVC SFF Malpelo"
5. PNN KATIOS: De manera conjunta con el equipo del PNN Los Katios se revisaron los contenidos del protocolo de PVC en donde se realizó la revisión y ajuste del protocolo; se hizo énfasis en las presiones existentes, los sectores priorizados y se ajustaron las rutas.
-Protocolo actualizado
-Memoria de la socialización del protocolo 
-ACTA REUNION GLOBAL CONSERVATION Y PNNC 3 Y 4 DE MARZO 2022 (1)
-Informe_primer-Trimestre-Ejercicio de la Autoridad Ambiental_PNNKatios"
6. PNN MUNCHIQUE: Protocolo de PVC aprobado, en etapa de implementación. Es de anotar que, por temas de orden público, desde enero de 2022, no ha sido factible realizar recorridos dentro del AP.
Evidencia: -Anexo 01. Protocolo de PVC Memorando de aprobación Informe trimestral de actividades de PVC del PNN Munchique"
7. PNN SANQUIANGA: Informe de implementación del protocolo de pvc año 2021 
Evidencia: 
Memorando 20222300000053 del Coordinador Grupo de Trámite y Evaluación Ambiental; acuso de recibido Informe implementación  protocolos PVC 
-Informe_PVC_Primer_Trimestre"
8. PNN URAMBA BAHIA MALAGA: Se cuenta con el instrumento del Protocolo de PVC aprobado. Se reporta para este trimestral el informe de implementación de la línea de Prevención, Vigilancia y Control
Anexo 1. PROTOCOLO PVC.URAMBA
Anexo 2. Primer informe Trimestral PVC_2022."
9. PN UTRIA: El Protocolo de PVC del Parque fue aprobado en el año 2021, se esta implementando y a través de los recorridos de PVC que se reportan en el aplicativo Sico Smart. El informe se realiza trimestralmente
Evidencias:  Informe PVC. I Trimestre Version 2. PAA Porcentaje de informes de PVC"</t>
  </si>
  <si>
    <t>PNN FARALLONES DE CALI 0%
PNN GORGONA 50%
SFF ISLA MALPELO 0%
PNN KATIOS 50%
PNN MUNCHIQUE 50% 
PNN SANQUIANGA 50%
PNN URAMBA BAHIA MALAGA 0%
PNN UTRIA 0%</t>
  </si>
  <si>
    <r>
      <rPr>
        <b/>
        <sz val="10"/>
        <rFont val="Arial Narrow"/>
        <family val="2"/>
      </rPr>
      <t>DTAM</t>
    </r>
    <r>
      <rPr>
        <sz val="10"/>
        <rFont val="Arial Narrow"/>
        <family val="2"/>
      </rPr>
      <t xml:space="preserve">: 3,3%
</t>
    </r>
    <r>
      <rPr>
        <b/>
        <sz val="10"/>
        <rFont val="Arial Narrow"/>
        <family val="2"/>
      </rPr>
      <t xml:space="preserve">DTCA: </t>
    </r>
    <r>
      <rPr>
        <sz val="10"/>
        <rFont val="Arial Narrow"/>
        <family val="2"/>
      </rPr>
      <t xml:space="preserve">3,3%
</t>
    </r>
    <r>
      <rPr>
        <b/>
        <sz val="10"/>
        <rFont val="Arial Narrow"/>
        <family val="2"/>
      </rPr>
      <t>DTAN</t>
    </r>
    <r>
      <rPr>
        <sz val="10"/>
        <rFont val="Arial Narrow"/>
        <family val="2"/>
      </rPr>
      <t xml:space="preserve">: 3,3%
</t>
    </r>
    <r>
      <rPr>
        <b/>
        <sz val="10"/>
        <rFont val="Arial Narrow"/>
        <family val="2"/>
      </rPr>
      <t>DTAO:</t>
    </r>
    <r>
      <rPr>
        <sz val="10"/>
        <rFont val="Arial Narrow"/>
        <family val="2"/>
      </rPr>
      <t xml:space="preserve"> 3,3%
</t>
    </r>
    <r>
      <rPr>
        <b/>
        <sz val="10"/>
        <rFont val="Arial Narrow"/>
        <family val="2"/>
      </rPr>
      <t>DTOR:</t>
    </r>
    <r>
      <rPr>
        <sz val="10"/>
        <rFont val="Arial Narrow"/>
        <family val="2"/>
      </rPr>
      <t xml:space="preserve"> 10%
</t>
    </r>
    <r>
      <rPr>
        <b/>
        <sz val="10"/>
        <rFont val="Arial Narrow"/>
        <family val="2"/>
      </rPr>
      <t>DTPA</t>
    </r>
    <r>
      <rPr>
        <sz val="10"/>
        <rFont val="Arial Narrow"/>
        <family val="2"/>
      </rPr>
      <t>: 10%</t>
    </r>
  </si>
  <si>
    <t>PNN FARALLONES DE CALI 0%
PNN GORGONA 0%
SFF ISLA MALPELO 0%
PNN KATIOS 10%
PNN MUNCHIQUE 0% 
PNN SANQUIANGA 0%
PNN URAMBA BAHIA MALAGA 0%
PNN UTRIA 0%</t>
  </si>
  <si>
    <t>1. PNN FARALLONES DE CALI A la fecha el plan de emergencias y contingencia se encuentra en proceso de ajuste, para su aprobado, de acuerdo con lo manifestado en el riesgo 24 accion 01
2. PNN GORGONA: Plan de Emergencias y contingencias en formulación, no aprobado, se están ajustando las observaciones de Nivel central; sin embargo se realizaron algunas socializaciones con el equipo interno sobre algunos protocolos contemplados en el documento:
-2022.03.17. Charla GRDN
-2022.03.18. Charla GRDN"
3. SFF ISLA MALPELO: No se han realizado acciones correspondientes a los planes de emergencia y contingencia.
4. PNN KATIOS: Se socializó el plan de emergencias y contingencia de Desastres Socio Ambientales PECDNS con el equipo del Parque
-Acta-de-reunion-v-Comite-Local-Planeac-Interna-PNNK. "
5. PNN MUNCHIQUE: Se reporta la revisión interna por parte del equipo técnico del AP del documento del Plan Para la Gestión del Riesgo
Evidencia:
-2022.03.17. Charla GRDN
-2022.03.18. Charla GRDN"
6. PNN SANQUIANGA:  No ha sido aún aprobado el documento; se está trabajando en las observaciones dirigidas por NC. Por lo tanto no se adjuntan evidencias
7. PNN URAMBA BAHIA MALAGA: Se cuenta con una propuesta del documento de PLAN DE EMERGENCIAS Y CONTINGENCIAS POR DESASTRES NATURALES Y SOCIO– NATURALES DEL PNN URAMBA, BAHÍA MÁLAGA, que fue remitido por el director territorial el día 23 de noviembre del año 2021.
Frente a lo anterior la oficina de gestión del riesgo emite memorando 20217580000563 sugiriendo ajustes al documento para su aprobación.
Se programa para el segundo trimestre del año 2022, avanzar en la revisión y ajuste del documento de acuerdo a las orientaciones de la OGR y paso seguido, planificar los espacios de socialización con el equipo y los demás actores involucrados.
Evidencias: Evidencias: (la evidencia adjunta, se remite para con carácter informativo de trazabilidad)
-Anexo 1. Memorando remisión documento 120217580000563_00001.
-Anexo 2. Memorando de recomendación ajuste al documento (120217580000563_00006)
-Anexo 3. Documento con ajustes sugeridos por la OGR"
8. PN UTRIA: Aun no se tiene aprobado, por lo tanto no se adjuntan evidencias</t>
  </si>
  <si>
    <t>PNN FARALLONES DE CALI 0%
PNN GORGONA 10%
SFF ISLA MALPELO 0%
PNN KATIOS 40%
PNN MUNCHIQUE 10% 
PNN SANQUIANGA 0%
PNN URAMBA BAHIA MALAGA 0%
PNN UTRIA 0%</t>
  </si>
  <si>
    <t>1. PNN FARALLONES DE CALI A la fecha el plan de emergencias y contingencia se encuentra en proceso de ajuste, para su aprobado, de acuerdo con lo manifestado en el riesgo 24 acción 01. Por lo tanto no se adjuntan evidencias.
2. PNN GORGONA: Plan de Emergencias y contingencias en formulación, no aprobado, se están ajustando las observaciones de Nivel central, por lo tanto no se adjuntan evidencias.
3. SFF ISLA MALPELO: No se han realizado acciones correspondientes a los planes de emergencia y contingencia. Por lo tanto, no se adjuntan evidencias
4. PNN KATIOS: Se han desarrollado las acciones de socialización del documento con el grupo interno de trabajo y las comunidades indígenas que en el habitan. Sin embargo, no se adjunta evidencia del informe realizado"
5. PNN MUNCHIQUE: "Informe trimestral de implementación del PECD y gestión en la solicitud de un espacio de reunión de coordinación interinstitucional con los Consejos Municipales de Gestión del Riesgo de Desastres Naturales de los municipios del Tambo y Morales
Evidencias: Informe trimestral de implementación del PECDN y Oficio oficina OAGRD 22-02-2022"
6. PNN SANQUIANGA:  Pendiente de aprobación el PECDNS, por lo tanto no se adjuntan evidencias
7. PNN URAMBA BAHIA MALAGA: "Se cuenta con una propuesta del documento de PLAN DE EMERGENCIAS Y CONTINGENCIAS POR DESASTRES NATURALES Y SOCIO– NATURALES DEL PNN URAMBA, BAHÍA MÁLAGA, que fue remitido por el director territorial el día 23 de noviembre del año 2021.
Frente a lo anterior la oficina de gestión del riesgo emite memorando 20217580000563 sugiriendo ajustes al documento para su aprobación.
Se programa para el segundo trimestre del año 2022, avanzar en la revisión y ajuste del documento de acuerdo a las orientaciones de la OGR y paso seguido, planificar los espacios de socialización con el equipo y los demás actores involucrados.
Evidencias: Evidencias: (la evidencia adjunta, se remite para con carácter informativo de trazabilidad)
-Anexo 1. Memorando remisión documento 120217580000563_00001.
-Anexo 2. Memorando de recomendación ajuste al documento (120217580000563_00006)
 -Anexo 3. Documento con ajustes sugeridos por la OGR"
8. PN UTRIA: El documento no se encuentra aprobado, por lo tanto no se adjuntan evidencias</t>
  </si>
  <si>
    <t>PNN FARALLONES DE CALI 0%
PNN GORGONA 0%
SFF ISLA MALPELO 0%
PNN KATIOS 0%
PNN MUNCHIQUE 13,33% 
PNN SANQUIANGA 0%
PNN URAMBA BAHIA MALAGA 0%
PNN UTRIA 0%</t>
  </si>
  <si>
    <r>
      <rPr>
        <b/>
        <sz val="11"/>
        <rFont val="Arial Narrow"/>
        <family val="2"/>
      </rPr>
      <t>PNN Munchique:</t>
    </r>
    <r>
      <rPr>
        <sz val="11"/>
        <rFont val="Arial Narrow"/>
        <family val="2"/>
      </rPr>
      <t xml:space="preserve"> 0%
</t>
    </r>
    <r>
      <rPr>
        <b/>
        <sz val="11"/>
        <rFont val="Arial Narrow"/>
        <family val="2"/>
      </rPr>
      <t>PNN Gorgona:</t>
    </r>
    <r>
      <rPr>
        <sz val="11"/>
        <rFont val="Arial Narrow"/>
        <family val="2"/>
      </rPr>
      <t xml:space="preserve"> 0%
</t>
    </r>
    <r>
      <rPr>
        <b/>
        <sz val="11"/>
        <rFont val="Arial Narrow"/>
        <family val="2"/>
      </rPr>
      <t>SSF Isla Malpelo</t>
    </r>
    <r>
      <rPr>
        <sz val="11"/>
        <rFont val="Arial Narrow"/>
        <family val="2"/>
      </rPr>
      <t xml:space="preserve">: 0%
</t>
    </r>
    <r>
      <rPr>
        <b/>
        <sz val="11"/>
        <rFont val="Arial Narrow"/>
        <family val="2"/>
      </rPr>
      <t>PNN Farallones de Cali:</t>
    </r>
    <r>
      <rPr>
        <sz val="11"/>
        <rFont val="Arial Narrow"/>
        <family val="2"/>
      </rPr>
      <t xml:space="preserve">11,11%
</t>
    </r>
    <r>
      <rPr>
        <b/>
        <sz val="11"/>
        <rFont val="Arial Narrow"/>
        <family val="2"/>
      </rPr>
      <t>PNN Sanquianga:</t>
    </r>
    <r>
      <rPr>
        <sz val="11"/>
        <rFont val="Arial Narrow"/>
        <family val="2"/>
      </rPr>
      <t>0%</t>
    </r>
    <r>
      <rPr>
        <b/>
        <sz val="11"/>
        <rFont val="Arial Narrow"/>
        <family val="2"/>
      </rPr>
      <t xml:space="preserve">
PNN Utria: </t>
    </r>
    <r>
      <rPr>
        <sz val="11"/>
        <rFont val="Arial Narrow"/>
        <family val="2"/>
      </rPr>
      <t>11,11%</t>
    </r>
    <r>
      <rPr>
        <b/>
        <sz val="11"/>
        <rFont val="Arial Narrow"/>
        <family val="2"/>
      </rPr>
      <t xml:space="preserve">
PNN Katios:</t>
    </r>
    <r>
      <rPr>
        <sz val="11"/>
        <rFont val="Arial Narrow"/>
        <family val="2"/>
      </rPr>
      <t xml:space="preserve">11,11%
</t>
    </r>
    <r>
      <rPr>
        <b/>
        <sz val="11"/>
        <rFont val="Arial Narrow"/>
        <family val="2"/>
      </rPr>
      <t xml:space="preserve">PNN Uramba: </t>
    </r>
    <r>
      <rPr>
        <sz val="11"/>
        <rFont val="Arial Narrow"/>
        <family val="2"/>
      </rPr>
      <t>0%</t>
    </r>
  </si>
  <si>
    <r>
      <rPr>
        <b/>
        <sz val="11"/>
        <rFont val="Arial Narrow"/>
        <family val="2"/>
      </rPr>
      <t>DTPA:</t>
    </r>
    <r>
      <rPr>
        <sz val="11"/>
        <rFont val="Arial Narrow"/>
        <family val="2"/>
      </rPr>
      <t xml:space="preserve"> Mediante Orfeo 20227720004253 el PNN Utria remitió la información relacionada con 4 eventos de ubicación de artes de pesca a lo que le corresponde atender con medida preventiva. En el histórico del ORFEO se evidencia la asignación de los eventos al área jurídica para su impulso procesal. 
A partir del ORFEO referido se adelantaron los impulsos procesales, consistentes en la expedición de autos de imposición de medida preventiva. Autos: 025 de 2022; Auto 026 de 2022; Auto 027 de 2022 y; Auto 027 de 2022. Evidencias: -Trasabilidad orfeo 20227720004253 -Informes remitidos</t>
    </r>
  </si>
  <si>
    <t>PNN Cueva De Los Guacharos:13.33%
PNN Complejo volcánico Doña Juana: 13.33%
PNN Las Hermosas: 13.33%
PNN Las Orquideas : 13.33%
PNN Los Nevados: 13.33%
PNN Nevado Del Huila: 13.33%
PNN Purace:13.33%
PNN Selva De Florencia: 13.33%
PNN Tatama: 13.33%
SFF Galeras: 13.33%
SFF Isla De La Corota: 13.33%
SFF Otun Quimbaya: 13.33%</t>
  </si>
  <si>
    <r>
      <rPr>
        <b/>
        <sz val="11"/>
        <rFont val="Arial Narrow"/>
        <family val="2"/>
      </rPr>
      <t>GTEA</t>
    </r>
    <r>
      <rPr>
        <sz val="11"/>
        <rFont val="Arial Narrow"/>
        <family val="2"/>
      </rPr>
      <t xml:space="preserve">: Se proyectan decisiones de fondo para cuatro procesos sancionatorios liderados desde el nivel central. Se espera contar con estos autos firmados para el mes de junio. No se cuenta con evidencia.
DTAM; En el marco de la ley 1333 de 2009 y la resolución 476 de 2012, se han remitido las siguientes actuaciones administrativas a la Procuraduría del Guaviare para lo de su conocimiento y competencia así: Autos: 001 del 26 de marzo de 2021 (Sector de San Vicente del Caguán); 002 del 9 de septiembre de 2021 (Sector de San Vicente del Caguán); 003 del 15 de septiembre de 2021(Sector de San Vicente del Caguán); 004 del 10 de noviembre de 2021 (Sector de San José del Guaviare próximo a las veredas Manaviri, Chuapal y San Jorge); 005 del 10 de noviembre de 2021(Sector de San José del Guaviare. “El Palmar”); Auto 001 del 31 de enero de 2022 y Auto 002 de 28 de febrero de 2022. (Sectores Yary- Tunia Ajaju San Vicente del Caguán y El Palmar- San José del Guaviare).Anexo 1 Correo de Parques Nacionales Naturales de Colombia - Comunicacion procesos sancionatorios. Anexo 2 Radicado No 20225050000731.
PNN Churumbelos: Se aplican los controles acorde al procedimento y a la resolución 476 teniendo en cuento al as competencias del Parque, es así como Mediante correo electronico de marzo 28 de 2022 se informa a DTAM que no hay situaciones a reportar para este riesgo (a.1. copia correo electronico 28 marzo 2022).
PNN Alto Fragua:  Se aplican los controels acorde a las competencial de la resolución 476, además acorde a la acción de control  El 18/03/2022 se realizó una reunión gestionada desde el área protegida con la DTAM para la revisión y análisis sobre procesos sancionatorios del PNN AFIW durante la vigencia 2022 y caso 2021. (Anexo No 1 Asistencia_Ayuda memoria_Sancionatorios).
PNN Cahuinarí: Se aplcian los controles de conformidad  con la Resolución 476 de 2012, informando de situaciones o no que amerinte medidas sancionatorias. Anexo 1 correo Reporte sancionatorios primer trimestre PNN CAH 
RNN Nukak:    La Reserva aplica los controles con ocasión al procedimientos sancionatorios, a las competencias de la Resolución 476 donde se informe y remita la comisión de hechos que constituyan infracción ambiental. Anexo Correo- Sansionatorios 1Er Cuatrimestre RNN Nukak.
PNN Amacayacu: se aplican los controles acorde a lo establecido en la Resolución 476 de 2012; es por ello que se informa a la DTAM que en este periodo no hubo conductaas que constituyan infracción ambiental. Anexo 1 correo informando situaciones sancionatorias
</t>
    </r>
    <r>
      <rPr>
        <b/>
        <sz val="11"/>
        <rFont val="Arial Narrow"/>
        <family val="2"/>
      </rPr>
      <t>SPM  Orito</t>
    </r>
    <r>
      <rPr>
        <sz val="11"/>
        <rFont val="Arial Narrow"/>
        <family val="2"/>
      </rPr>
      <t>:  los controles se aplican conforme lo indica el procedimiento y la resolución 476 desde las funciones y alcances del área. Ppara este trimestre se emitió un correo electrónicoa la DTAM informado que no se han presentado situaciones de presión en la misma. (Anexo 1: Correo-PNNC-REPORTE CONTROL-1MER TRIMESTRE PVC-SF PMOIA enviado a la DTAM).
PNN Río Puré: El AP aplica los controles y es así que durante el período del presente informe, la DTAM mediante Auto 003 del 25 de marzo (ANEXO 1) impone una medida preventiva de suspensión de obra, proyecto o actividad contra indeterminados a efectos de inhabilitar las balsas mineras que realizan extracción de oro al interior del Parque Nacional Natural Río Puré, de conformidad con las razones expuestas por la jefatura del AP en el informe técnico inicial para procedimiento sancionatorio ambiental radicado con el número 20225130000036 del 23 de marzo de los corrientes ANEXO 1.AUTO 003 MEDIDAS PREVENTIVAS  RÍO PURÉ, ANEXO 2. INF. TÉCNICO SANCIONATORIO 23-03-2022 PNNRPU.
PNN Yaigojé: se aplican los controles acorde a lascompetencia que tiene el AP con relación a la Resolución 476, es por ello que se informa de situaciones con afectaciones que pudieeran ameritar procesos sancionatorios. Anexo 1 Correo notificación acciones medidas sancionatorias.
PNN Chiribiquete: Conforme al artículo tercero de la Resolución 476 de 2012 y el procedimiento interno definido por Parques Nacionales Naturales para el procedimiento sancionatorio, dado que indica que los Jefes de área protegida de Parques Nacionales Naturales en materia de sancionatoria impondrán las medidas preventivas previa comprobación de los hechos, mediante acto administrativo motivado, y remitirán en el término legal las actuaciones al Director Territorial para su conocimiento; se anexa el control: correo electrónico que remite medida preventiva, para que el Director territorial revise la comisión de hechos que constituyen infracción ambiental en el área protegida a efectos de iniciar el respectivo proceso de investigación o indagación preliminar. Anexo 1. Medida preventiva 28 feb 22.
RNN Puinawai: Se aplican los controles acorde a las competencial de la resolución 476, adicionalmente mediante correo electronico del 23/02/2022 Se entrego a la DTAM informe preliminar de las situaciones encontradas . 
Anexo 1. Informe preliminar sobrevuelo Puré-Puinawai 23-II-2022. Anexo2. Correo - Informe preliminar
PNN La Paya: conforme a la Resolición 476 donde se establecen las competencias de las AP, se hace seguimiento y se informa a la DTAM que en este periodo no hubo situaciones que ameritaran apertua de proceso sancionatorio. Anexo 1 Reporte correo informado Procesos Sancionatorios</t>
    </r>
  </si>
  <si>
    <t>GTEA: Se realiza seguimiento y retroalimentación a los reportes generados por las DTs al PAA para los periodos de enero-febrero y marzo, para el proceso de autoridad ambiental. Evidencia: PAA Reporte Marzo AAMB(1) y PAA-2022 GTEA Ene-Feb.
PNN Churmbelos: Acorde a las competencias el AP aplica los controles con  Funcionario de PNNSCHAW participa en capacitación   IMPOSICIÓN DE MEDIDAS PREVENTIVAS DE CONFORMIDAD CON EL DECRETO 3572 DE 2011 de marzo 25 de 2022 (a.1 lista de asistencia de capacitacion de marzo 25 de 2022).  Con memorando 20225180002503   de febrero 18  de 2022 se solicita a DTAM avances en los procesos que jurídicamente corresponde a la DTAM, con respecto a el auto 018 de 2021 y Auto 070 de 2019. (a.2 memorando 20225180002503   de febrero de 2022) Con memorando 20225180003943   de marzo 22 de 2022 se solicita a DTAM avances en los procesos que jurídicamente corresponde a la DTAM, con respecto a en el auto 051 de 2021 relacionado al caso de afectaciones en la ruta vereda San Isidro del municipio de Piamonte, Cauca, que corresponde al señor Segundo Imbachi.  (a.3.  memorando 20225180003943   de marzo 22 de 2022). Se adjunta matriz de seguimiento PAA primer trimestre. a. 4. PAA_2022_SEGUIMIENTO_DTAM_Ene_Mar (2)
PNN Alto Fragua: De acuerdo a seguimiento PAA el PNN AFIW  reporta  en el indicador 21 "Porcentaje de hectáreas con presiones originadas en infracciones ambientales, intervenida mediante la función sancionatoria " que para el primer trimestre 2022  no se iniciaron procesos sancionatorios.(Anexo 1 Matriz PAA). 
DTAM: Además de optras acciones, para la aplicación de los controles la DTAM realiza fortalecimiento a los equipos para las copetencias que se tienen dentro de  la resolucón 476; así mismo genera control de los precesos sancionatorios que se llevan desde la DTAM a través de la matriz, generando la documentación, impulso acorde la la Ley 1333 . Anexo 1 Matriz oficial sancionatorios.  Anexo 2 asistencia capacitación en la imposición de medidas preventivas DTAM
PNN  Cahuinarí: se aplican los controles y se reprota seguimiento PAA del primer trimestre de 2022. Anexo 1 Matriz PAA PNNCAH
RNN Nukak:se aplican los controles acorde a las competencia del AP con relación a la Resolución 476, además apropiando conocimiento con las capacitaciones del procedimento; así mismo generando información del indicador relacionado en el PAA.  Anexo 1 PAA_2022_SEGUIMIENTO_DTAM_Ene_Mar
PNN Amacayacu: el Parque aplica los controles acorde a sus competencias establecidas en la resolución 476; también participa de las acciones de capacitación e integra personal técnico que apoya en este proceso. . Así mismo, generando información del indicador relacionado en el PAA.  Anexo 1 PAA_2022_SEGUIMIENTO_DTAM_Ene_Mar.
SF PMOIA: Teniendo en cuenta las competitividades del AP, este control se aplica participando en la capacitación “IMPOSICIÓN DE MEDIDAS PREVENTIVAS DE CONFORMIDAD CON EL DECRETO 3572 DE 2011 de marzo 25 de 2022” Anexo 1 PAA_2022_SEGUIMIENTO_DTAM_Ene_Mar (1).
PNN Rio Puré: Teniendo en cuenta que el informe técnico y el auto 003 tienen como fecha de emision los últimos días del mes de marzo, el seguimiento trimestral  se reporta  en el indicador 102 del PAA PNNRPU 2022 que hace referencia al porcentaje de presiones derivadas de infracciones ambientales, sin área de afectación asociada, intervenidas mediante la función policiva sancionatoria.ANEXO 3. REPORTE PAA I TRIM. 2022.
PNN Apaporis: Con ocasión al cumplimiento del control el AP cuando se evidencian afectaciones informa aplicando loestablecido en la Resolución No. 476, de acuerdo a las competencias que tiene las AP, además de la aplicación de procedimentos que tiene el SGI (no se adjuntan evidencias en este periodo).
PNN Chiribiquete: Los contrles se aplican acorde a las competencias del AP conforme a la resolución 476, Se anexa medida preventiva proyectada el 28 de febrero de 2022 numero 002 “Por medio de la cual se ordena la ejecución y seguimiento de las medidas preventivas de suspensión de obra, proyecto o actividad, y decomiso y aprehensión preventivos contra indeterminados y se adoptan otras determinaciones”. Anexo 1.  Medida preventiva 28 feb 22.  Así mismo generando información del indicador relacionado en el PAA      Anexo 2 PAA PNN SCH 2022
RNN Puinawai: Se aplican los controles acorde a las competencial de la resolución 476,   y generando información del indicador asociado a PAA.  Anexo 1 PAA_2022_SEGUIMIENTO_DTAM_Ene_Mar_ RNN Puinawai
PNN  la Paya: de acuerdo a seguimiento PAA el PNN PAYA reporta  en el indicador 21 "Porcentaje de hectáreas con presiones originadas en infracciones ambientales, intervenida mediante la función sancionatoria " que para el primer trimestre 2022  no se iniciaron procesos sancionatorios.Anexo 1 PAA_2022_SEGUIMIENTO_DTAM_Ene_Mar El cual esta soportado en el informe de SICO SMART y el 1 Anexo Informe Trimestral. Ell AP no subeevidencias</t>
  </si>
  <si>
    <t>GCI: 0%</t>
  </si>
  <si>
    <t>GCI: 12,5%</t>
  </si>
  <si>
    <t>GCI: 16%</t>
  </si>
  <si>
    <r>
      <rPr>
        <b/>
        <sz val="11"/>
        <rFont val="Arial Narrow"/>
        <family val="2"/>
      </rPr>
      <t xml:space="preserve">GTEA: </t>
    </r>
    <r>
      <rPr>
        <sz val="11"/>
        <rFont val="Arial Narrow"/>
        <family val="2"/>
      </rPr>
      <t xml:space="preserve">04/03/2022
</t>
    </r>
    <r>
      <rPr>
        <b/>
        <sz val="11"/>
        <rFont val="Arial Narrow"/>
        <family val="2"/>
      </rPr>
      <t>DTAM</t>
    </r>
    <r>
      <rPr>
        <sz val="11"/>
        <rFont val="Arial Narrow"/>
        <family val="2"/>
      </rPr>
      <t>: 04/03/2022</t>
    </r>
    <r>
      <rPr>
        <b/>
        <sz val="11"/>
        <rFont val="Arial Narrow"/>
        <family val="2"/>
      </rPr>
      <t xml:space="preserve">
PNN Churumbelos</t>
    </r>
    <r>
      <rPr>
        <sz val="11"/>
        <rFont val="Arial Narrow"/>
        <family val="2"/>
      </rPr>
      <t xml:space="preserve">: 04/03/2022
</t>
    </r>
    <r>
      <rPr>
        <b/>
        <sz val="11"/>
        <rFont val="Arial Narrow"/>
        <family val="2"/>
      </rPr>
      <t>PNN Alto Fragua</t>
    </r>
    <r>
      <rPr>
        <sz val="11"/>
        <rFont val="Arial Narrow"/>
        <family val="2"/>
      </rPr>
      <t xml:space="preserve">: 04/03/2022
</t>
    </r>
    <r>
      <rPr>
        <b/>
        <sz val="11"/>
        <rFont val="Arial Narrow"/>
        <family val="2"/>
      </rPr>
      <t>PNN Amacyacu</t>
    </r>
    <r>
      <rPr>
        <sz val="11"/>
        <rFont val="Arial Narrow"/>
        <family val="2"/>
      </rPr>
      <t xml:space="preserve">: 04/03/2022
</t>
    </r>
    <r>
      <rPr>
        <b/>
        <sz val="11"/>
        <rFont val="Arial Narrow"/>
        <family val="2"/>
      </rPr>
      <t>PNN  Cahuinarí</t>
    </r>
    <r>
      <rPr>
        <sz val="11"/>
        <rFont val="Arial Narrow"/>
        <family val="2"/>
      </rPr>
      <t xml:space="preserve">: 04/03/2022
</t>
    </r>
    <r>
      <rPr>
        <b/>
        <sz val="11"/>
        <rFont val="Arial Narrow"/>
        <family val="2"/>
      </rPr>
      <t>RNN Nukak</t>
    </r>
    <r>
      <rPr>
        <sz val="11"/>
        <rFont val="Arial Narrow"/>
        <family val="2"/>
      </rPr>
      <t xml:space="preserve">: 04/03/2022
</t>
    </r>
    <r>
      <rPr>
        <b/>
        <sz val="11"/>
        <rFont val="Arial Narrow"/>
        <family val="2"/>
      </rPr>
      <t>SPM Orito</t>
    </r>
    <r>
      <rPr>
        <sz val="11"/>
        <rFont val="Arial Narrow"/>
        <family val="2"/>
      </rPr>
      <t xml:space="preserve">: 04/03/2022
</t>
    </r>
    <r>
      <rPr>
        <b/>
        <sz val="11"/>
        <rFont val="Arial Narrow"/>
        <family val="2"/>
      </rPr>
      <t>PNN Río Puré</t>
    </r>
    <r>
      <rPr>
        <sz val="11"/>
        <rFont val="Arial Narrow"/>
        <family val="2"/>
      </rPr>
      <t xml:space="preserve">: 04/03/2022
</t>
    </r>
    <r>
      <rPr>
        <b/>
        <sz val="11"/>
        <rFont val="Arial Narrow"/>
        <family val="2"/>
      </rPr>
      <t>PNN Yaigojé Apaporis</t>
    </r>
    <r>
      <rPr>
        <sz val="11"/>
        <rFont val="Arial Narrow"/>
        <family val="2"/>
      </rPr>
      <t xml:space="preserve">: 04/03/2022
</t>
    </r>
    <r>
      <rPr>
        <b/>
        <sz val="11"/>
        <rFont val="Arial Narrow"/>
        <family val="2"/>
      </rPr>
      <t>PNN Chiribiquete</t>
    </r>
    <r>
      <rPr>
        <sz val="11"/>
        <rFont val="Arial Narrow"/>
        <family val="2"/>
      </rPr>
      <t xml:space="preserve">: 04/03/2022
</t>
    </r>
    <r>
      <rPr>
        <b/>
        <sz val="11"/>
        <rFont val="Arial Narrow"/>
        <family val="2"/>
      </rPr>
      <t>RNN Puinawai</t>
    </r>
    <r>
      <rPr>
        <sz val="11"/>
        <rFont val="Arial Narrow"/>
        <family val="2"/>
      </rPr>
      <t xml:space="preserve">: 04/03/2022
</t>
    </r>
    <r>
      <rPr>
        <b/>
        <sz val="11"/>
        <rFont val="Arial Narrow"/>
        <family val="2"/>
      </rPr>
      <t>PNN La Paya</t>
    </r>
    <r>
      <rPr>
        <sz val="11"/>
        <rFont val="Arial Narrow"/>
        <family val="2"/>
      </rPr>
      <t xml:space="preserve">: 04/03/2022
</t>
    </r>
    <r>
      <rPr>
        <b/>
        <sz val="11"/>
        <rFont val="Arial Narrow"/>
        <family val="2"/>
      </rPr>
      <t>DTAO:</t>
    </r>
    <r>
      <rPr>
        <sz val="11"/>
        <rFont val="Arial Narrow"/>
        <family val="2"/>
      </rPr>
      <t xml:space="preserve"> 01/04/2022
</t>
    </r>
    <r>
      <rPr>
        <b/>
        <sz val="11"/>
        <rFont val="Arial Narrow"/>
        <family val="2"/>
      </rPr>
      <t>DTAN:</t>
    </r>
    <r>
      <rPr>
        <sz val="11"/>
        <rFont val="Arial Narrow"/>
        <family val="2"/>
      </rPr>
      <t xml:space="preserve"> 06/04/2022
</t>
    </r>
    <r>
      <rPr>
        <b/>
        <sz val="11"/>
        <rFont val="Arial Narrow"/>
        <family val="2"/>
      </rPr>
      <t xml:space="preserve">DTOR: </t>
    </r>
    <r>
      <rPr>
        <sz val="11"/>
        <rFont val="Arial Narrow"/>
        <family val="2"/>
      </rPr>
      <t xml:space="preserve">04/04/2022
</t>
    </r>
    <r>
      <rPr>
        <b/>
        <sz val="11"/>
        <rFont val="Arial Narrow"/>
        <family val="2"/>
      </rPr>
      <t>DTPA:</t>
    </r>
    <r>
      <rPr>
        <sz val="11"/>
        <rFont val="Arial Narrow"/>
        <family val="2"/>
      </rPr>
      <t xml:space="preserve"> 1/04/2022
</t>
    </r>
    <r>
      <rPr>
        <b/>
        <sz val="11"/>
        <rFont val="Arial Narrow"/>
        <family val="2"/>
      </rPr>
      <t>DTCA:</t>
    </r>
    <r>
      <rPr>
        <sz val="11"/>
        <rFont val="Arial Narrow"/>
        <family val="2"/>
      </rPr>
      <t xml:space="preserve"> 4/04/2022</t>
    </r>
  </si>
  <si>
    <r>
      <t>PNN PARAMILLO Aunque el PNN Paramillo no adelanta procesos sancionatorios por las razones expuestas en la descripción del monitoreo del control existente, sí requiere recibir orientaciones y capacitaciones en este tema, por lo que se estará solicitando a la oficina jurídica de la DTCA la respectiva capacitación, la cual no se programó para este primer trimestre por las agendas de trabajo del AP previamente programadas, dando lugar a la presencia de la mayor parte del personal en campo en su ejecución, por lo que se espera estar dando cumplimiento a este acción en el segundo cuatrimestre en coordinación con el grupo de apoyo jurídico de la DTCA. Evidencia. PROGRAMACION DE CAPACITACIONES  DTCA Avance 0% 
PNN TAYRONA. El dia 9 de Marzo de 2022, se realizó una sensibilización al equipo de trabajo del sector Zaino-Cañaveral-Arrecifes-Pueblito-Cedro, en relación con el alcance del proceso sancionatorio y la importancia de la atención oportuna a los requerimientos del proceso. Ver: Riesgo de Corrupcion 232 - Capacitacion Procesos Sancionatorios. No obstante se gestionará con la DTCA, la programación de sensibilización para el segundo trimeste de la vigencia.Evidencia. PROGRAMACION DE CAPACITACIONES  DTCA</t>
    </r>
    <r>
      <rPr>
        <b/>
        <sz val="11"/>
        <rFont val="Arial Narrow"/>
        <family val="2"/>
      </rPr>
      <t xml:space="preserve"> Avances. 10%  
SFF CGSM Durante el primer cuatrimestre el SFF CGSM no programó esta actividad; sin embargo, para el segundo cuatrimestre, el AP solicitará a la oficina jurídica de la DTCA se realice sensibilización y/o capacitación en cuanto al tema de sancionatorio ambiental.Evidencia. PROGRAMACION DE CAPACITACIONES  DTCA Avance 0%. 
SFF EL CORCHAL. Estas sensibilizaciones no se programaron para el primer cuatrimestre del año. En coordinación con El grupo juridico se programará para dar cumplimiento a esta acción en el segundo cuatrimestre.Evidencia. PROGRAMACION DE CAPACITACIONES  DTCA. Avances 0% 
PNNOPMBL: Para el periodo del informe no se programaron actividades de sensibilización con la DTCA,   se programarán con la oficina jurídica de la DTCA las sensibilizaciones . Evidencia. PROGRAMACION DE CAPACITACIONES  DTCA Avance 0%.
VIPIS  para este trimestre no programó con la DTCA  actividades de sensibilizacion sobre el cumplimiento de los tiempos otorgados por la norma para Procesos Sancionatorios. El Area Protegida solicitará en el segundo trimeste  al Grupo Juridico DTCA esta sensibilización Evidencia. PROGRAMACION DE CAPACITACIONES  DTCA Avances 0% 
CRSB En este primer trimestre no se tenia programada esta actividad, no obstante, en articulación con la oficina juridica,  las sensibilizaciones serán realizadas fecha 17 y 19 de mayo, y agosto 23 y 25 de 2022.  Evidencia. PROGRAMACION DE CAPACITACIONES  DTCA Avances 0% 
PNN CORALES DE PROFUNDIDAD   El día 31 de marzo vía correo electrónico, el área protegida, solicita  un espacio de trabajo a la DTCA, para la capacitación en normatividad,  tramitación y sensibilización en el cumplimiento de los tiempos, otorgados por la norma, para la realización de procesos sancionatorios ambientales, para el equipo de trabajo del PNN CPR. Esta actividad está programada para el realizarse en el segundo trimestre del año 2022.Anexo_1_Email_Solicitud_Capacitacion_DTCA_Procesos_Sancionatorios_PNN_CPR_31_03_2022; PROGRAMACION DE CAPACITACIONES  DTCA  Avance 0% 
SFF Los Colorados: La actividad no estaba programada para el primer trimestre, por lo cual, se remitió solicitud de espacio de capacitación a la DTCA mediante memorando 20226750000933 del 30 de marzo de 2022 (Anexo 1. Memorando DTCA Solicitud Capacitación Sancionatorio Ambiental SFFC) que se espera desarrollar entre el segundo y tercer trimestre de acuerdo a la respuesta que se obtenga de parte de la DTCA. PROGRAMACION DE CAPACITACIONES  DTCA Avance 0%. 
 MACUIRA Durante el primer cuatrimestre el PNN de Macuira no programó esta actividad; sin embargo, para el segundo cuatrimestre, el AP solicitará a la oficina jurídica de la DTCA se realice sensibilización y/o capacitación en cuanto al tema de sancionatorio ambiental Evidencia. PROGRAMACION DE CAPACITACIONES  DTCA. Avances 0% .
 SFF LOS FLAMENCOS. Durante este cuatrimestrte el AP no programó esta actividad debido a las actividades de alistamiento, construcción y socializacion de acuerdos de relacionamiento con grupos etnicos del Santuario, con miras a la firmas de acuerdos de relacionamiento para  la construcción conjunta del Instrumento de Planificación del Santuario. Sin embargo, se solicitará a la oficina jurídica de la DTCA el desarrollo de espacios de sensibilización y/o capacitacion del equipo en el manejo de las infracciones y el debido desarrollo  de los mismos, teniendo en cuenta que el área protegida cuenta con mas de 30 procesos en curso. asi mismo, se solicitará el estado de los procesos.Evidencia. PROGRAMACION DE CAPACITACIONES  DTCA  Avances 0% 
PNN SNSM Mediante el memorando No. 20226710000473, se requirió el apoyo del grupo jurídico de la DTCA para la realización de un espacio de sensibilización y orientación, dirigido a los miembros del equipo del PNN SNSM que tienen obligaciones y funciones en el proceso de Autoridad Ambiental, acerca del procedimiento sancionatorio ambiental y específicamente, en lo relativo a los tiempos o términos de los mismos. Se propuso el 15 de abril de 2022 para llevar a cabo la actividad.  Se aporta como evidencias: 1) Memorando 20226710000473_Solicitud de apoyo sensibilización sancionatorios. 2) PROGRAMACION DE CAPACITACIONES  DTCA Avance 0%
ACANDÍ Durante el primer cuatrimestre el AP no programó esta actividad; sin embargo, para el segundo cuatrimestre, el AP solicitará a la oficina jurídica de la DTCA se realice sensibilización y/o capacitación en cuanto al tema de sancionatorio ambiental. Evidencia. PROGRAMACION DE CAPACITACIONES  DTCA Avances 0%
PNN PORTETE Esta actividad no estaba programada para el primer trimestre de 2022. Se programará  para el segundo trimestre la sensibilización del equipo de trabajo sobre el cumplimiento de los tiempos otorgados por la norma para Procesos Sancionatorios Evidencia. PROGRAMACION DE CAPACITACIONES  DTCA Avances 0%</t>
    </r>
  </si>
  <si>
    <t>PNN PICACHOS: 4/04/2022
PNN SUMAPAZ: 4/04/2022
PNN CHINGAZA: 4/04/2022
PNN TINIGUA: 4/04/2022
PNN EL TUPARRO: 4/04/2022</t>
  </si>
  <si>
    <t xml:space="preserve">PNN PISBA: 11.11%
CATATUMBO: 11.11%
GUANENTA: 11.11  %
SFF IGUAQUE: 11.11%
COCUY: 11.11%
ESTORAUES :11.11%
YARIGUIES: 11.11%TAMA: 11.11%  </t>
  </si>
  <si>
    <r>
      <t>DTOR:</t>
    </r>
    <r>
      <rPr>
        <sz val="11"/>
        <rFont val="Arial Narrow"/>
        <family val="2"/>
      </rPr>
      <t xml:space="preserve">Se realizó seguimiento a los indicadores en el periodo de reporte, adjunto evidencia  Matriz de reporte de PAA </t>
    </r>
    <r>
      <rPr>
        <i/>
        <sz val="11"/>
        <rFont val="Arial Narrow"/>
        <family val="2"/>
      </rPr>
      <t xml:space="preserve">Repo_PAA_DTOR_2022_ene-febr </t>
    </r>
    <r>
      <rPr>
        <sz val="11"/>
        <rFont val="Arial Narrow"/>
        <family val="2"/>
      </rPr>
      <t>(Consolidado Enero - Febrero) y los correos electrónicos envio_report_Ener_febre_dtor.</t>
    </r>
    <r>
      <rPr>
        <b/>
        <sz val="11"/>
        <rFont val="Arial Narrow"/>
        <family val="2"/>
      </rPr>
      <t xml:space="preserve">
PNN CORDILLERA DE LOS PICACHOS:</t>
    </r>
    <r>
      <rPr>
        <sz val="11"/>
        <rFont val="Arial Narrow"/>
        <family val="2"/>
      </rPr>
      <t xml:space="preserve">Desde el area protegida se envia correo electronico a la DTOR solicitando apoyo en el suministro de imágenes para soportar y avanzar en nuevo proceso sancionatorio por eventos de quema y tala al interior del Parque.
Evidencia: R.C.232 Correo a la DTOR - Sig solicitando apoyo para proceso sancionatorio
</t>
    </r>
    <r>
      <rPr>
        <b/>
        <sz val="11"/>
        <rFont val="Arial Narrow"/>
        <family val="2"/>
      </rPr>
      <t xml:space="preserve">PNN SUMAPAZ: </t>
    </r>
    <r>
      <rPr>
        <sz val="11"/>
        <rFont val="Arial Narrow"/>
        <family val="2"/>
      </rPr>
      <t>En el marco de la sensibilzación recibida el 23 de marzo por parte de la DTOR, se remite en cumplimiento de la misma el respectivo procedimiento a tener en cuenta para procesos sancionatorios y su marco normativo Evidencia: Correo_actaysoportes_proceso_sanc_280322</t>
    </r>
    <r>
      <rPr>
        <b/>
        <sz val="11"/>
        <rFont val="Arial Narrow"/>
        <family val="2"/>
      </rPr>
      <t xml:space="preserve">
PNN EL TUPARRO:</t>
    </r>
    <r>
      <rPr>
        <sz val="11"/>
        <rFont val="Arial Narrow"/>
        <family val="2"/>
      </rPr>
      <t xml:space="preserve"> En el marco del plan de trabajo establecido para la línea estratégica de PVC, en articulación con la DTOR, se ha definido como uno de los ejes de trabajo la capacitación en generación de informes de campo e informes técnicos para procedimientos sancionatorios ambientales. Evidencia: 5.1. Acta_Sancionatorios
</t>
    </r>
    <r>
      <rPr>
        <b/>
        <sz val="11"/>
        <rFont val="Arial Narrow"/>
        <family val="2"/>
      </rPr>
      <t>DNMI CINARUCO:</t>
    </r>
    <r>
      <rPr>
        <sz val="11"/>
        <rFont val="Arial Narrow"/>
        <family val="2"/>
      </rPr>
      <t xml:space="preserve"> No se han presentado a la fecha de reporte. </t>
    </r>
  </si>
  <si>
    <r>
      <rPr>
        <b/>
        <sz val="11"/>
        <rFont val="Arial Narrow"/>
        <family val="2"/>
      </rPr>
      <t>PNN  PICACHOS:</t>
    </r>
    <r>
      <rPr>
        <sz val="11"/>
        <rFont val="Arial Narrow"/>
        <family val="2"/>
      </rPr>
      <t xml:space="preserve"> 11%
</t>
    </r>
    <r>
      <rPr>
        <b/>
        <sz val="11"/>
        <rFont val="Arial Narrow"/>
        <family val="2"/>
      </rPr>
      <t xml:space="preserve">PNN SUMAPAZ: </t>
    </r>
    <r>
      <rPr>
        <sz val="11"/>
        <rFont val="Arial Narrow"/>
        <family val="2"/>
      </rPr>
      <t xml:space="preserve">11%
</t>
    </r>
    <r>
      <rPr>
        <b/>
        <sz val="11"/>
        <rFont val="Arial Narrow"/>
        <family val="2"/>
      </rPr>
      <t>PNN CHINGAZA:</t>
    </r>
    <r>
      <rPr>
        <sz val="11"/>
        <rFont val="Arial Narrow"/>
        <family val="2"/>
      </rPr>
      <t xml:space="preserve"> 11%
</t>
    </r>
    <r>
      <rPr>
        <b/>
        <sz val="11"/>
        <rFont val="Arial Narrow"/>
        <family val="2"/>
      </rPr>
      <t>PNN TINIGUA:</t>
    </r>
    <r>
      <rPr>
        <sz val="11"/>
        <rFont val="Arial Narrow"/>
        <family val="2"/>
      </rPr>
      <t xml:space="preserve"> 11%
</t>
    </r>
    <r>
      <rPr>
        <b/>
        <sz val="11"/>
        <rFont val="Arial Narrow"/>
        <family val="2"/>
      </rPr>
      <t xml:space="preserve">PNN MACARENA: </t>
    </r>
    <r>
      <rPr>
        <sz val="11"/>
        <rFont val="Arial Narrow"/>
        <family val="2"/>
      </rPr>
      <t xml:space="preserve">11%
</t>
    </r>
    <r>
      <rPr>
        <b/>
        <sz val="11"/>
        <rFont val="Arial Narrow"/>
        <family val="2"/>
      </rPr>
      <t xml:space="preserve">DNMI CINARUCO: </t>
    </r>
    <r>
      <rPr>
        <sz val="11"/>
        <rFont val="Arial Narrow"/>
        <family val="2"/>
      </rPr>
      <t xml:space="preserve">0%
</t>
    </r>
    <r>
      <rPr>
        <b/>
        <sz val="11"/>
        <rFont val="Arial Narrow"/>
        <family val="2"/>
      </rPr>
      <t>PNN EL TUPARRO:</t>
    </r>
    <r>
      <rPr>
        <sz val="11"/>
        <rFont val="Arial Narrow"/>
        <family val="2"/>
      </rPr>
      <t xml:space="preserve"> 11%</t>
    </r>
  </si>
  <si>
    <r>
      <rPr>
        <b/>
        <sz val="11"/>
        <rFont val="Arial Narrow"/>
        <family val="2"/>
      </rPr>
      <t xml:space="preserve">SSNA: </t>
    </r>
    <r>
      <rPr>
        <sz val="11"/>
        <rFont val="Arial Narrow"/>
        <family val="2"/>
      </rPr>
      <t>19/04/2022</t>
    </r>
  </si>
  <si>
    <r>
      <rPr>
        <b/>
        <sz val="11"/>
        <rFont val="Arial Narrow"/>
        <family val="2"/>
      </rPr>
      <t xml:space="preserve">GTEA: </t>
    </r>
    <r>
      <rPr>
        <sz val="11"/>
        <rFont val="Arial Narrow"/>
        <family val="2"/>
      </rPr>
      <t>20/04/2022</t>
    </r>
  </si>
  <si>
    <t xml:space="preserve">La OAJ realizó seguimiento al cumplimiento de aportes de insumos técnicos para la elaboración de los productos jurídicos mediante el diligenciamiento de las bases de datos que posee de la siguiente forma: 
*Anexo 1 Base de datos CUADRO COACTIVOS ACTUALIZADO, RESOLUCION FIRMADA, Resolución liquida Libardo Almanza
*Anexo 2 Base de datos estudio de títulos:  Estudios de títulos, Títulos de Predios- Marzo 2022
*Anexo 3 Base de datos sobre Instrumentos normativos en proyección: 120211500001773_00005, 120212300004473_00006, 120221300001493_00002 Análisis Politica PDatos, MEMORANDO FINANCIERA AEV, Resolución liquida Libardo Almanza.
*Anexo 4. Base de datos sobre respuestas a solicitudes: Solicitudes de información Febrero, Solicitudes de información predial marzo 2022, Solicitudes de información.
*Anexo 5. Base de datos sobre procesos judiciales y acciones de tutela: 47 anexos con información sobre procesos judiciales y acciones de tutela:  
*Anexo 6 Base de datos sobre revisión jurídica a Planes de Manejo </t>
  </si>
  <si>
    <t xml:space="preserve">La OAJ realizó seguimiento al cumplimiento de las gestiones para  la diligencia de los asuntos asignados, a través de reuniones mensuales, de la siguiente forma: 2 actas de reunión de seguimiento de asuntos pendientes  (evidencia en  4 archivos: ACTA DE REUNIÓN DE EQUIPO DE 30 DE MARZO, ACTA REUNIÓN DE EQUIPO 28 DE FEBRERO 2022, LISTA ASISTENCIA REUNIÓN DE EQUIPO 28.02.2022, LISTA DE ASISTENCIA REUNIÓN DE EQUIPO 03-30-2022 18.33) </t>
  </si>
  <si>
    <t xml:space="preserve">Piezas de comunicación interna y/o listado de asistencia de la socialización del procedimiento al interior de la Oficina
</t>
  </si>
  <si>
    <t>GGF: 25%</t>
  </si>
  <si>
    <t>GGF: 11%</t>
  </si>
  <si>
    <t>GGF: 9%</t>
  </si>
  <si>
    <r>
      <rPr>
        <b/>
        <sz val="10"/>
        <rFont val="Arial Narrow"/>
        <family val="2"/>
      </rPr>
      <t xml:space="preserve">DTCA -DTOR -DTAO - DTAM - DTPA - DTAN </t>
    </r>
    <r>
      <rPr>
        <sz val="10"/>
        <rFont val="Arial Narrow"/>
        <family val="2"/>
      </rPr>
      <t>1/04/2022</t>
    </r>
  </si>
  <si>
    <r>
      <rPr>
        <b/>
        <sz val="10"/>
        <rFont val="Arial Narrow"/>
        <family val="2"/>
      </rPr>
      <t xml:space="preserve">GPC </t>
    </r>
    <r>
      <rPr>
        <sz val="10"/>
        <rFont val="Arial Narrow"/>
        <family val="2"/>
      </rPr>
      <t>1/04/2022</t>
    </r>
  </si>
  <si>
    <r>
      <rPr>
        <b/>
        <sz val="10"/>
        <rFont val="Arial Narrow"/>
        <family val="2"/>
      </rPr>
      <t xml:space="preserve">GPC </t>
    </r>
    <r>
      <rPr>
        <sz val="10"/>
        <rFont val="Arial Narrow"/>
        <family val="2"/>
      </rPr>
      <t>De acuerdo con el seguimiento al aseguramiento de bienes, se gestionaron siete anexos de inclusión a las pólizas de seguros de PNNC.
Anexo 1. Seguro 14-02-2022-TRDM_1 (2) $1.313.829,00
Anexo 2. Seguro 15-02-2022-C.N_1 $ 3.305.912,00
Anexo 3. Seguro 15-02-2022- TRDM_2 $-1357
Anexo 4. Seguro 16-03-2022-C.N_2 $7.331.795,00
Anexo 5. Seguro 22-02-2022-TRDM_3 $5.201
Anexo 6. Seguro-14-03-2022-TRDM_5 $-3.791,00
Anexo 7. Seguro-11-03-2022-TRDM_4  $1.415.983,00</t>
    </r>
  </si>
  <si>
    <r>
      <rPr>
        <b/>
        <sz val="10"/>
        <rFont val="Arial Narrow"/>
        <family val="2"/>
      </rPr>
      <t xml:space="preserve">GPC </t>
    </r>
    <r>
      <rPr>
        <sz val="10"/>
        <rFont val="Arial Narrow"/>
        <family val="2"/>
      </rPr>
      <t>17%</t>
    </r>
  </si>
  <si>
    <r>
      <rPr>
        <b/>
        <sz val="10"/>
        <rFont val="Arial Narrow"/>
        <family val="2"/>
      </rPr>
      <t xml:space="preserve">GPC </t>
    </r>
    <r>
      <rPr>
        <sz val="10"/>
        <rFont val="Arial Narrow"/>
        <family val="2"/>
      </rPr>
      <t>7/04/2022</t>
    </r>
  </si>
  <si>
    <r>
      <rPr>
        <b/>
        <sz val="10"/>
        <rFont val="Arial Narrow"/>
        <family val="2"/>
      </rPr>
      <t xml:space="preserve">GPC </t>
    </r>
    <r>
      <rPr>
        <sz val="10"/>
        <rFont val="Arial Narrow"/>
        <family val="2"/>
      </rPr>
      <t>Se elaboró Plan de Trabajo de Gestión Documental para el seguimiento de los archivos de Gestión, el cual se reportó a la fecha con un porcentaje de avance a nivel nacional al primer trimestre de 24%.
Anexo 1. Ponderado Nal- %avance-Gdtal-2022</t>
    </r>
  </si>
  <si>
    <r>
      <rPr>
        <b/>
        <sz val="10"/>
        <rFont val="Arial Narrow"/>
        <family val="2"/>
      </rPr>
      <t xml:space="preserve">GPC </t>
    </r>
    <r>
      <rPr>
        <sz val="10"/>
        <rFont val="Arial Narrow"/>
        <family val="2"/>
      </rPr>
      <t>24%</t>
    </r>
  </si>
  <si>
    <t xml:space="preserve">
DTAO: N/A
DTAM: N/A
DTAN: 01/04/2022
DTCA: N/A
DTPA: 01/04/2022
DTOR: 01/04/2022</t>
  </si>
  <si>
    <t xml:space="preserve">
DTAO: 01/04/2022
DTAM:01/04/2022
DTAN:01/04/2022
DTCA:N/A
DTPA:01/04/2022
DTOR:01/04/2022</t>
  </si>
  <si>
    <t xml:space="preserve">Para el presente reporte la Dirección Territorial DTAM no reporta información relacionada al riesgo 241, en razón a que a la fecha las áreas protegidas de la Dirección Territorial no cuentan con boletería y  vocación ecoturistica. </t>
  </si>
  <si>
    <t>N/A</t>
  </si>
  <si>
    <t>PNNCueva:11/04/2022
PNN Nev: 11/04/2022
SFFGal: 11/042022
SFFOtun: 11/04/2022</t>
  </si>
  <si>
    <t>PNN Cueva de los Guacharos: 33,33%
Santuario de Flora Isla de la Corota:33,33%
SFF Galeras:33,3%
Santuario de Fauna y Flora de Fauna y Flora Otún Quimbaya:33,33%
PNN Los Nevados: 33,33%</t>
  </si>
  <si>
    <t xml:space="preserve">PNN Tay: 11/04/2022
PNN Old: 11/04/2022
SSF Col: 11/04/2022
</t>
  </si>
  <si>
    <t>33.33%</t>
  </si>
  <si>
    <t>Se encuentra en proceso de elaboración Guia de pagos a través del portal bancario
Se adjunta borrador de la guia</t>
  </si>
  <si>
    <t>Para el presente reporte no se genera avance.</t>
  </si>
  <si>
    <t>GPC 7/04/2022</t>
  </si>
  <si>
    <r>
      <t xml:space="preserve">Se envío correo electrónico al Grupo de Comunicaciones para la socilalización y divulgación de flash informativo para el manejo de Gestión de Recursos Físicos.
</t>
    </r>
    <r>
      <rPr>
        <b/>
        <sz val="11"/>
        <rFont val="Arial Narrow"/>
        <family val="2"/>
      </rPr>
      <t xml:space="preserve">
Anexo 1. Correo - Flash informativo gestión de recursos físicos</t>
    </r>
  </si>
  <si>
    <t>GPC 5%</t>
  </si>
  <si>
    <r>
      <t xml:space="preserve">Se realizó sensibilización en el tema de Conflicto de Intereses, haciendo énfasis en el manejo de documentos y gestión de recursos físicos en Parques Nacionales Naturales de Colombia.
</t>
    </r>
    <r>
      <rPr>
        <b/>
        <sz val="11"/>
        <rFont val="Arial Narrow"/>
        <family val="2"/>
      </rPr>
      <t>Anexo 1. Lista de Asistencia Conflicto de Intereses
Anexo 2. Presentación Proc-Conflicto de Intereses</t>
    </r>
  </si>
  <si>
    <t>GPC 50%</t>
  </si>
  <si>
    <r>
      <rPr>
        <b/>
        <sz val="11"/>
        <rFont val="Arial Narrow"/>
        <family val="2"/>
      </rPr>
      <t xml:space="preserve">GC, DTCA, DTAO, DTAM, DTAN, DTPA, DTOR: </t>
    </r>
    <r>
      <rPr>
        <sz val="11"/>
        <rFont val="Arial Narrow"/>
        <family val="2"/>
      </rPr>
      <t>11/04/2022</t>
    </r>
  </si>
  <si>
    <r>
      <rPr>
        <b/>
        <sz val="11"/>
        <rFont val="Arial Narrow"/>
        <family val="2"/>
      </rPr>
      <t xml:space="preserve">GC: </t>
    </r>
    <r>
      <rPr>
        <sz val="11"/>
        <rFont val="Arial Narrow"/>
        <family val="2"/>
      </rPr>
      <t>11/04/2022</t>
    </r>
  </si>
  <si>
    <r>
      <rPr>
        <b/>
        <sz val="11"/>
        <rFont val="Arial Narrow"/>
        <family val="2"/>
      </rPr>
      <t>GC:</t>
    </r>
    <r>
      <rPr>
        <sz val="11"/>
        <rFont val="Arial Narrow"/>
        <family val="2"/>
      </rPr>
      <t>11/04/2022</t>
    </r>
    <r>
      <rPr>
        <b/>
        <sz val="11"/>
        <rFont val="Arial Narrow"/>
        <family val="2"/>
      </rPr>
      <t xml:space="preserve"> DTCA: </t>
    </r>
    <r>
      <rPr>
        <sz val="11"/>
        <rFont val="Arial Narrow"/>
        <family val="2"/>
      </rPr>
      <t>11/04/2022</t>
    </r>
    <r>
      <rPr>
        <b/>
        <sz val="11"/>
        <rFont val="Arial Narrow"/>
        <family val="2"/>
      </rPr>
      <t xml:space="preserve"> DTPA: </t>
    </r>
    <r>
      <rPr>
        <sz val="11"/>
        <rFont val="Arial Narrow"/>
        <family val="2"/>
      </rPr>
      <t>11/04/2022</t>
    </r>
    <r>
      <rPr>
        <b/>
        <sz val="11"/>
        <rFont val="Arial Narrow"/>
        <family val="2"/>
      </rPr>
      <t xml:space="preserve"> DTAO: </t>
    </r>
    <r>
      <rPr>
        <sz val="11"/>
        <rFont val="Arial Narrow"/>
        <family val="2"/>
      </rPr>
      <t>11/04/2022</t>
    </r>
    <r>
      <rPr>
        <b/>
        <sz val="11"/>
        <rFont val="Arial Narrow"/>
        <family val="2"/>
      </rPr>
      <t xml:space="preserve"> DTAM: </t>
    </r>
    <r>
      <rPr>
        <sz val="11"/>
        <rFont val="Arial Narrow"/>
        <family val="2"/>
      </rPr>
      <t>11/04/2022</t>
    </r>
    <r>
      <rPr>
        <b/>
        <sz val="11"/>
        <rFont val="Arial Narrow"/>
        <family val="2"/>
      </rPr>
      <t xml:space="preserve"> DTOR: </t>
    </r>
    <r>
      <rPr>
        <sz val="11"/>
        <rFont val="Arial Narrow"/>
        <family val="2"/>
      </rPr>
      <t>11/04/2022</t>
    </r>
    <r>
      <rPr>
        <b/>
        <sz val="11"/>
        <rFont val="Arial Narrow"/>
        <family val="2"/>
      </rPr>
      <t xml:space="preserve"> DTAN: </t>
    </r>
    <r>
      <rPr>
        <sz val="11"/>
        <rFont val="Arial Narrow"/>
        <family val="2"/>
      </rPr>
      <t>11/04/2022</t>
    </r>
  </si>
  <si>
    <t>Se realizará la jornada de socialización del procedimiento de conflicto de intereses en el proximo trimestre</t>
  </si>
  <si>
    <r>
      <rPr>
        <b/>
        <sz val="11"/>
        <rFont val="Arial Narrow"/>
        <family val="2"/>
      </rPr>
      <t xml:space="preserve">GGCI: </t>
    </r>
    <r>
      <rPr>
        <sz val="11"/>
        <rFont val="Arial Narrow"/>
        <family val="2"/>
      </rPr>
      <t>23/03/2022</t>
    </r>
  </si>
  <si>
    <r>
      <rPr>
        <b/>
        <sz val="11"/>
        <rFont val="Arial Narrow"/>
        <family val="2"/>
      </rPr>
      <t xml:space="preserve">GGCI: </t>
    </r>
    <r>
      <rPr>
        <sz val="11"/>
        <rFont val="Arial Narrow"/>
        <family val="2"/>
      </rPr>
      <t>Se realizó una jornada de socialización del procedimiento de conflicto de intereses el 23 de marzo del 2022 y el 30 de marzo del 2022 se envió un correo recordatorio sobre la importancia del cumplimiento del procedimiento. Ver Anexos: 
Anexo 1. Presentación de conflicto de intereses.
Anexo 2. Listado de asistencia a socialización del 23/03/2022.
Anexo 3. Correo recordatorio de cumplimiento de conflicto de intereses.</t>
    </r>
  </si>
  <si>
    <t>GGCI: 50%</t>
  </si>
  <si>
    <r>
      <rPr>
        <b/>
        <sz val="11"/>
        <rFont val="Arial Narrow"/>
        <family val="2"/>
      </rPr>
      <t xml:space="preserve">GPC </t>
    </r>
    <r>
      <rPr>
        <sz val="11"/>
        <rFont val="Arial Narrow"/>
        <family val="2"/>
      </rPr>
      <t>7/04/2022</t>
    </r>
  </si>
  <si>
    <r>
      <rPr>
        <b/>
        <sz val="11"/>
        <rFont val="Arial Narrow"/>
        <family val="2"/>
      </rPr>
      <t>GPC:</t>
    </r>
    <r>
      <rPr>
        <sz val="11"/>
        <rFont val="Arial Narrow"/>
        <family val="2"/>
      </rPr>
      <t xml:space="preserve"> Dentro del Plan de Trabajo establecido para la vigencia 2022, se encuentra lo relacionado con la actualización de los inventarios de los archivos de gestión. En tal sentido se adjunta seguimiento del Plan de trabajo donde se refleja un avance en el rango del 49% para esta actividad.
Anexo 1. Seguimiento Plan Trabajo Gdtal-Marzo-2022</t>
    </r>
  </si>
  <si>
    <t xml:space="preserve"> GPC 7/04/2022</t>
  </si>
  <si>
    <t xml:space="preserve">GPC Se realizaron campañas a través de flashes informativos sobre el código de integridad a nivel nacional, así mismo se elaboró memorando 20224600002333, al Grupo de Gestión Humana para solicitar capacitación para la vigencia 2022.
Anexo 1. Correo - Código Integridad 29marzo22
Anexo 2. Correo - Código Ética e Integridad 31marzo22
Anexo 3. Memo-capacitación-CódigoIntegridad-20224600002333
</t>
  </si>
  <si>
    <t xml:space="preserve"> GPC 33,3%</t>
  </si>
  <si>
    <t>GPC  Se realizó sensibilización en el tema de Conflicto de Intereses, haciendo énfasis en el tema de la Gestión Documental y manejo de documentos en Parques Nacionales Naturales de Colombia.
Anexo 4. Lista de Asistencia Conflicto de Intereses
Anexo 5. Presentación Proc-Conflicto de Intereses</t>
  </si>
  <si>
    <t xml:space="preserve"> GPC 50%</t>
  </si>
  <si>
    <r>
      <rPr>
        <b/>
        <sz val="11"/>
        <rFont val="Arial Narrow"/>
        <family val="2"/>
      </rPr>
      <t>GAU</t>
    </r>
    <r>
      <rPr>
        <sz val="11"/>
        <rFont val="Arial Narrow"/>
        <family val="2"/>
      </rPr>
      <t xml:space="preserve">: Se socializó a todos los colaboradores de PNNC los flash informativos para tener en cuenta  los tiempos los tiempos establecidos para dar respuesta a las  PQRSD. Evidencia: Flash informativos Anexo 1 y 2 </t>
    </r>
  </si>
  <si>
    <r>
      <rPr>
        <b/>
        <sz val="11"/>
        <rFont val="Arial Narrow"/>
        <family val="2"/>
      </rPr>
      <t>GAU:</t>
    </r>
    <r>
      <rPr>
        <sz val="11"/>
        <rFont val="Arial Narrow"/>
        <family val="2"/>
      </rPr>
      <t xml:space="preserve"> 10%</t>
    </r>
  </si>
  <si>
    <t>238 - 240 - 241- 242 - 243</t>
  </si>
  <si>
    <t>238 -241- 242 - 243</t>
  </si>
  <si>
    <t>GGF:16, 67%
DTAO::16,67,%
DTAM:16,67%
DTAN:16,67%
DTCA:16,67%
DTPA:16,67%
DTOR:16,67%</t>
  </si>
  <si>
    <t xml:space="preserve">DTCA:La dirección territorial realiza seguimientos trimestrales a los indicadores relacionados con el procedimiento sancionatorio .23% sancionatorios con impulsos procesal., 24% sancionatorios resueltos de fondo. Evidencia: Pantallazo carpeta reporte PAA,  Reporte de orfeo  del director filtrado procesos sancionatorios, sancionatorios con impulso procesal, sancionatorios resueltos de fondo. informe PAA 1ER TRIMESTRE DTCA
PNN PARAMILLO En el PNN Paramillo no se adelantan procesos sancionatorios a los que deban hacerse seguimiento, dado que la presencia del conflicto armado que aún se mantiene al interior del AP y en su zona aledaña impone restricciones a la movilidad y al ejercicio de la autoridad ambiental. Además, los actores armados ilegales, son los principales dinamizadores de actividades que incrementan el deterioro ambiental, como son la ampliación de la frontera agrícola y pecuaria, igual, agencian o patrocinan la ocupación del PNN Paramillo por nuevas familias y hasta se han creado carteles, como el cartel de la madera en el municipio de Tierralta. Por ello el Parque no se compromete con el inicio de procesos sancionatorios, ya que se considera una irresponsabilidad, y peor aún, una falta de seriedad institucional pretender ejercer autoridad a través de la imposición de ejercicios sancionatorios al interior del AP, cuando no se tiene el más mínimo control del territorio, y cuando aun, contando con las más mínimas garantías para desarrollar estas actividades, ya que se cuenta con el acompañamiento de la Fuerza Pública y autoridades como la Fiscalia, CTI, Policía con funciones judiciales al momento de adelantar una actividad relacionada con el sancionatorio, pero una vez cesa el acompañamiento de estas instituciones el funcionario del PNNP queda a merced del particular, o de la organización criminal que está detrás de la actividad ilegal sobre la cual se pretende ejercer el ejercicio de la autoridad ambiental.  Esta situación es de amplio conocimiento de los niveles Territorial y Central, expuesta en repetidas reuniones y también viene siendo incorporada en los informes trimestrales de PVC ítem 6, como evidencia se aporta el informe de PVC. Evidencia: 2022_03_31 Informe PVC PNN Paramillo Trimestre I. De igual forma remitimos a la DT correo electrónico manifestando por qué no se realizan impulsos a procesos sancionatorios en el AP.2022_04_04 Procesos sancionatorios en el PNN Paramillo; Informe PAA 1ER TRIMESTRE DTCA
TAYRONA: En el área protegida Para el seguimiento de los impulsos generamos un reporte basados en una matriz que se alimenta con cada impulso que se realiza,Evidencia Impulsos procesos sancionatorios Tayrona.Informe PAA 1ER TRIMESTRE DTCA
CGSM El Área protegida a la fecha no reporta  seguimientos a los procesos sancionatorios. Se compromete a realizar el control a partir del segundo trimestre del 2022. Sin embargo reportamos matriz de seguimiento de procesos sancionatorios .SANCIONATORIOS SFF CIÉNAGA GRANDE.  Informe PAA 1ER TRIMESTRE DTCA
SFF EL CORCHAL Dadas las condiciones y presencia de actores armados en el contexto del Corchal MH, no se aplican procesos sancionatorios, por seguridad del personal del Área Protegida, por lo tanto no realiza seguimientos, tal como lo manifestamos por correo electrónico correo electrónico manifestando por qué no se realizan impulsos El Corchal.  Informe PAA 1ER TRIMESTRE DTCA
 PNNOPMBL: No existen procesos sancionatorios.Evidencia: PAA-2022 Reporte 1er trimestre Providence
VIPIS : No ha realizado ninguna actividad de seguimiento a procesos sancionatorios durante el primer cuatrimestre de 2022.Informe PVC MES DE MARZO DTCA 2022 7-04-2022; Remisión Reporte PAA
CRSB De acuerdo a las funciones del área en el marco del ejercicio de la autoridad ambiental, para el trimestre el parque viene apoyó el impulso de 20 procesos sancionatorios. Evidencia: Consolidado sancionatorios 2022; Informe PAA 1ER TRIMESTRE DTCA
 PNN CORALES DE PROFUNDIDAD El día 15 de marzo del 2022, se envía correo electrónico a la DTCA,  con el consolidado y estado de avance de los procesos sancionatorios ambientales, registrados para el PNN CPR, de los años 2019, 2020 y 2021,esto con motivo de solicitar apoyo jurídico por parte de la DTCA, para continuar con los trámites correspondientes para el año 2022, y actualizar el apoyo técnico de los abogados de la DTCA, debido a cambios de algunos de ellos para esta vigencia. La DTCA, da respuesta, enviando información pertinente para el área protegida.Anexo 1_Email_Apoyo_DTCA_Procesos_Sancionat_Ambientales_PNN CPR_15_03_2022.Anexo 2_Estado_Avance_Procesos_Sancionatorios_PNN_CPR_2022,Reporter_Primer_Trimestre_PAA_PNN_CPR_05_04_2022; Email_Reporte_Parcial_Primer_Trimestre_PAA 2022 PNN CPR_01_04_2022
COLORADOS: EL AP trabaja una matriz que permite generar reportes de los procesos sancionartorios, a través de esta le hacemos seguimiento a cada uno.Evidencia: Inventario de impulsos Proc - sanc31-01-2022; Informe PAA 1ER TRIMESTRE DTCA
 MACUIRA.El PNN de Macuira durante el primer cuatrimestre no ha iniciado procesos sancionatorios por infracción sobre los recursos ecosistémicos del AP. Evidencia Repote PAA_MARZO_PNN Macuira.2022. Se envió  correo electrónico a DTCA para solicitar estado de procesos sancionatorios para poder avanzar en el impulso de los procesos 2020_04_21_Solicitud a DTCA estado procesos sancionatorios (2).Informe PAA 1ER TRIMESTRE DTCA
SFF LOS FLAMENCOS. El Área protegida a la fecha no reporta  seguimientos a los procesos sancionatorios. Se compromete a realizar el control a partir del segundo trimestre del 2022 en articulación con el grupo de apoyo jurídico de la DTCA. Envió correo electrónico a la oficina Jurídica de la DTCA solicitando estado de procesos sancionatorios para dar trámite a las diligencias pertinentes, recibió respuesta de la DTCA y aporta matriz de estado de los procesos. Evidencias: SOLICITUD A JURIDICA ESTADO DE PROCESOS SANCIONATORIOS CON RESPUESTA DE JURIDICA; SANCIONATORIOS SFF LOS FLAMENCOS ABRIL 2022 (1); REPORTE PAA PRIMER TRIMESTRE SFFF- MARZO 2022
PNN SNSM Dado que desde el AP no se realizan reportes en la matriz PAA para los indicadores asociados al procedimiento sancionatorio, tal como se orienta en el correo remitido por NC y la DTCA,Orientación sobre el Reporte de indicadores 21 y 102 PAA. En el ärea protegida  hacemos seguimiento a los procesos llevando como control una matriz, MATRIZ DE SEGUIMIENTO PROCESOS SANCIONATORIOS SGSM;Informe PAA 1ER TRIMESTRE DTCA
Acandí: Dadas las condiciones y presencia de actores armados, no se aplican procesos sancionatorios, por seguridad del personal del Área Protegida, por lo tanto no realiza seguimientos , en correo electrónico se manifestó a la DT el por qué no se levantan infracciones, por lo tanto no se proceden a procesos sancionatorios Correo Acandì cero infracciones 1er trimestre 2022; Remisión Reporte PAA Acandí; Informe PVC MES DE MARZO DTCA 2022
PNN PORTETE El área protegida no cuenta hasta la fecha con procesos sancionatorios informe PVC MES DE MARZO DTCA 2022, Remisión_ Reporte PAA I Trimestre Portete; </t>
  </si>
  <si>
    <t xml:space="preserve">PNN CHIN: 11/04/2022
 PNN MAC11/04/2022
</t>
  </si>
  <si>
    <t xml:space="preserve">Se realizó en conjunto con el Grupo de Gesitón Financiera la socializacion del Procedimiento de Conflicto de Interes, esto en cumplimiento del riesgo de corrupción correspondiente al Grupo de Gestión Financiera. Evidencia: Listado de asistencia, correo electrónico donde se remite la presentación de la socialización y presentación ppt junto con la guía de identificacion de conflicto de intereses. </t>
  </si>
  <si>
    <r>
      <rPr>
        <b/>
        <sz val="11"/>
        <rFont val="Arial Narrow"/>
        <family val="2"/>
      </rPr>
      <t xml:space="preserve">GGF: </t>
    </r>
    <r>
      <rPr>
        <sz val="11"/>
        <rFont val="Arial Narrow"/>
        <family val="2"/>
      </rPr>
      <t>7/04/2022</t>
    </r>
  </si>
  <si>
    <r>
      <rPr>
        <b/>
        <sz val="11"/>
        <rFont val="Arial Narrow"/>
        <family val="2"/>
      </rPr>
      <t>GGF:</t>
    </r>
    <r>
      <rPr>
        <sz val="11"/>
        <rFont val="Arial Narrow"/>
        <family val="2"/>
      </rPr>
      <t xml:space="preserve"> Adjunta el reporte de registros presupuestales  del perioro de enero a marzo de 2022 de todas las subunidades ejecutoras del período de enero a marzo de 2022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Evidencia: Se adjunta como evidencia reporte RC 238 Listado comp marzo-22. </t>
    </r>
  </si>
  <si>
    <r>
      <rPr>
        <b/>
        <sz val="11"/>
        <rFont val="Arial Narrow"/>
        <family val="2"/>
      </rPr>
      <t xml:space="preserve">GGF: </t>
    </r>
    <r>
      <rPr>
        <sz val="11"/>
        <rFont val="Arial Narrow"/>
        <family val="2"/>
      </rPr>
      <t xml:space="preserve">1/04/2022
</t>
    </r>
    <r>
      <rPr>
        <b/>
        <sz val="11"/>
        <rFont val="Arial Narrow"/>
        <family val="2"/>
      </rPr>
      <t>DTAO:</t>
    </r>
    <r>
      <rPr>
        <sz val="11"/>
        <rFont val="Arial Narrow"/>
        <family val="2"/>
      </rPr>
      <t xml:space="preserve"> N/A
</t>
    </r>
    <r>
      <rPr>
        <b/>
        <sz val="11"/>
        <rFont val="Arial Narrow"/>
        <family val="2"/>
      </rPr>
      <t>DTAM:</t>
    </r>
    <r>
      <rPr>
        <sz val="11"/>
        <rFont val="Arial Narrow"/>
        <family val="2"/>
      </rPr>
      <t xml:space="preserve"> N/A
</t>
    </r>
    <r>
      <rPr>
        <b/>
        <sz val="11"/>
        <rFont val="Arial Narrow"/>
        <family val="2"/>
      </rPr>
      <t xml:space="preserve">DTAN: </t>
    </r>
    <r>
      <rPr>
        <sz val="11"/>
        <rFont val="Arial Narrow"/>
        <family val="2"/>
      </rPr>
      <t xml:space="preserve">N/A
</t>
    </r>
    <r>
      <rPr>
        <b/>
        <sz val="11"/>
        <rFont val="Arial Narrow"/>
        <family val="2"/>
      </rPr>
      <t xml:space="preserve">DTCA: </t>
    </r>
    <r>
      <rPr>
        <sz val="11"/>
        <rFont val="Arial Narrow"/>
        <family val="2"/>
      </rPr>
      <t xml:space="preserve">01/04/2022
</t>
    </r>
    <r>
      <rPr>
        <b/>
        <sz val="11"/>
        <rFont val="Arial Narrow"/>
        <family val="2"/>
      </rPr>
      <t>DTPA:</t>
    </r>
    <r>
      <rPr>
        <sz val="11"/>
        <rFont val="Arial Narrow"/>
        <family val="2"/>
      </rPr>
      <t xml:space="preserve"> 01/04/2022
</t>
    </r>
    <r>
      <rPr>
        <b/>
        <sz val="11"/>
        <rFont val="Arial Narrow"/>
        <family val="2"/>
      </rPr>
      <t>DTOR:</t>
    </r>
    <r>
      <rPr>
        <sz val="11"/>
        <rFont val="Arial Narrow"/>
        <family val="2"/>
      </rPr>
      <t xml:space="preserve"> 01/04/2022</t>
    </r>
  </si>
  <si>
    <r>
      <rPr>
        <b/>
        <sz val="11"/>
        <rFont val="Arial Narrow"/>
        <family val="2"/>
      </rPr>
      <t xml:space="preserve">GGF: </t>
    </r>
    <r>
      <rPr>
        <sz val="11"/>
        <rFont val="Arial Narrow"/>
        <family val="2"/>
      </rPr>
      <t>Se presentaron novedades al perfil preparador de de las contratistas de tesorería, se  adjuntan dos archivos.</t>
    </r>
    <r>
      <rPr>
        <b/>
        <sz val="11"/>
        <rFont val="Arial Narrow"/>
        <family val="2"/>
      </rPr>
      <t xml:space="preserve">
DTAO:</t>
    </r>
    <r>
      <rPr>
        <sz val="11"/>
        <rFont val="Arial Narrow"/>
        <family val="2"/>
      </rPr>
      <t xml:space="preserve"> No se presentaron cambios para notificar como novedad.
</t>
    </r>
    <r>
      <rPr>
        <b/>
        <sz val="11"/>
        <rFont val="Arial Narrow"/>
        <family val="2"/>
      </rPr>
      <t>DTAM:</t>
    </r>
    <r>
      <rPr>
        <sz val="11"/>
        <rFont val="Arial Narrow"/>
        <family val="2"/>
      </rPr>
      <t xml:space="preserve"> Los controles se aplicaron acorde a las directrices del lpider de proceso GR Financieros y de procedimientos. generando mediante el formato novedades portal bancario y SIIF Nación, se notificaó a Nivel Central los cambios. Solicitaron retiro de firma de la ex Directora y se incluye al director encargado, Robinson Galindo. Evidencia: Se adjunta novedad de la funcionaria Carolina Gomez y memorando de solicitud. 
</t>
    </r>
    <r>
      <rPr>
        <b/>
        <sz val="11"/>
        <rFont val="Arial Narrow"/>
        <family val="2"/>
      </rPr>
      <t>DTAN:</t>
    </r>
    <r>
      <rPr>
        <sz val="11"/>
        <rFont val="Arial Narrow"/>
        <family val="2"/>
      </rPr>
      <t xml:space="preserve"> Para el primer cuatrimestre de 2022 no se han presentadpo novedades portal bancario, por lo tanto no existen evidencias para presentar.
</t>
    </r>
    <r>
      <rPr>
        <b/>
        <sz val="11"/>
        <rFont val="Arial Narrow"/>
        <family val="2"/>
      </rPr>
      <t>DTCA:</t>
    </r>
    <r>
      <rPr>
        <sz val="11"/>
        <rFont val="Arial Narrow"/>
        <family val="2"/>
      </rPr>
      <t xml:space="preserve"> En la DTCA se presentaron novedades con los usuarios del portal bancario y SIFF Nación. De acuerdo a la novedad presentada se procedió a realizar las solicitudes correspondientes: crear el usuario de la Auxiliar Administrativa de Tesorería Señora Nelly Claudina Castañeda Hernández, P95 creación de un usuario para el  señor Hernán Camilo Suárez Bula, el cual fue designado como Coordinador Administrativo y Financiero del Grupo Administrativo y Financiero de la Dirección Territorial Caribe desde le día 12 de Enero del 2022. Adicionalmente, se requiere la activación de los usuarios, Mhfchaves/CPS-003-2022 del Señor Frank Chavez,  MHyvilaret/CPS-002-2022 ,creación del usuario del señor Edward Alfonso Morales Maldonado,  CPS-015-2022, creación de usuario Gustavo Snachez, Director DTCA Evidencias: (Reporte solicitud creacion cuenta usuario Gustavo Sanchez) (Reporte solicitud usuario siif creacion cuenta usarios Edwar Morales) (Reporte solicitud siff creacion cuenta nuevo usuario Hernan Suarez) (Memorando 20226560000263 solicitud creación y actualización de usuarios)(Reporte solicitud siff creación cuenta usuario Nelly Castañeda)(Tarjeta unica para el registro y novedades de firmas Hernan Suarez Banco de Bogota) (formato-novedades-portal-bancario_v1-2 PERfil hernan camilo) En el portal Bancario se retira la fimar de Marieth Casallas - Coordinadora y de Luz Elviara Angarita, se reemplazan por las firmas de Hernan Bula y Gustavo Sanchez
</t>
    </r>
    <r>
      <rPr>
        <b/>
        <sz val="11"/>
        <rFont val="Arial Narrow"/>
        <family val="2"/>
      </rPr>
      <t xml:space="preserve">DTPA: </t>
    </r>
    <r>
      <rPr>
        <sz val="11"/>
        <rFont val="Arial Narrow"/>
        <family val="2"/>
      </rPr>
      <t>Para el periodo reportado se han realizado las novedades pertinentes al portal bancario:
-Anexo 01. grfn_fo_26_formato-novedades-portal-bancario_v1-2 Andres Ferrer
-Anexo 02. grfn_fo_26_formato-novedades-portal-bancario_v1-2 Angelica Cacua Ingres</t>
    </r>
  </si>
  <si>
    <r>
      <rPr>
        <b/>
        <sz val="11"/>
        <rFont val="Arial Narrow"/>
        <family val="2"/>
      </rPr>
      <t>GGF</t>
    </r>
    <r>
      <rPr>
        <sz val="11"/>
        <rFont val="Arial Narrow"/>
        <family val="2"/>
      </rPr>
      <t>:14/04/2022</t>
    </r>
  </si>
  <si>
    <r>
      <rPr>
        <b/>
        <sz val="11"/>
        <rFont val="Arial Narrow"/>
        <family val="2"/>
      </rPr>
      <t>GGF:</t>
    </r>
    <r>
      <rPr>
        <sz val="11"/>
        <rFont val="Arial Narrow"/>
        <family val="2"/>
      </rPr>
      <t xml:space="preserve"> De acuerdo a lo establecido en la circular 20214000000184 se socilizó y se remitió mediante correo eléctrónico del día 29 de noviembre, con el fin de que las Direcciones Territoriales contaran con el manejo de los usuarios y token. Evidencia: Se adjunta circular de manejo de SIIF y portal bancario. </t>
    </r>
  </si>
  <si>
    <r>
      <rPr>
        <b/>
        <sz val="11"/>
        <rFont val="Arial Narrow"/>
        <family val="2"/>
      </rPr>
      <t>DTAM:</t>
    </r>
    <r>
      <rPr>
        <sz val="11"/>
        <rFont val="Arial Narrow"/>
        <family val="2"/>
      </rPr>
      <t xml:space="preserve"> 11/04/2022</t>
    </r>
  </si>
  <si>
    <r>
      <rPr>
        <b/>
        <sz val="11"/>
        <rFont val="Arial Narrow"/>
        <family val="2"/>
      </rPr>
      <t>DTAM:</t>
    </r>
    <r>
      <rPr>
        <sz val="11"/>
        <rFont val="Arial Narrow"/>
        <family val="2"/>
      </rPr>
      <t xml:space="preserve"> Para el presente reporte la Dirección Territorial DTAM no reporta información relacionada al riesgo 241, en razón a que a la fecha las áreas protegidas de la Dirección Territorial no cuentan con boletería y  vocación ecoturistica. 
</t>
    </r>
  </si>
  <si>
    <r>
      <rPr>
        <b/>
        <sz val="11"/>
        <rFont val="Arial Narrow"/>
        <family val="2"/>
      </rPr>
      <t>PNNCueva:</t>
    </r>
    <r>
      <rPr>
        <sz val="11"/>
        <rFont val="Arial Narrow"/>
        <family val="2"/>
      </rPr>
      <t xml:space="preserve">11/04/2022
</t>
    </r>
    <r>
      <rPr>
        <b/>
        <sz val="11"/>
        <rFont val="Arial Narrow"/>
        <family val="2"/>
      </rPr>
      <t>PNN Nev:</t>
    </r>
    <r>
      <rPr>
        <sz val="11"/>
        <rFont val="Arial Narrow"/>
        <family val="2"/>
      </rPr>
      <t xml:space="preserve"> 11/04/2022
</t>
    </r>
    <r>
      <rPr>
        <b/>
        <sz val="11"/>
        <rFont val="Arial Narrow"/>
        <family val="2"/>
      </rPr>
      <t>SFFGal:</t>
    </r>
    <r>
      <rPr>
        <sz val="11"/>
        <rFont val="Arial Narrow"/>
        <family val="2"/>
      </rPr>
      <t xml:space="preserve"> 11/042022
</t>
    </r>
    <r>
      <rPr>
        <b/>
        <sz val="11"/>
        <rFont val="Arial Narrow"/>
        <family val="2"/>
      </rPr>
      <t>SFFOtun:</t>
    </r>
    <r>
      <rPr>
        <sz val="11"/>
        <rFont val="Arial Narrow"/>
        <family val="2"/>
      </rPr>
      <t xml:space="preserve"> 11/04/2022</t>
    </r>
  </si>
  <si>
    <r>
      <rPr>
        <b/>
        <sz val="11"/>
        <rFont val="Arial Narrow"/>
        <family val="2"/>
      </rPr>
      <t>SFF OTUN:</t>
    </r>
    <r>
      <rPr>
        <sz val="11"/>
        <rFont val="Arial Narrow"/>
        <family val="2"/>
      </rPr>
      <t xml:space="preserve"> *La boleteria de ingreso al AP se encuentra en custodia del funcionario Alvaro Rios Diaz Tecnico Administrativo en la sede administrativa del SFFOQ ( Villa Amparo ), sede ubicada en el corregimientode la Florida Vereda La Suiza .
*Se reporta los cierres de caja diario del mes de Marzo.
*Se realiza consignaciones de recaudode ingreso de boleteria al convenio nº 03417556-2 con el Banco de Bogota de los meses Enero, Febrero y Marzo.
Evidencias Otun:
Anexo 1.Informe de cierre de caja diario del 1 al 31  de Marzo.
Anexo 2: Consignaciones de Recaudo Enero-Febrero -Marzo.
</t>
    </r>
    <r>
      <rPr>
        <b/>
        <sz val="11"/>
        <rFont val="Arial Narrow"/>
        <family val="2"/>
      </rPr>
      <t>SFF GALERAS</t>
    </r>
    <r>
      <rPr>
        <sz val="11"/>
        <rFont val="Arial Narrow"/>
        <family val="2"/>
      </rPr>
      <t xml:space="preserve">: Boleteria a cargo de Jairo portilla. se realizan las consignaciones y cierres diarios de caja.
Evidencias GAL: INVENTARIO BOLETERIA 30-03-2022, Carpeta consignaciones, CIERRE DE CAJA MARZO 2022, 
</t>
    </r>
    <r>
      <rPr>
        <b/>
        <sz val="11"/>
        <rFont val="Arial Narrow"/>
        <family val="2"/>
      </rPr>
      <t>PNN CGUACHAROS</t>
    </r>
    <r>
      <rPr>
        <sz val="11"/>
        <rFont val="Arial Narrow"/>
        <family val="2"/>
      </rPr>
      <t xml:space="preserve">:  Talonarios en uso  se encuentran en el área protegida a cargo del personal de ecotursimo del parque, el resto custodiadas por el jefe de área protegida en la sede administrativa.
Evidencias GUA:1. Inventario  de Boleteria Guacharos, carpeta consignaciones, y cierres de caja
SF Isla de la Corota: Se encuentra cerrada, y la boleteria fue solicitada por la SAF. evidencias: N/A
</t>
    </r>
    <r>
      <rPr>
        <b/>
        <sz val="11"/>
        <rFont val="Arial Narrow"/>
        <family val="2"/>
      </rPr>
      <t xml:space="preserve">PNN Los Nevados: </t>
    </r>
    <r>
      <rPr>
        <sz val="11"/>
        <rFont val="Arial Narrow"/>
        <family val="2"/>
      </rPr>
      <t>Semanalmente un funcionario del Parque recoge los recaudos percibidos en el sector Laguna del Otún, estos son entregados al contratista técnico de apoyo en ecoturismo del Parque en Manizales, quien procede revisión de la boletería utilizada, la consolidación y  elaboración de consignación. La consignación es realizada por un funcionario del Parque y esta se constituye en el soporte para el envío del informe de ingresos.
La boleteria se encuentra en custodia de Mario Alejandro Hernández Caldas en el sector oficina PNN Los Nevados – Manizales y en custodia de Mario Humberto Franco en el sector Laguna del Otún - PNN Los Nevados
Evidencias PNN Los Nevados: Inventario Boleteria PNN Los Nev -carpeta Consignaciones (Enero-Febrero -Marzo de 2022)
Nota: El procedimiento de grfn-pr-17-recaudo-y-registro-de-derecho-de-ingreso-v-4 fue actualizado el 15 de febrero 2022, por tanto la actividad 7 del informe de cierre de caja diarios aplica desde el mes de marzo 2022.</t>
    </r>
  </si>
  <si>
    <r>
      <rPr>
        <b/>
        <sz val="11"/>
        <rFont val="Arial Narrow"/>
        <family val="2"/>
      </rPr>
      <t xml:space="preserve">GGF </t>
    </r>
    <r>
      <rPr>
        <sz val="11"/>
        <rFont val="Arial Narrow"/>
        <family val="2"/>
      </rPr>
      <t>11/04/2022</t>
    </r>
  </si>
  <si>
    <r>
      <t xml:space="preserve">PNN Tayrona: De acuerdo al procedimiento establecido para el control de la  boletería RECAUDO Y REGISTRO DE DERECHO DE INGRESO GRF_PR_17, se realizan inventarios periódicos de la boletería, a la fecha  se cuenta con 0 boletas. Anexo archivo denominado RIESGO 241 - Riesgo de Corrupción Reporte de Inventarios de Boletería Manual.
PNN Old Providence Las islas de Providencia y Santa Catalina y por 9ende el AP se encuentran cerradas para el ingreso de turistas, como consecuencia del paso del huracán Iota, por lo tanto no se realiza recaudo. Inventario de boletería a la fecha: 0
SFF Los Colorados: En el periodo de reporte por medio de memorando 2022675000573 del 23 de febrero (Anexo 1. Memorando 2022675000573 23-01-22), se solicitó capacitación en el procedimiento de recaudo y soporte de la póliza global que cubre a todos los funcionarios que manejan recaudos, la cual se llevó a cabo el día (Anexo 2. Listado-memoria capacitación 8-03-22) . Se hicieron las consignaciones en el Banco Agrario de lo correspondiente a enero. Se evidencia en carpeta de CONSIGNACIONES (Anexo 3. soportes consignaciones enero), febrero (Anexo 4. soportes consignaciones febrero) y marzo (Anexo 5. soportes consignaciones marzo). Adicionalmente se llenaron y enviaron las matrices de control de ingresos y visitantes con los  memorandos remisorios EN CARPETA MEMORANDO ENVIO REPORTE RECAUDOS  (Anexo 6.  memorando 20226750000403 2-02-2022), (Anexo 7. Memorando 20226750000633-1-03-2022 ), (Anexo 8. Memorando 20226750000963-31-03-2022). Control de Recaudo y caja en  carpeta PLANILLAS CONTROL DE RECAUDO
PNN CRSB En el área protegida PNNC Corales de Rosario y San Bernardo, el recaudo de ingreso al parque natural se realiza a través del convenio interadministrativo entre PNN y la corporación de turismo de Cartagena en el muelle la Bodeguita, la zona de embarque y desembarque permitido por el  Distrito de Cartagena y la DIMAR para zarpe y arribo de embarcaciones.Además se realizan ventas directas a diferentes hoteles cuyo recaudo se realiza a través de transferencias bancarias a la cuenta Fonam. Evidencia:1. ENERO; 2. FEBRERO; 3.MARZO
VIPIS  De acuerdo al procedimiento  RECAUDO Y REGISTRO DE DERECHO DE INGRESO GRF_PR_17,   el  área protegida  realiza la consignación del dinero recaudado de forma semanal y se adjunta estas consignaciones al informe de  financiero de visitantes.(Consignaciones VIPIS 1T).CIERRE_CAJA_MARZO
</t>
    </r>
    <r>
      <rPr>
        <b/>
        <sz val="11"/>
        <rFont val="Arial Narrow"/>
        <family val="2"/>
      </rPr>
      <t>Evidencia:</t>
    </r>
    <r>
      <rPr>
        <sz val="11"/>
        <rFont val="Arial Narrow"/>
        <family val="2"/>
      </rPr>
      <t xml:space="preserve">
PNN Tayrona:  Anexo archivo denominado RIESGO 241 - Riesgo de Corrupción Reporte de Inventarios de Boletería Manual.
SFF Los Colorados:  (Anexo 1. Memorando 2022675000573 23-01-22),  (Anexo 2. Listado-memoria capacitación 8-03-22) .  (Anexo 3. Soportes consignaciones enero), febrero (Anexo 4. soportes consignaciones febrero)  (Anexo 5. soportes consignaciones marzo). (Anexo 6.  memorando 20226750000403 2-02-2022), (Anexo 7. Memorando 20226750000633-1-03-2022 ), (Anexo 8. Memorando 20226750000963-31-03-2022). PLANILLAS CONTROL DE RECAUDO
PNN CRSB Evidencia:1. ENERO; 2. FEBRERO; 3.MARZO
VIPIS  (Consignaciones VIPIS 1T).CIERRE_CAJA_MARZO  </t>
    </r>
  </si>
  <si>
    <r>
      <rPr>
        <b/>
        <sz val="11"/>
        <rFont val="Arial Narrow"/>
        <family val="2"/>
      </rPr>
      <t>PNN:</t>
    </r>
    <r>
      <rPr>
        <sz val="11"/>
        <rFont val="Arial Narrow"/>
        <family val="2"/>
      </rPr>
      <t xml:space="preserve"> 11/04/2022</t>
    </r>
  </si>
  <si>
    <r>
      <rPr>
        <b/>
        <sz val="11"/>
        <rFont val="Arial Narrow"/>
        <family val="2"/>
      </rPr>
      <t>DTAN:</t>
    </r>
    <r>
      <rPr>
        <sz val="11"/>
        <rFont val="Arial Narrow"/>
        <family val="2"/>
      </rPr>
      <t xml:space="preserve">  La información que se reporta correponde al PNN Cocuy. Las demas AP no estan abiertas al publcio y no registan ingresos de dinero. A través del No. de Orfeo 20225540000053, se enviaron consignaciones correspondientes a los recaudos por ingreso de visitantes del mes de Enero 2022 del PNN EL COCUY.   Y por medio del Orfeo. No. 20225540000123 se enviaron las consignaciones correspondientes a los recaudos por ingreso de visitantes del mes de Febrero 2022 del PNN EL COCUY. En el Drive se adjuntan las consignaciones semanales correspondientes a los recaudos por ingreso de visitantes del mes de Marzo 2022 del PNN EL COCUY.                                                  
Referente al informe del cierre diario de caja a la fecha no se ha implementado debido a que se está socializando la actualización del procedimiento RECAUDO Y REGISTRO DE DERECHO DE INGRESO, enviado por correo electrónico el dia 07 de marzo 2022 por el Grupo Financiero para implementación, en éste caso en el PNN EL COCUY, única Area Protegida que tenemos en la DTAN con vocación ecoturística. ANEXOS: 1. CERTIFICADO ENERO 22.- 2. MEMORANDO FEBRERO.- 3. CONSIGNACIONES SEMANALES MES MARZO 2022 - PNN EL COCUY</t>
    </r>
  </si>
  <si>
    <r>
      <rPr>
        <b/>
        <sz val="11"/>
        <rFont val="Arial Narrow"/>
        <family val="2"/>
      </rPr>
      <t>PNN CHINGAZA:</t>
    </r>
    <r>
      <rPr>
        <sz val="11"/>
        <rFont val="Arial Narrow"/>
        <family val="2"/>
      </rPr>
      <t xml:space="preserve"> en el PNN Chingaza no realiza recaudo en efectivo de tarifa de ingreso; pero se corrobora la consignación de dicho valor en el canal autorizado por la entidad.
</t>
    </r>
    <r>
      <rPr>
        <b/>
        <sz val="11"/>
        <rFont val="Arial Narrow"/>
        <family val="2"/>
      </rPr>
      <t>PNN SIERRA DE LA MACARENA</t>
    </r>
    <r>
      <rPr>
        <sz val="11"/>
        <rFont val="Arial Narrow"/>
        <family val="2"/>
      </rPr>
      <t xml:space="preserve">: El parque ha estado cerrado al público durante el periodo de reporte. </t>
    </r>
  </si>
  <si>
    <r>
      <rPr>
        <b/>
        <sz val="11"/>
        <rFont val="Arial Narrow"/>
        <family val="2"/>
      </rPr>
      <t>GGF:</t>
    </r>
    <r>
      <rPr>
        <sz val="11"/>
        <rFont val="Arial Narrow"/>
        <family val="2"/>
      </rPr>
      <t>11/04/2022</t>
    </r>
  </si>
  <si>
    <r>
      <rPr>
        <b/>
        <sz val="11"/>
        <rFont val="Arial Narrow"/>
        <family val="2"/>
      </rPr>
      <t xml:space="preserve">DTPA: </t>
    </r>
    <r>
      <rPr>
        <sz val="11"/>
        <rFont val="Arial Narrow"/>
        <family val="2"/>
      </rPr>
      <t>Se realizan las respectivas consignaciones, tanto para el PNN Gorgona, Como para el PNN Utria y se adjunta como evidencia  los recibos de los meses enero febrero y marzo; adicionalmente se se informa que mediante poliza global de las entidades estatales número 2202222000384 se encuentra respaldo el recaudo del dinero recibido por ingresos
Evidencias:
-Poliza de manejo:MANEJO GLOBAL ENTID. ESTATALES CERTIFICADO 1, MANEJO GLOBAL 2202222000384
-Consignaciones PNN Utria
-Consignaciones PNN Gorgona</t>
    </r>
  </si>
  <si>
    <r>
      <rPr>
        <b/>
        <sz val="11"/>
        <rFont val="Arial Narrow"/>
        <family val="2"/>
      </rPr>
      <t xml:space="preserve">GGF </t>
    </r>
    <r>
      <rPr>
        <sz val="11"/>
        <rFont val="Arial Narrow"/>
        <family val="2"/>
      </rPr>
      <t>5/01/2022</t>
    </r>
  </si>
  <si>
    <r>
      <rPr>
        <b/>
        <sz val="11"/>
        <rFont val="Arial Narrow"/>
        <family val="2"/>
      </rPr>
      <t xml:space="preserve">GGF </t>
    </r>
    <r>
      <rPr>
        <sz val="11"/>
        <rFont val="Arial Narrow"/>
        <family val="2"/>
      </rPr>
      <t xml:space="preserve">Se llevó a cabo en conjunto con el Grupo de Gesitón Financiera la saocializacion del Procedimiento de Conflicto de Interes, esto en cumplimiento del riesgo de corrupción correspondiente al Grupo de Gestión Financiera. </t>
    </r>
  </si>
  <si>
    <r>
      <rPr>
        <b/>
        <sz val="11"/>
        <rFont val="Arial Narrow"/>
        <family val="2"/>
      </rPr>
      <t>DTAO:</t>
    </r>
    <r>
      <rPr>
        <sz val="11"/>
        <rFont val="Arial Narrow"/>
        <family val="2"/>
      </rPr>
      <t xml:space="preserve"> 31/03/2022</t>
    </r>
  </si>
  <si>
    <r>
      <rPr>
        <b/>
        <sz val="11"/>
        <rFont val="Arial Narrow"/>
        <family val="2"/>
      </rPr>
      <t>DTAO:</t>
    </r>
    <r>
      <rPr>
        <sz val="11"/>
        <rFont val="Arial Narrow"/>
        <family val="2"/>
      </rPr>
      <t xml:space="preserve"> se verifica órdenes de pago presupuestales y no presupuestales de los pagos con realizados con traspaso a pagaduría de enero a marzo de 2022. </t>
    </r>
    <r>
      <rPr>
        <b/>
        <sz val="11"/>
        <rFont val="Arial Narrow"/>
        <family val="2"/>
      </rPr>
      <t xml:space="preserve">Evidencias: -Reportes Colombia portal banco de Bogotá enero a marzo 2022 -Certificaciones bancarias de los beneficiarios del pago.
</t>
    </r>
  </si>
  <si>
    <r>
      <rPr>
        <b/>
        <sz val="11"/>
        <rFont val="Arial Narrow"/>
        <family val="2"/>
      </rPr>
      <t>GGF</t>
    </r>
    <r>
      <rPr>
        <sz val="11"/>
        <rFont val="Arial Narrow"/>
        <family val="2"/>
      </rPr>
      <t>: 22/04/2022</t>
    </r>
  </si>
  <si>
    <r>
      <rPr>
        <b/>
        <sz val="11"/>
        <rFont val="Arial Narrow"/>
        <family val="2"/>
      </rPr>
      <t>GGF:</t>
    </r>
    <r>
      <rPr>
        <sz val="11"/>
        <rFont val="Arial Narrow"/>
        <family val="2"/>
      </rPr>
      <t xml:space="preserve"> Desde el nivel central por parte del perfil autorizador de enodoso del SIIF Nación se realizan los pagos respetvos.
Se adjunta evidencias del reporte de SIIF de las Ordenes de pago generadas durante el trimestre
Se adjunta relacion de orfeos con la solicitud de devoluciones
Se adjunta reporte bancario de los giros realizados.
</t>
    </r>
  </si>
  <si>
    <r>
      <rPr>
        <b/>
        <sz val="11"/>
        <rFont val="Arial Narrow"/>
        <family val="2"/>
      </rPr>
      <t xml:space="preserve">GGH </t>
    </r>
    <r>
      <rPr>
        <sz val="11"/>
        <rFont val="Arial Narrow"/>
        <family val="2"/>
      </rPr>
      <t>20/04/2022</t>
    </r>
  </si>
  <si>
    <r>
      <rPr>
        <b/>
        <sz val="11"/>
        <rFont val="Arial Narrow"/>
        <family val="2"/>
      </rPr>
      <t xml:space="preserve">GGH- </t>
    </r>
    <r>
      <rPr>
        <sz val="11"/>
        <rFont val="Arial Narrow"/>
        <family val="2"/>
      </rPr>
      <t>Actualmente la entidad cuenta con el procedimiento Conflicto de intereses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el cual se puede consultar en la intranet en el proceso de Gestión de Talento Humano, ubicado en el siguiente link: https://intranet.parquesnacionales.gov.co/wp-content/uploads/2021/09/gth_pr_-30_-conflicto-de-intereses_v_1.pdf, el cual se encuentra público.
Ver evidencia PROCEDIMIENTO CONFLICTOS DE INTERES</t>
    </r>
  </si>
  <si>
    <r>
      <rPr>
        <b/>
        <sz val="11"/>
        <rFont val="Arial Narrow"/>
        <family val="2"/>
      </rPr>
      <t>GCM:</t>
    </r>
    <r>
      <rPr>
        <sz val="11"/>
        <rFont val="Arial Narrow"/>
        <family val="2"/>
      </rPr>
      <t xml:space="preserve"> 22/04/2022</t>
    </r>
  </si>
  <si>
    <r>
      <rPr>
        <b/>
        <sz val="11"/>
        <rFont val="Arial Narrow"/>
        <family val="2"/>
      </rPr>
      <t>GCM</t>
    </r>
    <r>
      <rPr>
        <sz val="11"/>
        <rFont val="Arial Narrow"/>
        <family val="2"/>
      </rPr>
      <t>: 22/04/2022</t>
    </r>
  </si>
  <si>
    <r>
      <rPr>
        <b/>
        <sz val="11"/>
        <rFont val="Arial Narrow"/>
        <family val="2"/>
      </rPr>
      <t xml:space="preserve">GCM  </t>
    </r>
    <r>
      <rPr>
        <sz val="11"/>
        <rFont val="Arial Narrow"/>
        <family val="2"/>
      </rPr>
      <t>La entidad cuenta con el Procedimiento de Conflicto de Intereses GTH_PR_30 el cual se encuentra publicado en el proceso de Gestión de Talento Humano en el siguiente link https://intranet.parquesnacionales.gov.co/wp-content/uploads/2021/09/gth_pr_-30_-conflicto-de-intereses_v_1.pdf . Ver anexo: 1.  procedimiento conflicto de intereses.</t>
    </r>
  </si>
  <si>
    <r>
      <rPr>
        <b/>
        <sz val="11"/>
        <rFont val="Arial Narrow"/>
        <family val="2"/>
      </rPr>
      <t xml:space="preserve">GGIS: </t>
    </r>
    <r>
      <rPr>
        <sz val="11"/>
        <rFont val="Arial Narrow"/>
        <family val="2"/>
      </rPr>
      <t>19/04/2022</t>
    </r>
  </si>
  <si>
    <r>
      <rPr>
        <b/>
        <sz val="11"/>
        <rFont val="Arial Narrow"/>
        <family val="2"/>
      </rPr>
      <t xml:space="preserve">GGIS: </t>
    </r>
    <r>
      <rPr>
        <sz val="11"/>
        <rFont val="Arial Narrow"/>
        <family val="2"/>
      </rPr>
      <t>El personal del proceso Coordinación SINAP dispone de lineamientos estandarizados y documentados, por el proceso de Gestión del Talento Humano para la Entidad relacionados con conflicto de intereses oficializados en el Sistema de Gestión Integrado. 
Anexo 1. Procedimiento Conflicto de Intereses</t>
    </r>
  </si>
  <si>
    <r>
      <rPr>
        <b/>
        <sz val="11"/>
        <rFont val="Arial Narrow"/>
        <family val="2"/>
      </rPr>
      <t xml:space="preserve">GCI: </t>
    </r>
    <r>
      <rPr>
        <sz val="11"/>
        <rFont val="Arial Narrow"/>
        <family val="2"/>
      </rPr>
      <t>8/04/2022</t>
    </r>
  </si>
  <si>
    <r>
      <rPr>
        <b/>
        <sz val="11"/>
        <rFont val="Arial Narrow"/>
        <family val="2"/>
      </rPr>
      <t xml:space="preserve">OCDI. </t>
    </r>
    <r>
      <rPr>
        <sz val="11"/>
        <rFont val="Arial Narrow"/>
        <family val="2"/>
      </rPr>
      <t>19/04/2022</t>
    </r>
  </si>
  <si>
    <r>
      <rPr>
        <b/>
        <sz val="11"/>
        <rFont val="Arial Narrow"/>
        <family val="2"/>
      </rPr>
      <t>OCDI.</t>
    </r>
    <r>
      <rPr>
        <sz val="11"/>
        <rFont val="Arial Narrow"/>
        <family val="2"/>
      </rPr>
      <t xml:space="preserve"> La Jefe de Oficina a traves de correos electronicos de fechas 24 y 25 de enero, 07 y 08 de febrero, 04 y 07 de marzo, y 04 y 05 de abril de 2022, realizó el reparto de los procesos disciplinarios priorizados, cuya etapa de encontraba proxima a vencer. 
Ver Anexo. "Correos electronicos reparto" </t>
    </r>
  </si>
  <si>
    <r>
      <rPr>
        <b/>
        <sz val="11"/>
        <rFont val="Arial Narrow"/>
        <family val="2"/>
      </rPr>
      <t>OCDI.</t>
    </r>
    <r>
      <rPr>
        <sz val="11"/>
        <rFont val="Arial Narrow"/>
        <family val="2"/>
      </rPr>
      <t xml:space="preserve"> 19/04/2022</t>
    </r>
  </si>
  <si>
    <r>
      <rPr>
        <b/>
        <sz val="11"/>
        <rFont val="Arial Narrow"/>
        <family val="2"/>
      </rPr>
      <t>OCDI</t>
    </r>
    <r>
      <rPr>
        <sz val="11"/>
        <rFont val="Arial Narrow"/>
        <family val="2"/>
      </rPr>
      <t>. Se radicadon durante el periodo de Enero a 19 de abril de 2022, 17 quejas y/o informes, las cuales fueron evaluadas con la decisión que en derecho correspondió, expidición el respectivo acto administrativo.
Ver Anexo "Base de datos quejas"</t>
    </r>
  </si>
  <si>
    <r>
      <rPr>
        <b/>
        <sz val="11"/>
        <rFont val="Arial Narrow"/>
        <family val="2"/>
      </rPr>
      <t xml:space="preserve">SSNA: </t>
    </r>
    <r>
      <rPr>
        <sz val="11"/>
        <rFont val="Arial Narrow"/>
        <family val="2"/>
      </rPr>
      <t xml:space="preserve"> Se realiza acompañamiento permanente a la estructuración y suscripción del contrato interadministrativo entre Parques Nacionales y la Sociedad Hotelera Tequendama S.A., el cual tiene por objeto realizar la operación de los servicios ecoturísticos de alojamiento, alimentación y servicios complementarios en el PNN Tayrona. Este contrato tendrá una duración de 24 meses y fue suscrito el 28 de Enero. La Subdirección efectuo solicitudes al aliado en relación a la presentación de informes de avance, de acuerdo a lo pactado en la alianza y segun los tiempos estipulados para efectividad de los pagos comprometidos.  Anexo 1 Correos Solicitud Informes para Pago 1 / 
Anexo 2 SOPORTES FACTURA 01 / 
Anexo 3 cuenta cosolidad  hotel tequendama 1 / 
Anexo 4 Correos Solicitud Informes para Pago 2 / 
Anexo 5 informe ejecución +50% Aprobado / 
Anexo 6 CERTIFICACIÓN HOTEL TEQUENDAMA 2. </t>
    </r>
  </si>
  <si>
    <r>
      <rPr>
        <b/>
        <sz val="11"/>
        <rFont val="Arial Narrow"/>
        <family val="2"/>
      </rPr>
      <t>SSNA:</t>
    </r>
    <r>
      <rPr>
        <sz val="11"/>
        <rFont val="Arial Narrow"/>
        <family val="2"/>
      </rPr>
      <t xml:space="preserve"> La Entidad tiene a disposición de todo su personal en la intranet y web de Parques los lineamientos estandarizados y documentados relacionados con conflicto de intereses, para ser implementados y ejecutados según la necesidad u ocurrencia del tema. La Subdirección confirma que se puede acceder a dicha información en cualquier momento y de manera actualizada, como refuerzo a esta publicación se envia correo al equipo con el link de acceso. Anexo 1 Publicación del procedimiento Conflicto de Intereses GTH_PR_ 30. /  Anexo 2 Correo de PNNC - Lineamientos Conflicto de Intereses.</t>
    </r>
  </si>
  <si>
    <r>
      <rPr>
        <b/>
        <sz val="11"/>
        <rFont val="Arial Narrow"/>
        <family val="2"/>
      </rPr>
      <t>GPC</t>
    </r>
    <r>
      <rPr>
        <sz val="11"/>
        <rFont val="Arial Narrow"/>
        <family val="2"/>
      </rPr>
      <t xml:space="preserve"> Se cuenta con lineamientos establecidos a través de procedimientos en el SGI de PNNC.
Anexo 2. Procedimiento gth_pr_-30_-conflicto-de-intereses_v_1</t>
    </r>
  </si>
  <si>
    <r>
      <rPr>
        <b/>
        <sz val="11"/>
        <rFont val="Arial Narrow"/>
        <family val="2"/>
      </rPr>
      <t xml:space="preserve">GAU: </t>
    </r>
    <r>
      <rPr>
        <sz val="11"/>
        <rFont val="Arial Narrow"/>
        <family val="2"/>
      </rPr>
      <t>11/04/2022</t>
    </r>
  </si>
  <si>
    <r>
      <rPr>
        <b/>
        <sz val="11"/>
        <rFont val="Arial Narrow"/>
        <family val="2"/>
      </rPr>
      <t xml:space="preserve">GAU, DTCA, DTPA, DTAO, DTAM, DTOR, DTAN: </t>
    </r>
    <r>
      <rPr>
        <sz val="11"/>
        <rFont val="Arial Narrow"/>
        <family val="2"/>
      </rPr>
      <t>1/04/2022</t>
    </r>
  </si>
  <si>
    <r>
      <rPr>
        <b/>
        <sz val="11"/>
        <rFont val="Arial Narrow"/>
        <family val="2"/>
      </rPr>
      <t xml:space="preserve">GAU: </t>
    </r>
    <r>
      <rPr>
        <sz val="11"/>
        <rFont val="Arial Narrow"/>
        <family val="2"/>
      </rPr>
      <t>Se cuenta con el procedimiento de conflicto de Intereses .</t>
    </r>
    <r>
      <rPr>
        <b/>
        <sz val="11"/>
        <rFont val="Arial Narrow"/>
        <family val="2"/>
      </rPr>
      <t xml:space="preserve"> Evidencia:ANEXO 1 Procedimiento conflicto-de-intereses_v_1.</t>
    </r>
  </si>
  <si>
    <r>
      <rPr>
        <b/>
        <sz val="11"/>
        <rFont val="Arial Narrow"/>
        <family val="2"/>
      </rPr>
      <t xml:space="preserve">GPC </t>
    </r>
    <r>
      <rPr>
        <sz val="11"/>
        <rFont val="Arial Narrow"/>
        <family val="2"/>
      </rPr>
      <t xml:space="preserve">En Parques Nacionales Naturales de Colombia contamos con procedimiento documentado para el tema de conflicto de intereses, el cual se socializa a través de capacitaciones internas en el Grupo de Procesos Corporativos.
</t>
    </r>
    <r>
      <rPr>
        <b/>
        <sz val="11"/>
        <rFont val="Arial Narrow"/>
        <family val="2"/>
      </rPr>
      <t>Anexo 3. Procedimiento gth_pr_-30_-conflicto-de-intereses_v_1</t>
    </r>
  </si>
  <si>
    <r>
      <rPr>
        <b/>
        <sz val="11"/>
        <rFont val="Arial Narrow"/>
        <family val="2"/>
      </rPr>
      <t>GTIC:</t>
    </r>
    <r>
      <rPr>
        <sz val="11"/>
        <rFont val="Arial Narrow"/>
        <family val="2"/>
      </rPr>
      <t xml:space="preserve"> 22/04/2022</t>
    </r>
  </si>
  <si>
    <r>
      <rPr>
        <b/>
        <sz val="11"/>
        <rFont val="Arial Narrow"/>
        <family val="2"/>
      </rPr>
      <t>GTIC</t>
    </r>
    <r>
      <rPr>
        <sz val="11"/>
        <rFont val="Arial Narrow"/>
        <family val="2"/>
      </rPr>
      <t xml:space="preserve">  a través del sistema de protección de aplicaciones Web se generó reporte con el objetivo de mitigar los riesgos asociados a estas. Ver anexos (</t>
    </r>
    <r>
      <rPr>
        <b/>
        <sz val="11"/>
        <rFont val="Arial Narrow"/>
        <family val="2"/>
      </rPr>
      <t>BD/1</t>
    </r>
    <r>
      <rPr>
        <sz val="11"/>
        <rFont val="Arial Narrow"/>
        <family val="2"/>
      </rPr>
      <t xml:space="preserve">. Screen Shot 2022-04-18 at 17.37.27.png; 2. Screen Shot 2022-04-18 at 17.37.53.png; </t>
    </r>
    <r>
      <rPr>
        <b/>
        <sz val="11"/>
        <rFont val="Arial Narrow"/>
        <family val="2"/>
      </rPr>
      <t>Engine/ 3.</t>
    </r>
    <r>
      <rPr>
        <sz val="11"/>
        <rFont val="Arial Narrow"/>
        <family val="2"/>
      </rPr>
      <t xml:space="preserve"> Screen Shot 2022-04-18 at 17.36.10.png; </t>
    </r>
    <r>
      <rPr>
        <b/>
        <sz val="11"/>
        <rFont val="Arial Narrow"/>
        <family val="2"/>
      </rPr>
      <t>Filestore/ 4</t>
    </r>
    <r>
      <rPr>
        <sz val="11"/>
        <rFont val="Arial Narrow"/>
        <family val="2"/>
      </rPr>
      <t xml:space="preserve">. Screen Shot 2022-04-18 at 17.36.49.png; 5. Screen Shot 2022-04-18 at 17.36.57.png; </t>
    </r>
    <r>
      <rPr>
        <b/>
        <sz val="11"/>
        <rFont val="Arial Narrow"/>
        <family val="2"/>
      </rPr>
      <t>Storage/ 6.</t>
    </r>
    <r>
      <rPr>
        <sz val="11"/>
        <rFont val="Arial Narrow"/>
        <family val="2"/>
      </rPr>
      <t xml:space="preserve"> Screen Shot 2022-04-18 at 17.35.29.png.</t>
    </r>
  </si>
  <si>
    <r>
      <rPr>
        <b/>
        <sz val="11"/>
        <rFont val="Arial Narrow"/>
        <family val="2"/>
      </rPr>
      <t>GTIC:</t>
    </r>
    <r>
      <rPr>
        <sz val="11"/>
        <rFont val="Arial Narrow"/>
        <family val="2"/>
      </rPr>
      <t xml:space="preserve"> La entidad cuenta con el Procedimiento de Conflicto de Intereses GTH_PR_30 oficializado y publicado en el  Modelo Integrado de Planeación y Gestión en el proceso de Gestión de Talento Humano https://intranet.parquesnacionales.gov.co/wp-content/uploads/2021/09/gth_pr_-30_-conflicto-de-intereses_v_1.pdf . Ver anexo: 1. Evidencia procedimiento conflicto de intereses.</t>
    </r>
  </si>
  <si>
    <r>
      <rPr>
        <b/>
        <sz val="11"/>
        <rFont val="Arial Narrow"/>
        <family val="2"/>
      </rPr>
      <t xml:space="preserve">GGCI: </t>
    </r>
    <r>
      <rPr>
        <sz val="11"/>
        <rFont val="Arial Narrow"/>
        <family val="2"/>
      </rPr>
      <t>12/04/2022</t>
    </r>
  </si>
  <si>
    <r>
      <rPr>
        <b/>
        <sz val="11"/>
        <rFont val="Arial Narrow"/>
        <family val="2"/>
      </rPr>
      <t xml:space="preserve">GGCI: </t>
    </r>
    <r>
      <rPr>
        <sz val="11"/>
        <rFont val="Arial Narrow"/>
        <family val="2"/>
      </rPr>
      <t xml:space="preserve">El proceso tiene conocimiento del procedimiento del Conflicto de intereses y sus respectivos lineamientos, los cuales se encuentran plasmados en el procedimiento GTH_PR_30 el cual se encuentra disponible en el link: https://intranet.parquesnacionales.gov.co/instrumentos-evaluacion-y-control-gestion/documentos/gestion-del-talento-humano/ en el proceso de talento humano. Evidencia: Anexo 1. gth_pr_-30_-conflicto-de-intereses_v_1 Procedimiento Publicado </t>
    </r>
  </si>
  <si>
    <r>
      <rPr>
        <b/>
        <sz val="11"/>
        <rFont val="Arial Narrow"/>
        <family val="2"/>
      </rPr>
      <t>OAJ</t>
    </r>
    <r>
      <rPr>
        <sz val="11"/>
        <rFont val="Arial Narrow"/>
        <family val="2"/>
      </rPr>
      <t>:04/04/2022</t>
    </r>
  </si>
  <si>
    <r>
      <rPr>
        <b/>
        <sz val="11"/>
        <rFont val="Arial Narrow"/>
        <family val="2"/>
      </rPr>
      <t xml:space="preserve">OAJ </t>
    </r>
    <r>
      <rPr>
        <sz val="11"/>
        <rFont val="Arial Narrow"/>
        <family val="2"/>
      </rPr>
      <t>en el seguimiento a las acciones judiciales, generó la Matriz de seguimiento correspondiente (evidencia en 4 archivos)</t>
    </r>
  </si>
  <si>
    <r>
      <rPr>
        <b/>
        <sz val="11"/>
        <rFont val="Arial Narrow"/>
        <family val="2"/>
      </rPr>
      <t xml:space="preserve">OAJ </t>
    </r>
    <r>
      <rPr>
        <sz val="11"/>
        <rFont val="Arial Narrow"/>
        <family val="2"/>
      </rPr>
      <t>La OAJ realizó la socialización del procedimiento Conflicto de Intereses, con el equipo de trabajo, a través de correo electrónico (evidencia en 1 archivo)</t>
    </r>
  </si>
  <si>
    <r>
      <rPr>
        <b/>
        <sz val="10"/>
        <rFont val="Arial Narrow"/>
        <family val="2"/>
      </rPr>
      <t xml:space="preserve">OAP: </t>
    </r>
    <r>
      <rPr>
        <sz val="10"/>
        <rFont val="Arial Narrow"/>
        <family val="2"/>
      </rPr>
      <t>13/04/2022</t>
    </r>
  </si>
  <si>
    <r>
      <rPr>
        <b/>
        <sz val="11"/>
        <rFont val="Arial Narrow"/>
        <family val="2"/>
      </rPr>
      <t xml:space="preserve">OAP: </t>
    </r>
    <r>
      <rPr>
        <sz val="11"/>
        <rFont val="Arial Narrow"/>
        <family val="2"/>
      </rPr>
      <t>22/04/2022</t>
    </r>
  </si>
  <si>
    <r>
      <rPr>
        <b/>
        <sz val="11"/>
        <rFont val="Arial Narrow"/>
        <family val="2"/>
      </rPr>
      <t xml:space="preserve">OAP: </t>
    </r>
    <r>
      <rPr>
        <sz val="11"/>
        <rFont val="Arial Narrow"/>
        <family val="2"/>
      </rPr>
      <t>El día 04 de marzo se realizó una reunión con todos los enlaces de cooperación de las direcciones territoriales en la cuál se realizó una contextualización del procedimiento de formulación y seguimiento, de proyectos de cooperación nacional, no oficial e internacional,  
Anexo: 04032022 asistenica reunion enlaces de cooperacion.xlsx</t>
    </r>
  </si>
  <si>
    <r>
      <rPr>
        <b/>
        <sz val="11"/>
        <rFont val="Arial Narrow"/>
        <family val="2"/>
      </rPr>
      <t xml:space="preserve">SGM_GPM: </t>
    </r>
    <r>
      <rPr>
        <sz val="11"/>
        <rFont val="Arial Narrow"/>
        <family val="2"/>
      </rPr>
      <t>10/04/2022</t>
    </r>
  </si>
  <si>
    <r>
      <rPr>
        <b/>
        <sz val="11"/>
        <rFont val="Arial Narrow"/>
        <family val="2"/>
      </rPr>
      <t xml:space="preserve">SGM_GPM: </t>
    </r>
    <r>
      <rPr>
        <sz val="11"/>
        <rFont val="Arial Narrow"/>
        <family val="2"/>
      </rPr>
      <t>Teniendo en cuenta que el seguimiento a los compromisos es semestral, para este primer cuatrimestre, no se presenta reporte de seguimiento ni se anexan evidencias.</t>
    </r>
  </si>
  <si>
    <r>
      <rPr>
        <b/>
        <sz val="11"/>
        <rFont val="Arial Narrow"/>
        <family val="2"/>
      </rPr>
      <t xml:space="preserve">SGM: </t>
    </r>
    <r>
      <rPr>
        <sz val="11"/>
        <rFont val="Arial Narrow"/>
        <family val="2"/>
      </rPr>
      <t xml:space="preserve">El proceso de administración y manejo, hace uso del procedimiento vigente GTH_PR_ 30_ Conflicto de intereses_V_1 dispuesto por el proceso gestión del talento humano, para socializar y tener presente en caso de presentarse una situación por conflicto de intereses.
</t>
    </r>
    <r>
      <rPr>
        <b/>
        <sz val="11"/>
        <rFont val="Arial Narrow"/>
        <family val="2"/>
      </rPr>
      <t>Evidencia:</t>
    </r>
    <r>
      <rPr>
        <sz val="11"/>
        <rFont val="Arial Narrow"/>
        <family val="2"/>
      </rPr>
      <t xml:space="preserve"> Print_ProcecoTalento Humano_PorcedimientoConflicto Intereses</t>
    </r>
  </si>
  <si>
    <r>
      <rPr>
        <b/>
        <sz val="11"/>
        <rFont val="Arial Narrow"/>
        <family val="2"/>
      </rPr>
      <t xml:space="preserve">SGM: </t>
    </r>
    <r>
      <rPr>
        <sz val="11"/>
        <rFont val="Arial Narrow"/>
        <family val="2"/>
      </rPr>
      <t>10/04/2022</t>
    </r>
  </si>
  <si>
    <r>
      <rPr>
        <b/>
        <sz val="11"/>
        <rFont val="Arial Narrow"/>
        <family val="2"/>
      </rPr>
      <t xml:space="preserve">SGM: </t>
    </r>
    <r>
      <rPr>
        <sz val="11"/>
        <rFont val="Arial Narrow"/>
        <family val="2"/>
      </rPr>
      <t xml:space="preserve">El proceso de participación social, hace uso del procedimiento vigente GTH_PR_ 30_ Conflicto de intereses_V_1 dispuesto por gestión del talento humano, para socializar y tener presente en caso de presentarse una situación por conflicto de intereses.
</t>
    </r>
    <r>
      <rPr>
        <b/>
        <sz val="11"/>
        <rFont val="Arial Narrow"/>
        <family val="2"/>
      </rPr>
      <t>Evidencia:</t>
    </r>
    <r>
      <rPr>
        <sz val="11"/>
        <rFont val="Arial Narrow"/>
        <family val="2"/>
      </rPr>
      <t xml:space="preserve"> Print_ProcecoTalento Humano_PorcedimientoConflicto Intereses</t>
    </r>
  </si>
  <si>
    <r>
      <rPr>
        <b/>
        <sz val="11"/>
        <rFont val="Arial Narrow"/>
        <family val="2"/>
      </rPr>
      <t>GTEA:</t>
    </r>
    <r>
      <rPr>
        <sz val="11"/>
        <rFont val="Arial Narrow"/>
        <family val="2"/>
      </rPr>
      <t xml:space="preserve"> 01/04/2022
</t>
    </r>
    <r>
      <rPr>
        <b/>
        <sz val="11"/>
        <rFont val="Arial Narrow"/>
        <family val="2"/>
      </rPr>
      <t>DTCA</t>
    </r>
    <r>
      <rPr>
        <sz val="11"/>
        <rFont val="Arial Narrow"/>
        <family val="2"/>
      </rPr>
      <t>: 01/04/2022</t>
    </r>
  </si>
  <si>
    <r>
      <rPr>
        <b/>
        <sz val="11"/>
        <rFont val="Arial Narrow"/>
        <family val="2"/>
      </rPr>
      <t>GTEA:</t>
    </r>
    <r>
      <rPr>
        <sz val="11"/>
        <rFont val="Arial Narrow"/>
        <family val="2"/>
      </rPr>
      <t xml:space="preserve"> Se reportan 129 trámites durante el periodo, que fueron publicados en la gaceta oficial de Parques Nacionales Naturales de Colombia, con especial énfasis en los relacionados con Reservas Naturales de la Sociedad Civil. Evidencia: Gaceta ENERO 2022 - Parques Nacionales Naturales de Colombia, Gaceta Febrero 2022 - Parques Nacionales Naturales de Colombia, Gaceta MARZO 2022 - Parques Nacionales Naturales de Colombia y Gaceta ABRIL 2022 - Parques Nacionales Naturales de Colombia. y Reporte Orfeo Coordinador GTEA
</t>
    </r>
    <r>
      <rPr>
        <b/>
        <sz val="11"/>
        <rFont val="Arial Narrow"/>
        <family val="2"/>
      </rPr>
      <t>DTCA</t>
    </r>
    <r>
      <rPr>
        <sz val="11"/>
        <rFont val="Arial Narrow"/>
        <family val="2"/>
      </rPr>
      <t>: De conformidad con lo establecido en la resolución 163 de 2009, el Jefe del AP del CRSB filtra la información aportada por el usuario y una vez validada se envía a la DT para continuar con el trámite de esta manera desde la DT se hace un control y previo cumplimento de los requisitos establecidos en la resolución en mención se elaboran los actos administrativos como al presente se evidencian.  Inicialmente se elaboran los actos administrativos, se envían al líder del equipo Jurídico para la revisión y finalmente se envían al director para su revisión y firma. Nota: Cada archivo de evidencia tiene: 1. solicitud trámite, acto administrativo firmado y correo electrónico con visto bueno. Evidencia: 1) EVIDENCIA SOLICITUD DE TRAMITE PEÑON DE LAS HADAS-ACTO ADMINSITRATIVO FIRMADO-CORREO ELECTRONICO CON VISTO BUENO 2)) EVIDENCIA SOLICITUD DE TRAMITE TEHCTO ROJO-ACTO ADMINSITRATIVO FIRMADO-CORREO ELECTRONICO CON VISTO BUENO 3)) EVIDENCIA SOLICITUD DE TRAMITE PREDIO MARIA DEL MAR-ACTO ADMINSITRATIVO FIRMADO-CORREO ELECTRONICO CON VISTO BUENO.4 ) EVIDENCIA SOLICITUD DE TRAMITE SOCIEDAD LAGUNA ENCANTADA-ACTO ADMINSITRATIVO FIRMADO-CORREO ELECTRONICO CON VISTO BUENO 5)) EVIDENCIA SOLICITUD DE TRAMITE ISLA GLORIA-ACTO ADMINSITRATIVO FIRMADO-CORREO ELECTRONICO CON VISTO BUENO 6) EVIDENCIA SOLICITUD DE TRAMITE ISLA ARENA-ACTO ADMINSITRATIVO FIRMADO-CORREO ELECTRONICO CON VISTO BUENO 7) REPORTE DEL ORFEO DEL DIRECTOR FILTRADO - PROCESOS SANCIONATORIOS.</t>
    </r>
  </si>
  <si>
    <r>
      <rPr>
        <b/>
        <sz val="11"/>
        <rFont val="Arial Narrow"/>
        <family val="2"/>
      </rPr>
      <t xml:space="preserve">GTEA: </t>
    </r>
    <r>
      <rPr>
        <sz val="11"/>
        <rFont val="Arial Narrow"/>
        <family val="2"/>
      </rPr>
      <t>1/04/2022</t>
    </r>
    <r>
      <rPr>
        <b/>
        <sz val="11"/>
        <rFont val="Arial Narrow"/>
        <family val="2"/>
      </rPr>
      <t xml:space="preserve">
DTCA: </t>
    </r>
    <r>
      <rPr>
        <sz val="11"/>
        <rFont val="Arial Narrow"/>
        <family val="2"/>
      </rPr>
      <t>1/04/2022</t>
    </r>
  </si>
  <si>
    <r>
      <rPr>
        <b/>
        <sz val="11"/>
        <rFont val="Arial Narrow"/>
        <family val="2"/>
      </rPr>
      <t>DTAN:</t>
    </r>
    <r>
      <rPr>
        <sz val="11"/>
        <rFont val="Arial Narrow"/>
        <family val="2"/>
      </rPr>
      <t xml:space="preserve"> La direccion territorial en el primer cuatrimestre de 2022 realizo impulso procesal a  4  procesos sancionatorios y asi mismo fueron publicados en la gaceta ambiental .  Se adjuntan los memorandos mediante el cual  se llevo cabo el impulso procesal. </t>
    </r>
    <r>
      <rPr>
        <b/>
        <sz val="11"/>
        <rFont val="Arial Narrow"/>
        <family val="2"/>
      </rPr>
      <t>ANEXOS</t>
    </r>
    <r>
      <rPr>
        <sz val="11"/>
        <rFont val="Arial Narrow"/>
        <family val="2"/>
      </rPr>
      <t xml:space="preserve">: 1. 20225520000017 de fecha 9/03/2022, - 20225520000027 de fecha: 9/03/2022.- 20225520001813 de fecha: 18/03/2022,- 20225520001823 de fecha:22/03/2022
</t>
    </r>
    <r>
      <rPr>
        <b/>
        <sz val="11"/>
        <rFont val="Arial Narrow"/>
        <family val="2"/>
      </rPr>
      <t xml:space="preserve">PNN PISBA: </t>
    </r>
    <r>
      <rPr>
        <sz val="11"/>
        <rFont val="Arial Narrow"/>
        <family val="2"/>
      </rPr>
      <t xml:space="preserve">Se adjunta correo electronico dodne el AP informa  que dentro del ambito de su competencia en el primer cuatrimestre de 2022 no se han iniciado procesos sancionaotrios en  su juridisción. </t>
    </r>
    <r>
      <rPr>
        <b/>
        <sz val="11"/>
        <rFont val="Arial Narrow"/>
        <family val="2"/>
      </rPr>
      <t xml:space="preserve">Anexo: </t>
    </r>
    <r>
      <rPr>
        <sz val="11"/>
        <rFont val="Arial Narrow"/>
        <family val="2"/>
      </rPr>
      <t xml:space="preserve">PNN Pisba Correo electronico procesos sancionatorios. 
</t>
    </r>
    <r>
      <rPr>
        <b/>
        <sz val="11"/>
        <rFont val="Arial Narrow"/>
        <family val="2"/>
      </rPr>
      <t xml:space="preserve">Catatumbo: </t>
    </r>
    <r>
      <rPr>
        <sz val="11"/>
        <rFont val="Arial Narrow"/>
        <family val="2"/>
      </rPr>
      <t xml:space="preserve">Se adjunta correo electronico dodne el AP informa  que dentro del ambito de su competencia en el primer cuatrimestre de 2022 no se han iniciado procesos sancionaotrios en  su juridisción. </t>
    </r>
    <r>
      <rPr>
        <b/>
        <sz val="11"/>
        <rFont val="Arial Narrow"/>
        <family val="2"/>
      </rPr>
      <t>Anexo:</t>
    </r>
    <r>
      <rPr>
        <sz val="11"/>
        <rFont val="Arial Narrow"/>
        <family val="2"/>
      </rPr>
      <t xml:space="preserve"> PNN Catatumbo Correo electronico procesos sancionatorios.</t>
    </r>
    <r>
      <rPr>
        <b/>
        <sz val="11"/>
        <rFont val="Arial Narrow"/>
        <family val="2"/>
      </rPr>
      <t xml:space="preserve"> 
Guanenta:</t>
    </r>
    <r>
      <rPr>
        <sz val="11"/>
        <rFont val="Arial Narrow"/>
        <family val="2"/>
      </rPr>
      <t>Se adjunta correo electronico dodne el AP informa  que dentro del ambito de su competencia en el primer cuatrimestre de 2022 no se han iniciado procesos sancionaotrios en  su juridisción.</t>
    </r>
    <r>
      <rPr>
        <b/>
        <sz val="11"/>
        <rFont val="Arial Narrow"/>
        <family val="2"/>
      </rPr>
      <t>Anexo</t>
    </r>
    <r>
      <rPr>
        <sz val="11"/>
        <rFont val="Arial Narrow"/>
        <family val="2"/>
      </rPr>
      <t xml:space="preserve">:Reporte procesos Sancionatorios SFF Guanentá.  
</t>
    </r>
    <r>
      <rPr>
        <b/>
        <sz val="11"/>
        <rFont val="Arial Narrow"/>
        <family val="2"/>
      </rPr>
      <t>SFF IGUAQUE</t>
    </r>
    <r>
      <rPr>
        <sz val="11"/>
        <rFont val="Arial Narrow"/>
        <family val="2"/>
      </rPr>
      <t xml:space="preserve">:  Se adjunta informe  trimestral de los  procesos sancionatorios vigentes con los impulsos procesales efectuaos en año 2022. </t>
    </r>
    <r>
      <rPr>
        <b/>
        <sz val="11"/>
        <rFont val="Arial Narrow"/>
        <family val="2"/>
      </rPr>
      <t>Anexos</t>
    </r>
    <r>
      <rPr>
        <sz val="11"/>
        <rFont val="Arial Narrow"/>
        <family val="2"/>
      </rPr>
      <t xml:space="preserve">: Informe trimestral sancionatorios . - 
</t>
    </r>
    <r>
      <rPr>
        <b/>
        <sz val="11"/>
        <rFont val="Arial Narrow"/>
        <family val="2"/>
      </rPr>
      <t>COCUY</t>
    </r>
    <r>
      <rPr>
        <sz val="11"/>
        <rFont val="Arial Narrow"/>
        <family val="2"/>
      </rPr>
      <t xml:space="preserve"> : Se adjunta correo electronico dodne el AP informa  que dentro del ambito de su competencia en el primer cuatrimestre de 2022 no se han iniciado procesos sancionaotrios en  su juridisción .</t>
    </r>
    <r>
      <rPr>
        <b/>
        <sz val="11"/>
        <rFont val="Arial Narrow"/>
        <family val="2"/>
      </rPr>
      <t xml:space="preserve"> Anexo:</t>
    </r>
    <r>
      <rPr>
        <sz val="11"/>
        <rFont val="Arial Narrow"/>
        <family val="2"/>
      </rPr>
      <t xml:space="preserve">REPORTE ACTUACIONES SANCIONATORIOS.-  
</t>
    </r>
    <r>
      <rPr>
        <b/>
        <sz val="11"/>
        <rFont val="Arial Narrow"/>
        <family val="2"/>
      </rPr>
      <t>ESTORAQUES:</t>
    </r>
    <r>
      <rPr>
        <sz val="11"/>
        <rFont val="Arial Narrow"/>
        <family val="2"/>
      </rPr>
      <t xml:space="preserve"> Se adjunta informe donde se relacionan las actuaciones sancionaotrias en el primer cuatrimestre de 2022   </t>
    </r>
    <r>
      <rPr>
        <b/>
        <sz val="11"/>
        <rFont val="Arial Narrow"/>
        <family val="2"/>
      </rPr>
      <t>Anexo:</t>
    </r>
    <r>
      <rPr>
        <sz val="11"/>
        <rFont val="Arial Narrow"/>
        <family val="2"/>
      </rPr>
      <t xml:space="preserve">INFORME ACTUACIONES SANCIONATORIAS ANU LOS ESTORAQUES – I TRIMESTRE 2022. -  
</t>
    </r>
    <r>
      <rPr>
        <b/>
        <sz val="11"/>
        <rFont val="Arial Narrow"/>
        <family val="2"/>
      </rPr>
      <t>YARIGUIES</t>
    </r>
    <r>
      <rPr>
        <sz val="11"/>
        <rFont val="Arial Narrow"/>
        <family val="2"/>
      </rPr>
      <t xml:space="preserve">:Se adjunta correo electronico dodne el AP informa  que dentro del ambito de su competencia en el primer cuatrimestre de 2022 no se han iniciado procesos sancionaotrios en  su juridisción . </t>
    </r>
    <r>
      <rPr>
        <b/>
        <sz val="11"/>
        <rFont val="Arial Narrow"/>
        <family val="2"/>
      </rPr>
      <t>Anexo</t>
    </r>
    <r>
      <rPr>
        <sz val="11"/>
        <rFont val="Arial Narrow"/>
        <family val="2"/>
      </rPr>
      <t xml:space="preserve">: REPORTE ACTUACIONES SANCIONATORIOS.- </t>
    </r>
    <r>
      <rPr>
        <b/>
        <sz val="11"/>
        <rFont val="Arial Narrow"/>
        <family val="2"/>
      </rPr>
      <t>TAMA</t>
    </r>
    <r>
      <rPr>
        <sz val="11"/>
        <rFont val="Arial Narrow"/>
        <family val="2"/>
      </rPr>
      <t>: Se adjunta correo electronico dodne el AP informa  que dentro del ambito de su competencia en el primer cuatrimestre de 2022 no se han iniciado procesos sancionaotrios en  su juridisción-</t>
    </r>
    <r>
      <rPr>
        <b/>
        <sz val="11"/>
        <rFont val="Arial Narrow"/>
        <family val="2"/>
      </rPr>
      <t>Anexo:</t>
    </r>
    <r>
      <rPr>
        <sz val="11"/>
        <rFont val="Arial Narrow"/>
        <family val="2"/>
      </rPr>
      <t xml:space="preserve"> REPORTE ACTUACIONES SANCIONATORIOS</t>
    </r>
  </si>
  <si>
    <r>
      <rPr>
        <b/>
        <sz val="11"/>
        <rFont val="Arial Narrow"/>
        <family val="2"/>
      </rPr>
      <t>PNN CORDILLERA DE LOS PICACHOS</t>
    </r>
    <r>
      <rPr>
        <sz val="11"/>
        <rFont val="Arial Narrow"/>
        <family val="2"/>
      </rPr>
      <t xml:space="preserve">: Desde el área protegida se envía correo electrónico a la DTOR solicitando apoyo en el suministro de imágenes para soportar y avanzar en nuevo proceso sancionatorio por eventos de quema y tala al interior del Parque. Evidencia: Correo a la DTOR - Sig solicitando apoyo para iniciar proceso sancionatorio. 
</t>
    </r>
    <r>
      <rPr>
        <b/>
        <sz val="11"/>
        <rFont val="Arial Narrow"/>
        <family val="2"/>
      </rPr>
      <t>PNN SUMAPAZ</t>
    </r>
    <r>
      <rPr>
        <sz val="11"/>
        <rFont val="Arial Narrow"/>
        <family val="2"/>
      </rPr>
      <t xml:space="preserve">: Se remite correo electrónico a la DTOR informando que durante el período en el Área Protegida no se presentaron conductas que ameriten la correspondiente actuación sancionatoria
Evidencia: Correo_reportesancion_2022
</t>
    </r>
    <r>
      <rPr>
        <b/>
        <sz val="11"/>
        <rFont val="Arial Narrow"/>
        <family val="2"/>
      </rPr>
      <t>PNN CHINGAZA</t>
    </r>
    <r>
      <rPr>
        <sz val="11"/>
        <rFont val="Arial Narrow"/>
        <family val="2"/>
      </rPr>
      <t xml:space="preserve">: Se realizó proceso Ejecutivo por Cobro Administrativo Coactivo No. 16-005 impulsado por Oficina Asesora Jurídica, Nivel Central. Evidencia: 2.1.2 Notificacion_libardo_almanza
</t>
    </r>
    <r>
      <rPr>
        <b/>
        <sz val="11"/>
        <rFont val="Arial Narrow"/>
        <family val="2"/>
      </rPr>
      <t>PNN TINIGUA</t>
    </r>
    <r>
      <rPr>
        <sz val="11"/>
        <rFont val="Arial Narrow"/>
        <family val="2"/>
      </rPr>
      <t xml:space="preserve">: Durante el periodo de reporte se adelantó seguimiento a 363,3 hectáreas deforestadas entre abril y diciembre del año 2021 al interior del Parque Nacional Natural Tinigua mediante la interpretación de imágenes satelitales 231.1 Informe_Tec_Inicial. Evidencia: Psa_Tup_Incendios_03-09 Ene
</t>
    </r>
    <r>
      <rPr>
        <b/>
        <sz val="11"/>
        <rFont val="Arial Narrow"/>
        <family val="2"/>
      </rPr>
      <t>DNIMI CINARUCO</t>
    </r>
    <r>
      <rPr>
        <sz val="11"/>
        <rFont val="Arial Narrow"/>
        <family val="2"/>
      </rPr>
      <t xml:space="preserve">: A la fecha no se han realizado actuaciones sancionatorias para el DNMI Cinaruco. Se está en espera de lineamientos para abordar este tema en áreas donde es permitido el uso. No se remiten evidencias.
</t>
    </r>
    <r>
      <rPr>
        <b/>
        <sz val="11"/>
        <rFont val="Arial Narrow"/>
        <family val="2"/>
      </rPr>
      <t>PNN EL TUPARRO</t>
    </r>
    <r>
      <rPr>
        <sz val="11"/>
        <rFont val="Arial Narrow"/>
        <family val="2"/>
      </rPr>
      <t>: Durante la vigencia 2022, el PNN El Tuparro no ha dado apertura de procesos sancionatorios ambientales, acordes a la Ley 1333; sin embargo, el equipo técnico del AP y la DTOR, avanzan en la construcción del informe para el inicio del proceso sancionatorio ambiental contra indeterminados por los incendios de cobertura vegetal presentados.</t>
    </r>
  </si>
  <si>
    <r>
      <rPr>
        <b/>
        <sz val="11"/>
        <rFont val="Arial Narrow"/>
        <family val="2"/>
      </rPr>
      <t xml:space="preserve">DTPA: </t>
    </r>
    <r>
      <rPr>
        <sz val="11"/>
        <rFont val="Arial Narrow"/>
        <family val="2"/>
      </rPr>
      <t>1/04/2022
PNN FARALLONES DE CALI 1/04/2022
PNN GORGONA 1/04/2022
SFF ISLA MALPELO 1/04/2022
PNN KATIOS 1/04/2022
PNN MUNCHIQUE 1/04/2022
PNN SANQUIANGA 1/04/2022
PNN URAMBA BAHIA MALAGA 1/04/2022
PNN UTRIA 1/04/2022</t>
    </r>
  </si>
  <si>
    <r>
      <rPr>
        <b/>
        <sz val="11"/>
        <rFont val="Arial Narrow"/>
        <family val="2"/>
      </rPr>
      <t xml:space="preserve">DTPA: </t>
    </r>
    <r>
      <rPr>
        <sz val="11"/>
        <rFont val="Arial Narrow"/>
        <family val="2"/>
      </rPr>
      <t xml:space="preserve">La decisión de impulso respectivo a procesos sancionatorios está liderado en la territorial por el área de jurídica, por lo tanto el reporte se realiza desde el consolidado de la DT. En donde, a Con corte a 31 de marzo de 2022 se han proyectado los actos administrativos, presentes en la carpeta adjunta. Evidencia:-Carpeta sancionatorios con impulso procesal primer trimestre 2022.
</t>
    </r>
    <r>
      <rPr>
        <b/>
        <sz val="11"/>
        <rFont val="Arial Narrow"/>
        <family val="2"/>
      </rPr>
      <t>PNN Farallones de Cal</t>
    </r>
    <r>
      <rPr>
        <sz val="11"/>
        <rFont val="Arial Narrow"/>
        <family val="2"/>
      </rPr>
      <t xml:space="preserve">i: remitió al Director Territorial las medidas preventivas impuestas al interior del PNN Farallones de Cali., en cumplimiento de lo establecido en la Resolución No 476 de 2012. (Anexos: Memorando 2022766000334 3 de fecha 09 de Febrero de 2022., y Memorando 20227660005673 Marzo 30 de 2022)
</t>
    </r>
    <r>
      <rPr>
        <b/>
        <sz val="11"/>
        <rFont val="Arial Narrow"/>
        <family val="2"/>
      </rPr>
      <t>PNN KATIOS</t>
    </r>
    <r>
      <rPr>
        <sz val="11"/>
        <rFont val="Arial Narrow"/>
        <family val="2"/>
      </rPr>
      <t xml:space="preserve">: Se cuenta con proceso sancionatorio de fecha marzo 20 de 2022, contra indeterminados en el sector Cacarica por tala selectiva de especies identificada como bálsamo y choiba. (Informe de campo para proceso sancionatorio. Contra indeterminado.)
</t>
    </r>
    <r>
      <rPr>
        <b/>
        <sz val="11"/>
        <rFont val="Arial Narrow"/>
        <family val="2"/>
      </rPr>
      <t>PNN UTRIA</t>
    </r>
    <r>
      <rPr>
        <sz val="11"/>
        <rFont val="Arial Narrow"/>
        <family val="2"/>
      </rPr>
      <t xml:space="preserve">: Se ha enviado en el mes de febrero los documentos relacionando las acciones de decomisos de artes no permitidos en el parque para continuar el trámite de proceso sancionatorio (Memorando remisorio de los informes de decomisos realizados en el área)
Para las demás áreas protegidas, </t>
    </r>
    <r>
      <rPr>
        <b/>
        <sz val="11"/>
        <rFont val="Arial Narrow"/>
        <family val="2"/>
      </rPr>
      <t>PNN Gorgona, PNN Munchique, PNN sanquianga, PNN Uramba y el SFF Malpelo,</t>
    </r>
    <r>
      <rPr>
        <sz val="11"/>
        <rFont val="Arial Narrow"/>
        <family val="2"/>
      </rPr>
      <t xml:space="preserve"> en lo transcurrido del año no se han identificado acciones que requieran el inicio de un proceso sancionatorio.</t>
    </r>
  </si>
  <si>
    <r>
      <rPr>
        <b/>
        <sz val="11"/>
        <rFont val="Arial Narrow"/>
        <family val="2"/>
      </rPr>
      <t>DTAN y AREAS PROTEGIDAS DE LA DTAN - PNN CATATUMBO BARI, PNN COCUY,AUN ESTORAQUES, SFF GUANENTA ALTO RIO FONCE, SFF IGUAQUE, PNN PISBA, PNN SERRANIA YARIGUIES y PNN TAMA: :</t>
    </r>
    <r>
      <rPr>
        <sz val="11"/>
        <rFont val="Arial Narrow"/>
        <family val="2"/>
      </rPr>
      <t xml:space="preserve"> Se relacionan informe a las metas PAA primer trimestre 2022 y las alertas dadas desde por el apoyo a los procesos administrativos sancionatorios ambientales través del cual se informó respecto del estado a la fecha de los procesos sancionatorios priorizados por la Dirección Territorial Andes Nororientales,  se relaciona enlace metas PAA  2022. correos electrónicos, reportes mensuales sancionatorios. Evidencia enlace DTAN metas PAA 2022 : https://drive.google.com/drive/folders/1qEoqPnIUWt5wLLio-1qb9tOBPMNkZMUS?usp=sharing  ANEXOS: 1. Reporte PAA -  7 de marzo,-  2. Reporte PAA - I Trimestre 2022 SANCIONATORIOS PANTALLAZO  EVIDENCIAS PAA 1 TRIMESTRE .</t>
    </r>
  </si>
  <si>
    <r>
      <t xml:space="preserve">Los procesos Sancionatorios son diligenciados desde la DT, por lo tanto el reporte se realizó al seguimiento trimestral el reporte de los avances realizados en el Plan de Accion Anual para la vigencia 2022
Evidencias: Reporte PAA Enero-Marzo 2022
</t>
    </r>
    <r>
      <rPr>
        <b/>
        <sz val="11"/>
        <rFont val="Arial Narrow"/>
        <family val="2"/>
      </rPr>
      <t>PNN Farallones de Cali</t>
    </r>
    <r>
      <rPr>
        <sz val="11"/>
        <rFont val="Arial Narrow"/>
        <family val="2"/>
      </rPr>
      <t xml:space="preserve">: remitio al Director Territorial las medidas preventivas impuestas al interior del PNN Farallones de Cali., en cumplimiento de lo establecido en la Resolución No 476 de 2012. (Anexos: Memorando 2022766000334 3 de fecha 09 de Febrero de 2022., y Memorando 20227660005673 Marzo 30 de 2022)
</t>
    </r>
    <r>
      <rPr>
        <b/>
        <sz val="11"/>
        <rFont val="Arial Narrow"/>
        <family val="2"/>
      </rPr>
      <t>PNN KATIOS:</t>
    </r>
    <r>
      <rPr>
        <sz val="11"/>
        <rFont val="Arial Narrow"/>
        <family val="2"/>
      </rPr>
      <t xml:space="preserve"> Se cuenta con proceso sancionatorio de fecha marzo 20 de 2022, contra indeterminados en el sector Cacarica por tala selectiva de especies identificada como bálsamo y choiba. (Informe de campo para proceso sancionatorio. Contra indeterminado.)
</t>
    </r>
    <r>
      <rPr>
        <b/>
        <sz val="11"/>
        <rFont val="Arial Narrow"/>
        <family val="2"/>
      </rPr>
      <t>PNN UTRIA:</t>
    </r>
    <r>
      <rPr>
        <sz val="11"/>
        <rFont val="Arial Narrow"/>
        <family val="2"/>
      </rPr>
      <t xml:space="preserve"> Se ha enviado en el mes de febrero los documentos relacionando las acciones de decomisos de artes no permitidos en el parque para continuar el tramite de proceso sancionaotio (Memorando remisorio de los informes de decomisos realizados en el area)
Para las demás áreas protegidas,</t>
    </r>
    <r>
      <rPr>
        <b/>
        <sz val="11"/>
        <rFont val="Arial Narrow"/>
        <family val="2"/>
      </rPr>
      <t xml:space="preserve"> PNN Gorgona, PNN Munchique, PNN sanquianga, PNN Uramba y el SFF Malpelo,</t>
    </r>
    <r>
      <rPr>
        <sz val="11"/>
        <rFont val="Arial Narrow"/>
        <family val="2"/>
      </rPr>
      <t xml:space="preserve">  en lo transcurrido del año no se han identificado acciones que requieran el inicio de un proceso sancionatorio.</t>
    </r>
  </si>
  <si>
    <r>
      <rPr>
        <b/>
        <sz val="11"/>
        <rFont val="Arial Narrow"/>
        <family val="2"/>
      </rPr>
      <t>PNN Cueva De Los Guacharos, PNN Complejo volcánico Doña Juana, PNN Las Hermosas, PNN Las Orquídeas, PNN Los Nevados, PNN Nevado Del Huila, PNN Puracé, PNN Selva De Florencia, PNN Tatamá, SFF Galeras, SFF Isla De La Corota y SFF Otún Quimbaya</t>
    </r>
    <r>
      <rPr>
        <sz val="11"/>
        <rFont val="Arial Narrow"/>
        <family val="2"/>
      </rPr>
      <t xml:space="preserve">: Como medio de control existente se reporta el informe generado de la plataforma SICOSMART de cada área protegida, en el cual se evidencia las presiones antrópicas registradas en los recorridos ejecutados por el área durante el trimestre I de 2022.
</t>
    </r>
    <r>
      <rPr>
        <b/>
        <sz val="11"/>
        <rFont val="Arial Narrow"/>
        <family val="2"/>
      </rPr>
      <t>Evidencia</t>
    </r>
    <r>
      <rPr>
        <sz val="11"/>
        <rFont val="Arial Narrow"/>
        <family val="2"/>
      </rPr>
      <t>: Carpeta por área protegida con: - Informe SICOSMART trimestre I 
PNN Tatamá : Informe Sico Smart_I Trim 2022
PNN Complejo volcánico Doña Juana: Mapa_Presiones_pCVDJC_2022_10
PNN Cueva De Los Guacharos: Informe PVC I Trimestre- Guacharos- 2022 con Informe Sico Smart_I Trim 2022
PNN Las Hermosas: Correo HER
PNN Las Orquídeas: Informe Sico Smart_I Trim 2022
PNN Los Nevados: Informe Sico Smart_I Trim 2022
PNN Nevado Del Huila: Informe Sico Smart_I Trim 2022
PNN Puracé: Informe Sico Smart_I Trim 2022
PNN Selva De Florencia: pSFL_2022-Trimestre1_InformeSeguimientoPVyC_SICOSMART
SFF Galeras: Informe Sico Smart_I Trim 2022
SFF Isla De La Corota: Informe Sico Smart_I Trim 2022
SFF Otún Quimbaya: Informe_PVC_Trimestre_1 Otun Quimbaya con Informe Sico Smart_I Trim 2022</t>
    </r>
  </si>
  <si>
    <r>
      <t xml:space="preserve">PARAMILLO. En el trimestre I del año 2022 se realizaron tres recorridos donde se recolectó información de PVC, donde se reportó presiones por tala selectiva, deforestación, extracción de fauna silvestre y remociones en masa, estas infracciones fueron incorporados a la herramienta Sico Smart, generando el respectivo informe trimestral. También se tienen resultados del seguimiento a la deforestación mediante el análisis de imágenes Planet Scope en 19 ventanas del AP priorizadas, se incorporaron resultados del análisis de focos de calor y se ingresaron otras infracciones ambientales o presiones que no tienen asignadas coordenadas, pero que fueron observadas en campo. </t>
    </r>
    <r>
      <rPr>
        <b/>
        <sz val="11"/>
        <rFont val="Arial Narrow"/>
        <family val="2"/>
      </rPr>
      <t>Se anexa informe  Paramillo Sico Smart.  
TAYRONA.</t>
    </r>
    <r>
      <rPr>
        <sz val="11"/>
        <rFont val="Arial Narrow"/>
        <family val="2"/>
      </rPr>
      <t xml:space="preserve"> En el primer trimestre del año 2022, más los meses de Noviembre y Diciembre de 2021, en el marco del ejercicio de Autoridad ambiental se realizaron 356 recorridos en los sectores de Administración, Arrecifes, Bahía Concha, Cedro, Cinto, Gayraca, Granate, Neguanje, Palangana, Pueblito, Zaino, generando con ello la identificación de las presiones de 475 presiones antropicas, entre ellas vertimiento y abandono de residuos, agricultura, caceria, deforestación entresaca, especies exoticas, excavaciones, extracción de flora, fuego, ganaderia, infraestructura, pesca ilegal, tala selectiva, transito marino no autorizado.  Se anexa</t>
    </r>
    <r>
      <rPr>
        <b/>
        <sz val="11"/>
        <rFont val="Arial Narrow"/>
        <family val="2"/>
      </rPr>
      <t xml:space="preserve"> Informe SMART 1er trimestre 2022</t>
    </r>
    <r>
      <rPr>
        <sz val="11"/>
        <rFont val="Arial Narrow"/>
        <family val="2"/>
      </rPr>
      <t xml:space="preserve">
</t>
    </r>
    <r>
      <rPr>
        <b/>
        <sz val="11"/>
        <rFont val="Arial Narrow"/>
        <family val="2"/>
      </rPr>
      <t>SFF</t>
    </r>
    <r>
      <rPr>
        <sz val="11"/>
        <rFont val="Arial Narrow"/>
        <family val="2"/>
      </rPr>
      <t xml:space="preserve"> </t>
    </r>
    <r>
      <rPr>
        <b/>
        <sz val="11"/>
        <rFont val="Arial Narrow"/>
        <family val="2"/>
      </rPr>
      <t>CGSM</t>
    </r>
    <r>
      <rPr>
        <sz val="11"/>
        <rFont val="Arial Narrow"/>
        <family val="2"/>
      </rPr>
      <t xml:space="preserve"> Para el primer trimestre  del año el AP realizo 53 recorridos ( 42 terretres y 11 acuaticos), realizando los respectivos track y almacenando en la herramienta de SICOSMART.</t>
    </r>
    <r>
      <rPr>
        <b/>
        <sz val="11"/>
        <rFont val="Arial Narrow"/>
        <family val="2"/>
      </rPr>
      <t xml:space="preserve"> Informe SICOSMART CGSM 1ER TRIMESTRE.docx</t>
    </r>
    <r>
      <rPr>
        <sz val="11"/>
        <rFont val="Arial Narrow"/>
        <family val="2"/>
      </rPr>
      <t xml:space="preserve">
</t>
    </r>
    <r>
      <rPr>
        <b/>
        <sz val="11"/>
        <rFont val="Arial Narrow"/>
        <family val="2"/>
      </rPr>
      <t>SFF EL CORCHAL</t>
    </r>
    <r>
      <rPr>
        <sz val="11"/>
        <rFont val="Arial Narrow"/>
        <family val="2"/>
      </rPr>
      <t xml:space="preserve"> En cuanto a las acciones de PVC ejecutadas en lo corrido del presente año, se  realizaron 20 recorridos de Control y Vigilancia en los sectores de Manglar, Corcho, Chauna y Cenagoso. A su vez se realizó el ejercicio de visualización de imágenes de los sectores del área protegida utilizando la herramienta Planet Scope, lo que nos permite sacar algunas conclusiones tales como:Para la ciénaga de Pablo y Tronconera, se observaron altos niveles de inundabilidad entre los meses de diciembre 2021 y enero 2022, esto debido al taponamiento en el sector conocido como Boca de Luisa, salida del caño Correa al mar, como producto de la acumulación de grandes cantidades de maleza arrastrada por el caño y que se acumuló en este punto; y para mediados de febrero y marzo comienzan a descender los niveles de inundabilidad, permitiendo así el avance de la cuña salina. Por lo que se recomienda realizar sobrevuelos de Drone.La ciénaga Bajitos tiene una composición vegetal, a sus alrededores, totalmente verde, este cuerpo es dominado por la presencia de mangle rojo; por su parte, la ciénaga Morelos a sus alrededores también tiene una tonalidad verde, su composición vegetal también es dominada por mangle rojo y, además, distintas gramíneas y vegetación ripiaría propia de agua dulce como lo es el Helecho matatigre, la Enea y la taruya. Por lo que se observa que la cobertura vegetal está en mejores condiciones que en otros sectores del Santuario, pero se recomienda implementar medidas de manejo, como lo es la restauración de los flujos hídricos de Caño Burro, Portobelo y Caño Rico y de igual forma continuar con el monitoreo y el establecimiento de parcelas permanentes. </t>
    </r>
    <r>
      <rPr>
        <b/>
        <sz val="11"/>
        <rFont val="Arial Narrow"/>
        <family val="2"/>
      </rPr>
      <t xml:space="preserve">Evidencia Informe_PVC_-SFFCMH_Primer_Trimestre_2022
</t>
    </r>
    <r>
      <rPr>
        <sz val="11"/>
        <rFont val="Arial Narrow"/>
        <family val="2"/>
      </rPr>
      <t xml:space="preserve"> </t>
    </r>
    <r>
      <rPr>
        <b/>
        <sz val="11"/>
        <rFont val="Arial Narrow"/>
        <family val="2"/>
      </rPr>
      <t xml:space="preserve">PNN OLD PROVIDENCE </t>
    </r>
    <r>
      <rPr>
        <sz val="11"/>
        <rFont val="Arial Narrow"/>
        <family val="2"/>
      </rPr>
      <t xml:space="preserve">Durante el primer trimestre el AP realizó la programación y ejecucion de patrullajes realizando los tracks respectivos y los waypoint cuando se presenta una presión para que queden dentro de la herramienta SICOSMART. Se programaron 17 patrullajes desde el 01 de febrero hasta el 24 de marzo.  Se presento el informe trimestral de PVC </t>
    </r>
    <r>
      <rPr>
        <b/>
        <sz val="11"/>
        <rFont val="Arial Narrow"/>
        <family val="2"/>
      </rPr>
      <t>(informe PVC_V2_2022_T1)</t>
    </r>
    <r>
      <rPr>
        <sz val="11"/>
        <rFont val="Arial Narrow"/>
        <family val="2"/>
      </rPr>
      <t xml:space="preserve">, donde se incluyen los anexos establecidos. De igual manera, se remitió el backup de los recorridos a la DTCA para el cálculo de visibilidad, encontrando una visibilidad del 100% del área en presion </t>
    </r>
    <r>
      <rPr>
        <b/>
        <sz val="11"/>
        <rFont val="Arial Narrow"/>
        <family val="2"/>
      </rPr>
      <t>(mapa visibilidad primer trimestre)
 VIPIS</t>
    </r>
    <r>
      <rPr>
        <sz val="11"/>
        <rFont val="Arial Narrow"/>
        <family val="2"/>
      </rPr>
      <t xml:space="preserve"> Para el primer trimestre del año 2022, el Área Protegida avanza en la realización de 42 recorridos de Prevención, Vigilancia y Control; ejecutados entre el período 1 de enero al 18 de marzo en sectores y rutas establecidas al interior del Área Protegida: En el sector occidental se realizaron en total 14 recorridos de los cuales 11 fueron interinstitucionales con el apoyo de la Policía de Carabineros en las rutas número 1, 2, 3 y 4 orientados a la prevención de presiones (Incendios forestales), monitoreo del VOC almeja Polymesoda arctata en la ciénaga el torno y actividades de educación ambiental. En el sector carretera se realizaron en total 28 recorridos utilizando la ruta 9 orientados a Prevención, Vigilancia y Control, seguimientos de las obras enrocado en el kilómetro 18 y 20 por la presión erosión costera, monitoreo de presiones (Fauna atropellada) y para el monitoreo de variables ambientales en los sitios de siembra y rehabilitación de caños en el puerto caimán correspondiente al proyecto DLS-UNIÓN EUROPEA-ASOC CAIMÁN.</t>
    </r>
    <r>
      <rPr>
        <b/>
        <sz val="11"/>
        <rFont val="Arial Narrow"/>
        <family val="2"/>
      </rPr>
      <t xml:space="preserve"> Evidencias: Informe SICO SMART
PNN CRSB</t>
    </r>
    <r>
      <rPr>
        <sz val="11"/>
        <rFont val="Arial Narrow"/>
        <family val="2"/>
      </rPr>
      <t xml:space="preserve"> Durante el primer trimestre de 2022 (enero y febrero), se han realizado en total 55 recorridos en el área protegida; 32 recorridos marinos y 23 recorridos terrestres de acuerdo con los datos sistematizados en SICOSMART, así mismo, se logró determinar que para ese periodo el 58% de los recorridos realizados fueron marinos, mientras, el 42 % corresponde a los recorridos terrestres. Evidencia:</t>
    </r>
    <r>
      <rPr>
        <b/>
        <sz val="11"/>
        <rFont val="Arial Narrow"/>
        <family val="2"/>
      </rPr>
      <t xml:space="preserve"> Reporte SICO SMART</t>
    </r>
    <r>
      <rPr>
        <sz val="11"/>
        <rFont val="Arial Narrow"/>
        <family val="2"/>
      </rPr>
      <t xml:space="preserve">
</t>
    </r>
    <r>
      <rPr>
        <b/>
        <sz val="11"/>
        <rFont val="Arial Narrow"/>
        <family val="2"/>
      </rPr>
      <t xml:space="preserve"> CORALES DE PROFUNDIDAD</t>
    </r>
    <r>
      <rPr>
        <sz val="11"/>
        <rFont val="Arial Narrow"/>
        <family val="2"/>
      </rPr>
      <t xml:space="preserve"> Para el primer trimestre del 2022, se realizaron cinco recorridos de PVC, en el marco de acompañamiento a salidas de campo marino oceánico con proyectos de investigacion, con la Universidad Industrial de Santander – UIS y la Universidad de Los Andes, los cuales cuenta con sus respectivos avales de investigación. Se realizo el seguimiento y monitoreo remoto a traves del uso de la versión gratuita de la plaforma satelital Marine Traffic. Por lo anterior a pesar que el área protegida normalmente no programa salidas de recorridos de PVC durante el primer trimestre, para esta vigencia y en el marco de los proyectos anteriormente señalados se realizaron 5 recorridos de campo al interior del área protegida, así como el avistamiento de especies de fauna principalmente, con la plataforma satelital versión gratuita Marine Traffic,  se registró la presión de tránsito marítimo. La mayoría de los recorridos se desarrollaron por el sector noreste del área protegida.</t>
    </r>
    <r>
      <rPr>
        <b/>
        <sz val="11"/>
        <rFont val="Arial Narrow"/>
        <family val="2"/>
      </rPr>
      <t xml:space="preserve"> Anexo2_Primer_Infor_Trim_SICOSMART_PNN_CPR_31_03_2022</t>
    </r>
    <r>
      <rPr>
        <sz val="11"/>
        <rFont val="Arial Narrow"/>
        <family val="2"/>
      </rPr>
      <t xml:space="preserve">. Limitaciones: Vacíos en normatividad marítima para abordar procesos sancionatorios ambientales (Mar Territorial, Zona Contigua y Zona Económica Exclusiva). La ratificación por parte de Colombia de la “Convención de las Naciones Unidas Sobre El Derecho Al Mar”, en la cual menciona: “El Derecho de Paso Inocente de los Buques”, y esta es una presión identificada para el área protegida.   La falta de disponibilidad presupuestal del Recuso 20 FONAM, para la contratación de la renovación de la licencia de la plataforma satelital Marine Traffic, para el monitoreo del tránsito marítimo, al interior del área protegida. Restricción de acceso al área protegida por la presencia del fenómeno climático de “Mar de Leva”, que se presenta en el Caribe Colombiano, durante los meses de diciembre, enero, febrero y marzo de cada año.   
</t>
    </r>
    <r>
      <rPr>
        <b/>
        <sz val="11"/>
        <rFont val="Arial Narrow"/>
        <family val="2"/>
      </rPr>
      <t>SFF Los Colorados:</t>
    </r>
    <r>
      <rPr>
        <sz val="11"/>
        <rFont val="Arial Narrow"/>
        <family val="2"/>
      </rPr>
      <t xml:space="preserve"> Para el periodo de reporte se realizaron en total 99 recorridos por las 5 rutas establecidas en el protocolo de PVC del área protegida: Cacaos - Carretera – Vivero, Yayal, Polo - Bajo El Cerezo, Cañada La Chana – Rondón, Bajo Grande, los cuales fueron sistematizados en la herramienta SICOSMART , a partir de lo cual, se generó el correspondiente informe trimestral con los respectivos avances en torno a las observaciones realizadas, esfuerzo realizado y afectaciones ambientales identificadas</t>
    </r>
    <r>
      <rPr>
        <b/>
        <sz val="11"/>
        <rFont val="Arial Narrow"/>
        <family val="2"/>
      </rPr>
      <t xml:space="preserve"> (Anexo 1. Informe Sicosmart-I Trimestre 2022).</t>
    </r>
    <r>
      <rPr>
        <sz val="11"/>
        <rFont val="Arial Narrow"/>
        <family val="2"/>
      </rPr>
      <t xml:space="preserve"> De igual manera, se remitió el backup de los recorridos a la DTCA para el cálculo de visibilidad </t>
    </r>
    <r>
      <rPr>
        <b/>
        <sz val="11"/>
        <rFont val="Arial Narrow"/>
        <family val="2"/>
      </rPr>
      <t>(Anexo 2. correo de remisión de backup de SICOSMATR a la DTCA</t>
    </r>
    <r>
      <rPr>
        <sz val="11"/>
        <rFont val="Arial Narrow"/>
        <family val="2"/>
      </rPr>
      <t>), alcanzando un área bajo presión visibilizada de 283,8 ha, que correspondió al 95.28 %</t>
    </r>
    <r>
      <rPr>
        <b/>
        <sz val="11"/>
        <rFont val="Arial Narrow"/>
        <family val="2"/>
      </rPr>
      <t xml:space="preserve"> (Anexo 3. Mapa_visibilidad_Colorados_I Trimestre_2022). </t>
    </r>
    <r>
      <rPr>
        <sz val="11"/>
        <rFont val="Arial Narrow"/>
        <family val="2"/>
      </rPr>
      <t>Para el presente periodo, se priorizo la presión inadecuada disposición de residuos solidos inorgánicos, por lo cual se incluyo en el programa de educación ambiental para trabajarlo con las demás instituciones responsables</t>
    </r>
    <r>
      <rPr>
        <b/>
        <sz val="11"/>
        <rFont val="Arial Narrow"/>
        <family val="2"/>
      </rPr>
      <t xml:space="preserve"> (Anexo 4. Plan de trabajo de EA) </t>
    </r>
    <r>
      <rPr>
        <sz val="11"/>
        <rFont val="Arial Narrow"/>
        <family val="2"/>
      </rPr>
      <t>y se elaboro un documento técnico que contiene la problemática, la identificación y georreferenciación de puntos críticos (Puntos calientes)</t>
    </r>
    <r>
      <rPr>
        <b/>
        <sz val="11"/>
        <rFont val="Arial Narrow"/>
        <family val="2"/>
      </rPr>
      <t xml:space="preserve"> (Anexo 5. Documento técnico-presión residuos solidos inorgánicos</t>
    </r>
    <r>
      <rPr>
        <sz val="11"/>
        <rFont val="Arial Narrow"/>
        <family val="2"/>
      </rPr>
      <t xml:space="preserve">).  Por ser una problemática de competencia directa de la alcaldía y la empresa de aseo se coordinara y articulara el trabajo sobre dicha presión y se hará seguimiento de los puntos calientes en el segundo cuatrimestre.
</t>
    </r>
    <r>
      <rPr>
        <b/>
        <sz val="11"/>
        <rFont val="Arial Narrow"/>
        <family val="2"/>
      </rPr>
      <t xml:space="preserve"> MACUIRA</t>
    </r>
    <r>
      <rPr>
        <sz val="11"/>
        <rFont val="Arial Narrow"/>
        <family val="2"/>
      </rPr>
      <t>. Durante el primer trimestre se registraron 41 recorridos de PVC desarrollado en los 4 sectores de manejo del Parque (Anuwapa’a, Kajashiwo’u, Tawaira y Siapana), básicamente durante estos patrullajes se observaron presiones asociadas con la presencia de ganadería (caprina, bovina y ovina), signos de estrés hídrico en la cobertura vegetal y disminución de los niveles de agua de las fuentes hídricas ocasionada por la intensificación de la temporada de sequía en la región. También se continúa con recorridos de seguimiento de acuerdos de conservación en el territorio Yunsapü, sector de manejo Tawaira. Durante estos recorridos de inspección en campo se verifica la posible ocurrencia de actividades de tala selectiva con fines de comercialización, por parte de algunas personas aledañas al territorio, cabe destacar que no se han hallado indicios que demuestren tales conductas.Evidencia</t>
    </r>
    <r>
      <rPr>
        <b/>
        <sz val="11"/>
        <rFont val="Arial Narrow"/>
        <family val="2"/>
      </rPr>
      <t xml:space="preserve"> INFORME_SICO_SMART 
SFF FLAMENGOS</t>
    </r>
    <r>
      <rPr>
        <sz val="11"/>
        <rFont val="Arial Narrow"/>
        <family val="2"/>
      </rPr>
      <t xml:space="preserve"> Para el primer trimestre de la vigencia 2022, se presenta el informe trimestral de PVC, y el informe Sico Smart del primer trimestre 2022, en el cual se describen las acciones de vigilancia que se desarrollan en el AP. Se levantaron todos los informes generados a partir de las herramientas y lineamientos de la entidad. Se realizaron 32 recorridos de Prevención, Vigilancia y Control; ejecutados entre el período de 15 de diciembre al 25 de marzo de 2022 en los sectores y rutas establecidas al interior del Santuario, descritos en el formato de ejecución de recorridos y en la programación trimestral de recorridos de PVC. En conjunto con la DTCA y NC se realiza la revisión y análisis de la información del aplicativo Sico Smart, dando como resultado el mapa de visibilidad y el porcentaje del AP bajo presión.</t>
    </r>
    <r>
      <rPr>
        <b/>
        <sz val="11"/>
        <rFont val="Arial Narrow"/>
        <family val="2"/>
      </rPr>
      <t xml:space="preserve"> Anexo 2. Informe Sico Smart I trimestre 2022 SFFF
 SFFF  El PNN SNSM</t>
    </r>
    <r>
      <rPr>
        <sz val="11"/>
        <rFont val="Arial Narrow"/>
        <family val="2"/>
      </rPr>
      <t xml:space="preserve"> realiza los patrullajes según lo dispuesto en la programación trimestral de recorridos y en el seguimiento a la ejecución trimestral de los recorridos, también, de conformidad con el protocolo de PVC. Todos los patrullajes son registrados en el SICO SMART y a partir de este insumo, la DTCA genera el análisis de visibilidad del AP.Para este el primer trimestre 2022, de acuerdo con los patrullajes reportados, el área protegida alcanzó una visibilidad de 1663.5 hectáreas de las áreas en presión, que corresponden al 3,82% de las hectáreas en presión.Se adjuntan los siguientes soportes: </t>
    </r>
    <r>
      <rPr>
        <b/>
        <sz val="11"/>
        <rFont val="Arial Narrow"/>
        <family val="2"/>
      </rPr>
      <t>1. Soporte de entrega a DTCA de Patrullajes correspondientes al I trimestre de PVC 2022; 2. Programación trimestral de recorridos de PVC-I trimestre 2022; 3. Ejecución trimestral de recorridos de PVC - I trimestre 2022; y 4. ANALISIS_VISIBILIDAD_SIERRA_I TRIM 2022. 
SF Acandí</t>
    </r>
    <r>
      <rPr>
        <sz val="11"/>
        <rFont val="Arial Narrow"/>
        <family val="2"/>
      </rPr>
      <t xml:space="preserve"> Durante el cuatrimestre, el equipo técnico del área protegida no realizó recorridos de PVC marinos y terrestres, debido a que no cuenta con el personal técnico y operario para el manejo de la embarcación y de las motocicletas para realizar el ejercicio de Autoridad Ambiental, situación que se ha informado de manera oficial a la Dirección Territorial mediante correos electrónicos y memorando N° 20226780000403 de 2022., </t>
    </r>
    <r>
      <rPr>
        <b/>
        <sz val="11"/>
        <rFont val="Arial Narrow"/>
        <family val="2"/>
      </rPr>
      <t>aamb_fo_30_- Informe PVC I Trimestre 2022 - SF APP (1)</t>
    </r>
    <r>
      <rPr>
        <sz val="11"/>
        <rFont val="Arial Narrow"/>
        <family val="2"/>
      </rPr>
      <t xml:space="preserve">
 </t>
    </r>
    <r>
      <rPr>
        <b/>
        <sz val="11"/>
        <rFont val="Arial Narrow"/>
        <family val="2"/>
      </rPr>
      <t>BAHIA PORTETE</t>
    </r>
    <r>
      <rPr>
        <sz val="11"/>
        <rFont val="Arial Narrow"/>
        <family val="2"/>
      </rPr>
      <t xml:space="preserve"> Durante los meses de enero, febrero y marzo se realizaron 6 recorridos de PVC en los sectores de Portete, Yariwanichi, Youlepa e Ian. Aunque se realizaron estos recorridos,  teniendo en cuenta las dificultades que presenta el área protegida PNN Bahía Portete Kaurrele, respecto de su capacidad instalada de talento humano, este trimestre no se cuenta con información relacionada a recorridos de PVC, ya que, no es posible subirlos a la Plataforma SICOSMART, debido a que no cuentan con el personal requerido para adelantar la actividad.</t>
    </r>
    <r>
      <rPr>
        <b/>
        <sz val="11"/>
        <rFont val="Arial Narrow"/>
        <family val="2"/>
      </rPr>
      <t>Anexo1. Informe de implementacion del  protocolo de PVC.</t>
    </r>
  </si>
  <si>
    <r>
      <rPr>
        <b/>
        <sz val="11"/>
        <rFont val="Arial Narrow"/>
        <family val="2"/>
      </rPr>
      <t>PNN CATATUMBO BARI, PNN COCUY, ANU ESTORAQUES, SFF GUANENTA ALTO RIO FONCE, SFF IGUAQUE, PNN PISBA, PNN SERRANIA YARIGUIES y PNN TAMA</t>
    </r>
    <r>
      <rPr>
        <sz val="11"/>
        <rFont val="Arial Narrow"/>
        <family val="2"/>
      </rPr>
      <t>: Para el primer trimestre 2022 en las AP de la DTAN el grupo SIG genero el informe de SICOSMART de cada área, acorde a los recorridos y observaciones que ellos subieron al software Sicosmart. Evidencias: Informe SicosSMART por cada área protegida de la DTAN. 
PNN CATATUMBO BARI: Cat_I 
PNN COCUY: Coc_I
ANU ESTORAQUES: ANUE_I
SFF GUANENTA ALTO RIO FONCE: Gua_I
SFF IGUAQUE: Igu_I
PNN PISBA: Pis_I
PNN SERRANIA YARIGUIES: Seya_I
PNN TAMA: Tam_I</t>
    </r>
  </si>
  <si>
    <r>
      <rPr>
        <b/>
        <sz val="11"/>
        <rFont val="Arial Narrow"/>
        <family val="2"/>
      </rPr>
      <t>PNN CORDILLERA DE LOS PICACHOS</t>
    </r>
    <r>
      <rPr>
        <sz val="11"/>
        <rFont val="Arial Narrow"/>
        <family val="2"/>
      </rPr>
      <t xml:space="preserve">: Durante el cuatrimestre, en la implementación del protocolo de PVC se desarrollaron actividades en tres componentes Prevención, Control y Vigilancia, en relación a este último componente, se reporta la ejecución de 12 recorridos según programación. En los recorridos realizados se identifica una presión de tipo natural por deslizamiento al interior del Parque y se hace verificación de una presión informada en el mapa de estado - presión 2021 elaborado por el GSIR del Nivel Central la cual correspondía un humedal natural en buen estado de conservación.
Evidencia: Anexo 1. Correo_remisorio_informe_trim_PVC; 
Anexo 2. Informe_PVC_trimestral, 
Anexo 3. formato_ejecucion_reco_I_trim_2022, 
Anexo 4. Inf_SICO_SMART_I_trim2022, 
Anexo 5. prog_trim_rec_PVC_I_Trim2022, 
Anexo 6. Visibilidad_pPIC_01_2022.
</t>
    </r>
    <r>
      <rPr>
        <b/>
        <sz val="11"/>
        <rFont val="Arial Narrow"/>
        <family val="2"/>
      </rPr>
      <t>PNN SUMAPAZ</t>
    </r>
    <r>
      <rPr>
        <sz val="11"/>
        <rFont val="Arial Narrow"/>
        <family val="2"/>
      </rPr>
      <t xml:space="preserve">: En el reporte del primer informe de PVC, se identificaron las presiones presentadas durante los diferentes recorridos programados, los cuales fueron cargados debidamente a la plataforma SICO SMART, generando así el mapa de visibilidad. Evidencias: Anexo_Informe_recorridos_TrimestreI, Anexo_Informe_SICO_SMART_V410_000010, Anexo_mapa_visibilidad-SumT1, 1. Informe_Sum_PVC_Trimestre1, Anexo_Programación Trimestre I y Anexo_Seguimiento trimestre I.
</t>
    </r>
    <r>
      <rPr>
        <b/>
        <sz val="11"/>
        <rFont val="Arial Narrow"/>
        <family val="2"/>
      </rPr>
      <t>PNN CHINGAZA</t>
    </r>
    <r>
      <rPr>
        <sz val="11"/>
        <rFont val="Arial Narrow"/>
        <family val="2"/>
      </rPr>
      <t xml:space="preserve">: Se identificaron y registraron presiones en los recorridos de PVC realizados en el periodo, información sistematizada en el aplicativo Sicosmart que se puede evidenciar en el informe. 
2.3.1 Informe Trimestral PVC., 2.3.2 Anexos_Inf_pvc_trim_I_2022, 2.3.3 PantallazoCorreoEnviadoDTOR.
</t>
    </r>
    <r>
      <rPr>
        <b/>
        <sz val="11"/>
        <rFont val="Arial Narrow"/>
        <family val="2"/>
      </rPr>
      <t>PNN TINIGUA</t>
    </r>
    <r>
      <rPr>
        <sz val="11"/>
        <rFont val="Arial Narrow"/>
        <family val="2"/>
      </rPr>
      <t xml:space="preserve">: Durante la vigencia, se realizó u recorrido de PVC aéreo mediante sensores remotos y se generó un mapa de Visibilidad con el cual se valida un área 15881.527 ha en jornadas de vigilancia, lo que equivale al 25.31 % de las zonas presionadas en el PNN TINIGUA
234.1_Inf_PVC_Trim_I_2022
234.2_Inf_SicoSmar_Trim_I
234.3_Mapa_Vis_Trim_I
234.5_Patrullaje_Tirm_I
</t>
    </r>
    <r>
      <rPr>
        <b/>
        <sz val="11"/>
        <rFont val="Arial Narrow"/>
        <family val="2"/>
      </rPr>
      <t>PNN EL TUPARRO:</t>
    </r>
    <r>
      <rPr>
        <sz val="11"/>
        <rFont val="Arial Narrow"/>
        <family val="2"/>
      </rPr>
      <t xml:space="preserve"> De acuerdo a la situación actual de riesgo público del AP, durante este periodo se han realizado recorridos, únicamente una vez por semana al interior del área protegida, teniendo en cuenta la programación trimestral de recorridos de PVC. Así mismo, se ha participado en capacitaciones de SICO SMART, generación de informes SMART y fortalecimiento del equipo de trabajo en temas como manejo de GPS, plan de contingencia para desastres naturales y riesgo público. Evidencia: 6. Inf_PVC_ITri</t>
    </r>
  </si>
  <si>
    <r>
      <rPr>
        <b/>
        <sz val="11"/>
        <rFont val="Arial Narrow"/>
        <family val="2"/>
      </rPr>
      <t>PNN FARALLONES DE CALI, PNN GORGONA, SFF ISLA MALPELO, PNN KATIOS, PNN MUNCHIQUE, PNN SANQUIANGA, PNN URAMBA BAHIA MALAGA y PNN UTRIA:</t>
    </r>
    <r>
      <rPr>
        <sz val="11"/>
        <rFont val="Arial Narrow"/>
        <family val="2"/>
      </rPr>
      <t xml:space="preserve"> Se cumplió a cabalidad con el cronograma propuesto para el primer trimestre del año 2022, todas las áreas protegidas realizaron el informe de PVC. Para constancia de ello, se remite a la evidencia de verificación. Sin embargo, en las áreas donde no se reportaron recorridos de PVC y que están debidamente sustentadas, sus informes incluyeron actividades de prevención.:
Evidencia: 
-PNN Farallones  se realizaron los recorrido programados considerando el protocolo PVC vigente (informes PVC)
-PNN Gorgona se realizaron los recorrido programados considerando el protocolo PVC vigente ( (informes PVC)
-PNN Katios se realizaron los recorrido programados considerando el protocolo PVC vigente ( (informes PVC)
-PNN Utria se realizaron los recorrido programados considerando el protocolo PVC vigente ( (informes PVC)
-PNN Munchique se realizaron los recorrido programados considerando el protocolo PVC vigente ( (informe PVC)
-PNN Sanquianga se realizaron los recorrido programados considerando el protocolo PVC vigente ( (informe PVC)
-PNN Uramba Bahía Málaga se realizaron los recorrido programados considerando el protocolo PVC vigente ((informe PVC)
-SFF Isla Malpelo se realizaron los recorrido programados considerando el protocolo PVC vigente ((Informe PVC)</t>
    </r>
  </si>
  <si>
    <r>
      <rPr>
        <b/>
        <sz val="11"/>
        <rFont val="Arial Narrow"/>
        <family val="2"/>
      </rPr>
      <t xml:space="preserve">GTEA: </t>
    </r>
    <r>
      <rPr>
        <sz val="11"/>
        <rFont val="Arial Narrow"/>
        <family val="2"/>
      </rPr>
      <t>33,33%</t>
    </r>
  </si>
  <si>
    <r>
      <rPr>
        <b/>
        <sz val="11"/>
        <rFont val="Arial Narrow"/>
        <family val="2"/>
      </rPr>
      <t xml:space="preserve">GGIS: </t>
    </r>
    <r>
      <rPr>
        <sz val="11"/>
        <rFont val="Arial Narrow"/>
        <family val="2"/>
      </rPr>
      <t>Se tiene planteado para el mes de mayo la realizacion de  la jornada de socialización del procedimiento de conflicto de intereses, en este cuatrimestre no se reporta avance, ni se anexan evidencias.</t>
    </r>
  </si>
  <si>
    <r>
      <rPr>
        <b/>
        <sz val="11"/>
        <rFont val="Arial Narrow"/>
        <family val="2"/>
      </rPr>
      <t xml:space="preserve">GGIS: </t>
    </r>
    <r>
      <rPr>
        <sz val="11"/>
        <rFont val="Arial Narrow"/>
        <family val="2"/>
      </rPr>
      <t>0%</t>
    </r>
  </si>
  <si>
    <r>
      <rPr>
        <b/>
        <sz val="11"/>
        <rFont val="Arial Narrow"/>
        <family val="2"/>
      </rPr>
      <t xml:space="preserve">OCDI. </t>
    </r>
    <r>
      <rPr>
        <sz val="11"/>
        <rFont val="Arial Narrow"/>
        <family val="2"/>
      </rPr>
      <t xml:space="preserve"> 19/04/2022</t>
    </r>
  </si>
  <si>
    <r>
      <rPr>
        <b/>
        <sz val="11"/>
        <rFont val="Arial Narrow"/>
        <family val="2"/>
      </rPr>
      <t xml:space="preserve">OCDI </t>
    </r>
    <r>
      <rPr>
        <sz val="11"/>
        <rFont val="Arial Narrow"/>
        <family val="2"/>
      </rPr>
      <t>Se evaluaron los siguientes procesos disciplinarios, con la respectiva decisión que e derecho correspondió: Expedientes 889-2019, 919-2021, 835-2019, 811-2019, 758-2018,759-2018, 884-2019, 909-2021, 858-2020, 930-2022, 884-2020, 955-2022, 698-2016, 739-2017, 858-2020, 956-2022, 861-2020, 908-2021, 897-2020, 904-2021, 870-2020, 916-2021, 758-2018, 904-2021, 908-2021, 916-2021, 935-2021, 926-2021, 927-2021, 795-2019, 870-2020, 901-2021, 843-2019, 800-2019 Y 820-2019
Ver anexo "Matriz base de datos de los Actos Administrativos evaluados Enero a 18 de abril 2022"</t>
    </r>
  </si>
  <si>
    <r>
      <rPr>
        <b/>
        <sz val="11"/>
        <rFont val="Arial Narrow"/>
        <family val="2"/>
      </rPr>
      <t>OCDI</t>
    </r>
    <r>
      <rPr>
        <sz val="11"/>
        <rFont val="Arial Narrow"/>
        <family val="2"/>
      </rPr>
      <t>.  16,66%</t>
    </r>
  </si>
  <si>
    <r>
      <rPr>
        <b/>
        <sz val="11"/>
        <rFont val="Arial Narrow"/>
        <family val="2"/>
      </rPr>
      <t xml:space="preserve">OCDI. </t>
    </r>
    <r>
      <rPr>
        <sz val="11"/>
        <rFont val="Arial Narrow"/>
        <family val="2"/>
      </rPr>
      <t>La OCID adelantó entre Enero al 19 de Abril de 2022, la siguientes socialización sobre conflicto de intereses: 
1. 22 de Febrero de 2022: Que hacer para no concurrir en conflicto de intereses
2. 30 de Marzo de 2022: ¿Qué debo hacer ante una situación de conflicto de intereses? 
3. 22 de abril de 2022:  reunión de SOCIALIZACIÓN PROCEDIMIENTO CONFLICTO DE INTERESES con la participación de los integrantes de la Oficina de Control Disciplinario Interno. 
Ver Anexo. "Piezas de Comunicación interna y listado de asistencia 22 abril 2022"</t>
    </r>
  </si>
  <si>
    <r>
      <rPr>
        <b/>
        <sz val="11"/>
        <rFont val="Arial Narrow"/>
        <family val="2"/>
      </rPr>
      <t xml:space="preserve">GAU: </t>
    </r>
    <r>
      <rPr>
        <sz val="11"/>
        <rFont val="Arial Narrow"/>
        <family val="2"/>
      </rPr>
      <t xml:space="preserve">Por medio de correos electrónicos se socializó con flash informativos a nivel nacional, los aspectos relacionados con la atención de las PQRSD, y la extensión de los términos transitorios de respuesta del Decreto 491 de 2020.  Se realizó sensibilización sobre tipologia y términos a las personas encargdas de hacer seguimiento a PQRSD en las territoriales. </t>
    </r>
    <r>
      <rPr>
        <b/>
        <sz val="11"/>
        <rFont val="Arial Narrow"/>
        <family val="2"/>
      </rPr>
      <t>Evidencia: ANEXO 1.Correo Términos de respuesta , ANEXO 2.Correo Términos de respuesta, ANEXO 3.Presentacion-PQRSD-DT y ANEXO 4. Asistencia Sensibilización PQRSD</t>
    </r>
  </si>
  <si>
    <r>
      <rPr>
        <b/>
        <sz val="11"/>
        <rFont val="Arial Narrow"/>
        <family val="2"/>
      </rPr>
      <t xml:space="preserve">GAU: </t>
    </r>
    <r>
      <rPr>
        <sz val="11"/>
        <rFont val="Arial Narrow"/>
        <family val="2"/>
      </rPr>
      <t xml:space="preserve">De manera permanente se realiza seguimiento a través del aplicativo de Orfeo a las peticiones próximas a vencerse. Se enviaron correos electrónicos de alertas PQRS, con el fin de que se de respuesta oportuna a las solicitudes. </t>
    </r>
    <r>
      <rPr>
        <b/>
        <sz val="11"/>
        <rFont val="Arial Narrow"/>
        <family val="2"/>
      </rPr>
      <t>ANEXO 5. 25 Correos de seguimiento (Carpeta)
DTCA</t>
    </r>
    <r>
      <rPr>
        <sz val="11"/>
        <rFont val="Arial Narrow"/>
        <family val="2"/>
      </rPr>
      <t xml:space="preserve">: La DTCA genera alertas a través del correo electrónico, para la respuesta oportuna a las solicitudes. En el trimestre se realizaron 4 alertas. Evidencias: (Correo de SEGUIMIENTO PQRS 25022022); (Correo seguimiento PQRS RADICADA 20226710000212 04032022); (Correo seguimiento PQRS RADICADAS 14032022); (Seguimiento PQRS 18032022)
</t>
    </r>
    <r>
      <rPr>
        <b/>
        <sz val="11"/>
        <rFont val="Arial Narrow"/>
        <family val="2"/>
      </rPr>
      <t>DTPA</t>
    </r>
    <r>
      <rPr>
        <sz val="11"/>
        <rFont val="Arial Narrow"/>
        <family val="2"/>
      </rPr>
      <t xml:space="preserve">:Se han remitido 4 alertas por correo electronico, informando las solicitudes pendientes por respuesta y las fechas a vencer. Evidencia: -Correo de Parques Nacionales Naturales de Colombia - ALERTA PQRS EN TRAMITE, -Correo de Parques Nacionales Naturales de Colombia - ALERTA PQRS PRÓXIMAS A VENCER TERMINOS, -Correo de Parques Nacionales Naturales de Colombia - RADICADO PQRS PENDIENTE DE TRÁMITE DTPA 2022 y -Correo de Parques Nacionales Naturales de Colombia - RADICADOS PQRS 2022 CON TRÁMITE PENDIENTE PNN FARALLONES
</t>
    </r>
    <r>
      <rPr>
        <b/>
        <sz val="11"/>
        <rFont val="Arial Narrow"/>
        <family val="2"/>
      </rPr>
      <t xml:space="preserve">DTAO:  </t>
    </r>
    <r>
      <rPr>
        <sz val="11"/>
        <rFont val="Arial Narrow"/>
        <family val="2"/>
      </rPr>
      <t xml:space="preserve">No se han generado  alertas de cumplimiento, ya que se ha cumplido los tiempos de respuesta de las PQRS. Sin embargo se emitió alerta para realizar ajuste de radicar respuesta dada a peticionario para que se refleje en el reporte de pqrs que generá ORFEO. Evidencias: 1. Correo  - Alerta radicado PQRS - Orfeo 20226260000242
</t>
    </r>
    <r>
      <rPr>
        <b/>
        <sz val="11"/>
        <rFont val="Arial Narrow"/>
        <family val="2"/>
      </rPr>
      <t xml:space="preserve">DTAM: </t>
    </r>
    <r>
      <rPr>
        <sz val="11"/>
        <rFont val="Arial Narrow"/>
        <family val="2"/>
      </rPr>
      <t xml:space="preserve">En este periodo y de acuerdo a la acción de control, se generan correos de alerta para que las respuestas sean oportunas a las solicitudes de usuarios, grupos de valor.Anexo 1 alerta respuesta RADICADO 20225160001152 y Anexo 2 Alertas Seguimiento respuestas PQRS Febrero 2022
</t>
    </r>
    <r>
      <rPr>
        <b/>
        <sz val="11"/>
        <rFont val="Arial Narrow"/>
        <family val="2"/>
      </rPr>
      <t>DTOR:</t>
    </r>
    <r>
      <rPr>
        <sz val="11"/>
        <rFont val="Arial Narrow"/>
        <family val="2"/>
      </rPr>
      <t xml:space="preserve"> Durante el periodo de reporte se generaron 13 alertas tempranas por medio de correo electronico, con el fin de garantizar la respuesta oportuna. Anexo 2.1. Alerta Rad_N° 20224600000812, Anexo 2.2. Alerta Rad_N° 20214600120312, Anexo 2.3. Alerta Rad_N°20227060000582, Anexo 2.4. Alerta Rad_N°20227060000552, Anexo 2.5. Alerta Rad_N°20224600013372, Anexo 2.6. Alerta Rad_N°20224600016002, Anexo 2.7. Alerta Rad_N° 20227030000841, Anexo 2.8. Alerta Rad_N°20224600022762, Anexo 2.9. Alerta Rad_N°20227060000992, Anexo 2.10. Alerta Rad_N° 20227060001122, Anexo 2.11. Alerta Rad_N°20227060001182, Anexo 2.12. Alerta Rad_N°20227060001172
Anexo 2.13. Alerta Rad_N°20227060001162
</t>
    </r>
    <r>
      <rPr>
        <b/>
        <sz val="11"/>
        <rFont val="Arial Narrow"/>
        <family val="2"/>
      </rPr>
      <t xml:space="preserve">DTAN: </t>
    </r>
    <r>
      <rPr>
        <sz val="11"/>
        <rFont val="Arial Narrow"/>
        <family val="2"/>
      </rPr>
      <t xml:space="preserve">Se remitieron alertas por correo electrónico para tener en cuenta los términos transitorios para dar respuesta a las PQR. Se efectúa control sobre la respuestas a los derechos de petición que se radican en las AP. Se adjuntan 4 alertas gneradas </t>
    </r>
    <r>
      <rPr>
        <b/>
        <sz val="11"/>
        <rFont val="Arial Narrow"/>
        <family val="2"/>
      </rPr>
      <t>para</t>
    </r>
    <r>
      <rPr>
        <sz val="11"/>
        <rFont val="Arial Narrow"/>
        <family val="2"/>
      </rPr>
      <t xml:space="preserve"> dar </t>
    </r>
    <r>
      <rPr>
        <b/>
        <sz val="11"/>
        <rFont val="Arial Narrow"/>
        <family val="2"/>
      </rPr>
      <t>respuestas</t>
    </r>
    <r>
      <rPr>
        <sz val="11"/>
        <rFont val="Arial Narrow"/>
        <family val="2"/>
      </rPr>
      <t xml:space="preserve"> oportunas a la PQRS. Anexos: 1. Correo  - Respuesta PQR Orfeo 20225680024882.- 2. correo - Respuesta Derecho de petición QUEJA 20215680009973.- 3. CORREO ELECTRÓNICO FEBRERO PQR.- 4. CORREO ELECTRÓNICO Respuesta PQR Cocuy.</t>
    </r>
  </si>
  <si>
    <r>
      <rPr>
        <b/>
        <sz val="11"/>
        <rFont val="Arial Narrow"/>
        <family val="2"/>
      </rPr>
      <t xml:space="preserve">GAU: </t>
    </r>
    <r>
      <rPr>
        <sz val="11"/>
        <rFont val="Arial Narrow"/>
        <family val="2"/>
      </rPr>
      <t xml:space="preserve">13.33%
</t>
    </r>
    <r>
      <rPr>
        <b/>
        <sz val="11"/>
        <rFont val="Arial Narrow"/>
        <family val="2"/>
      </rPr>
      <t xml:space="preserve">DTCA: </t>
    </r>
    <r>
      <rPr>
        <sz val="11"/>
        <rFont val="Arial Narrow"/>
        <family val="2"/>
      </rPr>
      <t xml:space="preserve">13,33%
</t>
    </r>
    <r>
      <rPr>
        <b/>
        <sz val="11"/>
        <rFont val="Arial Narrow"/>
        <family val="2"/>
      </rPr>
      <t>DTPA</t>
    </r>
    <r>
      <rPr>
        <sz val="11"/>
        <rFont val="Arial Narrow"/>
        <family val="2"/>
      </rPr>
      <t xml:space="preserve">: 13.33%
</t>
    </r>
    <r>
      <rPr>
        <b/>
        <sz val="11"/>
        <rFont val="Arial Narrow"/>
        <family val="2"/>
      </rPr>
      <t xml:space="preserve">DTAO: </t>
    </r>
    <r>
      <rPr>
        <sz val="11"/>
        <rFont val="Arial Narrow"/>
        <family val="2"/>
      </rPr>
      <t xml:space="preserve">13.33%
</t>
    </r>
    <r>
      <rPr>
        <b/>
        <sz val="11"/>
        <rFont val="Arial Narrow"/>
        <family val="2"/>
      </rPr>
      <t>DTAM</t>
    </r>
    <r>
      <rPr>
        <sz val="11"/>
        <rFont val="Arial Narrow"/>
        <family val="2"/>
      </rPr>
      <t xml:space="preserve">: 13.33%
</t>
    </r>
    <r>
      <rPr>
        <b/>
        <sz val="11"/>
        <rFont val="Arial Narrow"/>
        <family val="2"/>
      </rPr>
      <t xml:space="preserve">DTOR: </t>
    </r>
    <r>
      <rPr>
        <sz val="11"/>
        <rFont val="Arial Narrow"/>
        <family val="2"/>
      </rPr>
      <t xml:space="preserve">13.33%
</t>
    </r>
    <r>
      <rPr>
        <b/>
        <sz val="11"/>
        <rFont val="Arial Narrow"/>
        <family val="2"/>
      </rPr>
      <t>DTAN:</t>
    </r>
    <r>
      <rPr>
        <sz val="11"/>
        <rFont val="Arial Narrow"/>
        <family val="2"/>
      </rPr>
      <t xml:space="preserve"> 13.33%</t>
    </r>
  </si>
  <si>
    <r>
      <rPr>
        <b/>
        <sz val="11"/>
        <rFont val="Arial Narrow"/>
        <family val="2"/>
      </rPr>
      <t xml:space="preserve">GAU: </t>
    </r>
    <r>
      <rPr>
        <sz val="11"/>
        <rFont val="Arial Narrow"/>
        <family val="2"/>
      </rPr>
      <t>1/04/2022</t>
    </r>
  </si>
  <si>
    <r>
      <rPr>
        <b/>
        <sz val="11"/>
        <rFont val="Arial Narrow"/>
        <family val="2"/>
      </rPr>
      <t xml:space="preserve">GAU: </t>
    </r>
    <r>
      <rPr>
        <sz val="11"/>
        <rFont val="Arial Narrow"/>
        <family val="2"/>
      </rPr>
      <t xml:space="preserve">Se realizó la socialización del procedimiento de conflicto de intereses al personal del GAU.
</t>
    </r>
    <r>
      <rPr>
        <b/>
        <sz val="11"/>
        <rFont val="Arial Narrow"/>
        <family val="2"/>
      </rPr>
      <t xml:space="preserve">
ANEXO 1. asistencia-Conflicto de intereses</t>
    </r>
  </si>
  <si>
    <r>
      <rPr>
        <b/>
        <sz val="11"/>
        <rFont val="Arial Narrow"/>
        <family val="2"/>
      </rPr>
      <t xml:space="preserve">GAU: </t>
    </r>
    <r>
      <rPr>
        <sz val="11"/>
        <rFont val="Arial Narrow"/>
        <family val="2"/>
      </rPr>
      <t>50%</t>
    </r>
  </si>
  <si>
    <r>
      <rPr>
        <b/>
        <sz val="11"/>
        <rFont val="Arial Narrow"/>
        <family val="2"/>
      </rPr>
      <t xml:space="preserve">GTIC: </t>
    </r>
    <r>
      <rPr>
        <sz val="11"/>
        <rFont val="Arial Narrow"/>
        <family val="2"/>
      </rPr>
      <t xml:space="preserve"> Para el reporte de seguimiento se contó con el esquema de respaldo sobre la información alojada en la entidad de las aplicaciones web el cual permite mitigar los riesgos de seguridad a través de la aplicación de protección de aplicaciones web en la nube. </t>
    </r>
    <r>
      <rPr>
        <b/>
        <sz val="11"/>
        <rFont val="Arial Narrow"/>
        <family val="2"/>
      </rPr>
      <t xml:space="preserve">Ver anexo </t>
    </r>
    <r>
      <rPr>
        <sz val="11"/>
        <rFont val="Arial Narrow"/>
        <family val="2"/>
      </rPr>
      <t>(Anexo 1. Reporte Actividad WAF.docx)</t>
    </r>
  </si>
  <si>
    <r>
      <rPr>
        <b/>
        <sz val="11"/>
        <rFont val="Arial Narrow"/>
        <family val="2"/>
      </rPr>
      <t xml:space="preserve">GTIC: </t>
    </r>
    <r>
      <rPr>
        <sz val="11"/>
        <rFont val="Arial Narrow"/>
        <family val="2"/>
      </rPr>
      <t xml:space="preserve"> 33%</t>
    </r>
  </si>
  <si>
    <r>
      <rPr>
        <b/>
        <sz val="11"/>
        <rFont val="Arial Narrow"/>
        <family val="2"/>
      </rPr>
      <t>GTIC:</t>
    </r>
    <r>
      <rPr>
        <sz val="11"/>
        <rFont val="Arial Narrow"/>
        <family val="2"/>
      </rPr>
      <t xml:space="preserve"> Se realizó la presentación de Conflicto de intereses a traves de Infografia</t>
    </r>
    <r>
      <rPr>
        <b/>
        <sz val="11"/>
        <rFont val="Arial Narrow"/>
        <family val="2"/>
      </rPr>
      <t xml:space="preserve"> </t>
    </r>
    <r>
      <rPr>
        <sz val="11"/>
        <rFont val="Arial Narrow"/>
        <family val="2"/>
      </rPr>
      <t>por correo electronico</t>
    </r>
    <r>
      <rPr>
        <b/>
        <sz val="11"/>
        <rFont val="Arial Narrow"/>
        <family val="2"/>
      </rPr>
      <t xml:space="preserve"> </t>
    </r>
    <r>
      <rPr>
        <sz val="11"/>
        <rFont val="Arial Narrow"/>
        <family val="2"/>
      </rPr>
      <t xml:space="preserve">y la encuesta de percepción de conocimientos 
</t>
    </r>
    <r>
      <rPr>
        <b/>
        <sz val="11"/>
        <rFont val="Arial Narrow"/>
        <family val="2"/>
      </rPr>
      <t xml:space="preserve">Ver anexo: </t>
    </r>
    <r>
      <rPr>
        <sz val="11"/>
        <rFont val="Arial Narrow"/>
        <family val="2"/>
      </rPr>
      <t>(Anexo 1. Infografía procedimiento conflicto de interes.pdf; Anexo 2. Encuesta conflicto intereses (respuestas), Anexo 3. Socializacion procedimiento conflicto intereses  23022022).</t>
    </r>
  </si>
  <si>
    <r>
      <rPr>
        <b/>
        <sz val="11"/>
        <rFont val="Arial Narrow"/>
        <family val="2"/>
      </rPr>
      <t>GTIC:</t>
    </r>
    <r>
      <rPr>
        <sz val="11"/>
        <rFont val="Arial Narrow"/>
        <family val="2"/>
      </rPr>
      <t xml:space="preserve"> 33%</t>
    </r>
  </si>
  <si>
    <r>
      <rPr>
        <b/>
        <sz val="11"/>
        <rFont val="Arial Narrow"/>
        <family val="2"/>
      </rPr>
      <t>OAJ</t>
    </r>
    <r>
      <rPr>
        <sz val="11"/>
        <rFont val="Arial Narrow"/>
        <family val="2"/>
      </rPr>
      <t>:4/04/2022</t>
    </r>
  </si>
  <si>
    <r>
      <rPr>
        <b/>
        <sz val="11"/>
        <rFont val="Arial Narrow"/>
        <family val="2"/>
      </rPr>
      <t>OAJ</t>
    </r>
    <r>
      <rPr>
        <sz val="11"/>
        <rFont val="Arial Narrow"/>
        <family val="2"/>
      </rPr>
      <t xml:space="preserve"> en el seguimiento a las acciones judiciales, generó la Matriz de seguimiento correspondiente (evidencia en 4 archivos: gj_fo_04_matriz-de-control-y-seguimiento_v_1, Proceso_1493860 EXTRAJUDICIAL, ReporteDiario-20220331131408, SEGUIMIENTO EKOGUI MARZO 2022)</t>
    </r>
  </si>
  <si>
    <r>
      <rPr>
        <b/>
        <sz val="11"/>
        <rFont val="Arial Narrow"/>
        <family val="2"/>
      </rPr>
      <t>OAJ</t>
    </r>
    <r>
      <rPr>
        <sz val="11"/>
        <rFont val="Arial Narrow"/>
        <family val="2"/>
      </rPr>
      <t xml:space="preserve"> 33%</t>
    </r>
  </si>
  <si>
    <r>
      <t>La</t>
    </r>
    <r>
      <rPr>
        <b/>
        <sz val="11"/>
        <rFont val="Arial Narrow"/>
        <family val="2"/>
      </rPr>
      <t xml:space="preserve"> OAJ</t>
    </r>
    <r>
      <rPr>
        <sz val="11"/>
        <rFont val="Arial Narrow"/>
        <family val="2"/>
      </rPr>
      <t xml:space="preserve"> realizó la socialización del procedimiento Conflicto de Intereses, con el equipo de trabajo, a través de correo electrónico (evidencia en 1 archivo Correo - Procedimiento Conflicto de Intereses)</t>
    </r>
  </si>
  <si>
    <r>
      <rPr>
        <b/>
        <sz val="11"/>
        <rFont val="Arial Narrow"/>
        <family val="2"/>
      </rPr>
      <t xml:space="preserve">OAJ </t>
    </r>
    <r>
      <rPr>
        <sz val="11"/>
        <rFont val="Arial Narrow"/>
        <family val="2"/>
      </rPr>
      <t>33%</t>
    </r>
  </si>
  <si>
    <r>
      <rPr>
        <b/>
        <sz val="11"/>
        <rFont val="Arial Narrow"/>
        <family val="2"/>
      </rPr>
      <t xml:space="preserve">OAP: </t>
    </r>
    <r>
      <rPr>
        <sz val="11"/>
        <rFont val="Arial Narrow"/>
        <family val="2"/>
      </rPr>
      <t>13/04/2022</t>
    </r>
  </si>
  <si>
    <r>
      <rPr>
        <b/>
        <sz val="11"/>
        <rFont val="Arial Narrow"/>
        <family val="2"/>
      </rPr>
      <t>OAP:</t>
    </r>
    <r>
      <rPr>
        <sz val="11"/>
        <rFont val="Arial Narrow"/>
        <family val="2"/>
      </rPr>
      <t xml:space="preserve"> La OAP realizó una jornada de socialización del procedimiento de conflicto de intereses vigente código GTH_PR_ 30 mediante la remisión por correo elecrtrónico a todos los integrantes del proceso y se generó un formulario con 5 preguntas con el objetivo de generar mayor apropiación del conocimiento divulgado mediante la socialización.
</t>
    </r>
    <r>
      <rPr>
        <b/>
        <sz val="11"/>
        <rFont val="Arial Narrow"/>
        <family val="2"/>
      </rPr>
      <t>Anexo 1.</t>
    </r>
    <r>
      <rPr>
        <sz val="11"/>
        <rFont val="Arial Narrow"/>
        <family val="2"/>
      </rPr>
      <t xml:space="preserve"> Correo - Fwd_ Solicitud Conflicto de Intereses.pdf
</t>
    </r>
    <r>
      <rPr>
        <b/>
        <sz val="11"/>
        <rFont val="Arial Narrow"/>
        <family val="2"/>
      </rPr>
      <t>Anexo 2.</t>
    </r>
    <r>
      <rPr>
        <sz val="11"/>
        <rFont val="Arial Narrow"/>
        <family val="2"/>
      </rPr>
      <t xml:space="preserve"> Formulario rtas Conflicto de Intereses.xlsx
Anexo 3. Lista-de-asistencia-Socializacion procedimiento.
Anexo 4. PRINT DE PANTALLA FORMULARIO CONFLICTO DE INTERESES.docx</t>
    </r>
  </si>
  <si>
    <r>
      <rPr>
        <b/>
        <sz val="11"/>
        <rFont val="Arial Narrow"/>
        <family val="2"/>
      </rPr>
      <t>OAP:</t>
    </r>
    <r>
      <rPr>
        <sz val="11"/>
        <rFont val="Arial Narrow"/>
        <family val="2"/>
      </rPr>
      <t xml:space="preserve"> 33,33%</t>
    </r>
  </si>
  <si>
    <r>
      <rPr>
        <b/>
        <sz val="11"/>
        <rFont val="Arial Narrow"/>
        <family val="2"/>
      </rPr>
      <t>OAP:</t>
    </r>
    <r>
      <rPr>
        <sz val="11"/>
        <rFont val="Arial Narrow"/>
        <family val="2"/>
      </rPr>
      <t xml:space="preserve"> 21/04/2022</t>
    </r>
  </si>
  <si>
    <r>
      <rPr>
        <b/>
        <sz val="11"/>
        <rFont val="Arial Narrow"/>
        <family val="2"/>
      </rPr>
      <t xml:space="preserve">OAP: </t>
    </r>
    <r>
      <rPr>
        <sz val="11"/>
        <rFont val="Arial Narrow"/>
        <family val="2"/>
      </rPr>
      <t>Se realizan 3 comunicaciones de orientación en forma de reuniones en donde se imparten las orientaciones necesarias para que las Direcciones territoriales generen las acciones correspondientes en materia de reporte y gestión de proyectos de cooperación internacional al interior de la entidad. Anexos:  04/03 Reunión con las Direcciones Territoriales, 18/02 Reunión de orientación con la DTOR, 24/02 Reunión de Orientación con la DTAN</t>
    </r>
  </si>
  <si>
    <r>
      <rPr>
        <b/>
        <sz val="11"/>
        <rFont val="Arial Narrow"/>
        <family val="2"/>
      </rPr>
      <t xml:space="preserve">OAP: </t>
    </r>
    <r>
      <rPr>
        <sz val="11"/>
        <rFont val="Arial Narrow"/>
        <family val="2"/>
      </rPr>
      <t>33,33%</t>
    </r>
  </si>
  <si>
    <r>
      <rPr>
        <b/>
        <sz val="11"/>
        <rFont val="Arial Narrow"/>
        <family val="2"/>
      </rPr>
      <t xml:space="preserve">GPM: </t>
    </r>
    <r>
      <rPr>
        <sz val="11"/>
        <rFont val="Arial Narrow"/>
        <family val="2"/>
      </rPr>
      <t>10/04/2022</t>
    </r>
  </si>
  <si>
    <r>
      <rPr>
        <b/>
        <sz val="11"/>
        <rFont val="Arial Narrow"/>
        <family val="2"/>
      </rPr>
      <t xml:space="preserve">GPM: </t>
    </r>
    <r>
      <rPr>
        <sz val="11"/>
        <rFont val="Arial Narrow"/>
        <family val="2"/>
      </rPr>
      <t>Teniendo en cuenta que el seguimiento es semestral, para este primer cuatrimestre, no hemos realizado el requerimiento mediante correo electrónico del informe final y demás compromisos establecidos,. En ese sentido, para el riesgo en cuestión iniciaremos la revisión de los compromisos pendientes referentes a los avales de investigación en mayo, y haremos el requerimiento via correo electronico entre junio y julio 2022.
No se anexan evidencias.</t>
    </r>
  </si>
  <si>
    <r>
      <rPr>
        <b/>
        <sz val="11"/>
        <rFont val="Arial Narrow"/>
        <family val="2"/>
      </rPr>
      <t xml:space="preserve">GPM: </t>
    </r>
    <r>
      <rPr>
        <sz val="11"/>
        <rFont val="Arial Narrow"/>
        <family val="2"/>
      </rPr>
      <t>0%</t>
    </r>
  </si>
  <si>
    <r>
      <rPr>
        <b/>
        <sz val="11"/>
        <rFont val="Arial Narrow"/>
        <family val="2"/>
      </rPr>
      <t xml:space="preserve">SGM: </t>
    </r>
    <r>
      <rPr>
        <sz val="11"/>
        <rFont val="Arial Narrow"/>
        <family val="2"/>
      </rPr>
      <t>19/04/2022</t>
    </r>
  </si>
  <si>
    <r>
      <rPr>
        <b/>
        <sz val="11"/>
        <rFont val="Arial Narrow"/>
        <family val="2"/>
      </rPr>
      <t xml:space="preserve">SGM: </t>
    </r>
    <r>
      <rPr>
        <sz val="11"/>
        <rFont val="Arial Narrow"/>
        <family val="2"/>
      </rPr>
      <t xml:space="preserve">Para este primer cuatrimestre, se hizo la socialización del procedimiento de conflicto de intereses al GPM - SGM, en una de las sesiones programadas todos los días lunes del GPM para exponer diferentes temáticas. Los recordatorios se harán en los próximos cuatrimestres.  .
</t>
    </r>
    <r>
      <rPr>
        <b/>
        <sz val="11"/>
        <rFont val="Arial Narrow"/>
        <family val="2"/>
      </rPr>
      <t>Evidencia:</t>
    </r>
    <r>
      <rPr>
        <sz val="11"/>
        <rFont val="Arial Narrow"/>
        <family val="2"/>
      </rPr>
      <t xml:space="preserve"> 18.04.2022_SesionGPM_ConflictoIntereses_GPV.</t>
    </r>
  </si>
  <si>
    <r>
      <rPr>
        <b/>
        <sz val="11"/>
        <rFont val="Arial Narrow"/>
        <family val="2"/>
      </rPr>
      <t xml:space="preserve">SGM: </t>
    </r>
    <r>
      <rPr>
        <sz val="11"/>
        <rFont val="Arial Narrow"/>
        <family val="2"/>
      </rPr>
      <t>33,33%</t>
    </r>
  </si>
  <si>
    <r>
      <rPr>
        <b/>
        <sz val="11"/>
        <rFont val="Arial Narrow"/>
        <family val="2"/>
      </rPr>
      <t xml:space="preserve">SGM: </t>
    </r>
    <r>
      <rPr>
        <sz val="11"/>
        <rFont val="Arial Narrow"/>
        <family val="2"/>
      </rPr>
      <t xml:space="preserve">Para este primer cuatrimestre, se hizo la socialización del procedimiento de conflicto de intereses al GPM - SGM, en las sesiones programadas todos los días lunes del GPM para exponer diferentes temáticas.     Los recordatorios se harán en los próximos cuatrimestres.
</t>
    </r>
    <r>
      <rPr>
        <b/>
        <sz val="11"/>
        <rFont val="Arial Narrow"/>
        <family val="2"/>
      </rPr>
      <t>Evidencia:</t>
    </r>
    <r>
      <rPr>
        <sz val="11"/>
        <rFont val="Arial Narrow"/>
        <family val="2"/>
      </rPr>
      <t xml:space="preserve"> 18.04.2022_SesionGPM_ConflictoIntereses_GPV.                      </t>
    </r>
  </si>
  <si>
    <r>
      <rPr>
        <b/>
        <sz val="11"/>
        <rFont val="Arial Narrow"/>
        <family val="2"/>
      </rPr>
      <t xml:space="preserve">GTEA: </t>
    </r>
    <r>
      <rPr>
        <sz val="11"/>
        <rFont val="Arial Narrow"/>
        <family val="2"/>
      </rPr>
      <t xml:space="preserve">Se reportan 2839 transacciones derivadas de trámites ambientales y procesos sancionatorios en el periodo. La mayor parte se relacionan con el registro de RNSC. Evidencia: orfeoReport-2022-04-22 (Reporte de Orfeo de GTEA) y carpeta correos electrónicos.
</t>
    </r>
    <r>
      <rPr>
        <b/>
        <sz val="11"/>
        <rFont val="Arial Narrow"/>
        <family val="2"/>
      </rPr>
      <t>DTCA</t>
    </r>
    <r>
      <rPr>
        <sz val="11"/>
        <rFont val="Arial Narrow"/>
        <family val="2"/>
      </rPr>
      <t>: Se realizan las acciones correspondientes para la mitigación del riesgo desde el Área protegida y de la DTCA. Evidencia: 1) EVIDENCIA SOLICITUD DE TRAMITE PEÑON DE LAS HADAS-ACTO ADMINSITRATIVO FIRMADO-CORREO ELECTRONICO CON VISTO BUENO 2)) EVIDENCIA SOLICITUD DE TRAMITE TEHCTO ROJO-ACTO ADMINSITRATIVO FIRMADO-CORREO ELECTRONICO CON VISTO BUENO 3)) EVIDENCIA SOLICITUD DE TRAMITE PREDIO MARIA DEL MAR-ACTO ADMINSITRATIVO FIRMADO-CORREO ELECTRONICO CON VISTO BUENO.4 ) EVIDENCIA SOLICITUD DE TRAMITE SOCIEDAD LAGUNA ENCANTADA-ACTO ADMINSITRATIVO FIRMADO-CORREO ELECTRONICO CON VISTO BUENO 5)) EVIDENCIA SOLICITUD DE TRAMITE ISLA GLORIA-ACTO ADMINSITRATIVO FIRMADO-CORREO ELECTRONICO CON VISTO BUENO 6) EVIDENCIA SOLICITUD DE TRAMITE ISLA ARENA-ACTO ADMINSITRATIVO FIRMADO-CORREO ELECTRONICO CON VISTO BUENO 7) REPORTE DEL ORFEO DEL DIRECTOR FILTRADO - PROCESOS SANCIONATORIOS.</t>
    </r>
  </si>
  <si>
    <r>
      <rPr>
        <b/>
        <sz val="11"/>
        <rFont val="Arial Narrow"/>
        <family val="2"/>
      </rPr>
      <t>GTEA:</t>
    </r>
    <r>
      <rPr>
        <sz val="11"/>
        <rFont val="Arial Narrow"/>
        <family val="2"/>
      </rPr>
      <t xml:space="preserve"> 33,33%
</t>
    </r>
    <r>
      <rPr>
        <b/>
        <sz val="11"/>
        <rFont val="Arial Narrow"/>
        <family val="2"/>
      </rPr>
      <t>DTCA</t>
    </r>
    <r>
      <rPr>
        <sz val="11"/>
        <rFont val="Arial Narrow"/>
        <family val="2"/>
      </rPr>
      <t>: 33,33%</t>
    </r>
  </si>
  <si>
    <r>
      <rPr>
        <b/>
        <sz val="11"/>
        <rFont val="Arial Narrow"/>
        <family val="2"/>
      </rPr>
      <t>GTEA:</t>
    </r>
    <r>
      <rPr>
        <sz val="11"/>
        <rFont val="Arial Narrow"/>
        <family val="2"/>
      </rPr>
      <t xml:space="preserve"> Se inicia la planificación de capacitaciones en el marco de trámites ambientales y procesos sancionatorios. Se busca realizar esta actividad en el mes de Junio. No se anexan evidencias.
</t>
    </r>
    <r>
      <rPr>
        <b/>
        <sz val="11"/>
        <rFont val="Arial Narrow"/>
        <family val="2"/>
      </rPr>
      <t>DTCA:</t>
    </r>
    <r>
      <rPr>
        <sz val="11"/>
        <rFont val="Arial Narrow"/>
        <family val="2"/>
      </rPr>
      <t xml:space="preserve"> EL Director de la territorial Caribe en apoyo con su equipo de trabajo, realizará sensibilizacion  de norma para trámites  para asi evitar los retrasos en los procesos en el transcurso de losTrámites Ambientales. Para el primer cuatrimestre no está programada la actividad. Las fechas de sensibilización sera: Mayo 24 de 2022, hora 2:30pm / Octubre 29 de 2022 HOra 2:30pm. Anexamos programacion de capacitaciones, Invitación sensibilización R230; Invitación 2 sensibilizacion oficina apoyo juridico.</t>
    </r>
  </si>
  <si>
    <r>
      <rPr>
        <b/>
        <sz val="11"/>
        <rFont val="Arial Narrow"/>
        <family val="2"/>
      </rPr>
      <t xml:space="preserve">GTEA: </t>
    </r>
    <r>
      <rPr>
        <sz val="11"/>
        <rFont val="Arial Narrow"/>
        <family val="2"/>
      </rPr>
      <t xml:space="preserve">0%
</t>
    </r>
    <r>
      <rPr>
        <b/>
        <sz val="11"/>
        <rFont val="Arial Narrow"/>
        <family val="2"/>
      </rPr>
      <t>DTCA:</t>
    </r>
    <r>
      <rPr>
        <sz val="11"/>
        <rFont val="Arial Narrow"/>
        <family val="2"/>
      </rPr>
      <t xml:space="preserve"> 0%</t>
    </r>
  </si>
  <si>
    <r>
      <rPr>
        <b/>
        <sz val="10"/>
        <rFont val="Arial Narrow"/>
        <family val="2"/>
      </rPr>
      <t>PNN Churumbelos</t>
    </r>
    <r>
      <rPr>
        <sz val="10"/>
        <rFont val="Arial Narrow"/>
        <family val="2"/>
      </rPr>
      <t xml:space="preserve">: 01/04/2022
</t>
    </r>
    <r>
      <rPr>
        <b/>
        <sz val="10"/>
        <rFont val="Arial Narrow"/>
        <family val="2"/>
      </rPr>
      <t>PNN Alto Fragua</t>
    </r>
    <r>
      <rPr>
        <sz val="10"/>
        <rFont val="Arial Narrow"/>
        <family val="2"/>
      </rPr>
      <t xml:space="preserve">: 01/04/2022
</t>
    </r>
    <r>
      <rPr>
        <b/>
        <sz val="10"/>
        <rFont val="Arial Narrow"/>
        <family val="2"/>
      </rPr>
      <t>PNN Amacyacu</t>
    </r>
    <r>
      <rPr>
        <sz val="10"/>
        <rFont val="Arial Narrow"/>
        <family val="2"/>
      </rPr>
      <t xml:space="preserve">: 01/04/2022
</t>
    </r>
    <r>
      <rPr>
        <b/>
        <sz val="10"/>
        <rFont val="Arial Narrow"/>
        <family val="2"/>
      </rPr>
      <t>PNN  Cahuinarí</t>
    </r>
    <r>
      <rPr>
        <sz val="10"/>
        <rFont val="Arial Narrow"/>
        <family val="2"/>
      </rPr>
      <t xml:space="preserve">: 01/04/2022
</t>
    </r>
    <r>
      <rPr>
        <b/>
        <sz val="10"/>
        <rFont val="Arial Narrow"/>
        <family val="2"/>
      </rPr>
      <t>RNN Nukak</t>
    </r>
    <r>
      <rPr>
        <sz val="10"/>
        <rFont val="Arial Narrow"/>
        <family val="2"/>
      </rPr>
      <t xml:space="preserve">: 01/04/2022
</t>
    </r>
    <r>
      <rPr>
        <b/>
        <sz val="10"/>
        <rFont val="Arial Narrow"/>
        <family val="2"/>
      </rPr>
      <t>SPM Orito</t>
    </r>
    <r>
      <rPr>
        <sz val="10"/>
        <rFont val="Arial Narrow"/>
        <family val="2"/>
      </rPr>
      <t xml:space="preserve">: 01/04/2022
</t>
    </r>
    <r>
      <rPr>
        <b/>
        <sz val="10"/>
        <rFont val="Arial Narrow"/>
        <family val="2"/>
      </rPr>
      <t>PNN Río Puré</t>
    </r>
    <r>
      <rPr>
        <sz val="10"/>
        <rFont val="Arial Narrow"/>
        <family val="2"/>
      </rPr>
      <t xml:space="preserve">: 01/04/2022
</t>
    </r>
    <r>
      <rPr>
        <b/>
        <sz val="10"/>
        <rFont val="Arial Narrow"/>
        <family val="2"/>
      </rPr>
      <t>PNN Yaigojé Apaporis</t>
    </r>
    <r>
      <rPr>
        <sz val="10"/>
        <rFont val="Arial Narrow"/>
        <family val="2"/>
      </rPr>
      <t xml:space="preserve">: 1/04/2022
</t>
    </r>
    <r>
      <rPr>
        <b/>
        <sz val="10"/>
        <rFont val="Arial Narrow"/>
        <family val="2"/>
      </rPr>
      <t>PNN Chiribiquete</t>
    </r>
    <r>
      <rPr>
        <sz val="10"/>
        <rFont val="Arial Narrow"/>
        <family val="2"/>
      </rPr>
      <t xml:space="preserve">: 01/04/2022
</t>
    </r>
    <r>
      <rPr>
        <b/>
        <sz val="10"/>
        <rFont val="Arial Narrow"/>
        <family val="2"/>
      </rPr>
      <t>RNN Puinawai</t>
    </r>
    <r>
      <rPr>
        <sz val="10"/>
        <rFont val="Arial Narrow"/>
        <family val="2"/>
      </rPr>
      <t xml:space="preserve">: 01/04/2022
</t>
    </r>
    <r>
      <rPr>
        <b/>
        <sz val="10"/>
        <rFont val="Arial Narrow"/>
        <family val="2"/>
      </rPr>
      <t>PNN La Paya</t>
    </r>
    <r>
      <rPr>
        <sz val="10"/>
        <rFont val="Arial Narrow"/>
        <family val="2"/>
      </rPr>
      <t>: 01/04/2022</t>
    </r>
  </si>
  <si>
    <r>
      <rPr>
        <b/>
        <sz val="11"/>
        <rFont val="Arial Narrow"/>
        <family val="2"/>
      </rPr>
      <t>PNN Churumbelos</t>
    </r>
    <r>
      <rPr>
        <sz val="11"/>
        <rFont val="Arial Narrow"/>
        <family val="2"/>
      </rPr>
      <t xml:space="preserve">: Mediante correo electrónico de marzo 28 de 2022 se informa a DTAM que no hay situaciones a reportar para este riesgo (Evidencia: a.1. correo DTAM de 28 III 2022)
</t>
    </r>
    <r>
      <rPr>
        <b/>
        <sz val="11"/>
        <rFont val="Arial Narrow"/>
        <family val="2"/>
      </rPr>
      <t>PNN Alto Fragua</t>
    </r>
    <r>
      <rPr>
        <sz val="11"/>
        <rFont val="Arial Narrow"/>
        <family val="2"/>
      </rPr>
      <t xml:space="preserve">: Mediante correo electrónico del 31/03/2022 se notifica al área jurídica de la DTAM se informa que durante el primer trimestre 2022 no se impusieron medidas preventivas en el marco del procedimiento de sancionatorios. (Anexo 1 Correo imposición medidas).
</t>
    </r>
    <r>
      <rPr>
        <b/>
        <sz val="11"/>
        <rFont val="Arial Narrow"/>
        <family val="2"/>
      </rPr>
      <t>PNN Cahuinarí</t>
    </r>
    <r>
      <rPr>
        <sz val="11"/>
        <rFont val="Arial Narrow"/>
        <family val="2"/>
      </rPr>
      <t xml:space="preserve">: En este periodo no hubo situaciones a reportar para que llevaran a cabo medidas sancionatorias. Anexo 1 correo Reporte sancionatorios primer trimestre PNN CAH.
</t>
    </r>
    <r>
      <rPr>
        <b/>
        <sz val="11"/>
        <rFont val="Arial Narrow"/>
        <family val="2"/>
      </rPr>
      <t>RNN Nukak</t>
    </r>
    <r>
      <rPr>
        <sz val="11"/>
        <rFont val="Arial Narrow"/>
        <family val="2"/>
      </rPr>
      <t xml:space="preserve">: Durante este primer cuatrimestre no se presentaron situaciones que ameriten aplicación del a Resolución 476 que dentro de las competencias tiene las AP. Anexo 1 Correo- Sansionatorios 1Er Cuatrimestre RNN Nukak.pdf
</t>
    </r>
    <r>
      <rPr>
        <b/>
        <sz val="11"/>
        <rFont val="Arial Narrow"/>
        <family val="2"/>
      </rPr>
      <t>PNN Amacayacu</t>
    </r>
    <r>
      <rPr>
        <sz val="11"/>
        <rFont val="Arial Narrow"/>
        <family val="2"/>
      </rPr>
      <t xml:space="preserve">: Durante este periodo no se presentaron conductas que ameritaran apertura de sancionatorios. Anexo 1 correo informando situaciones sancionatorias
</t>
    </r>
    <r>
      <rPr>
        <b/>
        <sz val="11"/>
        <rFont val="Arial Narrow"/>
        <family val="2"/>
      </rPr>
      <t>SPM Orito</t>
    </r>
    <r>
      <rPr>
        <sz val="11"/>
        <rFont val="Arial Narrow"/>
        <family val="2"/>
      </rPr>
      <t xml:space="preserve">: Se remite correo electrónico el 04-04-2022  manifestando que en este primer cuatrimestre no se presentaron presiones en el SF PMOIA. (Anexo 1: Correo de PNNC - REPORTE CONTROL - 1MER TRIMESTRE PVC - SF PMOIA enviado a la DTAM)
</t>
    </r>
    <r>
      <rPr>
        <b/>
        <sz val="11"/>
        <rFont val="Arial Narrow"/>
        <family val="2"/>
      </rPr>
      <t>PNN Río Puré</t>
    </r>
    <r>
      <rPr>
        <sz val="11"/>
        <rFont val="Arial Narrow"/>
        <family val="2"/>
      </rPr>
      <t xml:space="preserve">: Mediante informe técnico inicial para procedimiento sancionatorio ambiental radicado con número 20225130000036 del 23 de marzo de los corrientes (ANEXO 1), así como con el memorando 20225130003923 (ANEXO 2), el jefe del AP ha coordinado actuaciones con la DTAM en los términos de resolución de competencia 476 de 2012. ANEXO 3. REPORTE ORFEO 20225130003923
</t>
    </r>
    <r>
      <rPr>
        <b/>
        <sz val="11"/>
        <rFont val="Arial Narrow"/>
        <family val="2"/>
      </rPr>
      <t>PNN Yaigojé</t>
    </r>
    <r>
      <rPr>
        <sz val="11"/>
        <rFont val="Arial Narrow"/>
        <family val="2"/>
      </rPr>
      <t xml:space="preserve">: El área protegida mediante correo electrónico del 04/04/2022 se notifica al área jurídica de la DTAM que apoya el proceso de Autoridad Ambiental, que durante el primer trimestre 2022 no hubo conductas o acciones relacionadas con la imposición de medidas  sancionatorias. Anexo 1 Correo notificación acciones medidas sancionatorias
</t>
    </r>
    <r>
      <rPr>
        <b/>
        <sz val="11"/>
        <rFont val="Arial Narrow"/>
        <family val="2"/>
      </rPr>
      <t>PNN Chiribiquete</t>
    </r>
    <r>
      <rPr>
        <sz val="11"/>
        <rFont val="Arial Narrow"/>
        <family val="2"/>
      </rPr>
      <t xml:space="preserve">: El 28 de febrero se remite  mediante correo electrónico a la  DTAM y a nivel central el proyecto de medida preventiva con numero 002 ¨por medio de la cual se ordena la ejecución y seguimiento de las medidas preventivas de suspensión de obra, proyecto o actividad y decomiso y aprensión preventiva contra indeterminados y se adoptan otras determinaciones.¨  Anexo 1. Medida preventiva 28 feb 22. Anexo 2 correo Proyecto de medida preventiva-Auto 28 feb. 
</t>
    </r>
    <r>
      <rPr>
        <b/>
        <sz val="11"/>
        <rFont val="Arial Narrow"/>
        <family val="2"/>
      </rPr>
      <t>RNN Puinawai</t>
    </r>
    <r>
      <rPr>
        <sz val="11"/>
        <rFont val="Arial Narrow"/>
        <family val="2"/>
      </rPr>
      <t xml:space="preserve">: a RNN Puinawai cuenta con monitoreo (multitemporal 2017 y 2019) a conucos y presiones, al interior y en adyacencia del AP, a partir del análisis de sensores remotos.  El resultado del monitoreo a presiones fue presentado al equipo técnico de la DTAM (Jurídica, SIG, PCYC, EEM, GC y profesional 18) el 02-II-2022.  Adicionalmente se realizó sobrevuelo a la Reserva el 22 de febrero, en el marco del relacionamiento con al FCDS (Financiador); Se entrego a la DTAM informe preliminar de las situaciones encontradas mediante correo electrónico del 23/02/2022.
Anexo 1. Informe preliminar sobrevuelo Puré-Puinawai 23-II-2022 - Anexo2. Correo - Informe preliminar
</t>
    </r>
    <r>
      <rPr>
        <b/>
        <sz val="11"/>
        <rFont val="Arial Narrow"/>
        <family val="2"/>
      </rPr>
      <t xml:space="preserve">PNN La Paya: </t>
    </r>
    <r>
      <rPr>
        <sz val="11"/>
        <rFont val="Arial Narrow"/>
        <family val="2"/>
      </rPr>
      <t>No se Presentaron en este cuatrimestre situaciones  para el desarrollo de imposición de procesos sancionatorios. Anexo 1 Reporte correo informado Procesos Sancionatorios</t>
    </r>
  </si>
  <si>
    <r>
      <rPr>
        <b/>
        <sz val="11"/>
        <rFont val="Arial Narrow"/>
        <family val="2"/>
      </rPr>
      <t>PNN Churumbelos</t>
    </r>
    <r>
      <rPr>
        <sz val="11"/>
        <rFont val="Arial Narrow"/>
        <family val="2"/>
      </rPr>
      <t xml:space="preserve">: 11,1%
</t>
    </r>
    <r>
      <rPr>
        <b/>
        <sz val="11"/>
        <rFont val="Arial Narrow"/>
        <family val="2"/>
      </rPr>
      <t>PNN Alto Fragua</t>
    </r>
    <r>
      <rPr>
        <sz val="11"/>
        <rFont val="Arial Narrow"/>
        <family val="2"/>
      </rPr>
      <t xml:space="preserve">: 11,1%
</t>
    </r>
    <r>
      <rPr>
        <b/>
        <sz val="11"/>
        <rFont val="Arial Narrow"/>
        <family val="2"/>
      </rPr>
      <t>PNN Cahuinarí</t>
    </r>
    <r>
      <rPr>
        <sz val="11"/>
        <rFont val="Arial Narrow"/>
        <family val="2"/>
      </rPr>
      <t xml:space="preserve">: 11,1%
</t>
    </r>
    <r>
      <rPr>
        <b/>
        <sz val="11"/>
        <rFont val="Arial Narrow"/>
        <family val="2"/>
      </rPr>
      <t>RNN Nukak:</t>
    </r>
    <r>
      <rPr>
        <sz val="11"/>
        <rFont val="Arial Narrow"/>
        <family val="2"/>
      </rPr>
      <t xml:space="preserve"> 11,1%
</t>
    </r>
    <r>
      <rPr>
        <b/>
        <sz val="11"/>
        <rFont val="Arial Narrow"/>
        <family val="2"/>
      </rPr>
      <t>PNN Amacayacu</t>
    </r>
    <r>
      <rPr>
        <sz val="11"/>
        <rFont val="Arial Narrow"/>
        <family val="2"/>
      </rPr>
      <t xml:space="preserve">: 11,1%
</t>
    </r>
    <r>
      <rPr>
        <b/>
        <sz val="11"/>
        <rFont val="Arial Narrow"/>
        <family val="2"/>
      </rPr>
      <t>SPM  Orito</t>
    </r>
    <r>
      <rPr>
        <sz val="11"/>
        <rFont val="Arial Narrow"/>
        <family val="2"/>
      </rPr>
      <t xml:space="preserve">: 11,1%
</t>
    </r>
    <r>
      <rPr>
        <b/>
        <sz val="11"/>
        <rFont val="Arial Narrow"/>
        <family val="2"/>
      </rPr>
      <t>PNN Río Puré</t>
    </r>
    <r>
      <rPr>
        <sz val="11"/>
        <rFont val="Arial Narrow"/>
        <family val="2"/>
      </rPr>
      <t xml:space="preserve">: 11,1%
</t>
    </r>
    <r>
      <rPr>
        <b/>
        <sz val="11"/>
        <rFont val="Arial Narrow"/>
        <family val="2"/>
      </rPr>
      <t>PNN Yaigojé</t>
    </r>
    <r>
      <rPr>
        <sz val="11"/>
        <rFont val="Arial Narrow"/>
        <family val="2"/>
      </rPr>
      <t xml:space="preserve">: 11,1%
</t>
    </r>
    <r>
      <rPr>
        <b/>
        <sz val="11"/>
        <rFont val="Arial Narrow"/>
        <family val="2"/>
      </rPr>
      <t>PNN Chiribiquete</t>
    </r>
    <r>
      <rPr>
        <sz val="11"/>
        <rFont val="Arial Narrow"/>
        <family val="2"/>
      </rPr>
      <t xml:space="preserve">: 11,1%
</t>
    </r>
    <r>
      <rPr>
        <b/>
        <sz val="11"/>
        <rFont val="Arial Narrow"/>
        <family val="2"/>
      </rPr>
      <t xml:space="preserve">RNN Puinawai: </t>
    </r>
    <r>
      <rPr>
        <sz val="11"/>
        <rFont val="Arial Narrow"/>
        <family val="2"/>
      </rPr>
      <t xml:space="preserve">11,1%
</t>
    </r>
    <r>
      <rPr>
        <b/>
        <sz val="11"/>
        <rFont val="Arial Narrow"/>
        <family val="2"/>
      </rPr>
      <t>PNN La Paya:</t>
    </r>
    <r>
      <rPr>
        <sz val="11"/>
        <rFont val="Arial Narrow"/>
        <family val="2"/>
      </rPr>
      <t xml:space="preserve"> 11,1%</t>
    </r>
  </si>
  <si>
    <r>
      <rPr>
        <b/>
        <sz val="11"/>
        <rFont val="Arial Narrow"/>
        <family val="2"/>
      </rPr>
      <t xml:space="preserve">DTAM: </t>
    </r>
    <r>
      <rPr>
        <sz val="11"/>
        <rFont val="Arial Narrow"/>
        <family val="2"/>
      </rPr>
      <t>1/04/2022</t>
    </r>
  </si>
  <si>
    <r>
      <rPr>
        <b/>
        <sz val="11"/>
        <rFont val="Arial Narrow"/>
        <family val="2"/>
      </rPr>
      <t>DTAM</t>
    </r>
    <r>
      <rPr>
        <sz val="11"/>
        <rFont val="Arial Narrow"/>
        <family val="2"/>
      </rPr>
      <t>: En este periodo en el marco del desarrollo de la ley 1333 de 2009, se respondieron solicitudes a la fiscalia, se adelantaron notificaciones y comunicaciones de actos administrativos y se remitio informacion a otras dependencias de la entidad con relacion a procesos adelantados en la DTAM. 
Anexo 1 Reporte de transacciones de ORFEO</t>
    </r>
  </si>
  <si>
    <r>
      <rPr>
        <b/>
        <sz val="11"/>
        <rFont val="Arial Narrow"/>
        <family val="2"/>
      </rPr>
      <t>DTAM</t>
    </r>
    <r>
      <rPr>
        <sz val="11"/>
        <rFont val="Arial Narrow"/>
        <family val="2"/>
      </rPr>
      <t>: 11,1%</t>
    </r>
  </si>
  <si>
    <r>
      <rPr>
        <b/>
        <sz val="11"/>
        <rFont val="Arial Narrow"/>
        <family val="2"/>
      </rPr>
      <t xml:space="preserve">GTEA: </t>
    </r>
    <r>
      <rPr>
        <sz val="11"/>
        <rFont val="Arial Narrow"/>
        <family val="2"/>
      </rPr>
      <t>Se reportan 47 transacciones relacionadas con procesos sancionatorios que se mueven desde el nivel central o en las que se apoya a las direcciones territoriales. Evidencia: Sancionatorios Reporte Orfeo.</t>
    </r>
  </si>
  <si>
    <r>
      <rPr>
        <b/>
        <sz val="11"/>
        <rFont val="Arial Narrow"/>
        <family val="2"/>
      </rPr>
      <t>GTEA:</t>
    </r>
    <r>
      <rPr>
        <sz val="11"/>
        <rFont val="Arial Narrow"/>
        <family val="2"/>
      </rPr>
      <t xml:space="preserve"> 11%</t>
    </r>
  </si>
  <si>
    <r>
      <rPr>
        <b/>
        <sz val="11"/>
        <rFont val="Arial Narrow"/>
        <family val="2"/>
      </rPr>
      <t xml:space="preserve">PNN CVDoña JuanaC: </t>
    </r>
    <r>
      <rPr>
        <sz val="11"/>
        <rFont val="Arial Narrow"/>
        <family val="2"/>
      </rPr>
      <t xml:space="preserve">No se han presentado conductas Sancionatorias Evidencias: Correo  - Procesos Sancionatorios Doña Juana
</t>
    </r>
    <r>
      <rPr>
        <b/>
        <sz val="11"/>
        <rFont val="Arial Narrow"/>
        <family val="2"/>
      </rPr>
      <t>PNN Cueva de los Guácharos</t>
    </r>
    <r>
      <rPr>
        <sz val="11"/>
        <rFont val="Arial Narrow"/>
        <family val="2"/>
      </rPr>
      <t xml:space="preserve">: Remite correo a la DTAO de no acción sancionatoria, por no presentar situaciones de presiones de origen antrópico. Evidencias: Correo - Procesos sancionatorios Guacharos 
</t>
    </r>
    <r>
      <rPr>
        <b/>
        <sz val="11"/>
        <rFont val="Arial Narrow"/>
        <family val="2"/>
      </rPr>
      <t>PNN Las Hermosas</t>
    </r>
    <r>
      <rPr>
        <sz val="11"/>
        <rFont val="Arial Narrow"/>
        <family val="2"/>
      </rPr>
      <t xml:space="preserve">: Al momento del reporte del Mapa de Riesgo (28/03/2022) el Parque Nacional Natural Las Hermosas Gloria Valencia de Castaño NO cuenta con procesos sancionatorios por ejercicio de la autoridad ambiental abiertos o vigentes.  Evidencia: Correo - estado de sancionatorios en el PNN Las Hermosas
</t>
    </r>
    <r>
      <rPr>
        <b/>
        <sz val="11"/>
        <rFont val="Arial Narrow"/>
        <family val="2"/>
      </rPr>
      <t xml:space="preserve">PNN Las Orquideas: </t>
    </r>
    <r>
      <rPr>
        <sz val="11"/>
        <rFont val="Arial Narrow"/>
        <family val="2"/>
      </rPr>
      <t xml:space="preserve">Para este primer cuatrimestre no se iniciaron acciones sancionatorias al interior del AP
Evidencias: Correo_procesos_sancionatorios_PNN Las Orquideas: _2022
</t>
    </r>
    <r>
      <rPr>
        <b/>
        <sz val="11"/>
        <rFont val="Arial Narrow"/>
        <family val="2"/>
      </rPr>
      <t>PNN Los Nevados</t>
    </r>
    <r>
      <rPr>
        <sz val="11"/>
        <rFont val="Arial Narrow"/>
        <family val="2"/>
      </rPr>
      <t xml:space="preserve">: El PNN Los Nevados, durante el I trimestre de 2022 no se ha remitido a la DTAO la documentación para dar impulso a las actuaciones sancionatorias. Evidencia: Correo - Reporte mapa de riesgos Sancionatorio PNN Nev
</t>
    </r>
    <r>
      <rPr>
        <b/>
        <sz val="11"/>
        <rFont val="Arial Narrow"/>
        <family val="2"/>
      </rPr>
      <t>PNN Nevado del Huila</t>
    </r>
    <r>
      <rPr>
        <sz val="11"/>
        <rFont val="Arial Narrow"/>
        <family val="2"/>
      </rPr>
      <t xml:space="preserve">: Durante el periodo de reporte, en el Parque Nacional Natural Nevado del Huila no se iniciaron acciones sancionatorias. Evidencias: Correo -No reporte sancionatorios PNN NHU
</t>
    </r>
    <r>
      <rPr>
        <b/>
        <sz val="11"/>
        <rFont val="Arial Narrow"/>
        <family val="2"/>
      </rPr>
      <t>PNN Puracé</t>
    </r>
    <r>
      <rPr>
        <sz val="11"/>
        <rFont val="Arial Narrow"/>
        <family val="2"/>
      </rPr>
      <t xml:space="preserve">: No se registraron acciones sancionatorias ambientales en este periodo de reporte; para ello se remitió correo dando conocimiento a la DTAO. Evidencias: Correo  - Procesos sancionatorios PNN Purace
</t>
    </r>
    <r>
      <rPr>
        <b/>
        <sz val="11"/>
        <rFont val="Arial Narrow"/>
        <family val="2"/>
      </rPr>
      <t>PNN Selva de Florencia</t>
    </r>
    <r>
      <rPr>
        <sz val="11"/>
        <rFont val="Arial Narrow"/>
        <family val="2"/>
      </rPr>
      <t xml:space="preserve">: No se registraron acciones sancionatorias ambientales en este periodo de reporte; se reporta a la DTAO por correo. Evidencias: Riesgo_231_correo_No_sancionatorio_PNNSFL
</t>
    </r>
    <r>
      <rPr>
        <b/>
        <sz val="11"/>
        <rFont val="Arial Narrow"/>
        <family val="2"/>
      </rPr>
      <t xml:space="preserve">PNN Tatamá: </t>
    </r>
    <r>
      <rPr>
        <sz val="11"/>
        <rFont val="Arial Narrow"/>
        <family val="2"/>
      </rPr>
      <t xml:space="preserve">Durante el primer trimestre del año (01-01-2022 a 31-03-2022) el Parque Nacional Natural Tatamá no ha iniciado ningún proceso sancionatorio ya que no ha sido necesaria dicha actuación administrativa.
Evidencia:  Correo - Procesos sancionatorios PNN Tatamá
</t>
    </r>
    <r>
      <rPr>
        <b/>
        <sz val="11"/>
        <rFont val="Arial Narrow"/>
        <family val="2"/>
      </rPr>
      <t>SFF Galeras</t>
    </r>
    <r>
      <rPr>
        <sz val="11"/>
        <rFont val="Arial Narrow"/>
        <family val="2"/>
      </rPr>
      <t xml:space="preserve">: Para el periodo comprendido de enero a marzo de 2022, no se evidenciaron dentro de los recorridos de PVC realizados por el personal del área protegida, conductas sancionatorias que reportar para la apertura de nuevos procesos sancionatorios de carácter ambiental en el marco de la Ley 1333 de 2009. 
Evidencia: correo DTAO_Conductas sancionatorias_Galeras.
</t>
    </r>
    <r>
      <rPr>
        <b/>
        <sz val="11"/>
        <rFont val="Arial Narrow"/>
        <family val="2"/>
      </rPr>
      <t>Santuario de Flora Isla de la Corota</t>
    </r>
    <r>
      <rPr>
        <sz val="11"/>
        <rFont val="Arial Narrow"/>
        <family val="2"/>
      </rPr>
      <t xml:space="preserve">: En el AP no se han presentado conductas sancionatorias desde el 1 de enero de 2022 hasta la fecha. Se realizó el envío correspondiente por correo electrónico a la DTAO. 
Evidencia: Correo - Procesos sancionatorios SFF Isla de la Corota
</t>
    </r>
    <r>
      <rPr>
        <b/>
        <sz val="11"/>
        <rFont val="Arial Narrow"/>
        <family val="2"/>
      </rPr>
      <t>SFF Otún Quimbaya</t>
    </r>
    <r>
      <rPr>
        <sz val="11"/>
        <rFont val="Arial Narrow"/>
        <family val="2"/>
      </rPr>
      <t>: Durante el primer cuatrimestre del año 2022 no se presentaron dentro del SFFOQ acciones sancionatorias a reportar. Evidencias:  Anexo 1. Reporte Sancionatorios SFFOQ</t>
    </r>
  </si>
  <si>
    <r>
      <rPr>
        <b/>
        <sz val="11"/>
        <rFont val="Arial Narrow"/>
        <family val="2"/>
      </rPr>
      <t>DTAO:</t>
    </r>
    <r>
      <rPr>
        <sz val="11"/>
        <rFont val="Arial Narrow"/>
        <family val="2"/>
      </rPr>
      <t xml:space="preserve"> 01/04/2022</t>
    </r>
  </si>
  <si>
    <r>
      <rPr>
        <b/>
        <sz val="11"/>
        <rFont val="Arial Narrow"/>
        <family val="2"/>
      </rPr>
      <t xml:space="preserve">DTAO: </t>
    </r>
    <r>
      <rPr>
        <sz val="11"/>
        <rFont val="Arial Narrow"/>
        <family val="2"/>
      </rPr>
      <t xml:space="preserve">Durante  periodo se  han realizado los siguientes impulsos procesales 
•  Notificación por aviso Auto 006 de 17 de diciembre de 2021
•  Notificación por aviso Auto 006 del 17 de diciembre de 2021
•  Notificación por aviso resolución 202160000002335 del 30 de diciembre de 2021
•  RESOLUCION 20226000000435 DEL 04 DE MARZO DE 2022 DTAO JUR 14.2.003 DE 2013- SFF GALERAS
 y los Autos Número 002, 003, 004 y 005  del SFF Galeras “Por La Cual Se Da Por Terminado Y Se Archiva Proceso Sancionatorio Ambiental Por Cumplimiento De Sanciones Impuestas
</t>
    </r>
    <r>
      <rPr>
        <b/>
        <sz val="11"/>
        <rFont val="Arial Narrow"/>
        <family val="2"/>
      </rPr>
      <t>Evidencias:</t>
    </r>
    <r>
      <rPr>
        <sz val="11"/>
        <rFont val="Arial Narrow"/>
        <family val="2"/>
      </rPr>
      <t xml:space="preserve"> 
1. Notificación por aviso Auto 006 de 17 de diciembre de 2021
2. Notificación por aviso Auto 006 del 17 de diciembre de 2021
3.Notificación por aviso resolución 202160000002335 del 30 de diciembre de 2021
4. RESOLUCION 20226000000435 DEL 04 DE MARZO DE 2022 DTAO JUR 14.2.003 DE 2013- SFF GALERAS
5.Gaceta febrero 2022
6.Gaceta marzo 2022
7. AUTO 002 DE ARCHIVO PROCESO DTAO.GJU.14.2.014 de 2012- SFF GALERAS
8. AUTO 003 DE ARCHIVO PROCESO DTAO.GJU.14.2.016 de 2012 - SFF GALERAS
9. AUTO 004 DE ARCHIVO PROCESO DTAO JUR 16.4.008  de 2018 – SFF GALERAS
10. AUTO 005 DE ARCHIVO PROCESO DTAO JUR 16.4.001 de 2017- SFF GALERAS
</t>
    </r>
  </si>
  <si>
    <r>
      <t xml:space="preserve">
 PNN PARAMILLO En el PNN Paramillo no se elaboran decisiones de impulso en procesos sancionatorios, por tanto, no se tiene evidencia para aportar, dado las razones expuestas en la descripción del monitoreo del control existente. Sin embargo se aporta el informe trimestral de PVC donde quedó plasmada la situación en relación a procesos sancionatorios y la comunicación a la Oficina Jurídica de la DTCA de dicha situación.</t>
    </r>
    <r>
      <rPr>
        <b/>
        <sz val="11"/>
        <rFont val="Arial Narrow"/>
        <family val="2"/>
      </rPr>
      <t xml:space="preserve"> Evidencia: (2022_03_31 Informe PVC PNN Paramillo Trimestre I.)  (2022_04_04 Procesos sancionatorios en el PNN Paramillo)Avance 11% 
TAYRONA</t>
    </r>
    <r>
      <rPr>
        <sz val="11"/>
        <rFont val="Arial Narrow"/>
        <family val="2"/>
      </rPr>
      <t xml:space="preserve">. Hasta la fecha en la vigencia 2022, no ha habido conductas que ameritan un proceso sancionatorio. </t>
    </r>
    <r>
      <rPr>
        <b/>
        <sz val="11"/>
        <rFont val="Arial Narrow"/>
        <family val="2"/>
      </rPr>
      <t>Evidencia (Correo - Reporte no Apertura de procesos sancionatorios)</t>
    </r>
    <r>
      <rPr>
        <sz val="11"/>
        <rFont val="Arial Narrow"/>
        <family val="2"/>
      </rPr>
      <t>.</t>
    </r>
    <r>
      <rPr>
        <b/>
        <sz val="11"/>
        <rFont val="Arial Narrow"/>
        <family val="2"/>
      </rPr>
      <t>Avance 11% 
PNN CGSM</t>
    </r>
    <r>
      <rPr>
        <sz val="11"/>
        <rFont val="Arial Narrow"/>
        <family val="2"/>
      </rPr>
      <t>: Para este periodo no se presentaron actividades ilegales dentro del Área Protegida para impulsar un proceso sancionatorio,Evidencia:</t>
    </r>
    <r>
      <rPr>
        <b/>
        <sz val="11"/>
        <rFont val="Arial Narrow"/>
        <family val="2"/>
      </rPr>
      <t xml:space="preserve"> Correo NO APERTURA PROCESOS SANCIONATORIOS CUATRIMESTRE 1 DE 2020. Avance 11%
El CORCHAL MH</t>
    </r>
    <r>
      <rPr>
        <sz val="11"/>
        <rFont val="Arial Narrow"/>
        <family val="2"/>
      </rPr>
      <t xml:space="preserve"> Dadas las condiciones y presencia de actores armados en el contexto del Corchal MH, no se aplican procesos sancionatorios, por seguridad del personal del Área Protegida. </t>
    </r>
    <r>
      <rPr>
        <b/>
        <sz val="11"/>
        <rFont val="Arial Narrow"/>
        <family val="2"/>
      </rPr>
      <t xml:space="preserve"> Evidencia (Reporte trimestre no sacionatorios)</t>
    </r>
    <r>
      <rPr>
        <sz val="11"/>
        <rFont val="Arial Narrow"/>
        <family val="2"/>
      </rPr>
      <t>.</t>
    </r>
    <r>
      <rPr>
        <b/>
        <sz val="11"/>
        <rFont val="Arial Narrow"/>
        <family val="2"/>
      </rPr>
      <t>Avance 11%
PNNOPMBL:</t>
    </r>
    <r>
      <rPr>
        <sz val="11"/>
        <rFont val="Arial Narrow"/>
        <family val="2"/>
      </rPr>
      <t xml:space="preserve"> Durante el periodo de este informe no se han presentado actividades ilegales que ameriten abrir un proceso sancionatorio, Se envio email a la DT Caribe informando la no apertura de sancionatorios durante el primer trimestre. </t>
    </r>
    <r>
      <rPr>
        <b/>
        <sz val="11"/>
        <rFont val="Arial Narrow"/>
        <family val="2"/>
      </rPr>
      <t>Evidencia: Correosancionatorios. Avance 11% 
VIPIS</t>
    </r>
    <r>
      <rPr>
        <sz val="11"/>
        <rFont val="Arial Narrow"/>
        <family val="2"/>
      </rPr>
      <t xml:space="preserve"> Para este periodo no se presentaron actividades ilegales dentro del Area Protegida para impulsar un proceso sancionatorio. </t>
    </r>
    <r>
      <rPr>
        <b/>
        <sz val="11"/>
        <rFont val="Arial Narrow"/>
        <family val="2"/>
      </rPr>
      <t>Evidencia:</t>
    </r>
    <r>
      <rPr>
        <sz val="11"/>
        <rFont val="Arial Narrow"/>
        <family val="2"/>
      </rPr>
      <t xml:space="preserve"> </t>
    </r>
    <r>
      <rPr>
        <b/>
        <sz val="11"/>
        <rFont val="Arial Narrow"/>
        <family val="2"/>
      </rPr>
      <t>Correo vipis cero infracciones 1er trimestre 2022</t>
    </r>
    <r>
      <rPr>
        <sz val="11"/>
        <rFont val="Arial Narrow"/>
        <family val="2"/>
      </rPr>
      <t xml:space="preserve">. </t>
    </r>
    <r>
      <rPr>
        <b/>
        <sz val="11"/>
        <rFont val="Arial Narrow"/>
        <family val="2"/>
      </rPr>
      <t>Avance 11%.
CRSB</t>
    </r>
    <r>
      <rPr>
        <sz val="11"/>
        <rFont val="Arial Narrow"/>
        <family val="2"/>
      </rPr>
      <t>.</t>
    </r>
    <r>
      <rPr>
        <b/>
        <sz val="11"/>
        <rFont val="Arial Narrow"/>
        <family val="2"/>
      </rPr>
      <t xml:space="preserve"> </t>
    </r>
    <r>
      <rPr>
        <sz val="11"/>
        <rFont val="Arial Narrow"/>
        <family val="2"/>
      </rPr>
      <t xml:space="preserve">A la fecha el AP ha legalizado 7 medidas preventivas, sin embargo, estas aún no han sido remitidas a la DTCA toda vez que se requieren conceptos e informes que no se han logrado culminar, debido al represamiento de procesos que se tiene desde la vigencia 2020, donde inicialmente no se pudo avanzar en muchas visitas de campo en las cuales se recopila insumos para dichos informes, y agudizando la situación la falencia del funcionario profesional grado 8 (profesional de apoyo) por tanto se espera continuar avanzando a la mayor celeridad y contar con los mencionados conceptos para el tercer trimestre a fin de ir subsanando la situación y contando con el apoyo del funcionario faltante. </t>
    </r>
    <r>
      <rPr>
        <b/>
        <sz val="11"/>
        <rFont val="Arial Narrow"/>
        <family val="2"/>
      </rPr>
      <t xml:space="preserve">Anexo1. consolidado medidas preventivas 2022 Anexo2. oficios de comunicación medidas preventivas </t>
    </r>
    <r>
      <rPr>
        <sz val="11"/>
        <rFont val="Arial Narrow"/>
        <family val="2"/>
      </rPr>
      <t>Nota. aunque son 7 comunicaciones, solo se anexan 4 oficios debido a que los 3 restantes se interponen ante indeterminados .</t>
    </r>
    <r>
      <rPr>
        <b/>
        <sz val="11"/>
        <rFont val="Arial Narrow"/>
        <family val="2"/>
      </rPr>
      <t xml:space="preserve"> Avance 11%. 
CORALES DE PROFUNDIDAD. </t>
    </r>
    <r>
      <rPr>
        <sz val="11"/>
        <rFont val="Arial Narrow"/>
        <family val="2"/>
      </rPr>
      <t xml:space="preserve">El día 01 de abril del 2022, se envió correo electrónico a los abogados de la DTCA, mencionando que durante el primer trimestre del año 2022, no se ha presentado ningún tipo de infracción ambiental, para iniciar procesos sancionatorios en el PNN Corales de Profundidad.  </t>
    </r>
    <r>
      <rPr>
        <b/>
        <sz val="11"/>
        <rFont val="Arial Narrow"/>
        <family val="2"/>
      </rPr>
      <t>Anexo_1_Email_Reporte_no_infracciones_ambientales_trimestre_I_PNN CPR_01_04_2022.Avance 11%
SFF Los Colorados:</t>
    </r>
    <r>
      <rPr>
        <sz val="11"/>
        <rFont val="Arial Narrow"/>
        <family val="2"/>
      </rPr>
      <t xml:space="preserve"> Durante el primer cuatrimestre no se han impuesto medida preventivas que ameriten actuaciones sancionatorias, ante lo cual, el día 29 de marzo se remitió correo de comunicación a jurídica de la DTCA, informándolo</t>
    </r>
    <r>
      <rPr>
        <b/>
        <sz val="11"/>
        <rFont val="Arial Narrow"/>
        <family val="2"/>
      </rPr>
      <t xml:space="preserve"> (Anexo1. Comunicación dirigida a jurídica DTCA 29-03-22).Avance 11%
 PNN de Macuira</t>
    </r>
    <r>
      <rPr>
        <sz val="11"/>
        <rFont val="Arial Narrow"/>
        <family val="2"/>
      </rPr>
      <t xml:space="preserve">:  Durante el periodo de este informe no se han presentado actividades ilegales al interior del AP realizados por alijunas o miembros de las comunidades wayuu, que ameriten abrir un proceso sancionatorio. Evidencia </t>
    </r>
    <r>
      <rPr>
        <b/>
        <sz val="11"/>
        <rFont val="Arial Narrow"/>
        <family val="2"/>
      </rPr>
      <t>Correo Macuira Cero infracciones I trimestre_PNN de Macuira.2022.Avance 11%. 
SFF Los Flamencos:</t>
    </r>
    <r>
      <rPr>
        <sz val="11"/>
        <rFont val="Arial Narrow"/>
        <family val="2"/>
      </rPr>
      <t xml:space="preserve"> El día 22 de marzo de 2022, el AP realizó la solicitud a la DTCA por correo electrónico para el apoyo en la revisión del Auto 001 del 18 de marzo de 2022. Desde la DTCA se da respuesta a la solicitud el dia 29 de marzo. </t>
    </r>
    <r>
      <rPr>
        <b/>
        <sz val="11"/>
        <rFont val="Arial Narrow"/>
        <family val="2"/>
      </rPr>
      <t xml:space="preserve"> Pantallazo respuesta DTCA ( AUTO 001 DE 18 DE MARZO DE 2022) - equipotecnico.flamengos; Pantallazo solicitud revision AUTO 001 DE 18 MARZO DE 2022. Avance 11%
SNSM </t>
    </r>
    <r>
      <rPr>
        <sz val="11"/>
        <rFont val="Arial Narrow"/>
        <family val="2"/>
      </rPr>
      <t>A partir de información publicada en redes sociales los días 21 y 22 de enero de 2022, acerca de un ascenso no autorizado de visitantes hacia la zona del nevado y páramo del PNN SNSM, se inició actuación administrativo y teniendo en cuenta que el hallazgo no fue en flagrancia, se procedió a remitir a la DTCA lo siguiente: Informe de novedad, informe de campo e informe técnico inicial No. 20226710000036, todo a través del memorando No. 20226710000046 del 2 de marzo de 2022, para el correspondiente inicio del proceso.Se aportan como evidencias:</t>
    </r>
    <r>
      <rPr>
        <b/>
        <sz val="11"/>
        <rFont val="Arial Narrow"/>
        <family val="2"/>
      </rPr>
      <t xml:space="preserve">  1. Memorando 20226710000046 e Informe de novedad; 2. INFORME DE CAMPO INGRESO A NEVADOS; y 3. INFORME TÉCNICO No. 2022671000036. Avance 11%.
ACANDÍ</t>
    </r>
    <r>
      <rPr>
        <sz val="11"/>
        <rFont val="Arial Narrow"/>
        <family val="2"/>
      </rPr>
      <t>. Teniendo en cuenta las condiciones del municipio de Acandí por presencia de grupos armados, durante el cuatrimestre no se aplicó ningún proceso sancionatorio, por salvaguardar la integridad física de los integrantes del Santuario. Evidencia:</t>
    </r>
    <r>
      <rPr>
        <b/>
        <sz val="11"/>
        <rFont val="Arial Narrow"/>
        <family val="2"/>
      </rPr>
      <t xml:space="preserve"> Correo Acandí cero infracciones 1er trimestre 2022. Avance 11% </t>
    </r>
    <r>
      <rPr>
        <sz val="11"/>
        <rFont val="Arial Narrow"/>
        <family val="2"/>
      </rPr>
      <t xml:space="preserve">  
</t>
    </r>
    <r>
      <rPr>
        <b/>
        <sz val="11"/>
        <rFont val="Arial Narrow"/>
        <family val="2"/>
      </rPr>
      <t>BAHIA PORTETE.</t>
    </r>
    <r>
      <rPr>
        <sz val="11"/>
        <rFont val="Arial Narrow"/>
        <family val="2"/>
      </rPr>
      <t xml:space="preserve"> Teniendo en cuenta las condiciones del municipio de Acandí por presencia de grupos armados, durante el cuatrimestre no se aplicó ningún proceso sancionatorio, por salvaguardar la integridad física de los integrantes del Santuario Evidencia:</t>
    </r>
    <r>
      <rPr>
        <b/>
        <sz val="11"/>
        <rFont val="Arial Narrow"/>
        <family val="2"/>
      </rPr>
      <t xml:space="preserve"> Correo Reporte No sancionatorios PNN Bahía Portete Kaurrele Avance 11%.</t>
    </r>
  </si>
  <si>
    <r>
      <rPr>
        <b/>
        <sz val="11"/>
        <rFont val="Arial Narrow"/>
        <family val="2"/>
      </rPr>
      <t>DTCA</t>
    </r>
    <r>
      <rPr>
        <sz val="11"/>
        <rFont val="Arial Narrow"/>
        <family val="2"/>
      </rPr>
      <t>: 08/04/2022</t>
    </r>
  </si>
  <si>
    <r>
      <rPr>
        <b/>
        <sz val="11"/>
        <rFont val="Arial Narrow"/>
        <family val="2"/>
      </rPr>
      <t xml:space="preserve">DTCA: </t>
    </r>
    <r>
      <rPr>
        <sz val="11"/>
        <rFont val="Arial Narrow"/>
        <family val="2"/>
      </rPr>
      <t>La dirección Territorial r Asignar según corresponda al servidor público responsable del impulso del proceso sancionatorio mediante el Gestor Documental ORFEO  Evidencia: REPORTE DE ORFEO DEL DIRECTOR FILTRADO- PROCESOS SANCIONATORIOS.</t>
    </r>
  </si>
  <si>
    <r>
      <t xml:space="preserve">DTCA: </t>
    </r>
    <r>
      <rPr>
        <sz val="11"/>
        <rFont val="Arial Narrow"/>
        <family val="2"/>
      </rPr>
      <t>11%</t>
    </r>
  </si>
  <si>
    <r>
      <rPr>
        <b/>
        <sz val="11"/>
        <rFont val="Arial Narrow"/>
        <family val="2"/>
      </rPr>
      <t>PNN PISBA</t>
    </r>
    <r>
      <rPr>
        <sz val="11"/>
        <rFont val="Arial Narrow"/>
        <family val="2"/>
      </rPr>
      <t xml:space="preserve">: El AP informa mediante coreo electroncio que al pirmer cuatrimeste de 2022 no se ha presentado conductas sancionatorias . </t>
    </r>
    <r>
      <rPr>
        <b/>
        <sz val="11"/>
        <rFont val="Arial Narrow"/>
        <family val="2"/>
      </rPr>
      <t>Anexo</t>
    </r>
    <r>
      <rPr>
        <sz val="11"/>
        <rFont val="Arial Narrow"/>
        <family val="2"/>
      </rPr>
      <t xml:space="preserve">: PNN Pisba Correo electronico procesos sancionatorios.  ( AVANCE 11.11 %) </t>
    </r>
    <r>
      <rPr>
        <b/>
        <sz val="11"/>
        <rFont val="Arial Narrow"/>
        <family val="2"/>
      </rPr>
      <t>PNN CATATUMBO</t>
    </r>
    <r>
      <rPr>
        <sz val="11"/>
        <rFont val="Arial Narrow"/>
        <family val="2"/>
      </rPr>
      <t xml:space="preserve">:  El jefe del AP informa  que para el primer cuatriemstre de 2022 no se han presentado apertura de procesos sancionatorios. </t>
    </r>
    <r>
      <rPr>
        <b/>
        <sz val="11"/>
        <rFont val="Arial Narrow"/>
        <family val="2"/>
      </rPr>
      <t>Anexo: C</t>
    </r>
    <r>
      <rPr>
        <sz val="11"/>
        <rFont val="Arial Narrow"/>
        <family val="2"/>
      </rPr>
      <t>atatumbo - Procesos sancionatorios  ( AVANCE 11.11 %) .-</t>
    </r>
    <r>
      <rPr>
        <b/>
        <sz val="11"/>
        <rFont val="Arial Narrow"/>
        <family val="2"/>
      </rPr>
      <t xml:space="preserve"> GUANENTA: </t>
    </r>
    <r>
      <rPr>
        <sz val="11"/>
        <rFont val="Arial Narrow"/>
        <family val="2"/>
      </rPr>
      <t xml:space="preserve">El AP informa  a traves de correo electronico que el primer cuatriemstre de 2022 no ha iniciado procesos sancionaotrios. </t>
    </r>
    <r>
      <rPr>
        <b/>
        <sz val="11"/>
        <rFont val="Arial Narrow"/>
        <family val="2"/>
      </rPr>
      <t xml:space="preserve">Anexo: </t>
    </r>
    <r>
      <rPr>
        <sz val="11"/>
        <rFont val="Arial Narrow"/>
        <family val="2"/>
      </rPr>
      <t xml:space="preserve">Reporte procesos Sancionatorios SFF Guanentá.  ( AVANCE: 11.11 %) . - </t>
    </r>
    <r>
      <rPr>
        <b/>
        <sz val="11"/>
        <rFont val="Arial Narrow"/>
        <family val="2"/>
      </rPr>
      <t>SFF IGUAQUE</t>
    </r>
    <r>
      <rPr>
        <sz val="11"/>
        <rFont val="Arial Narrow"/>
        <family val="2"/>
      </rPr>
      <t xml:space="preserve">:  Se adjunta informe  triemestral de los  procesos sancionatorios vigentes con los impulsos procesales efectuaos en año 2022. </t>
    </r>
    <r>
      <rPr>
        <b/>
        <sz val="11"/>
        <rFont val="Arial Narrow"/>
        <family val="2"/>
      </rPr>
      <t>Anexos</t>
    </r>
    <r>
      <rPr>
        <sz val="11"/>
        <rFont val="Arial Narrow"/>
        <family val="2"/>
      </rPr>
      <t xml:space="preserve">: Informe triemstral sancionatorios  ( AVANCE: 11.11 %) - </t>
    </r>
    <r>
      <rPr>
        <b/>
        <sz val="11"/>
        <rFont val="Arial Narrow"/>
        <family val="2"/>
      </rPr>
      <t>COCUY</t>
    </r>
    <r>
      <rPr>
        <sz val="11"/>
        <rFont val="Arial Narrow"/>
        <family val="2"/>
      </rPr>
      <t xml:space="preserve"> : El AP informa  a traves de correo electronico que el primer cuatriemstre de 2022 no ha iniciado procesos sancionaotrios. </t>
    </r>
    <r>
      <rPr>
        <b/>
        <sz val="11"/>
        <rFont val="Arial Narrow"/>
        <family val="2"/>
      </rPr>
      <t>Anexo</t>
    </r>
    <r>
      <rPr>
        <sz val="11"/>
        <rFont val="Arial Narrow"/>
        <family val="2"/>
      </rPr>
      <t>: RREPORTE ACTUACIONES SANCIONATORIOS PNN COCUY - I TRIMESTRE 2022.  ( AVANCE: 11.11 %) .</t>
    </r>
    <r>
      <rPr>
        <b/>
        <sz val="11"/>
        <rFont val="Arial Narrow"/>
        <family val="2"/>
      </rPr>
      <t xml:space="preserve"> ESTORAQUES: </t>
    </r>
    <r>
      <rPr>
        <sz val="11"/>
        <rFont val="Arial Narrow"/>
        <family val="2"/>
      </rPr>
      <t xml:space="preserve">Se adjunta informe donde se relacionan las actuaciones sancionaotrias en el primer cuatrimestre de 2022  </t>
    </r>
    <r>
      <rPr>
        <b/>
        <sz val="11"/>
        <rFont val="Arial Narrow"/>
        <family val="2"/>
      </rPr>
      <t xml:space="preserve"> Anexo:</t>
    </r>
    <r>
      <rPr>
        <sz val="11"/>
        <rFont val="Arial Narrow"/>
        <family val="2"/>
      </rPr>
      <t xml:space="preserve">INFORME ACTUACIONES SANCIONATORIAS ANU LOS ESTORAQUES – I TRIMESTRE 2022.  ( AVANCE: 11.11%) . </t>
    </r>
    <r>
      <rPr>
        <b/>
        <sz val="11"/>
        <rFont val="Arial Narrow"/>
        <family val="2"/>
      </rPr>
      <t>YARIGUIES:</t>
    </r>
    <r>
      <rPr>
        <sz val="11"/>
        <rFont val="Arial Narrow"/>
        <family val="2"/>
      </rPr>
      <t xml:space="preserve"> El AP informa  a traves de correo electronico que el primer cuatriemstre de 2022 no ha iniciado procesos sancionaotrios. </t>
    </r>
    <r>
      <rPr>
        <b/>
        <sz val="11"/>
        <rFont val="Arial Narrow"/>
        <family val="2"/>
      </rPr>
      <t>Anexo</t>
    </r>
    <r>
      <rPr>
        <sz val="11"/>
        <rFont val="Arial Narrow"/>
        <family val="2"/>
      </rPr>
      <t xml:space="preserve">:REPORTE ACTUACIONES SANCIONATORIOS - I TRIMESTRE 2022_.  ( AVANCE: 11.11 %). </t>
    </r>
    <r>
      <rPr>
        <b/>
        <sz val="11"/>
        <rFont val="Arial Narrow"/>
        <family val="2"/>
      </rPr>
      <t>TAMA</t>
    </r>
    <r>
      <rPr>
        <sz val="11"/>
        <rFont val="Arial Narrow"/>
        <family val="2"/>
      </rPr>
      <t xml:space="preserve">: El AP informa  a traves de correo electronico que el primer cuatriemstre de 2022 no ha iniciado procesos sancionaotrios. </t>
    </r>
    <r>
      <rPr>
        <b/>
        <sz val="11"/>
        <rFont val="Arial Narrow"/>
        <family val="2"/>
      </rPr>
      <t>Anexo</t>
    </r>
    <r>
      <rPr>
        <sz val="11"/>
        <rFont val="Arial Narrow"/>
        <family val="2"/>
      </rPr>
      <t>: REPORTE ACTUACIONES SANCIONATORIOS - I TRIMESTRE 2022_  ( AVANCE: 11.11 %) .</t>
    </r>
  </si>
  <si>
    <r>
      <rPr>
        <b/>
        <sz val="11"/>
        <rFont val="Arial Narrow"/>
        <family val="2"/>
      </rPr>
      <t xml:space="preserve">DTAN: </t>
    </r>
    <r>
      <rPr>
        <sz val="11"/>
        <rFont val="Arial Narrow"/>
        <family val="2"/>
      </rPr>
      <t>6/04/2022</t>
    </r>
  </si>
  <si>
    <r>
      <rPr>
        <b/>
        <sz val="11"/>
        <rFont val="Arial Narrow"/>
        <family val="2"/>
      </rPr>
      <t xml:space="preserve">DTAN: </t>
    </r>
    <r>
      <rPr>
        <sz val="11"/>
        <rFont val="Arial Narrow"/>
        <family val="2"/>
      </rPr>
      <t xml:space="preserve">seinforma numerosde memorando Orfeo donde constan los distintos impulsos procesales proferidos por la DTAN durante el periodo de informe.  En ese orden, los impulsos procesales </t>
    </r>
    <r>
      <rPr>
        <u/>
        <sz val="11"/>
        <rFont val="Arial Narrow"/>
        <family val="2"/>
      </rPr>
      <t xml:space="preserve">proferidos y publicados en la gaceta ambiental </t>
    </r>
    <r>
      <rPr>
        <sz val="11"/>
        <rFont val="Arial Narrow"/>
        <family val="2"/>
      </rPr>
      <t>son:20225520000017 de fecha 9/03/2022, - 20225520000027 de fecha: 9/03/2022.- 20225520001813 de fecha: 18/03/2022,- 20225520001823 de fecha:22/03/2022.</t>
    </r>
    <r>
      <rPr>
        <b/>
        <sz val="11"/>
        <rFont val="Arial Narrow"/>
        <family val="2"/>
      </rPr>
      <t xml:space="preserve"> ANEXOS:1. </t>
    </r>
    <r>
      <rPr>
        <sz val="11"/>
        <rFont val="Arial Narrow"/>
        <family val="2"/>
      </rPr>
      <t xml:space="preserve">RELACIÓN DE MEMORANDOS IMPULSOS PROCESALES.- </t>
    </r>
    <r>
      <rPr>
        <b/>
        <sz val="11"/>
        <rFont val="Arial Narrow"/>
        <family val="2"/>
      </rPr>
      <t>2.</t>
    </r>
    <r>
      <rPr>
        <sz val="11"/>
        <rFont val="Arial Narrow"/>
        <family val="2"/>
      </rPr>
      <t xml:space="preserve"> Reporte Gaceta Ambiental.( Avance 11.11%) </t>
    </r>
    <r>
      <rPr>
        <b/>
        <sz val="11"/>
        <rFont val="Arial Narrow"/>
        <family val="2"/>
      </rPr>
      <t>PNN PISBA</t>
    </r>
    <r>
      <rPr>
        <sz val="11"/>
        <rFont val="Arial Narrow"/>
        <family val="2"/>
      </rPr>
      <t>: El AP informa mediante coreo electroncio que al pirmer cuatrimeste de 2022 no se ha presentado conductas sancionatorias . Anexo:</t>
    </r>
    <r>
      <rPr>
        <b/>
        <sz val="11"/>
        <rFont val="Arial Narrow"/>
        <family val="2"/>
      </rPr>
      <t xml:space="preserve"> </t>
    </r>
    <r>
      <rPr>
        <sz val="11"/>
        <rFont val="Arial Narrow"/>
        <family val="2"/>
      </rPr>
      <t xml:space="preserve">PNN Pisba Correo electronico procesos sancionatorios.  ( AV ANCE 11.11%) </t>
    </r>
    <r>
      <rPr>
        <b/>
        <sz val="11"/>
        <rFont val="Arial Narrow"/>
        <family val="2"/>
      </rPr>
      <t>PNN CATATUMBO</t>
    </r>
    <r>
      <rPr>
        <sz val="11"/>
        <rFont val="Arial Narrow"/>
        <family val="2"/>
      </rPr>
      <t xml:space="preserve">:  El jefe del AP informa  que para el primer cuatriemstre de 2022 no se han presentado apertura de procesos sancionatorios. Anexo: Catatumbo - Procesos sancionatorios  ( AVANCE 11.11 %) .- </t>
    </r>
    <r>
      <rPr>
        <b/>
        <sz val="11"/>
        <rFont val="Arial Narrow"/>
        <family val="2"/>
      </rPr>
      <t>GUANENTA</t>
    </r>
    <r>
      <rPr>
        <sz val="11"/>
        <rFont val="Arial Narrow"/>
        <family val="2"/>
      </rPr>
      <t xml:space="preserve">: El AP informa  a traves de correo electronico que el primer cuatriemstre de 2022 no ha iniciado procesos sancionaotrios. Anexo: Reporte procesos Sancionatorios SFF Guanentá.  ( AVANCE: 11.11 %)  </t>
    </r>
    <r>
      <rPr>
        <b/>
        <sz val="11"/>
        <rFont val="Arial Narrow"/>
        <family val="2"/>
      </rPr>
      <t>SFF IGUAQUE</t>
    </r>
    <r>
      <rPr>
        <sz val="11"/>
        <rFont val="Arial Narrow"/>
        <family val="2"/>
      </rPr>
      <t xml:space="preserve">:  Se adjunta informe  trimestral de los  procesos sancionatorios vigentes con los impulsos procesales efectuaos en año 2022. </t>
    </r>
    <r>
      <rPr>
        <b/>
        <sz val="11"/>
        <rFont val="Arial Narrow"/>
        <family val="2"/>
      </rPr>
      <t>Anexos:</t>
    </r>
    <r>
      <rPr>
        <sz val="11"/>
        <rFont val="Arial Narrow"/>
        <family val="2"/>
      </rPr>
      <t xml:space="preserve"> Informe trimestral sancionatorios. ( AVANCE 11.11 %) - </t>
    </r>
    <r>
      <rPr>
        <b/>
        <sz val="11"/>
        <rFont val="Arial Narrow"/>
        <family val="2"/>
      </rPr>
      <t>COCUY</t>
    </r>
    <r>
      <rPr>
        <sz val="11"/>
        <rFont val="Arial Narrow"/>
        <family val="2"/>
      </rPr>
      <t xml:space="preserve"> : El AP informa  a traves de correo electronico que el primer cuatriemstre de 2022 no ha iniciado procesos sancionaotrios . ( AVANCE: 11.11 %).- </t>
    </r>
    <r>
      <rPr>
        <b/>
        <sz val="11"/>
        <rFont val="Arial Narrow"/>
        <family val="2"/>
      </rPr>
      <t>ESTORAQUES</t>
    </r>
    <r>
      <rPr>
        <sz val="11"/>
        <rFont val="Arial Narrow"/>
        <family val="2"/>
      </rPr>
      <t>: Se adjunta informe donde se relacionan las actuaciones sancionaotrias en el primer cuatrimestre de 2022   Anexo:INFORME ACTUACIONES SANCIONATORIAS ANU LOS ESTORAQUES – I TRIMESTRE 2022. ( AVANCE 11.11%) .</t>
    </r>
    <r>
      <rPr>
        <b/>
        <sz val="11"/>
        <rFont val="Arial Narrow"/>
        <family val="2"/>
      </rPr>
      <t>YARIGUIES:</t>
    </r>
    <r>
      <rPr>
        <sz val="11"/>
        <rFont val="Arial Narrow"/>
        <family val="2"/>
      </rPr>
      <t>El AP informa  a traves de correo electronico que el primer cuatriemstre de 2022 no ha iniciado procesos sancionaotrios . ( AVANCE: 11.11</t>
    </r>
    <r>
      <rPr>
        <b/>
        <sz val="11"/>
        <rFont val="Arial Narrow"/>
        <family val="2"/>
      </rPr>
      <t xml:space="preserve"> %) </t>
    </r>
    <r>
      <rPr>
        <sz val="11"/>
        <rFont val="Arial Narrow"/>
        <family val="2"/>
      </rPr>
      <t xml:space="preserve"> .</t>
    </r>
    <r>
      <rPr>
        <b/>
        <sz val="11"/>
        <rFont val="Arial Narrow"/>
        <family val="2"/>
      </rPr>
      <t xml:space="preserve"> TAMA: </t>
    </r>
    <r>
      <rPr>
        <sz val="11"/>
        <rFont val="Arial Narrow"/>
        <family val="2"/>
      </rPr>
      <t>El AP informa  a traves de correo electronico que el primer cuatriemstre de 2022 no ha iniciado procesos sancionaotrios . ( AVANCE: 11.11 %)</t>
    </r>
  </si>
  <si>
    <r>
      <rPr>
        <b/>
        <sz val="11"/>
        <rFont val="Arial Narrow"/>
        <family val="2"/>
      </rPr>
      <t xml:space="preserve">DTAN: </t>
    </r>
    <r>
      <rPr>
        <sz val="11"/>
        <rFont val="Arial Narrow"/>
        <family val="2"/>
      </rPr>
      <t>11,11%</t>
    </r>
  </si>
  <si>
    <r>
      <rPr>
        <b/>
        <sz val="11"/>
        <rFont val="Arial Narrow"/>
        <family val="2"/>
      </rPr>
      <t>PNN CORDILLERA DE LOS PICACHOS:</t>
    </r>
    <r>
      <rPr>
        <sz val="11"/>
        <rFont val="Arial Narrow"/>
        <family val="2"/>
      </rPr>
      <t xml:space="preserve"> Desde el área protegida se envía correo electrónico a la DTOR solicitando apoyo en el suministro de imágenes para soportar y avanzar en nuevo proceso sancionatorio por eventos de quema y tala al interior del Parque.
Evidencia: Correo electronico solicitud apoyo a la DTOR.
</t>
    </r>
    <r>
      <rPr>
        <b/>
        <sz val="11"/>
        <rFont val="Arial Narrow"/>
        <family val="2"/>
      </rPr>
      <t>PNN SUMAPAZ</t>
    </r>
    <r>
      <rPr>
        <sz val="11"/>
        <rFont val="Arial Narrow"/>
        <family val="2"/>
      </rPr>
      <t xml:space="preserve">: Para este periodo (Enero - Marzo 2022), no hubo aperturas de sancionatorios en el PNN Sumapaz, se avanza en un espacio con la DTOR para el seguimiento de los sancionatorios existentes, donde se nos informó el pago de multa por parte del Ejercito Nacional. Evidencia: Correo_reportesancion_2022.
</t>
    </r>
    <r>
      <rPr>
        <b/>
        <sz val="11"/>
        <rFont val="Arial Narrow"/>
        <family val="2"/>
      </rPr>
      <t>PNN CHINGAZA</t>
    </r>
    <r>
      <rPr>
        <sz val="11"/>
        <rFont val="Arial Narrow"/>
        <family val="2"/>
      </rPr>
      <t xml:space="preserve">: Mediante Memorando No. 20227160001663 del 5 de marzo de 2022 se remitió a la DTOR la notificación de la Resolución 20211300005283 de 2021 realizada por el AP al señor Libardo Almanza Almanza, en el marco del Proceso Ejecutivo por Cobro Administrativo Coactivo No. 16-005. Evidencia: 2.1.2 Notificacion_libardo_almanza
</t>
    </r>
    <r>
      <rPr>
        <b/>
        <sz val="11"/>
        <rFont val="Arial Narrow"/>
        <family val="2"/>
      </rPr>
      <t>PNN TINIGUA</t>
    </r>
    <r>
      <rPr>
        <sz val="11"/>
        <rFont val="Arial Narrow"/>
        <family val="2"/>
      </rPr>
      <t xml:space="preserve">: Durante el periodo de reporte se adelantó seguimiento a 363,3 hectáreas deforestadas entre abril y diciembre del año 2021 al interior del Parque Nacional Natural Tinigua mediante la interpretación de imágenes satelitales , evidencia: 231.1 Informe_Tec_Inicial.
</t>
    </r>
    <r>
      <rPr>
        <b/>
        <sz val="11"/>
        <rFont val="Arial Narrow"/>
        <family val="2"/>
      </rPr>
      <t>PNN SIERRA DE LA MACARENA</t>
    </r>
    <r>
      <rPr>
        <sz val="11"/>
        <rFont val="Arial Narrow"/>
        <family val="2"/>
      </rPr>
      <t xml:space="preserve">: Para este reporte se presenta soporte de los correos enviados a la dependencia de PCV- DTOR, como parte de los avances de actuaciones para los informes técnicos (Anexo 1 Correo_PVC-Dtor_Inform_Proc Sanc_Pnsmac PDF) .
</t>
    </r>
    <r>
      <rPr>
        <b/>
        <sz val="11"/>
        <rFont val="Arial Narrow"/>
        <family val="2"/>
      </rPr>
      <t>DNMI CINARUCO</t>
    </r>
    <r>
      <rPr>
        <sz val="11"/>
        <rFont val="Arial Narrow"/>
        <family val="2"/>
      </rPr>
      <t xml:space="preserve">: A la fecha no se han realizado actuaciones sancionatorias para el DNMI Cinaruco. Se está en espera de lineamientos para abordar este tema en áreas donde es permitido el uso. No se anexan evidencia.
</t>
    </r>
    <r>
      <rPr>
        <b/>
        <sz val="11"/>
        <rFont val="Arial Narrow"/>
        <family val="2"/>
      </rPr>
      <t>PNN EL TUPARRO</t>
    </r>
    <r>
      <rPr>
        <sz val="11"/>
        <rFont val="Arial Narrow"/>
        <family val="2"/>
      </rPr>
      <t>: Durante la vigencia 2022, el PNN El Tuparro no ha se dado apertura de procesos sancionatorios ambientales, acordes a la Ley 1333; sin embargo, el equipo técnico del AP y la DTOR, avanzan en la construcción del informe para el inicio del proceso sancionatorio ambiental contra indeterminados por los incendios de cobertura vegetal presentados. No se anexa evidencias</t>
    </r>
  </si>
  <si>
    <r>
      <rPr>
        <b/>
        <sz val="11"/>
        <rFont val="Arial Narrow"/>
        <family val="2"/>
      </rPr>
      <t xml:space="preserve">DTOR: </t>
    </r>
    <r>
      <rPr>
        <sz val="11"/>
        <rFont val="Arial Narrow"/>
        <family val="2"/>
      </rPr>
      <t>4/04/2022</t>
    </r>
  </si>
  <si>
    <r>
      <rPr>
        <b/>
        <sz val="11"/>
        <rFont val="Arial Narrow"/>
        <family val="2"/>
      </rPr>
      <t xml:space="preserve">GTEA: </t>
    </r>
    <r>
      <rPr>
        <sz val="11"/>
        <rFont val="Arial Narrow"/>
        <family val="2"/>
      </rPr>
      <t>Se inicia la planificación de las jornadas de capacitación a las direcciones territoriales. Evidencia: Correo de los profesionales temáticos.</t>
    </r>
    <r>
      <rPr>
        <b/>
        <sz val="11"/>
        <rFont val="Arial Narrow"/>
        <family val="2"/>
      </rPr>
      <t xml:space="preserve">
PNN Churumbelos</t>
    </r>
    <r>
      <rPr>
        <sz val="11"/>
        <rFont val="Arial Narrow"/>
        <family val="2"/>
      </rPr>
      <t xml:space="preserve">: Se asigna  Funcionario quien participa en capacitación   IMPOSICIÓN DE MEDIDAS PREVENTIVAS DE CONFORMIDAD CON EL DECRETO 3572 DE 2011 de marzo 25 de 2022 (a.1 lista de asistencia de capacitacion de marzo 25 de 2022). 
</t>
    </r>
    <r>
      <rPr>
        <b/>
        <sz val="11"/>
        <rFont val="Arial Narrow"/>
        <family val="2"/>
      </rPr>
      <t>PNN Alto Fragua:</t>
    </r>
    <r>
      <rPr>
        <sz val="11"/>
        <rFont val="Arial Narrow"/>
        <family val="2"/>
      </rPr>
      <t xml:space="preserve"> El 25/03/22 el equipo del PNN AFIW recibió capacitación sobre imposición demedias preventivas de coformidad con el Decreto 3572 de2011, orientada desde la DTAM. (Anexo 1 Asistencia Medidas y Anexo 2 Presentacion Medidas). Previamente la Jefe de área  solicitó apoyo a área jurídica de la DTAM para la orientación del taller (Anexo_3_Correo solicitud_Capacitación).
</t>
    </r>
    <r>
      <rPr>
        <b/>
        <sz val="11"/>
        <rFont val="Arial Narrow"/>
        <family val="2"/>
      </rPr>
      <t>DTAM</t>
    </r>
    <r>
      <rPr>
        <sz val="11"/>
        <rFont val="Arial Narrow"/>
        <family val="2"/>
      </rPr>
      <t xml:space="preserve">: Con ocasión al fortalecimiento del proceso sancionatorio ambiental se realizó capacitación en la imposición de medidas preventivas, deconfomidad con el decreto 3572 de 2011, Ley 1333 de 2009 y la resolución 0476 de 2012. Anexo 1 asistencia capacitación en la imposición de medidas preventivas DTAM.
</t>
    </r>
    <r>
      <rPr>
        <b/>
        <sz val="11"/>
        <rFont val="Arial Narrow"/>
        <family val="2"/>
      </rPr>
      <t>PNN Cahuinarí</t>
    </r>
    <r>
      <rPr>
        <sz val="11"/>
        <rFont val="Arial Narrow"/>
        <family val="2"/>
      </rPr>
      <t xml:space="preserve">: La jefatura del área protegida participo en el taller “Medidas preventivas” impartido por el jurídico de Prevención Vigilancia y Control de la DTAM, Juan Carlos Munar el día 25 de marzo del 2022 en el marco de la Ley 1333 de 2009
Anexo 1 Presentación-medidas-preventivas-dtam - Anexo 2 Listado-asistencia-taller-medidas-preventivas-dtam.
</t>
    </r>
    <r>
      <rPr>
        <b/>
        <sz val="11"/>
        <rFont val="Arial Narrow"/>
        <family val="2"/>
      </rPr>
      <t>PNN Nukak:</t>
    </r>
    <r>
      <rPr>
        <sz val="11"/>
        <rFont val="Arial Narrow"/>
        <family val="2"/>
      </rPr>
      <t xml:space="preserve">  la Reserva participa en la capacitación dada por la DTcon relación a     Anexo asistencia capacitación en la imposición de medidas preventivas 25 marzo  sobre imposición demedias preventivas de coformidad con el Decreto 3572 de2011. Anexo asistencia capacitación en la imposición de medidas preventivas 25 marzo.
</t>
    </r>
    <r>
      <rPr>
        <b/>
        <sz val="11"/>
        <rFont val="Arial Narrow"/>
        <family val="2"/>
      </rPr>
      <t>PNN Amacayacu</t>
    </r>
    <r>
      <rPr>
        <sz val="11"/>
        <rFont val="Arial Narrow"/>
        <family val="2"/>
      </rPr>
      <t xml:space="preserve">: se participa en la capacitación dada por la DT sobre imposición demedias preventivas de coformidad con el Decreto 3572 de2011.  Anexo asistencia capacitación en la imposición de medidas preventivas 25 marzo.
</t>
    </r>
    <r>
      <rPr>
        <b/>
        <sz val="11"/>
        <rFont val="Arial Narrow"/>
        <family val="2"/>
      </rPr>
      <t>SPM Orito</t>
    </r>
    <r>
      <rPr>
        <sz val="11"/>
        <rFont val="Arial Narrow"/>
        <family val="2"/>
      </rPr>
      <t xml:space="preserve">: esde el SF PMOIA se participa en la capacitación “IMPOSICIÓN DE MEDIDAS PREVENTIVAS DE CONFORMIDAD CON EL DECRETO 3572 DE 2011 de marzo 25 de 2022” (Anexo 1_Capacitación en la imposición de medidas preventivas_Dec_3572 de 2011)
</t>
    </r>
    <r>
      <rPr>
        <b/>
        <sz val="11"/>
        <rFont val="Arial Narrow"/>
        <family val="2"/>
      </rPr>
      <t>PNN Río Puré</t>
    </r>
    <r>
      <rPr>
        <sz val="11"/>
        <rFont val="Arial Narrow"/>
        <family val="2"/>
      </rPr>
      <t xml:space="preserve">: El 25/03/22 el jefe del AP y la profesional de apoyo del recibimos capacitación sobre imposición demedias preventivas de coformidad con el Decreto 3572 de2011, orientada desde la DTAM. (ANEXO 3. Lista de asistencia).
</t>
    </r>
    <r>
      <rPr>
        <b/>
        <sz val="11"/>
        <rFont val="Arial Narrow"/>
        <family val="2"/>
      </rPr>
      <t>PNN Yaigojé</t>
    </r>
    <r>
      <rPr>
        <sz val="11"/>
        <rFont val="Arial Narrow"/>
        <family val="2"/>
      </rPr>
      <t xml:space="preserve">: La  DT  llevó a cabo  capacitación  sobre IMPOSICIÓN DE MEDIDAS PREVENTIVAS DE CONFORMIDAD CON EL DECRETO 3572 DE 2011 de marzo 25 de 2022, no se pudo asistir a esta actividad por un sinnúmero de actividades en el área protegida. Se programa para el segundo cuatrimestre la articulación con la DTAM para asistir a la capacitación que se va a programar DT - APs.
</t>
    </r>
    <r>
      <rPr>
        <b/>
        <sz val="11"/>
        <rFont val="Arial Narrow"/>
        <family val="2"/>
      </rPr>
      <t>PNN Chiribiquete</t>
    </r>
    <r>
      <rPr>
        <sz val="11"/>
        <rFont val="Arial Narrow"/>
        <family val="2"/>
      </rPr>
      <t xml:space="preserve">: Se participa encapacitación de  imposición de medidas preventivas de conformidad con el Decreto 3572 de 2011. Anexo 1 asistencia AM_cap_ imp_medidas preventivas_DTAM_25032022
</t>
    </r>
    <r>
      <rPr>
        <b/>
        <sz val="11"/>
        <rFont val="Arial Narrow"/>
        <family val="2"/>
      </rPr>
      <t>RNN Puinawai:</t>
    </r>
    <r>
      <rPr>
        <sz val="11"/>
        <rFont val="Arial Narrow"/>
        <family val="2"/>
      </rPr>
      <t xml:space="preserve"> Se participa en la reunión de sensibilización programada por la DTAM – Grupo Jurídico, relacionado a medidas preventivas en el marco de la ley 1333 de 2009. 
Anexo 3. Listado de asistencia capacitación en la imposición de medidas preventivas. Anexo 4. Presentacion DTAM.
</t>
    </r>
    <r>
      <rPr>
        <b/>
        <sz val="11"/>
        <rFont val="Arial Narrow"/>
        <family val="2"/>
      </rPr>
      <t>PNN La Paya</t>
    </r>
    <r>
      <rPr>
        <sz val="11"/>
        <rFont val="Arial Narrow"/>
        <family val="2"/>
      </rPr>
      <t xml:space="preserve">: el 25 de marzo de 2022 el equipo del PNN La Paya. recibio capacitacion sobre imposición demedias preventivas . Anexo_1_Ayuda Memoria Capacitacion).
</t>
    </r>
    <r>
      <rPr>
        <b/>
        <sz val="11"/>
        <rFont val="Arial Narrow"/>
        <family val="2"/>
      </rPr>
      <t xml:space="preserve">DTAO: </t>
    </r>
    <r>
      <rPr>
        <sz val="11"/>
        <rFont val="Arial Narrow"/>
        <family val="2"/>
      </rPr>
      <t xml:space="preserve">Las capacitaciones  para las AP serán coordinadas por la DTAO con cada uno de los jefes de AP y se  encuentran programadas para el segundo trimestre de la vigencia 2022,
Evidencias: Correo  - PROGRAMACION DE CAPACITACIONES PROCESOS SANCIONATORIOS
</t>
    </r>
    <r>
      <rPr>
        <b/>
        <sz val="11"/>
        <rFont val="Arial Narrow"/>
        <family val="2"/>
      </rPr>
      <t>DTAN:</t>
    </r>
    <r>
      <rPr>
        <sz val="11"/>
        <rFont val="Arial Narrow"/>
        <family val="2"/>
      </rPr>
      <t xml:space="preserve"> DTAN: Se anexan actas de reunión donde se ha llevado a cabo proceso de senbilización al equipo de trabajo de la  Dirección Territorial Andes Nororientales .  Se relacionan  lista de asistencia  donde se trató el tema  Ley 1333 de 2009  y así mismo Correo electrónico del 22 de marzo de 2022 a través del cual se observa la retroalimentación a los participantes de la sensibilización del mismos día. ANEXOS: 1. Sensibilización Ley 1333 de 2009. 21.02.2022.-  2. Sensibilización Ley 1333 de 2009. 22.03.2022.- 3. Retroalimentación - Sensibilización Ley 1333 de 2009. 22.03.2022.- 4. SYA Acta de reunión 01 de abril-
</t>
    </r>
    <r>
      <rPr>
        <b/>
        <sz val="11"/>
        <rFont val="Arial Narrow"/>
        <family val="2"/>
      </rPr>
      <t>DTOR:</t>
    </r>
    <r>
      <rPr>
        <sz val="11"/>
        <rFont val="Arial Narrow"/>
        <family val="2"/>
      </rPr>
      <t xml:space="preserve"> El área jurídica de la DTOR llevó a cabo una reunión virtual el día 01-03-2022 con el abogado del Grupo de Trámites y Evaluación Ambiental de NC sobre sensibilización Ley 1333 de 2009 (Procedimiento sancionatorio ambiental). Anexo: sensi_GTEA_DTOR_0103222. Además, el área jurídica de la DTOR realizó jornada de sensibilización el día miércoles 23 - 03 - 2022, contando con la asistencia virtual de veinte (20) participantes, según consta en el listado de asistencia que hace parte integral de acta de reunión registrada. La capacitación se enfoca en materia del procedimiento sancionatorio administrativo de carácter ambiental que ejerce la autoridad ambiental PNNC, DTOR y sus AP a través de la función sancionatoria regulada en la Ley 1333 de 2009. Anexo: Acta_sensib_AP, Lista_sensib_AP y sensi_GTEA_DTOR_0103222
</t>
    </r>
    <r>
      <rPr>
        <b/>
        <sz val="11"/>
        <rFont val="Arial Narrow"/>
        <family val="2"/>
      </rPr>
      <t xml:space="preserve">DTPA: </t>
    </r>
    <r>
      <rPr>
        <sz val="11"/>
        <rFont val="Arial Narrow"/>
        <family val="2"/>
      </rPr>
      <t xml:space="preserve">la dirección territorial a realizado una sensibilización uno al grupo del PNN farallones con respecto a la identificación de acciones del proceso sancionatorio ambiental (Evidencias:-Lista de asistencia PNN Farallones,  -Presentación Power Point).
</t>
    </r>
    <r>
      <rPr>
        <b/>
        <sz val="11"/>
        <rFont val="Arial Narrow"/>
        <family val="2"/>
      </rPr>
      <t>DTCA</t>
    </r>
    <r>
      <rPr>
        <sz val="11"/>
        <rFont val="Arial Narrow"/>
        <family val="2"/>
      </rPr>
      <t>: Para el primer cuatrimestre del año 2022, no se programó actividades de sensibilización. A esta fecha se establecieron la cantidad de sensibilizaciones y fechas para los próximos cuatrimestres, quedando así: Mayo 17 y 19 de 2022. Hora 09:00am /  Agosto 23 y 25 de 2022. Hora 09:00am. Se publicarán las fechas y divulgarán a todo el equipo de trabajo. Evidencia : Programación de Capacitaciones</t>
    </r>
  </si>
  <si>
    <r>
      <t xml:space="preserve">AREAS PROTEGIDAS DE LA DTAN - PNN CATATUMBO BARI, PNN COCUY,AUN ESTORAQUES, SFF GUANENTA ALTO RIO FONCE, SFF IGUAQUE, PNN PISBA, PNN SERRANIA YARIGUIES y PNN TAMA: </t>
    </r>
    <r>
      <rPr>
        <sz val="11"/>
        <rFont val="Arial Narrow"/>
        <family val="2"/>
      </rPr>
      <t xml:space="preserve">Se anexa acta de reunión donde se ha llevado a cabo proceso de sensibilización por el profesional de procesos sancionatorios de la DTAN Dr. Carlos Atuesta, al equipo de trabajo de la Dirección Territorial Andes Nororientales.  Se relacionan lista de asistencia donde se trató el tema Ley 1333 de 2009 .Nota:  No se coloca avance de Catatumbo quien no aparece en listga de asistencia. ANEXO:  Sensibilización Ley 1333 de 2009. COCUY: (Avance 33.33%) . ESTORAQUES: (Avance 33.33%). IGUAQUE: (Avance 33.33%). YARIGUIES: (Avance 33.33%) . TAMA: (Avance 33.33%) .PISBA: (Avance 33.33%) CATATUMBO:(Avance 0%) GUANENTA: (Avance 33.33%) </t>
    </r>
  </si>
  <si>
    <r>
      <t xml:space="preserve">PNN CATATUMBO BARI: 33,33%
</t>
    </r>
    <r>
      <rPr>
        <b/>
        <sz val="11"/>
        <rFont val="Arial Narrow"/>
        <family val="2"/>
      </rPr>
      <t>PNN COCUY: 33,33%</t>
    </r>
    <r>
      <rPr>
        <sz val="11"/>
        <rFont val="Arial Narrow"/>
        <family val="2"/>
      </rPr>
      <t xml:space="preserve">
AUN ESTORAQUES: 33,33%
SFF GUANENTA ALTO RIO FONCE: 33,33%
</t>
    </r>
    <r>
      <rPr>
        <b/>
        <sz val="11"/>
        <rFont val="Arial Narrow"/>
        <family val="2"/>
      </rPr>
      <t>SFF IGUAQUE: 33,33%</t>
    </r>
    <r>
      <rPr>
        <sz val="11"/>
        <rFont val="Arial Narrow"/>
        <family val="2"/>
      </rPr>
      <t xml:space="preserve">
PNN PISBA 33,33%
</t>
    </r>
    <r>
      <rPr>
        <b/>
        <sz val="11"/>
        <rFont val="Arial Narrow"/>
        <family val="2"/>
      </rPr>
      <t>PNN SERRANIA YARIGUIES: 33,33%
PNN TAMA: 33.33%</t>
    </r>
  </si>
  <si>
    <r>
      <rPr>
        <b/>
        <sz val="11"/>
        <rFont val="Arial Narrow"/>
        <family val="2"/>
      </rPr>
      <t>PNN Munchique</t>
    </r>
    <r>
      <rPr>
        <sz val="11"/>
        <rFont val="Arial Narrow"/>
        <family val="2"/>
      </rPr>
      <t xml:space="preserve">: Se plantea la gestión para la capacitación en el tema de procesos sancionatorios ambientales, con la oficina jurídica de la DTPA, para ser realizada en el segundo trimestre de 2022
</t>
    </r>
    <r>
      <rPr>
        <b/>
        <sz val="11"/>
        <rFont val="Arial Narrow"/>
        <family val="2"/>
      </rPr>
      <t>PNN Gorgona</t>
    </r>
    <r>
      <rPr>
        <sz val="11"/>
        <rFont val="Arial Narrow"/>
        <family val="2"/>
      </rPr>
      <t xml:space="preserve">: Socialización con el grupo de PVC sobre tramites sancionatorios e inducción en el ejercicio de la autoridad ambiental (Evidencia: Reunion Induccion Sancionatorios Ley 1333)
</t>
    </r>
    <r>
      <rPr>
        <b/>
        <sz val="11"/>
        <rFont val="Arial Narrow"/>
        <family val="2"/>
      </rPr>
      <t>PNN Farallones de Cali</t>
    </r>
    <r>
      <rPr>
        <sz val="11"/>
        <rFont val="Arial Narrow"/>
        <family val="2"/>
      </rPr>
      <t xml:space="preserve">: Se realizó una capacitación y organización de los expedientes por los diferentes sectores de la cuenca- Cali Se realizó capacitación en Cuenca Pance sobre el ejercicio de la autoridad ambiental. (Evidencias: Acta de capacitacion cuenta pance, Acta de reunion - Quebrahonda -21 y Capacitación GP PNNFARALLONES 08022022 (4).)
</t>
    </r>
    <r>
      <rPr>
        <b/>
        <sz val="11"/>
        <rFont val="Arial Narrow"/>
        <family val="2"/>
      </rPr>
      <t>SFF Malpelo</t>
    </r>
    <r>
      <rPr>
        <sz val="11"/>
        <rFont val="Arial Narrow"/>
        <family val="2"/>
      </rPr>
      <t xml:space="preserve">: no se ha realizado socialización en el tema de procesos sancionatorios.
</t>
    </r>
    <r>
      <rPr>
        <b/>
        <sz val="11"/>
        <rFont val="Arial Narrow"/>
        <family val="2"/>
      </rPr>
      <t>PNN Uramba</t>
    </r>
    <r>
      <rPr>
        <sz val="11"/>
        <rFont val="Arial Narrow"/>
        <family val="2"/>
      </rPr>
      <t xml:space="preserve">: no se ha realizado socialización en el tema de procesos sancionatorios.
</t>
    </r>
    <r>
      <rPr>
        <b/>
        <sz val="11"/>
        <rFont val="Arial Narrow"/>
        <family val="2"/>
      </rPr>
      <t>PNN Sanquianga</t>
    </r>
    <r>
      <rPr>
        <sz val="11"/>
        <rFont val="Arial Narrow"/>
        <family val="2"/>
      </rPr>
      <t xml:space="preserve">:  Pendiente de Coordinar con la DTPA temas específicos de corte jurídico para la sensibilización al equipo del área
</t>
    </r>
    <r>
      <rPr>
        <b/>
        <sz val="11"/>
        <rFont val="Arial Narrow"/>
        <family val="2"/>
      </rPr>
      <t>PNN Katios</t>
    </r>
    <r>
      <rPr>
        <sz val="11"/>
        <rFont val="Arial Narrow"/>
        <family val="2"/>
      </rPr>
      <t xml:space="preserve">: Se realizó capacitación al equipo del PNN Los Katíos el 17 de marzo de 2022, en metodologías para la implementación del ejercicio de Autoridad Ambiental y el manejo del aplicativo de la herramienta Smart Mobile. Uso de plataforma avanzada digital para reporte de los recorridos de PVC en campo (Memorias del evento y listado de asistencia)
</t>
    </r>
    <r>
      <rPr>
        <b/>
        <sz val="11"/>
        <rFont val="Arial Narrow"/>
        <family val="2"/>
      </rPr>
      <t>PNN Utria</t>
    </r>
    <r>
      <rPr>
        <sz val="11"/>
        <rFont val="Arial Narrow"/>
        <family val="2"/>
      </rPr>
      <t>: no se ha realizado socialización en el tema de procesos sancionatorios.</t>
    </r>
  </si>
  <si>
    <r>
      <rPr>
        <b/>
        <sz val="11"/>
        <rFont val="Arial Narrow"/>
        <family val="2"/>
      </rPr>
      <t>PNN Munchique:</t>
    </r>
    <r>
      <rPr>
        <sz val="11"/>
        <rFont val="Arial Narrow"/>
        <family val="2"/>
      </rPr>
      <t xml:space="preserve"> 0%
</t>
    </r>
    <r>
      <rPr>
        <b/>
        <sz val="11"/>
        <rFont val="Arial Narrow"/>
        <family val="2"/>
      </rPr>
      <t xml:space="preserve">PNN Gorgona: </t>
    </r>
    <r>
      <rPr>
        <sz val="11"/>
        <rFont val="Arial Narrow"/>
        <family val="2"/>
      </rPr>
      <t xml:space="preserve">100%
</t>
    </r>
    <r>
      <rPr>
        <b/>
        <sz val="11"/>
        <rFont val="Arial Narrow"/>
        <family val="2"/>
      </rPr>
      <t xml:space="preserve">SSF Isla Malpelo: </t>
    </r>
    <r>
      <rPr>
        <sz val="11"/>
        <rFont val="Arial Narrow"/>
        <family val="2"/>
      </rPr>
      <t xml:space="preserve">0%
</t>
    </r>
    <r>
      <rPr>
        <b/>
        <sz val="11"/>
        <rFont val="Arial Narrow"/>
        <family val="2"/>
      </rPr>
      <t>PNN Farallones de Cali:</t>
    </r>
    <r>
      <rPr>
        <sz val="11"/>
        <rFont val="Arial Narrow"/>
        <family val="2"/>
      </rPr>
      <t xml:space="preserve"> 100%
</t>
    </r>
    <r>
      <rPr>
        <b/>
        <sz val="11"/>
        <rFont val="Arial Narrow"/>
        <family val="2"/>
      </rPr>
      <t>PNN Sanquianga:</t>
    </r>
    <r>
      <rPr>
        <sz val="11"/>
        <rFont val="Arial Narrow"/>
        <family val="2"/>
      </rPr>
      <t>0%</t>
    </r>
    <r>
      <rPr>
        <b/>
        <sz val="11"/>
        <rFont val="Arial Narrow"/>
        <family val="2"/>
      </rPr>
      <t xml:space="preserve">
PNN Utria: </t>
    </r>
    <r>
      <rPr>
        <sz val="11"/>
        <rFont val="Arial Narrow"/>
        <family val="2"/>
      </rPr>
      <t>0%</t>
    </r>
    <r>
      <rPr>
        <b/>
        <sz val="11"/>
        <rFont val="Arial Narrow"/>
        <family val="2"/>
      </rPr>
      <t xml:space="preserve">
PNN Katios:</t>
    </r>
    <r>
      <rPr>
        <sz val="11"/>
        <rFont val="Arial Narrow"/>
        <family val="2"/>
      </rPr>
      <t>100%</t>
    </r>
    <r>
      <rPr>
        <b/>
        <sz val="11"/>
        <rFont val="Arial Narrow"/>
        <family val="2"/>
      </rPr>
      <t xml:space="preserve">
PNN Uramba:</t>
    </r>
    <r>
      <rPr>
        <sz val="11"/>
        <rFont val="Arial Narrow"/>
        <family val="2"/>
      </rPr>
      <t xml:space="preserve"> 0%</t>
    </r>
  </si>
  <si>
    <r>
      <rPr>
        <b/>
        <sz val="11"/>
        <rFont val="Arial Narrow"/>
        <family val="2"/>
      </rPr>
      <t>GTEA:</t>
    </r>
    <r>
      <rPr>
        <sz val="11"/>
        <rFont val="Arial Narrow"/>
        <family val="2"/>
      </rPr>
      <t xml:space="preserve"> La actividad se tiene programada para ejecutar en el segundo y tercer cuatrimestre de la vigencia. No se anexan evidencias. </t>
    </r>
  </si>
  <si>
    <r>
      <rPr>
        <b/>
        <sz val="11"/>
        <rFont val="Arial Narrow"/>
        <family val="2"/>
      </rPr>
      <t xml:space="preserve">GTEA: </t>
    </r>
    <r>
      <rPr>
        <sz val="11"/>
        <rFont val="Arial Narrow"/>
        <family val="2"/>
      </rPr>
      <t>0%</t>
    </r>
  </si>
  <si>
    <r>
      <rPr>
        <b/>
        <sz val="11"/>
        <rFont val="Arial Narrow"/>
        <family val="2"/>
      </rPr>
      <t>PNN Churumbelos</t>
    </r>
    <r>
      <rPr>
        <sz val="11"/>
        <rFont val="Arial Narrow"/>
        <family val="2"/>
      </rPr>
      <t xml:space="preserve">: 01/03/2022
</t>
    </r>
    <r>
      <rPr>
        <b/>
        <sz val="11"/>
        <rFont val="Arial Narrow"/>
        <family val="2"/>
      </rPr>
      <t>PNN Alto Fragua</t>
    </r>
    <r>
      <rPr>
        <sz val="11"/>
        <rFont val="Arial Narrow"/>
        <family val="2"/>
      </rPr>
      <t xml:space="preserve">: 01/03/2022
</t>
    </r>
    <r>
      <rPr>
        <b/>
        <sz val="11"/>
        <rFont val="Arial Narrow"/>
        <family val="2"/>
      </rPr>
      <t>PNN Amacyacu</t>
    </r>
    <r>
      <rPr>
        <sz val="11"/>
        <rFont val="Arial Narrow"/>
        <family val="2"/>
      </rPr>
      <t xml:space="preserve">: 01/03/2022
</t>
    </r>
    <r>
      <rPr>
        <b/>
        <sz val="11"/>
        <rFont val="Arial Narrow"/>
        <family val="2"/>
      </rPr>
      <t>PNN  Cahuinarí</t>
    </r>
    <r>
      <rPr>
        <sz val="11"/>
        <rFont val="Arial Narrow"/>
        <family val="2"/>
      </rPr>
      <t xml:space="preserve">: 01/03/2022
</t>
    </r>
    <r>
      <rPr>
        <b/>
        <sz val="11"/>
        <rFont val="Arial Narrow"/>
        <family val="2"/>
      </rPr>
      <t>RNN Nukak</t>
    </r>
    <r>
      <rPr>
        <sz val="11"/>
        <rFont val="Arial Narrow"/>
        <family val="2"/>
      </rPr>
      <t xml:space="preserve">: 01/03/2022
</t>
    </r>
    <r>
      <rPr>
        <b/>
        <sz val="11"/>
        <rFont val="Arial Narrow"/>
        <family val="2"/>
      </rPr>
      <t>SPM Orito</t>
    </r>
    <r>
      <rPr>
        <sz val="11"/>
        <rFont val="Arial Narrow"/>
        <family val="2"/>
      </rPr>
      <t xml:space="preserve">: 01/03/2022
</t>
    </r>
    <r>
      <rPr>
        <b/>
        <sz val="11"/>
        <rFont val="Arial Narrow"/>
        <family val="2"/>
      </rPr>
      <t>PNN Río Puré</t>
    </r>
    <r>
      <rPr>
        <sz val="11"/>
        <rFont val="Arial Narrow"/>
        <family val="2"/>
      </rPr>
      <t xml:space="preserve">: 01/03/2022
</t>
    </r>
    <r>
      <rPr>
        <b/>
        <sz val="11"/>
        <rFont val="Arial Narrow"/>
        <family val="2"/>
      </rPr>
      <t>PNN Yaigojé Apaporis</t>
    </r>
    <r>
      <rPr>
        <sz val="11"/>
        <rFont val="Arial Narrow"/>
        <family val="2"/>
      </rPr>
      <t xml:space="preserve">: 01/03/2022
</t>
    </r>
    <r>
      <rPr>
        <b/>
        <sz val="11"/>
        <rFont val="Arial Narrow"/>
        <family val="2"/>
      </rPr>
      <t>PNN Chiribiquete</t>
    </r>
    <r>
      <rPr>
        <sz val="11"/>
        <rFont val="Arial Narrow"/>
        <family val="2"/>
      </rPr>
      <t xml:space="preserve">: 01/03/2022
</t>
    </r>
    <r>
      <rPr>
        <b/>
        <sz val="11"/>
        <rFont val="Arial Narrow"/>
        <family val="2"/>
      </rPr>
      <t>RNN Puinawai</t>
    </r>
    <r>
      <rPr>
        <sz val="11"/>
        <rFont val="Arial Narrow"/>
        <family val="2"/>
      </rPr>
      <t xml:space="preserve">: 01/03/2022
</t>
    </r>
    <r>
      <rPr>
        <b/>
        <sz val="11"/>
        <rFont val="Arial Narrow"/>
        <family val="2"/>
      </rPr>
      <t>PNN La Paya</t>
    </r>
    <r>
      <rPr>
        <sz val="11"/>
        <rFont val="Arial Narrow"/>
        <family val="2"/>
      </rPr>
      <t>: 01/03/2022</t>
    </r>
  </si>
  <si>
    <r>
      <rPr>
        <b/>
        <sz val="11"/>
        <rFont val="Arial Narrow"/>
        <family val="2"/>
      </rPr>
      <t xml:space="preserve">PNN Churumbelos; </t>
    </r>
    <r>
      <rPr>
        <sz val="11"/>
        <rFont val="Arial Narrow"/>
        <family val="2"/>
      </rPr>
      <t xml:space="preserve">Con memorando 20225180003913 de marzo 22 de 2022 se envía a DTAM informe de PVC _I de 2022 (a.1. memorando 20225180003913 de marzo 22 de 2022 a.2 Informe PVC i trimestre de 2022) Informe sicosmart de primer trimestre de 2022 (a.3. Informe sicosmart de primer trimestre de 2022)
</t>
    </r>
    <r>
      <rPr>
        <b/>
        <sz val="11"/>
        <rFont val="Arial Narrow"/>
        <family val="2"/>
      </rPr>
      <t>PNN Alto Fragua</t>
    </r>
    <r>
      <rPr>
        <sz val="11"/>
        <rFont val="Arial Narrow"/>
        <family val="2"/>
      </rPr>
      <t xml:space="preserve">: El PNN AFIW generó informe PVC correspondiente al primer trimestre 2022 (Anexo 1 Inf PVC), el cual se remitió por correo al líder temático de la DTAM el 29/03/22 (Anexo 2 Correo Inf PVC).
</t>
    </r>
    <r>
      <rPr>
        <b/>
        <sz val="11"/>
        <rFont val="Arial Narrow"/>
        <family val="2"/>
      </rPr>
      <t>PNN Cahuinarí</t>
    </r>
    <r>
      <rPr>
        <sz val="11"/>
        <rFont val="Arial Narrow"/>
        <family val="2"/>
      </rPr>
      <t xml:space="preserve">: Acorde a la acción de control, se generó informe PVC Primer trimestre 2022.
Anexo 1 Informe-gestión-pvc-1-trimestre-2022
</t>
    </r>
    <r>
      <rPr>
        <b/>
        <sz val="11"/>
        <rFont val="Arial Narrow"/>
        <family val="2"/>
      </rPr>
      <t>RNN Nukak</t>
    </r>
    <r>
      <rPr>
        <sz val="11"/>
        <rFont val="Arial Narrow"/>
        <family val="2"/>
      </rPr>
      <t xml:space="preserve">: Durante el primer trimestre de 2022 en la línea de PVC, avanzó en el proceso de identificación de nuevos abiertos presentes en la reserva y la verificación de presiones, por consiguiente, se realizó la recopilación de imágenes satelitales tomadas de la plataforma Planet Scope., posterior a esto se procede a realizar el procesamiento de dichas imágenes y la elaboración de shapefile el cual recopila la información digitalizada referente a nuevos abiertos 2022 para el primer trimestre en los meses Diciembre del 2021 enero y febrero del 2022;
Anexo 1. Informe PVC 1er_TRIM_2022,Anexo Anexo 2. formato_38_PVC_000005_000047, Anexo 3. formato_38_PVC_000005_000048
Anexo 4. formato_38_PVC_000005_000049
</t>
    </r>
    <r>
      <rPr>
        <b/>
        <sz val="11"/>
        <rFont val="Arial Narrow"/>
        <family val="2"/>
      </rPr>
      <t>PNN Amacayacu</t>
    </r>
    <r>
      <rPr>
        <sz val="11"/>
        <rFont val="Arial Narrow"/>
        <family val="2"/>
      </rPr>
      <t xml:space="preserve">: se genera el informe de PVYC del trimestre. ANEXO 1_Informe trim 1 2022-Implementacion protocolo PVC PNNAMA. Es pertinente informar que el ejercicio se hace aún sin contrato de combustible ni de sobrevuelos. Y el analisis de cobertura que se hace es a través de sensores remotos.
</t>
    </r>
    <r>
      <rPr>
        <b/>
        <sz val="11"/>
        <rFont val="Arial Narrow"/>
        <family val="2"/>
      </rPr>
      <t>SPM Orito</t>
    </r>
    <r>
      <rPr>
        <sz val="11"/>
        <rFont val="Arial Narrow"/>
        <family val="2"/>
      </rPr>
      <t xml:space="preserve">: Para aplicar este control el 23 de marzo de 2022 por medio de correo electrónico se remitió a la DTAM, el Informe PVC del primer Trimestre de 2022 (Anexo1_03_23_2022_Correo de PNNC_Informe PVC Primer Trimestre, Anexo 2_ Informe de Gestión PVyC_1mer Trim_, en el cual está inmerso el informe Sico Smart del primer trimestre de 2022)
</t>
    </r>
    <r>
      <rPr>
        <b/>
        <sz val="11"/>
        <rFont val="Arial Narrow"/>
        <family val="2"/>
      </rPr>
      <t>PNN Río Puré</t>
    </r>
    <r>
      <rPr>
        <sz val="11"/>
        <rFont val="Arial Narrow"/>
        <family val="2"/>
      </rPr>
      <t xml:space="preserve">: se generó informe PVC correspondiente al primer trimestre 2022. ANEXO 4. INFORME I TRIMI PVC PNNRPU 03 ABR 2022.
</t>
    </r>
    <r>
      <rPr>
        <b/>
        <sz val="11"/>
        <rFont val="Arial Narrow"/>
        <family val="2"/>
      </rPr>
      <t>PNN Yaigojé</t>
    </r>
    <r>
      <rPr>
        <sz val="11"/>
        <rFont val="Arial Narrow"/>
        <family val="2"/>
      </rPr>
      <t xml:space="preserve">: El área protegida realizo para este trimestre informe Sico Smart con sus respectivos anexos e informe de PVC con sus anexos acorde con el procedimiento dando cumplimiento. Anexo 1 informe Sico Smart 1 trimestre, Anexo 2 informe PVC 1 trimestre.
</t>
    </r>
    <r>
      <rPr>
        <b/>
        <sz val="11"/>
        <rFont val="Arial Narrow"/>
        <family val="2"/>
      </rPr>
      <t>PNN Chiribiquete</t>
    </r>
    <r>
      <rPr>
        <sz val="11"/>
        <rFont val="Arial Narrow"/>
        <family val="2"/>
      </rPr>
      <t xml:space="preserve">: Se programó la ejecución de 5 recorridos de Prevención Vigilancia y Control, con el fin de identificar presiones que se tienen sobre el área protegida, dichos recorridos se realizaron en 2 Sobrevuelos, partiendo desde San José del Guaviare por el arco de deforestación, y la identificación de minería ilegal por el rio Apaporis, límite del AP, 1 recorrido de PVC en el marco de la identificación de transformaciones antropogénicas al interior y fuera del AP con sensores remotos (Sentinel-Panet Scop).  Anexo 1. Inf_PVC_Primer_trimestre_2022.
</t>
    </r>
    <r>
      <rPr>
        <b/>
        <sz val="11"/>
        <rFont val="Arial Narrow"/>
        <family val="2"/>
      </rPr>
      <t xml:space="preserve">RNN Puinawai: </t>
    </r>
    <r>
      <rPr>
        <sz val="11"/>
        <rFont val="Arial Narrow"/>
        <family val="2"/>
      </rPr>
      <t xml:space="preserve">La RNN Puinawai no cuenta con personal para avanzar en el documento. Por sugerencia de la SGM-GTEA para avanzar en el indicador se debe coordinar entre el AP y la DTAM la forma de avanzar. 
Anexo 5. Correo - Fwd_ RIESGOS DE GESTIÓN 22 Y 24 Y RIESGO DE CORRUPCIÓN 234 RNN PUINAWAI.
</t>
    </r>
    <r>
      <rPr>
        <b/>
        <sz val="11"/>
        <rFont val="Arial Narrow"/>
        <family val="2"/>
      </rPr>
      <t xml:space="preserve">PNN La Paya: </t>
    </r>
    <r>
      <rPr>
        <sz val="11"/>
        <rFont val="Arial Narrow"/>
        <family val="2"/>
      </rPr>
      <t>para la aplicación del control, Se genera el informe PVyC correspondiente al primer trimestre 2022 (Anexo 1 Inf PVC) , el cual se fue cargado junto con las evidencias del PAA.</t>
    </r>
  </si>
  <si>
    <r>
      <rPr>
        <b/>
        <sz val="11"/>
        <rFont val="Arial Narrow"/>
        <family val="2"/>
      </rPr>
      <t>PNN  Churumbelos;</t>
    </r>
    <r>
      <rPr>
        <sz val="11"/>
        <rFont val="Arial Narrow"/>
        <family val="2"/>
      </rPr>
      <t xml:space="preserve">33,3%
</t>
    </r>
    <r>
      <rPr>
        <b/>
        <sz val="11"/>
        <rFont val="Arial Narrow"/>
        <family val="2"/>
      </rPr>
      <t>PNN Alto Fragua</t>
    </r>
    <r>
      <rPr>
        <sz val="11"/>
        <rFont val="Arial Narrow"/>
        <family val="2"/>
      </rPr>
      <t xml:space="preserve">: 33,3%
</t>
    </r>
    <r>
      <rPr>
        <b/>
        <sz val="11"/>
        <rFont val="Arial Narrow"/>
        <family val="2"/>
      </rPr>
      <t>PNN Cahuinarí:</t>
    </r>
    <r>
      <rPr>
        <sz val="11"/>
        <rFont val="Arial Narrow"/>
        <family val="2"/>
      </rPr>
      <t xml:space="preserve"> 33,3%
</t>
    </r>
    <r>
      <rPr>
        <b/>
        <sz val="11"/>
        <rFont val="Arial Narrow"/>
        <family val="2"/>
      </rPr>
      <t>RNN Nukak</t>
    </r>
    <r>
      <rPr>
        <sz val="11"/>
        <rFont val="Arial Narrow"/>
        <family val="2"/>
      </rPr>
      <t xml:space="preserve">: 33,3%
</t>
    </r>
    <r>
      <rPr>
        <b/>
        <sz val="11"/>
        <rFont val="Arial Narrow"/>
        <family val="2"/>
      </rPr>
      <t>PNN Amacayacu</t>
    </r>
    <r>
      <rPr>
        <sz val="11"/>
        <rFont val="Arial Narrow"/>
        <family val="2"/>
      </rPr>
      <t xml:space="preserve">: 33,3%
</t>
    </r>
    <r>
      <rPr>
        <b/>
        <sz val="11"/>
        <rFont val="Arial Narrow"/>
        <family val="2"/>
      </rPr>
      <t>SPM  Orito</t>
    </r>
    <r>
      <rPr>
        <sz val="11"/>
        <rFont val="Arial Narrow"/>
        <family val="2"/>
      </rPr>
      <t xml:space="preserve">: 33,3%
</t>
    </r>
    <r>
      <rPr>
        <b/>
        <sz val="11"/>
        <rFont val="Arial Narrow"/>
        <family val="2"/>
      </rPr>
      <t>PNN Río Puré</t>
    </r>
    <r>
      <rPr>
        <sz val="11"/>
        <rFont val="Arial Narrow"/>
        <family val="2"/>
      </rPr>
      <t xml:space="preserve">: 33,3%
</t>
    </r>
    <r>
      <rPr>
        <b/>
        <sz val="11"/>
        <rFont val="Arial Narrow"/>
        <family val="2"/>
      </rPr>
      <t>PNN Yaigojé</t>
    </r>
    <r>
      <rPr>
        <sz val="11"/>
        <rFont val="Arial Narrow"/>
        <family val="2"/>
      </rPr>
      <t xml:space="preserve">: 33,3%
</t>
    </r>
    <r>
      <rPr>
        <b/>
        <sz val="11"/>
        <rFont val="Arial Narrow"/>
        <family val="2"/>
      </rPr>
      <t>PNN Chiribiquete</t>
    </r>
    <r>
      <rPr>
        <sz val="11"/>
        <rFont val="Arial Narrow"/>
        <family val="2"/>
      </rPr>
      <t xml:space="preserve">: 33,3%
</t>
    </r>
    <r>
      <rPr>
        <b/>
        <sz val="11"/>
        <rFont val="Arial Narrow"/>
        <family val="2"/>
      </rPr>
      <t>RNN Puinawai</t>
    </r>
    <r>
      <rPr>
        <sz val="11"/>
        <rFont val="Arial Narrow"/>
        <family val="2"/>
      </rPr>
      <t xml:space="preserve">: 0%
</t>
    </r>
    <r>
      <rPr>
        <b/>
        <sz val="11"/>
        <rFont val="Arial Narrow"/>
        <family val="2"/>
      </rPr>
      <t>PNN La Paya</t>
    </r>
    <r>
      <rPr>
        <sz val="11"/>
        <rFont val="Arial Narrow"/>
        <family val="2"/>
      </rPr>
      <t>: 33,3%</t>
    </r>
  </si>
  <si>
    <r>
      <rPr>
        <b/>
        <sz val="11"/>
        <rFont val="Arial Narrow"/>
        <family val="2"/>
      </rPr>
      <t>PNN CATATUMBO BARI, PNN COCUY, ANU ESTORAQUES, SFF GUANENTA ALTO RIO FONCE, SFF IGUAQUE, PNN PISBA, PNN SERRANIA YARIGUIES y PNN TAMA</t>
    </r>
    <r>
      <rPr>
        <sz val="11"/>
        <rFont val="Arial Narrow"/>
        <family val="2"/>
      </rPr>
      <t xml:space="preserve">: Finalizado el primer trimestre 2022 cada área protegida generó su informe de PVC con sus debidos anexos, los cuales se almacenan en un drive administrado desde planeación de la DTAN y de la cual tiene acceso nivel central para su aprobación acorde a las fechas del calendario de planeación. ANEXOS: Informe de PVC con todos sus anexos para cada una de las AP de la Dirección Territorial Andes Nororientales. 
</t>
    </r>
    <r>
      <rPr>
        <b/>
        <sz val="11"/>
        <rFont val="Arial Narrow"/>
        <family val="2"/>
      </rPr>
      <t>PNN CATATUMBO BARI</t>
    </r>
    <r>
      <rPr>
        <sz val="11"/>
        <rFont val="Arial Narrow"/>
        <family val="2"/>
      </rPr>
      <t xml:space="preserve">: AAMB_FO_25_programacion_PVC_v_1-1, AAMB_FO_26_ejecucion_PVC_v_1-1, I_trimesre_Apre_Catatumbo, Informe I trimestre  2022 Cat_I e Informe PVC. Version 2._I TRIM
</t>
    </r>
    <r>
      <rPr>
        <b/>
        <sz val="11"/>
        <rFont val="Arial Narrow"/>
        <family val="2"/>
      </rPr>
      <t>PNN COCUY</t>
    </r>
    <r>
      <rPr>
        <sz val="11"/>
        <rFont val="Arial Narrow"/>
        <family val="2"/>
      </rPr>
      <t xml:space="preserve">: Coc_I, I_trimesre_Apre_Cocuy e Informe para PAA_trimestre_01_2022 def
</t>
    </r>
    <r>
      <rPr>
        <b/>
        <sz val="11"/>
        <rFont val="Arial Narrow"/>
        <family val="2"/>
      </rPr>
      <t>ANU ESTORAQUES</t>
    </r>
    <r>
      <rPr>
        <sz val="11"/>
        <rFont val="Arial Narrow"/>
        <family val="2"/>
      </rPr>
      <t xml:space="preserve">: 1._INF.TRIMESTRAL_PVC_ENE-FEB-MAR- 2022, 1.1-INF_I_TRIMESTRAL_SICO-SMART_PLANTILLA-0012, 1.2-INF_I_F-25_PROGRAMACIÓN_RECORRIDOS_ENE-FEB-MAR_2022, 1.3-INF_I_F-26_ANALISIS_RECORRIDOS_ENE-FEB-MAR_2022 y 1.4-MAPA DE VISIBILIDAD I_TRIMESTRAL
</t>
    </r>
    <r>
      <rPr>
        <b/>
        <sz val="11"/>
        <rFont val="Arial Narrow"/>
        <family val="2"/>
      </rPr>
      <t>SFF GUANENTA ALTO RIO FONCE</t>
    </r>
    <r>
      <rPr>
        <sz val="11"/>
        <rFont val="Arial Narrow"/>
        <family val="2"/>
      </rPr>
      <t xml:space="preserve">: Anexo I Programación trimestral de recorridos de PVC SFF-GARF Trimestre_I_2022, Anexo II Programación trimestral de recorridos de PVC SFF-GARF Trimestre_I_2022, Anexo III Reprote SICO GARF Trimestre_I_2022 y INFORME_PVC_GARF_TRIM_I_2022
</t>
    </r>
    <r>
      <rPr>
        <b/>
        <sz val="11"/>
        <rFont val="Arial Narrow"/>
        <family val="2"/>
      </rPr>
      <t>SFF IGUAQUE</t>
    </r>
    <r>
      <rPr>
        <sz val="11"/>
        <rFont val="Arial Narrow"/>
        <family val="2"/>
      </rPr>
      <t xml:space="preserve">: Igu_I, Informe I trimestre PVC (1) y I_trimesre_Apre_Iguaque
</t>
    </r>
    <r>
      <rPr>
        <b/>
        <sz val="11"/>
        <rFont val="Arial Narrow"/>
        <family val="2"/>
      </rPr>
      <t>PNN PISBA</t>
    </r>
    <r>
      <rPr>
        <sz val="11"/>
        <rFont val="Arial Narrow"/>
        <family val="2"/>
      </rPr>
      <t xml:space="preserve">: aamb_fo_25_programacion-trimestral-de-recorridos-de-prevencion-vigilancia-y-control_v_1 (PISBA4), aamb_fo_26_-ejecucion-trimestral-de-recorridos-de-prevencion-vigilancia-y-control_v_1 (4), AMSPNN_FO_92_Informe-I Trimestral2022 Acciones-de-PVC_Pisba y PVC_Pisba_I_trimestre
</t>
    </r>
    <r>
      <rPr>
        <b/>
        <sz val="11"/>
        <rFont val="Arial Narrow"/>
        <family val="2"/>
      </rPr>
      <t>PNN SERRANIA YARIGUIES</t>
    </r>
    <r>
      <rPr>
        <sz val="11"/>
        <rFont val="Arial Narrow"/>
        <family val="2"/>
      </rPr>
      <t xml:space="preserve">: Carpeta Anexos e Informe PVC.-  I TRIM_PNN SYA
</t>
    </r>
    <r>
      <rPr>
        <b/>
        <sz val="11"/>
        <rFont val="Arial Narrow"/>
        <family val="2"/>
      </rPr>
      <t>PNN TAMA</t>
    </r>
    <r>
      <rPr>
        <sz val="11"/>
        <rFont val="Arial Narrow"/>
        <family val="2"/>
      </rPr>
      <t>: Carpeta evidencias, 1.Reporte SICO SMART, AAB_FO_25_programacion-trimestral-de-recorridos-de-prevencion-vigilancia-y-control_PNN_Tama, Formato AAB_FO-26_Ejecución trimestral de recorridos de PVC, Informe I PVC. Version 2. PAA Porcentaje de informes de PVC_PNNTama2022</t>
    </r>
  </si>
  <si>
    <r>
      <rPr>
        <b/>
        <sz val="11"/>
        <rFont val="Arial Narrow"/>
        <family val="2"/>
      </rPr>
      <t>PNN CORDILLERA DE LOS PICACHOS</t>
    </r>
    <r>
      <rPr>
        <sz val="11"/>
        <rFont val="Arial Narrow"/>
        <family val="2"/>
      </rPr>
      <t xml:space="preserve">: Durante el cuatrimestre, en la implementación del protocolo de PVC se desarrollaron actividades en tres componentes Prevención, conmemoración del día del agua; un puesto de control; revisión de la ley 2111 del 29 julio de 2021; capacitación y sensibilización sobre el cumplimiento de los tiempos otorgados por la normatividad para Procesos Sancionatorios Ambientales; socialización en normatividad ambiental y manejo de fauna silvestre al ejército; avanzada y definición de ruta al Paramo; jornadas de predio a predio; activación del comité de control y vigilancia de los recursos naturales y finalmente 4 reuniones del CMGRD de San Vicente del Caguán. Control y Vigilancia, en relación al componente vigilancia, se reporta la ejecución de 12 recorridos según programación, de los cuales por deficiencia y dificultades en la información GPS se cargaron al Sico Smart 8 recorridos. de estos recorridos realizados se identifica una presión de tipo natural por deslizamiento al interior del parque y se hace verificación de una presión informada en el mapa de presiones 2021 para la cual se evidencia ser un humedal natural en buen estado de conservación y finalmente el componente control, se remitió al despacho de la alcaldía de Uribe Meta un oficio con la presencia activa de focos de calor al interior del parque en jurisdicción del Uribe y adicionalmente se envió oficio a la fiscalía general de la nación con información de las acciones y programas que se vienen adelantando por el parque con los poseedores de predios al interior del AP. Evidencias: Anexo 1. Informe_PVC_trimestral, Anexo 2. Inf_SICO_SMART_I_trim2022, Anexo 3. formato_ejecucion_reco_I_trim_2022,  Anexo 4. prog_trim_rec_PVC_I_Trim2022, Anexo 5. Visibilidad_pPIC_01_2022 
</t>
    </r>
    <r>
      <rPr>
        <b/>
        <sz val="11"/>
        <rFont val="Arial Narrow"/>
        <family val="2"/>
      </rPr>
      <t>PNN SUMAPAZ:</t>
    </r>
    <r>
      <rPr>
        <sz val="11"/>
        <rFont val="Arial Narrow"/>
        <family val="2"/>
      </rPr>
      <t xml:space="preserve"> Se realiza el respectivo informe para el primer trimestre el cual fue validado por la DTOR y NC, con sus respectivos anexos. La visibilidad para el primer trimestre 2022, sobre el área en presión que está cubierta con jornadas de vigilancia en el PNN Sumapaz es 1.016,19 ha, lo que equivale al 23.26 %.  Prevención: Se desarrollan acciones para mitigar presiones por turismo e incendios. Vigilancia: Recorridos en los puntos críticos, Chisacá (Bogotá) y Laguna Larga (Pasca). Gestionando el control a turismo no regulado, registrando 9.478 personas que transitan por las vías que conectan la localidad de Sumapaz y municipios vecinos, en influencia del PNN y quienes manifiestan interés de turismo. Control: Para este periodo no se reportan acciones sancionatorias: evidencias: 1. Informe_Sum_PVC_Trimestre1, Anexo_Informe_recorridos_TrimestreI, Anexo_Informe_SICO_SMART_V410_000010, Anexo_mapa_visibilidad-SumT1, Anexo_Programación Trimestre I, Anexo_Seguimiento trimestre I.
</t>
    </r>
    <r>
      <rPr>
        <b/>
        <sz val="11"/>
        <rFont val="Arial Narrow"/>
        <family val="2"/>
      </rPr>
      <t>PNN CHINGAZA</t>
    </r>
    <r>
      <rPr>
        <sz val="11"/>
        <rFont val="Arial Narrow"/>
        <family val="2"/>
      </rPr>
      <t xml:space="preserve">: Se presenta el Informe de PVC Trimestre I, con sus correspondientes anexos: Informe de Sico Smart, programación de recorridos, formato de recorridos ejecutados. Anexos: 2.3.1 Informe Trimestral PVC., 2.3.2 Anexos_Inf_pvc_trim_I_2022, 2.3.3 PantallazoCorreoEnviadoDTOR.
</t>
    </r>
    <r>
      <rPr>
        <b/>
        <sz val="11"/>
        <rFont val="Arial Narrow"/>
        <family val="2"/>
      </rPr>
      <t>PNN TINIGUA</t>
    </r>
    <r>
      <rPr>
        <sz val="11"/>
        <rFont val="Arial Narrow"/>
        <family val="2"/>
      </rPr>
      <t xml:space="preserve">: Durante la vigencia, se realizó u recorrido de PVC aéreo mediante sensores remotos y se generó un mapa de Visibilidad con el cual se valida un área 15881.527 ha en jornadas de vigilancia, lo que equivale al 25.31 % de las zonas presionadas en el PNN TINIGUA
234.1_Inf_PVC_Trim_I_2022, 234.2_Inf_SicoSmar_Trim_I, 234.3_Mapa_Vis_Trim_I y 234.5_Patrullaje_Tirm_I
</t>
    </r>
    <r>
      <rPr>
        <b/>
        <sz val="11"/>
        <rFont val="Arial Narrow"/>
        <family val="2"/>
      </rPr>
      <t>PNN SIERRA DE LA MACARENA</t>
    </r>
    <r>
      <rPr>
        <sz val="11"/>
        <rFont val="Arial Narrow"/>
        <family val="2"/>
      </rPr>
      <t xml:space="preserve">: Se presenta informe trimestral de PVC con sus respectivos soportes de SICO  SMART (Anexo 3 Informe Trrim PVC_1_Pmac_03_2022)
</t>
    </r>
    <r>
      <rPr>
        <b/>
        <sz val="11"/>
        <rFont val="Arial Narrow"/>
        <family val="2"/>
      </rPr>
      <t>PNN EL TUPARRO:</t>
    </r>
    <r>
      <rPr>
        <sz val="11"/>
        <rFont val="Arial Narrow"/>
        <family val="2"/>
      </rPr>
      <t xml:space="preserve"> De acuerdo a la situación actual de riesgo público del AP, durante este periodo se han realizado recorridos, únicamente una vez por semana al interior del área protegida, teniendo en cuenta la programación trimestral de recorridos de PVC. Así mismo, se ha participado en capacitaciones de SICO SMART, generación de informes SMART y fortalecimiento del equipo de trabajo en temas como manejo de GPS, plan de contingencia para desastres naturales y riesgo público. Evidencia:  6. Inf_PVC_ITri</t>
    </r>
  </si>
  <si>
    <r>
      <rPr>
        <b/>
        <sz val="11"/>
        <rFont val="Arial Narrow"/>
        <family val="2"/>
      </rPr>
      <t xml:space="preserve">PNN  PICACHOS: </t>
    </r>
    <r>
      <rPr>
        <sz val="11"/>
        <rFont val="Arial Narrow"/>
        <family val="2"/>
      </rPr>
      <t xml:space="preserve">33,33%
</t>
    </r>
    <r>
      <rPr>
        <b/>
        <sz val="11"/>
        <rFont val="Arial Narrow"/>
        <family val="2"/>
      </rPr>
      <t xml:space="preserve">PNN SUMAPAZ: </t>
    </r>
    <r>
      <rPr>
        <sz val="11"/>
        <rFont val="Arial Narrow"/>
        <family val="2"/>
      </rPr>
      <t xml:space="preserve">33,33%
</t>
    </r>
    <r>
      <rPr>
        <b/>
        <sz val="11"/>
        <rFont val="Arial Narrow"/>
        <family val="2"/>
      </rPr>
      <t>PNN CHINGAZA:</t>
    </r>
    <r>
      <rPr>
        <sz val="11"/>
        <rFont val="Arial Narrow"/>
        <family val="2"/>
      </rPr>
      <t xml:space="preserve"> 33,33%
</t>
    </r>
    <r>
      <rPr>
        <b/>
        <sz val="11"/>
        <rFont val="Arial Narrow"/>
        <family val="2"/>
      </rPr>
      <t xml:space="preserve">PNN TINIGUA: </t>
    </r>
    <r>
      <rPr>
        <sz val="11"/>
        <rFont val="Arial Narrow"/>
        <family val="2"/>
      </rPr>
      <t xml:space="preserve">33,33%
</t>
    </r>
    <r>
      <rPr>
        <b/>
        <sz val="11"/>
        <rFont val="Arial Narrow"/>
        <family val="2"/>
      </rPr>
      <t xml:space="preserve">PNN MACARENA: </t>
    </r>
    <r>
      <rPr>
        <sz val="11"/>
        <rFont val="Arial Narrow"/>
        <family val="2"/>
      </rPr>
      <t xml:space="preserve">33,33%
</t>
    </r>
    <r>
      <rPr>
        <b/>
        <sz val="11"/>
        <rFont val="Arial Narrow"/>
        <family val="2"/>
      </rPr>
      <t xml:space="preserve">PNN EL TUPARRO: </t>
    </r>
    <r>
      <rPr>
        <sz val="11"/>
        <rFont val="Arial Narrow"/>
        <family val="2"/>
      </rPr>
      <t>33,33%</t>
    </r>
  </si>
  <si>
    <r>
      <rPr>
        <b/>
        <sz val="11"/>
        <rFont val="Arial Narrow"/>
        <family val="2"/>
      </rPr>
      <t xml:space="preserve">PNN Munchique: </t>
    </r>
    <r>
      <rPr>
        <sz val="11"/>
        <rFont val="Arial Narrow"/>
        <family val="2"/>
      </rPr>
      <t>33,3%</t>
    </r>
    <r>
      <rPr>
        <b/>
        <sz val="11"/>
        <rFont val="Arial Narrow"/>
        <family val="2"/>
      </rPr>
      <t xml:space="preserve">
PNN Gorgona: </t>
    </r>
    <r>
      <rPr>
        <sz val="11"/>
        <rFont val="Arial Narrow"/>
        <family val="2"/>
      </rPr>
      <t>33,3%</t>
    </r>
    <r>
      <rPr>
        <b/>
        <sz val="11"/>
        <rFont val="Arial Narrow"/>
        <family val="2"/>
      </rPr>
      <t xml:space="preserve">
SSF Isla Malpelo: </t>
    </r>
    <r>
      <rPr>
        <sz val="11"/>
        <rFont val="Arial Narrow"/>
        <family val="2"/>
      </rPr>
      <t>33,3%</t>
    </r>
    <r>
      <rPr>
        <b/>
        <sz val="11"/>
        <rFont val="Arial Narrow"/>
        <family val="2"/>
      </rPr>
      <t xml:space="preserve">
PNN Farallones de Cali: </t>
    </r>
    <r>
      <rPr>
        <sz val="11"/>
        <rFont val="Arial Narrow"/>
        <family val="2"/>
      </rPr>
      <t>33,3%</t>
    </r>
    <r>
      <rPr>
        <b/>
        <sz val="11"/>
        <rFont val="Arial Narrow"/>
        <family val="2"/>
      </rPr>
      <t xml:space="preserve">
PNN Sanquianga: </t>
    </r>
    <r>
      <rPr>
        <sz val="11"/>
        <rFont val="Arial Narrow"/>
        <family val="2"/>
      </rPr>
      <t>33,3%</t>
    </r>
    <r>
      <rPr>
        <b/>
        <sz val="11"/>
        <rFont val="Arial Narrow"/>
        <family val="2"/>
      </rPr>
      <t xml:space="preserve">
PNN Utria:</t>
    </r>
    <r>
      <rPr>
        <sz val="11"/>
        <rFont val="Arial Narrow"/>
        <family val="2"/>
      </rPr>
      <t>33,3%</t>
    </r>
    <r>
      <rPr>
        <b/>
        <sz val="11"/>
        <rFont val="Arial Narrow"/>
        <family val="2"/>
      </rPr>
      <t xml:space="preserve">
PNN Katios:</t>
    </r>
    <r>
      <rPr>
        <sz val="11"/>
        <rFont val="Arial Narrow"/>
        <family val="2"/>
      </rPr>
      <t xml:space="preserve">33,3%
</t>
    </r>
    <r>
      <rPr>
        <b/>
        <sz val="11"/>
        <rFont val="Arial Narrow"/>
        <family val="2"/>
      </rPr>
      <t>PNN Uramba:</t>
    </r>
    <r>
      <rPr>
        <sz val="11"/>
        <rFont val="Arial Narrow"/>
        <family val="2"/>
      </rPr>
      <t xml:space="preserve"> 33,33%</t>
    </r>
  </si>
  <si>
    <r>
      <rPr>
        <b/>
        <sz val="11"/>
        <rFont val="Arial Narrow"/>
        <family val="2"/>
      </rPr>
      <t xml:space="preserve">GC: </t>
    </r>
    <r>
      <rPr>
        <sz val="11"/>
        <rFont val="Arial Narrow"/>
        <family val="2"/>
      </rPr>
      <t xml:space="preserve">33%  
</t>
    </r>
    <r>
      <rPr>
        <b/>
        <sz val="11"/>
        <rFont val="Arial Narrow"/>
        <family val="2"/>
      </rPr>
      <t>DTCA:</t>
    </r>
    <r>
      <rPr>
        <sz val="11"/>
        <rFont val="Arial Narrow"/>
        <family val="2"/>
      </rPr>
      <t xml:space="preserve">  33% 
</t>
    </r>
    <r>
      <rPr>
        <b/>
        <sz val="11"/>
        <rFont val="Arial Narrow"/>
        <family val="2"/>
      </rPr>
      <t>DTAO:</t>
    </r>
    <r>
      <rPr>
        <sz val="11"/>
        <rFont val="Arial Narrow"/>
        <family val="2"/>
      </rPr>
      <t xml:space="preserve"> 33%
</t>
    </r>
    <r>
      <rPr>
        <b/>
        <sz val="11"/>
        <rFont val="Arial Narrow"/>
        <family val="2"/>
      </rPr>
      <t>DTAM:</t>
    </r>
    <r>
      <rPr>
        <sz val="11"/>
        <rFont val="Arial Narrow"/>
        <family val="2"/>
      </rPr>
      <t xml:space="preserve"> 0%
</t>
    </r>
    <r>
      <rPr>
        <b/>
        <sz val="11"/>
        <rFont val="Arial Narrow"/>
        <family val="2"/>
      </rPr>
      <t xml:space="preserve">DTAN: </t>
    </r>
    <r>
      <rPr>
        <sz val="11"/>
        <rFont val="Arial Narrow"/>
        <family val="2"/>
      </rPr>
      <t xml:space="preserve">33%
</t>
    </r>
    <r>
      <rPr>
        <b/>
        <sz val="11"/>
        <rFont val="Arial Narrow"/>
        <family val="2"/>
      </rPr>
      <t>DTPA</t>
    </r>
    <r>
      <rPr>
        <sz val="11"/>
        <rFont val="Arial Narrow"/>
        <family val="2"/>
      </rPr>
      <t xml:space="preserve">: 33%
</t>
    </r>
    <r>
      <rPr>
        <b/>
        <sz val="11"/>
        <rFont val="Arial Narrow"/>
        <family val="2"/>
      </rPr>
      <t xml:space="preserve">DTOR: </t>
    </r>
    <r>
      <rPr>
        <sz val="11"/>
        <rFont val="Arial Narrow"/>
        <family val="2"/>
      </rPr>
      <t>33%</t>
    </r>
  </si>
  <si>
    <r>
      <rPr>
        <b/>
        <sz val="11"/>
        <rFont val="Arial Narrow"/>
        <family val="2"/>
      </rPr>
      <t>GC:</t>
    </r>
    <r>
      <rPr>
        <sz val="11"/>
        <rFont val="Arial Narrow"/>
        <family val="2"/>
      </rPr>
      <t xml:space="preserve">17%
</t>
    </r>
    <r>
      <rPr>
        <b/>
        <sz val="11"/>
        <rFont val="Arial Narrow"/>
        <family val="2"/>
      </rPr>
      <t xml:space="preserve">DTCA:  </t>
    </r>
    <r>
      <rPr>
        <sz val="11"/>
        <rFont val="Arial Narrow"/>
        <family val="2"/>
      </rPr>
      <t xml:space="preserve">17% 
</t>
    </r>
    <r>
      <rPr>
        <b/>
        <sz val="11"/>
        <rFont val="Arial Narrow"/>
        <family val="2"/>
      </rPr>
      <t>DTAO:</t>
    </r>
    <r>
      <rPr>
        <sz val="11"/>
        <rFont val="Arial Narrow"/>
        <family val="2"/>
      </rPr>
      <t xml:space="preserve"> 17%
</t>
    </r>
    <r>
      <rPr>
        <b/>
        <sz val="11"/>
        <rFont val="Arial Narrow"/>
        <family val="2"/>
      </rPr>
      <t>DTAM:</t>
    </r>
    <r>
      <rPr>
        <sz val="11"/>
        <rFont val="Arial Narrow"/>
        <family val="2"/>
      </rPr>
      <t xml:space="preserve"> 0%
</t>
    </r>
    <r>
      <rPr>
        <b/>
        <sz val="11"/>
        <rFont val="Arial Narrow"/>
        <family val="2"/>
      </rPr>
      <t>DTAN:</t>
    </r>
    <r>
      <rPr>
        <sz val="11"/>
        <rFont val="Arial Narrow"/>
        <family val="2"/>
      </rPr>
      <t xml:space="preserve"> 17%
</t>
    </r>
    <r>
      <rPr>
        <b/>
        <sz val="11"/>
        <rFont val="Arial Narrow"/>
        <family val="2"/>
      </rPr>
      <t>DTPA</t>
    </r>
    <r>
      <rPr>
        <sz val="11"/>
        <rFont val="Arial Narrow"/>
        <family val="2"/>
      </rPr>
      <t xml:space="preserve">: 17%
</t>
    </r>
    <r>
      <rPr>
        <b/>
        <sz val="11"/>
        <rFont val="Arial Narrow"/>
        <family val="2"/>
      </rPr>
      <t>DTOR:</t>
    </r>
    <r>
      <rPr>
        <sz val="11"/>
        <rFont val="Arial Narrow"/>
        <family val="2"/>
      </rPr>
      <t xml:space="preserve"> 17%</t>
    </r>
  </si>
  <si>
    <r>
      <rPr>
        <b/>
        <sz val="11"/>
        <rFont val="Arial Narrow"/>
        <family val="2"/>
      </rPr>
      <t xml:space="preserve">GC: </t>
    </r>
    <r>
      <rPr>
        <sz val="11"/>
        <rFont val="Arial Narrow"/>
        <family val="2"/>
      </rPr>
      <t xml:space="preserve">17% </t>
    </r>
    <r>
      <rPr>
        <b/>
        <sz val="11"/>
        <rFont val="Arial Narrow"/>
        <family val="2"/>
      </rPr>
      <t xml:space="preserve">
DTCA</t>
    </r>
    <r>
      <rPr>
        <sz val="11"/>
        <rFont val="Arial Narrow"/>
        <family val="2"/>
      </rPr>
      <t xml:space="preserve">:  17%
</t>
    </r>
    <r>
      <rPr>
        <b/>
        <sz val="11"/>
        <rFont val="Arial Narrow"/>
        <family val="2"/>
      </rPr>
      <t>DTAO</t>
    </r>
    <r>
      <rPr>
        <sz val="11"/>
        <rFont val="Arial Narrow"/>
        <family val="2"/>
      </rPr>
      <t xml:space="preserve">: 17%
</t>
    </r>
    <r>
      <rPr>
        <b/>
        <sz val="11"/>
        <rFont val="Arial Narrow"/>
        <family val="2"/>
      </rPr>
      <t>DTAM.</t>
    </r>
    <r>
      <rPr>
        <sz val="11"/>
        <rFont val="Arial Narrow"/>
        <family val="2"/>
      </rPr>
      <t xml:space="preserve"> 17% 
</t>
    </r>
    <r>
      <rPr>
        <b/>
        <sz val="11"/>
        <rFont val="Arial Narrow"/>
        <family val="2"/>
      </rPr>
      <t xml:space="preserve">DTAN: </t>
    </r>
    <r>
      <rPr>
        <sz val="11"/>
        <rFont val="Arial Narrow"/>
        <family val="2"/>
      </rPr>
      <t xml:space="preserve">17%
</t>
    </r>
    <r>
      <rPr>
        <b/>
        <sz val="11"/>
        <rFont val="Arial Narrow"/>
        <family val="2"/>
      </rPr>
      <t>DTPA</t>
    </r>
    <r>
      <rPr>
        <sz val="11"/>
        <rFont val="Arial Narrow"/>
        <family val="2"/>
      </rPr>
      <t xml:space="preserve">: 17%
</t>
    </r>
    <r>
      <rPr>
        <b/>
        <sz val="11"/>
        <rFont val="Arial Narrow"/>
        <family val="2"/>
      </rPr>
      <t>DTOR:</t>
    </r>
    <r>
      <rPr>
        <sz val="11"/>
        <rFont val="Arial Narrow"/>
        <family val="2"/>
      </rPr>
      <t xml:space="preserve"> 17%</t>
    </r>
  </si>
  <si>
    <r>
      <rPr>
        <b/>
        <sz val="11"/>
        <rFont val="Arial Narrow"/>
        <family val="2"/>
      </rPr>
      <t xml:space="preserve">GC: </t>
    </r>
    <r>
      <rPr>
        <sz val="11"/>
        <rFont val="Arial Narrow"/>
        <family val="2"/>
      </rPr>
      <t xml:space="preserve">0% </t>
    </r>
  </si>
  <si>
    <r>
      <rPr>
        <b/>
        <sz val="10"/>
        <rFont val="Arial Narrow"/>
        <family val="2"/>
      </rPr>
      <t>GGH</t>
    </r>
    <r>
      <rPr>
        <sz val="10"/>
        <rFont val="Arial Narrow"/>
        <family val="2"/>
      </rPr>
      <t xml:space="preserve"> 20/04/2022</t>
    </r>
  </si>
  <si>
    <r>
      <rPr>
        <b/>
        <sz val="10"/>
        <rFont val="Arial Narrow"/>
        <family val="2"/>
      </rPr>
      <t xml:space="preserve">GGH – </t>
    </r>
    <r>
      <rPr>
        <sz val="10"/>
        <rFont val="Arial Narrow"/>
        <family val="2"/>
      </rPr>
      <t>CUMPLIDO Se adoptó el Plan Estratégico de Talento Humano 2022 con sus planes complementarios entre ellos el Plan Institucional de Capacitación, mediante Resolución 080 del 31 de enero de 2022, documentos debidamente socializados en la entidad. Ver evidencia en Anexo 1</t>
    </r>
  </si>
  <si>
    <r>
      <rPr>
        <b/>
        <sz val="10"/>
        <rFont val="Arial Narrow"/>
        <family val="2"/>
      </rPr>
      <t xml:space="preserve">GGH </t>
    </r>
    <r>
      <rPr>
        <sz val="10"/>
        <rFont val="Arial Narrow"/>
        <family val="2"/>
      </rPr>
      <t xml:space="preserve"> 20%</t>
    </r>
  </si>
  <si>
    <r>
      <rPr>
        <b/>
        <sz val="10"/>
        <rFont val="Arial Narrow"/>
        <family val="2"/>
      </rPr>
      <t>GGH</t>
    </r>
    <r>
      <rPr>
        <sz val="10"/>
        <rFont val="Arial Narrow"/>
        <family val="2"/>
      </rPr>
      <t xml:space="preserve"> - Se gestionaron actividades del Plan de Bienestar e incentivos, Plan Anual del Sistema de Seguridad y Salud en el Trabajo, Plan de Riesgo psicosocial y Plan Institucional de capacitación de forma virtual en las siguientes temáticas: PLAN DE BIENESTAR E INCENTIVOS: presentación estilo laboral saludable, charla entrenamiento físico para la salud, salud mental. PLAN ANUAL DEL SISTEMA DE SEGURIDAD Y SALUD EN EL TRABAJO: Primer respondiente, funciones y responsabilidad en SST, lideres SST, retorno seguro al trabajo después del aislamiento por COVID 19, vacunación contra el COVID 19, hábitos saludables para manejo de COVID 19 y 10 hábitos de aislamiento, primer respondiente gente que ayuda. PLAN DE RIESGO PSICOSOCIAL: Protocolo Gestión del Riesgo y Gestión de Riesgo Público, código de integridad. PLAN INSTITUCIONAL DE CAPACITACIÓN: Sistema de Gestión documental ORFEO, Modulo fundamentos generales Modelo integrado de Planeación y Gestión – MIPG, Integridad, transparencia y lucha contra la corrupción, 
NOTA: Se adjunta una muestra de los certificados toda vez que el espacio en DRIVE es muy reducido. Ver evidencia
EVIDENCIA ANEXO 2</t>
    </r>
  </si>
  <si>
    <r>
      <rPr>
        <b/>
        <sz val="10"/>
        <rFont val="Arial Narrow"/>
        <family val="2"/>
      </rPr>
      <t xml:space="preserve">GGH </t>
    </r>
    <r>
      <rPr>
        <sz val="10"/>
        <rFont val="Arial Narrow"/>
        <family val="2"/>
      </rPr>
      <t xml:space="preserve"> 27%</t>
    </r>
  </si>
  <si>
    <r>
      <rPr>
        <b/>
        <sz val="10"/>
        <rFont val="Arial Narrow"/>
        <family val="2"/>
      </rPr>
      <t>GCM</t>
    </r>
    <r>
      <rPr>
        <sz val="10"/>
        <rFont val="Arial Narrow"/>
        <family val="2"/>
      </rPr>
      <t>: 24/04/2022</t>
    </r>
  </si>
  <si>
    <r>
      <rPr>
        <b/>
        <sz val="10"/>
        <rFont val="Arial Narrow"/>
        <family val="2"/>
      </rPr>
      <t>GCM</t>
    </r>
    <r>
      <rPr>
        <sz val="10"/>
        <rFont val="Arial Narrow"/>
        <family val="2"/>
      </rPr>
      <t>: Desde el Grupo de Comunicaciones se implementaron acciones comunicativacas para  fortalecer el proceso de socialización y divulgación de información a través de los diferentes canales de comunicación internos y externa, se ha fortalecido la generación y publicación de contrnidos temáticos estratégicos a través de la Página Web y las redes sociales de la entidad, lo que permitió informar con oportunidad y claridad a la ciudadanía en general y entregar información de primera mano sonbre la gestión que realiza la entidad en temas relacionados con su gestión a nivel central, territorial y en las Áreas Protegidas,  para posicionar su labor como autoridad ambiental en el territorio Nacional y de esta maner mitigar el riesgo por desinformación institucional.
Anexo 1 Informe Gestion GCM Primer Trimestre 2022
Link de evidencias https://drive.google.com/drive/folders/1x6lDxUpnGp4ZJ24bveOtYsA-tLXyZ9uI</t>
    </r>
  </si>
  <si>
    <r>
      <rPr>
        <b/>
        <sz val="10"/>
        <rFont val="Arial Narrow"/>
        <family val="2"/>
      </rPr>
      <t xml:space="preserve">GCM </t>
    </r>
    <r>
      <rPr>
        <sz val="10"/>
        <rFont val="Arial Narrow"/>
        <family val="2"/>
      </rPr>
      <t>33,33%</t>
    </r>
  </si>
  <si>
    <r>
      <rPr>
        <b/>
        <sz val="10"/>
        <rFont val="Arial Narrow"/>
        <family val="2"/>
      </rPr>
      <t>DTOR:</t>
    </r>
    <r>
      <rPr>
        <sz val="10"/>
        <rFont val="Arial Narrow"/>
        <family val="2"/>
      </rPr>
      <t xml:space="preserve"> 4/04/2022
</t>
    </r>
    <r>
      <rPr>
        <b/>
        <sz val="10"/>
        <rFont val="Arial Narrow"/>
        <family val="2"/>
      </rPr>
      <t>DTAO:</t>
    </r>
    <r>
      <rPr>
        <sz val="10"/>
        <rFont val="Arial Narrow"/>
        <family val="2"/>
      </rPr>
      <t xml:space="preserve"> 01/4/2022
</t>
    </r>
    <r>
      <rPr>
        <b/>
        <sz val="10"/>
        <rFont val="Arial Narrow"/>
        <family val="2"/>
      </rPr>
      <t>DTAN</t>
    </r>
    <r>
      <rPr>
        <sz val="10"/>
        <rFont val="Arial Narrow"/>
        <family val="2"/>
      </rPr>
      <t xml:space="preserve">: 06/04/2022
</t>
    </r>
    <r>
      <rPr>
        <b/>
        <sz val="10"/>
        <rFont val="Arial Narrow"/>
        <family val="2"/>
      </rPr>
      <t>DTPA:</t>
    </r>
    <r>
      <rPr>
        <sz val="10"/>
        <rFont val="Arial Narrow"/>
        <family val="2"/>
      </rPr>
      <t xml:space="preserve"> 01/04/2022
</t>
    </r>
    <r>
      <rPr>
        <b/>
        <sz val="10"/>
        <rFont val="Arial Narrow"/>
        <family val="2"/>
      </rPr>
      <t>DTCA:</t>
    </r>
    <r>
      <rPr>
        <sz val="10"/>
        <rFont val="Arial Narrow"/>
        <family val="2"/>
      </rPr>
      <t xml:space="preserve"> 27/03/2022
</t>
    </r>
    <r>
      <rPr>
        <b/>
        <sz val="10"/>
        <rFont val="Arial Narrow"/>
        <family val="2"/>
      </rPr>
      <t>DTAM:</t>
    </r>
    <r>
      <rPr>
        <sz val="10"/>
        <rFont val="Arial Narrow"/>
        <family val="2"/>
      </rPr>
      <t xml:space="preserve"> 04/04/2022
</t>
    </r>
    <r>
      <rPr>
        <b/>
        <sz val="10"/>
        <rFont val="Arial Narrow"/>
        <family val="2"/>
      </rPr>
      <t>GGIS:</t>
    </r>
    <r>
      <rPr>
        <sz val="10"/>
        <rFont val="Arial Narrow"/>
        <family val="2"/>
      </rPr>
      <t xml:space="preserve"> 19/04/2022</t>
    </r>
  </si>
  <si>
    <r>
      <rPr>
        <b/>
        <sz val="10"/>
        <rFont val="Arial Narrow"/>
        <family val="2"/>
      </rPr>
      <t xml:space="preserve">GGIS: </t>
    </r>
    <r>
      <rPr>
        <sz val="10"/>
        <rFont val="Arial Narrow"/>
        <family val="2"/>
      </rPr>
      <t>11/04/2022</t>
    </r>
  </si>
  <si>
    <r>
      <rPr>
        <b/>
        <sz val="10"/>
        <rFont val="Arial Narrow"/>
        <family val="2"/>
      </rPr>
      <t xml:space="preserve">GGIS: </t>
    </r>
    <r>
      <rPr>
        <sz val="10"/>
        <rFont val="Arial Narrow"/>
        <family val="2"/>
      </rPr>
      <t>Se realizó validación de la información documentada en el reporte RUNAP generado el 30 de diciembre del 2021 y publicado en el calendario de difusión de la entidad. Se presenta el reporte de información fuera del tiempo de monitoreo, dada la nota de la acción programada. Evidencias: 20211223 Reporte RUNAP, 20211223 Reunion Reporte RUNAP II Sem Temáticos,  MEMO-120212100001243_00005 y Validacion_RUNAP 1 cuatrimestre 2022.</t>
    </r>
  </si>
  <si>
    <r>
      <rPr>
        <b/>
        <sz val="10"/>
        <rFont val="Arial Narrow"/>
        <family val="2"/>
      </rPr>
      <t xml:space="preserve">GGIS: </t>
    </r>
    <r>
      <rPr>
        <sz val="10"/>
        <rFont val="Arial Narrow"/>
        <family val="2"/>
      </rPr>
      <t>20%</t>
    </r>
  </si>
  <si>
    <r>
      <rPr>
        <b/>
        <sz val="10"/>
        <rFont val="Arial Narrow"/>
        <family val="2"/>
      </rPr>
      <t>GGIS</t>
    </r>
    <r>
      <rPr>
        <sz val="10"/>
        <rFont val="Arial Narrow"/>
        <family val="2"/>
      </rPr>
      <t>: Durante el primer cuatrimestre del presente año, desde el Grupo de Gestión e Integración del SINAP, se ha realizado seguimiento permanente a las autoridades ambientales competentes, apoyando, orientando y acompañando a las autoridades ambientales en los procesos de inscripción, registro, y/o para procesos de actualización y depuración de la información de las áreas protegidas en el RUNAP. Lo anterior se ha realizado de acuerdo a las solicitudes recibidas por parte de las autoridades ambientales y/o atendiendo a los espacios solicitados desde PNNC. En particular durante el presente periodo de gestión se brindó orientación técnica y apoyo a las siguientes autoridades ambientales: MADS, CAM, CARDER, CDMB, CODECHOCO, CORALINA, CORANTIOQUIA, CORMACARENA, CORNARE, CORPOCESAR, CORPOMOJANA, CORPOGUAVIO, CORPORINOQUIA, CORPOURABA, CORTOLIMA, CRQ, CVC, CVS, para la correcta inscripción y ajuste de la información ingresada de las áreas protegidas en el RUNAP, la solución de inquietudes en el uso de la plataforma y/o para coordinar su participación en espacios de trabajo individuales llevados a cabo.
Durante este cuatrimestre se ha avanzado igualmente en generación de jornadas de trabajo interinstitucional para dar seguimiento y alcance a los resultados asociados al informe de diagnóstico de superposiciones o traslapes de las áreas protegidas del SINAP inscritas en el RUNAP, remitido oficialmente a las autoridades ambientales en noviembre del 2021, con el fin de avanzar en la resolución de los traslapes existentes. Lo anterior atendiendo a que, para lograr el registro efectivo ante el RUNAP, de acuerdo con la normatividad vigente, las áreas protegidas no pueden tener traslape o superposición, a excepción de la RNSC siempre y cuando esté acorde con la zonificación del área publica con la cual se superpone. En este sentido se han adelantado jornadas con CVC y CORPOGUAVIO. Evidencias: 1. Enero, 2. Febrero, 3. Marzo y 4. Abril
Nota. Se anexan algunas evidencias del año pasado con el objetivo de dar trazabilidad al tema en el momento de revisión.</t>
    </r>
  </si>
  <si>
    <r>
      <rPr>
        <b/>
        <sz val="10"/>
        <rFont val="Arial Narrow"/>
        <family val="2"/>
      </rPr>
      <t xml:space="preserve">GCI: </t>
    </r>
    <r>
      <rPr>
        <sz val="10"/>
        <rFont val="Arial Narrow"/>
        <family val="2"/>
      </rPr>
      <t>8/04/2022</t>
    </r>
  </si>
  <si>
    <r>
      <rPr>
        <b/>
        <sz val="10"/>
        <rFont val="Arial Narrow"/>
        <family val="2"/>
      </rPr>
      <t xml:space="preserve">GCI: </t>
    </r>
    <r>
      <rPr>
        <sz val="10"/>
        <rFont val="Arial Narrow"/>
        <family val="2"/>
      </rPr>
      <t>El Plan Anual de Auditorías desarrollado de acuerdo a los Roles de Control Interno contiene la planeación y  actividades a desarrollar en toda la vigencia 2022.   
Anexo No.1 15-02-2022 Asistencia Seguimiento GCI.
Anexo No.2 Acta No.01 Seguimiento Grupo Control Interno -14-02-2022
Anexo No.3 07-03-2022 Asistencia Seguimiento GCI
Anexo No.4 Acta No.02 Seguimiento Grupo Control Interno -07-03-2022
Anexo No.5 16-03-2022 Asistencia Revisión Plan Anual de Auditorías 2022</t>
    </r>
  </si>
  <si>
    <r>
      <rPr>
        <b/>
        <sz val="10"/>
        <rFont val="Arial Narrow"/>
        <family val="2"/>
      </rPr>
      <t xml:space="preserve">GCI: </t>
    </r>
    <r>
      <rPr>
        <sz val="10"/>
        <rFont val="Arial Narrow"/>
        <family val="2"/>
      </rPr>
      <t>Se realizó la proyección del Plan de Acción Anual 2022, el cual tiene determinados los recursos para el Grupo de Control Interno, de acuerdo a las directrices de la Oficina Asesora de Planeación, el cual  fue aprobado en el Comité Directivo. En los meses de noviembre y diciembre, se relaizará el ejercicio presupuestal para la vigencia 2023.
Anexo No.6 PAA 2022 - GCI 04-01-2022</t>
    </r>
  </si>
  <si>
    <r>
      <rPr>
        <b/>
        <sz val="10"/>
        <rFont val="Arial Narrow"/>
        <family val="2"/>
      </rPr>
      <t xml:space="preserve">GCI: </t>
    </r>
    <r>
      <rPr>
        <sz val="10"/>
        <rFont val="Arial Narrow"/>
        <family val="2"/>
      </rPr>
      <t>No se presenta avance, debido a que el Comité no se ha llevado a cabo</t>
    </r>
  </si>
  <si>
    <r>
      <rPr>
        <b/>
        <sz val="10"/>
        <rFont val="Arial Narrow"/>
        <family val="2"/>
      </rPr>
      <t>OCDI</t>
    </r>
    <r>
      <rPr>
        <sz val="10"/>
        <rFont val="Arial Narrow"/>
        <family val="2"/>
      </rPr>
      <t xml:space="preserve"> 19/04/2022</t>
    </r>
  </si>
  <si>
    <r>
      <rPr>
        <b/>
        <sz val="10"/>
        <rFont val="Arial Narrow"/>
        <family val="2"/>
      </rPr>
      <t>OCDI</t>
    </r>
    <r>
      <rPr>
        <sz val="10"/>
        <rFont val="Arial Narrow"/>
        <family val="2"/>
      </rPr>
      <t xml:space="preserve"> Se revisó diariamente el estado de los expedientes y priorizó el impulso de los siguientes Expedientes 848-2019, 612-2016, 784-2019, 943-2021, 848-2019, 651-2016, 793-2019, 889-2019, 919-2021, 795-2019, 835-2019, 811-2019, 949-2022, 758-2018, 759-2018, 884-2019, 909-2021, 906-2021, 858-2020, 698-2017, 575-2015, 930-2022, 800-2019, 951-2022, 902-2019, 884-2020, 774-2018, 835-2019, 784-2019, 955-2022, 820-2019, 698-2016, 739-2017, 858-2020, 956-2022, 951-2022, 861-2020, 871-2020, 920-2021, 910-2021, 908-2021, 897-2020, 904-2021, 870-2020, 916-2021, 957-2022, 758-2018, 835-2019, 915-2021, 904-2021, 932-2021, 908-2021, 916-2021, 942-2021 , 758-2018, 957-2022, 920-2021, 938-2021, 935-2021, 918-2021, 926-2021, 927-2021, 795-2019, 870-2020, 949-2022, 901-2021, 843-2019, 923-2021, 937-2021, 887-2020, 930-2021, 800-2019 Y 820-2019
Ver anexo "CERTIFICACIÒN REVISIÒN BASE DE DATOS ENERO A 18 DE ABRIL 2022"</t>
    </r>
  </si>
  <si>
    <r>
      <rPr>
        <b/>
        <sz val="10"/>
        <rFont val="Arial Narrow"/>
        <family val="2"/>
      </rPr>
      <t>OCDI.</t>
    </r>
    <r>
      <rPr>
        <sz val="10"/>
        <rFont val="Arial Narrow"/>
        <family val="2"/>
      </rPr>
      <t xml:space="preserve">  16,66%</t>
    </r>
  </si>
  <si>
    <r>
      <rPr>
        <b/>
        <sz val="10"/>
        <rFont val="Arial Narrow"/>
        <family val="2"/>
      </rPr>
      <t>OCDI</t>
    </r>
    <r>
      <rPr>
        <sz val="10"/>
        <rFont val="Arial Narrow"/>
        <family val="2"/>
      </rPr>
      <t xml:space="preserve"> 19/04/2023</t>
    </r>
  </si>
  <si>
    <r>
      <rPr>
        <b/>
        <sz val="10"/>
        <rFont val="Arial Narrow"/>
        <family val="2"/>
      </rPr>
      <t>OCDI.</t>
    </r>
    <r>
      <rPr>
        <sz val="10"/>
        <rFont val="Arial Narrow"/>
        <family val="2"/>
      </rPr>
      <t xml:space="preserve"> Se expedieron autos de cargos y citación audiencia dentro de los siguientes expedientes, antes de la entrada en vigencia de la Ley 1952 de 2019 (29-03-2022): 612-2016, 835-2019, 930-2022, 858-2020, 861-2020, 908-2021 y 916-2021. 
Ver anexo "Base de Datos Autos Pliegos de cargos y de citación audiencia"</t>
    </r>
  </si>
  <si>
    <r>
      <rPr>
        <b/>
        <sz val="10"/>
        <rFont val="Arial Narrow"/>
        <family val="2"/>
      </rPr>
      <t>OCDI.</t>
    </r>
    <r>
      <rPr>
        <sz val="10"/>
        <rFont val="Arial Narrow"/>
        <family val="2"/>
      </rPr>
      <t xml:space="preserve"> 25%</t>
    </r>
  </si>
  <si>
    <r>
      <rPr>
        <b/>
        <sz val="10"/>
        <rFont val="Arial Narrow"/>
        <family val="2"/>
      </rPr>
      <t>OCDI</t>
    </r>
    <r>
      <rPr>
        <sz val="10"/>
        <rFont val="Arial Narrow"/>
        <family val="2"/>
      </rPr>
      <t xml:space="preserve"> 19/04/2024</t>
    </r>
  </si>
  <si>
    <r>
      <rPr>
        <b/>
        <sz val="10"/>
        <rFont val="Arial Narrow"/>
        <family val="2"/>
      </rPr>
      <t xml:space="preserve">OCDI. </t>
    </r>
    <r>
      <rPr>
        <sz val="10"/>
        <rFont val="Arial Narrow"/>
        <family val="2"/>
      </rPr>
      <t>Por medio de los memorando No. 20224100000083 del 11 de enero de 2022 y 20224100000073 del 11 de enero de 2022,  se realizó la solicitud de CDP, se adjuntaron estudios previos y se adelantó el trámite para la contratación de dos Profesionales en Derecho con especialización para la vigencia 2022. 
Ver Anexos "SOLICITUD CDP SANDRA MARTINEZ FIRMADO, SOLICITUD CDP YUDY ARENAS FIRMADO, TRAZABILIDAD ORFEO CONTRATACIÓN SANDRA 2022, TRAZABILIDAD ORFEO CONTRATACIÓN YURY 2022"</t>
    </r>
  </si>
  <si>
    <r>
      <rPr>
        <b/>
        <sz val="10"/>
        <rFont val="Arial Narrow"/>
        <family val="2"/>
      </rPr>
      <t xml:space="preserve">OCDI. </t>
    </r>
    <r>
      <rPr>
        <sz val="10"/>
        <rFont val="Arial Narrow"/>
        <family val="2"/>
      </rPr>
      <t>25%</t>
    </r>
  </si>
  <si>
    <r>
      <rPr>
        <b/>
        <sz val="10"/>
        <rFont val="Arial Narrow"/>
        <family val="2"/>
      </rPr>
      <t xml:space="preserve">SSNA: </t>
    </r>
    <r>
      <rPr>
        <sz val="10"/>
        <rFont val="Arial Narrow"/>
        <family val="2"/>
      </rPr>
      <t>19/04/2022</t>
    </r>
  </si>
  <si>
    <r>
      <rPr>
        <b/>
        <sz val="10"/>
        <rFont val="Arial Narrow"/>
        <family val="2"/>
      </rPr>
      <t>SSNA:</t>
    </r>
    <r>
      <rPr>
        <sz val="10"/>
        <rFont val="Arial Narrow"/>
        <family val="2"/>
      </rPr>
      <t xml:space="preserve"> Para el primer cuatrimestre de 2022, se presentan los siguientes avances en los mecanismos financieros: </t>
    </r>
    <r>
      <rPr>
        <b/>
        <u/>
        <sz val="10"/>
        <rFont val="Arial Narrow"/>
        <family val="2"/>
      </rPr>
      <t>Compensaciones</t>
    </r>
    <r>
      <rPr>
        <b/>
        <sz val="10"/>
        <rFont val="Arial Narrow"/>
        <family val="2"/>
      </rPr>
      <t>:</t>
    </r>
    <r>
      <rPr>
        <sz val="10"/>
        <rFont val="Arial Narrow"/>
        <family val="2"/>
      </rPr>
      <t xml:space="preserve"> De acuerdo con el portafolio y aporbacion de ANLA hacia</t>
    </r>
    <r>
      <rPr>
        <u/>
        <sz val="10"/>
        <rFont val="Arial Narrow"/>
        <family val="2"/>
      </rPr>
      <t xml:space="preserve"> Frontera Energy</t>
    </r>
    <r>
      <rPr>
        <sz val="10"/>
        <rFont val="Arial Narrow"/>
        <family val="2"/>
      </rPr>
      <t xml:space="preserve">, se evidenciaron tres (3) predios para realizar la compensacion; junto con la abogada encargada se realizó el estudio catastral de cada uno de ellos y se encuentra que al momento uno tiene medida cautelar por abandonar el predio (Expediente es del 8 de julio del 2005). Por esta razón directamente del parque se esta revisando  las escrituras del predio para poder avanzar. De igual forma, con la empresa se ha mantenido contante contacto para que sepan el interes que se tiene para compensar. </t>
    </r>
    <r>
      <rPr>
        <u/>
        <sz val="10"/>
        <rFont val="Arial Narrow"/>
        <family val="2"/>
      </rPr>
      <t>Concesionaria Vial Montes de María  - SFF Los Colorados:</t>
    </r>
    <r>
      <rPr>
        <sz val="10"/>
        <rFont val="Arial Narrow"/>
        <family val="2"/>
      </rPr>
      <t xml:space="preserve"> con el apoyo del AP, la empresa entregó la propuesta a la ANLA que fue aprobada a finales de 2021, se acercan a PNN en el 2022 y se espera intervengan 60ha en un proceso de restauración ecológica con especies nativas del bosque seco tropical y que implica una inversión aproximada de 1350 millones de pesos de dicha empresa (incluye implementación, mantenimiento hasta el año 5 de las áreas sembradas y el monitoreo hasta el año 5 de las áreas intervenidas).</t>
    </r>
    <r>
      <rPr>
        <u/>
        <sz val="10"/>
        <rFont val="Arial Narrow"/>
        <family val="2"/>
      </rPr>
      <t xml:space="preserve"> Construcción del túnel del Toyo y sus vías de acceso - Tramo 1 - PNN Las Orquídeas:</t>
    </r>
    <r>
      <rPr>
        <sz val="10"/>
        <rFont val="Arial Narrow"/>
        <family val="2"/>
      </rPr>
      <t xml:space="preserve">De acuerdo con la gestión realizada entre la empresa y Parques Nacionales, así como la identificación de necesidades en el Parque Nacional Natural Orquídeas, se ha adelantado la gestión conjunta para la compra y entrega de predios ubicados al interior del área protegida. Esto en el marco del cumplimiento de la obligación de la inversión del 1% del proyecto “construcción del túnel del Toyo y sus vías de acceso tramo 1”. Anexo 1 Compensaciones (actas de reuniones).
</t>
    </r>
    <r>
      <rPr>
        <b/>
        <u/>
        <sz val="10"/>
        <rFont val="Arial Narrow"/>
        <family val="2"/>
      </rPr>
      <t>Instrumento Economico</t>
    </r>
    <r>
      <rPr>
        <b/>
        <sz val="10"/>
        <rFont val="Arial Narrow"/>
        <family val="2"/>
      </rPr>
      <t>:</t>
    </r>
    <r>
      <rPr>
        <sz val="10"/>
        <rFont val="Arial Narrow"/>
        <family val="2"/>
      </rPr>
      <t xml:space="preserve"> Se socializó la propuesta de procedimiento a todas las dependencias de la entidad: Subdirecciones y direcciones territoriales. Se esta a la espera de las propuestas de ajuste y comentarios para la construcción de la versión final del mismo. Se solicita información de proyectos hidroelectricoas que cumplen las condiciones de la Ley 1930 de 2018 a la CREG. Anexo 2 TSE (Borrador del procedimiento e informe y archivos de avance de gestión)                                                                                                                     </t>
    </r>
    <r>
      <rPr>
        <b/>
        <u/>
        <sz val="10"/>
        <rFont val="Arial Narrow"/>
        <family val="2"/>
      </rPr>
      <t>PSA</t>
    </r>
    <r>
      <rPr>
        <b/>
        <sz val="10"/>
        <rFont val="Arial Narrow"/>
        <family val="2"/>
      </rPr>
      <t>:</t>
    </r>
    <r>
      <rPr>
        <sz val="10"/>
        <rFont val="Arial Narrow"/>
        <family val="2"/>
      </rPr>
      <t xml:space="preserve"> De acuerdo a las reuniones sostenidas con el operador  “Fundación La Palmita” y con el financiador Fondo Colombia en Paz es necesario revisar las areas escogidas, predios , familias y revisar el presupuesto, cálculo del costo de oportunidad y contrapartidas. Entre Parques y el operador se haran ajustes al tablero de control del proyecto ya que se encuentra en función de rubros presupuestales y debe estar es en productos o actividades. Anexo 3 PSA (Asistencia reunion, documento PSA en revision tecnica y listado de beneficiarios).</t>
    </r>
  </si>
  <si>
    <r>
      <rPr>
        <b/>
        <sz val="10"/>
        <rFont val="Arial Narrow"/>
        <family val="2"/>
      </rPr>
      <t xml:space="preserve">SSNA: </t>
    </r>
    <r>
      <rPr>
        <sz val="10"/>
        <rFont val="Arial Narrow"/>
        <family val="2"/>
      </rPr>
      <t>33,33%</t>
    </r>
  </si>
  <si>
    <r>
      <rPr>
        <b/>
        <sz val="10"/>
        <rFont val="Arial Narrow"/>
        <family val="2"/>
      </rPr>
      <t>DTCA:</t>
    </r>
    <r>
      <rPr>
        <sz val="10"/>
        <rFont val="Arial Narrow"/>
        <family val="2"/>
      </rPr>
      <t xml:space="preserve">17%
</t>
    </r>
    <r>
      <rPr>
        <b/>
        <sz val="10"/>
        <rFont val="Arial Narrow"/>
        <family val="2"/>
      </rPr>
      <t>DTOR:</t>
    </r>
    <r>
      <rPr>
        <sz val="10"/>
        <rFont val="Arial Narrow"/>
        <family val="2"/>
      </rPr>
      <t xml:space="preserve"> 17%
</t>
    </r>
    <r>
      <rPr>
        <b/>
        <sz val="10"/>
        <rFont val="Arial Narrow"/>
        <family val="2"/>
      </rPr>
      <t>DTAO:</t>
    </r>
    <r>
      <rPr>
        <sz val="10"/>
        <rFont val="Arial Narrow"/>
        <family val="2"/>
      </rPr>
      <t xml:space="preserve"> 0%
</t>
    </r>
    <r>
      <rPr>
        <b/>
        <sz val="10"/>
        <rFont val="Arial Narrow"/>
        <family val="2"/>
      </rPr>
      <t>DTAM</t>
    </r>
    <r>
      <rPr>
        <sz val="10"/>
        <rFont val="Arial Narrow"/>
        <family val="2"/>
      </rPr>
      <t xml:space="preserve">:17%
</t>
    </r>
    <r>
      <rPr>
        <b/>
        <sz val="10"/>
        <rFont val="Arial Narrow"/>
        <family val="2"/>
      </rPr>
      <t xml:space="preserve">DTPA: </t>
    </r>
    <r>
      <rPr>
        <sz val="10"/>
        <rFont val="Arial Narrow"/>
        <family val="2"/>
      </rPr>
      <t xml:space="preserve">17%
</t>
    </r>
    <r>
      <rPr>
        <b/>
        <sz val="10"/>
        <rFont val="Arial Narrow"/>
        <family val="2"/>
      </rPr>
      <t>DTAN</t>
    </r>
    <r>
      <rPr>
        <sz val="10"/>
        <rFont val="Arial Narrow"/>
        <family val="2"/>
      </rPr>
      <t>: 17%</t>
    </r>
  </si>
  <si>
    <r>
      <rPr>
        <b/>
        <sz val="10"/>
        <rFont val="Arial Narrow"/>
        <family val="2"/>
      </rPr>
      <t xml:space="preserve">GTIC: </t>
    </r>
    <r>
      <rPr>
        <sz val="10"/>
        <rFont val="Arial Narrow"/>
        <family val="2"/>
      </rPr>
      <t>22/04/2022</t>
    </r>
  </si>
  <si>
    <r>
      <rPr>
        <b/>
        <sz val="10"/>
        <rFont val="Arial Narrow"/>
        <family val="2"/>
      </rPr>
      <t>GTIC:</t>
    </r>
    <r>
      <rPr>
        <sz val="10"/>
        <rFont val="Arial Narrow"/>
        <family val="2"/>
      </rPr>
      <t xml:space="preserve"> Para el primer cuatrimestre de seguimiento se Inició con el proceso de instalación de los plugins para Chiribiquete y la pagina de Unión Europea y se realizó la integración de la página Web. </t>
    </r>
    <r>
      <rPr>
        <b/>
        <sz val="10"/>
        <rFont val="Arial Narrow"/>
        <family val="2"/>
      </rPr>
      <t>Ver anexos:</t>
    </r>
    <r>
      <rPr>
        <sz val="10"/>
        <rFont val="Arial Narrow"/>
        <family val="2"/>
      </rPr>
      <t xml:space="preserve"> (1. Screen Shot 2022-04-17 at 7.48.02 PM; 2. Screen Shot 2022-04-17 at 7.48.31 PM.png; 3. Screen Shot 2022-04-17 at 7.56.49 PM.png; 4. Screen Shot 2022-04-17 at 7.57.03 PM;5. Screen Shot 2022-04-17 at 6.16.58 PM.png;6. Screen Shot 2022-04-17 at 6.17.14 PM.png; 7. Screen Shot 2022-04-17 at 6.17.40 PM.png; 8. Screen Shot 2022-04-17 at 6.18.02 PM.png)</t>
    </r>
  </si>
  <si>
    <r>
      <rPr>
        <b/>
        <sz val="10"/>
        <rFont val="Arial Narrow"/>
        <family val="2"/>
      </rPr>
      <t>GTIC</t>
    </r>
    <r>
      <rPr>
        <sz val="10"/>
        <rFont val="Arial Narrow"/>
        <family val="2"/>
      </rPr>
      <t xml:space="preserve"> 33%</t>
    </r>
  </si>
  <si>
    <r>
      <rPr>
        <b/>
        <sz val="10"/>
        <rFont val="Arial Narrow"/>
        <family val="2"/>
      </rPr>
      <t xml:space="preserve">GTIC: </t>
    </r>
    <r>
      <rPr>
        <sz val="10"/>
        <rFont val="Arial Narrow"/>
        <family val="2"/>
      </rPr>
      <t xml:space="preserve">Se realizó la propuesta documento de esquema de evaluación de analisis de impacto del plan de continuidad de negocio. </t>
    </r>
    <r>
      <rPr>
        <b/>
        <sz val="10"/>
        <rFont val="Arial Narrow"/>
        <family val="2"/>
      </rPr>
      <t>Ver Anexos:</t>
    </r>
    <r>
      <rPr>
        <sz val="10"/>
        <rFont val="Arial Narrow"/>
        <family val="2"/>
      </rPr>
      <t xml:space="preserve"> Anexo (1. EVALUACION IMPACTO CONTINUIDAD DEL NEGOCIO.docx, Anexo 2. Plantilla Formato Inform BIA.xlsx; Anexo 3. Proc Impacto BIA BCP.docx).</t>
    </r>
  </si>
  <si>
    <r>
      <rPr>
        <b/>
        <sz val="10"/>
        <rFont val="Arial Narrow"/>
        <family val="2"/>
      </rPr>
      <t xml:space="preserve">GTIC: </t>
    </r>
    <r>
      <rPr>
        <sz val="10"/>
        <rFont val="Arial Narrow"/>
        <family val="2"/>
      </rPr>
      <t xml:space="preserve"> 15%</t>
    </r>
  </si>
  <si>
    <r>
      <t xml:space="preserve">
</t>
    </r>
    <r>
      <rPr>
        <b/>
        <sz val="10"/>
        <rFont val="Arial Narrow"/>
        <family val="2"/>
      </rPr>
      <t>GTIC</t>
    </r>
    <r>
      <rPr>
        <sz val="10"/>
        <rFont val="Arial Narrow"/>
        <family val="2"/>
      </rPr>
      <t>: Se implementó el esquema de auditoria correspondiente a la herramienta de RUNAP y Neón.</t>
    </r>
    <r>
      <rPr>
        <b/>
        <sz val="10"/>
        <rFont val="Arial Narrow"/>
        <family val="2"/>
      </rPr>
      <t xml:space="preserve"> Ver anexos </t>
    </r>
    <r>
      <rPr>
        <sz val="10"/>
        <rFont val="Arial Narrow"/>
        <family val="2"/>
      </rPr>
      <t>(Anexo 1. inventarios_neon.png; Anexo 2. Runap.png),</t>
    </r>
  </si>
  <si>
    <r>
      <rPr>
        <b/>
        <sz val="10"/>
        <rFont val="Arial Narrow"/>
        <family val="2"/>
      </rPr>
      <t>GTIC:</t>
    </r>
    <r>
      <rPr>
        <sz val="10"/>
        <rFont val="Arial Narrow"/>
        <family val="2"/>
      </rPr>
      <t xml:space="preserve"> 23,33%</t>
    </r>
  </si>
  <si>
    <r>
      <t xml:space="preserve">
</t>
    </r>
    <r>
      <rPr>
        <b/>
        <sz val="10"/>
        <rFont val="Arial Narrow"/>
        <family val="2"/>
      </rPr>
      <t>GTIC:</t>
    </r>
    <r>
      <rPr>
        <sz val="10"/>
        <rFont val="Arial Narrow"/>
        <family val="2"/>
      </rPr>
      <t xml:space="preserve">  Se implementó el esquema de auditoria el cual integra los servicios de Firewall a la infraestructura de TI de la Entidad </t>
    </r>
    <r>
      <rPr>
        <b/>
        <sz val="10"/>
        <rFont val="Arial Narrow"/>
        <family val="2"/>
      </rPr>
      <t>Ver Anexo:</t>
    </r>
    <r>
      <rPr>
        <sz val="10"/>
        <rFont val="Arial Narrow"/>
        <family val="2"/>
      </rPr>
      <t xml:space="preserve"> (Anexo 1. inventarios_neon.png; Anexo 2. Runap.png; Anexo 3. IntegracionTI_6A9880_4-25.wri)</t>
    </r>
  </si>
  <si>
    <r>
      <rPr>
        <b/>
        <sz val="10"/>
        <rFont val="Arial Narrow"/>
        <family val="2"/>
      </rPr>
      <t>GTIC</t>
    </r>
    <r>
      <rPr>
        <sz val="10"/>
        <rFont val="Arial Narrow"/>
        <family val="2"/>
      </rPr>
      <t xml:space="preserve"> 10%</t>
    </r>
  </si>
  <si>
    <r>
      <rPr>
        <b/>
        <sz val="10"/>
        <rFont val="Arial Narrow"/>
        <family val="2"/>
      </rPr>
      <t>OAJ</t>
    </r>
    <r>
      <rPr>
        <sz val="10"/>
        <rFont val="Arial Narrow"/>
        <family val="2"/>
      </rPr>
      <t>: 04/04/2022</t>
    </r>
  </si>
  <si>
    <r>
      <rPr>
        <b/>
        <sz val="10"/>
        <rFont val="Arial Narrow"/>
        <family val="2"/>
      </rPr>
      <t>OAJ</t>
    </r>
    <r>
      <rPr>
        <sz val="10"/>
        <rFont val="Arial Narrow"/>
        <family val="2"/>
      </rPr>
      <t xml:space="preserve"> 17%</t>
    </r>
  </si>
  <si>
    <r>
      <rPr>
        <b/>
        <sz val="10"/>
        <rFont val="Arial Narrow"/>
        <family val="2"/>
      </rPr>
      <t>OAJ:</t>
    </r>
    <r>
      <rPr>
        <sz val="10"/>
        <rFont val="Arial Narrow"/>
        <family val="2"/>
      </rPr>
      <t xml:space="preserve"> 04/04/2022</t>
    </r>
  </si>
  <si>
    <r>
      <rPr>
        <b/>
        <sz val="10"/>
        <rFont val="Arial Narrow"/>
        <family val="2"/>
      </rPr>
      <t xml:space="preserve">OAJ: </t>
    </r>
    <r>
      <rPr>
        <sz val="10"/>
        <rFont val="Arial Narrow"/>
        <family val="2"/>
      </rPr>
      <t>17%</t>
    </r>
  </si>
  <si>
    <r>
      <rPr>
        <b/>
        <sz val="10"/>
        <rFont val="Arial Narrow"/>
        <family val="2"/>
      </rPr>
      <t>OAP: PLAN DE ACCIÓN ANUAL 2021</t>
    </r>
    <r>
      <rPr>
        <sz val="10"/>
        <rFont val="Arial Narrow"/>
        <family val="2"/>
      </rPr>
      <t xml:space="preserve">: Con corte a 30 de Abril, se han realizado 3 seguimientos a los incadores del PAA, correspondientes a los siguientes cortes: 
1. Seguimiento con corte a 31 de Diciembre y Cierre PAA-2021.
2. Seguimiento con corte a 28 de febrero. 
3. Seguimiento con corte a 31 de marzo.
Nota: Se anexa el reporte del CIERRE 2021, debido a que su reporte no alcanzó a ser reportado en anterior cuatrimestre. El CIERRE del PAA-2021 se realizó con corte a 31 de diciembre, pero la ejecución y finalización de la acción se hizo en el mes de de enero del 2022, dandose su publicación el 26 de enero. 
</t>
    </r>
    <r>
      <rPr>
        <b/>
        <sz val="10"/>
        <rFont val="Arial Narrow"/>
        <family val="2"/>
      </rPr>
      <t>Evidencias:</t>
    </r>
    <r>
      <rPr>
        <sz val="10"/>
        <rFont val="Arial Narrow"/>
        <family val="2"/>
      </rPr>
      <t xml:space="preserve"> </t>
    </r>
    <r>
      <rPr>
        <b/>
        <sz val="10"/>
        <rFont val="Arial Narrow"/>
        <family val="2"/>
      </rPr>
      <t>Anexo 1</t>
    </r>
    <r>
      <rPr>
        <sz val="10"/>
        <rFont val="Arial Narrow"/>
        <family val="2"/>
      </rPr>
      <t xml:space="preserve">: 
SEGUIMIENTO CIERRE PAA-2021
SEGUIMIENTO ENERO-FEBRERO PAA-2021
Nota: El seguimiento con corte a 31 de marzo esta en construcción. Este se tendrá finalizado el 29 de abril, razón por la cual las evidencias serán entregadas en el próximo reporte. </t>
    </r>
  </si>
  <si>
    <r>
      <rPr>
        <b/>
        <sz val="10"/>
        <rFont val="Arial Narrow"/>
        <family val="2"/>
      </rPr>
      <t xml:space="preserve">OAP: </t>
    </r>
    <r>
      <rPr>
        <sz val="10"/>
        <rFont val="Arial Narrow"/>
        <family val="2"/>
      </rPr>
      <t xml:space="preserve">Se ha brindado un acompañamiento continuo y permanente, a través de reuniones en las cuales se realizó socialización de lineamientos.  En el marco del Proceso de Seguimiento y Reporte, se socializó el cronograma y lineamientos para los Reportes mensuales del PAA del 2022.  
Nota se anexa una muestra del desarrollo de la actividad debido a que el espacio del DRIVE es limitado. 
</t>
    </r>
    <r>
      <rPr>
        <b/>
        <sz val="10"/>
        <rFont val="Arial Narrow"/>
        <family val="2"/>
      </rPr>
      <t>Anexo 2.</t>
    </r>
    <r>
      <rPr>
        <sz val="10"/>
        <rFont val="Arial Narrow"/>
        <family val="2"/>
      </rPr>
      <t xml:space="preserve"> ASISTENCIAS + CRONOGRAMA.</t>
    </r>
  </si>
  <si>
    <r>
      <rPr>
        <b/>
        <sz val="10"/>
        <rFont val="Arial Narrow"/>
        <family val="2"/>
      </rPr>
      <t xml:space="preserve">OAP: </t>
    </r>
    <r>
      <rPr>
        <sz val="10"/>
        <rFont val="Arial Narrow"/>
        <family val="2"/>
      </rPr>
      <t xml:space="preserve">Como actividad preventiva para las alertas tempranas la OAP realizó presentación del Seguimiento realizado al Cierre del PAA-2021. Esta presentaciones se realizaron directamente a cada una las Direcciones Territoriales los días: 08 y 10 de febrero. Y se generó un informe de Balance y uno de Alertas para el Seguimiento del Cierre del PAA -2021 que fue remitido a los procesos mediante ORFEO. 
</t>
    </r>
    <r>
      <rPr>
        <b/>
        <sz val="10"/>
        <rFont val="Arial Narrow"/>
        <family val="2"/>
      </rPr>
      <t xml:space="preserve">Anexo 5: </t>
    </r>
    <r>
      <rPr>
        <sz val="10"/>
        <rFont val="Arial Narrow"/>
        <family val="2"/>
      </rPr>
      <t>6 lista de asistencia con ayuda de Memoria de las reuniones realizadas con las DTs para la Revisión del Cierre 2021 y Programaciones 2022. 
Informe y memorandos de remisión</t>
    </r>
  </si>
  <si>
    <r>
      <rPr>
        <b/>
        <sz val="10"/>
        <rFont val="Arial Narrow"/>
        <family val="2"/>
      </rPr>
      <t xml:space="preserve">OAP: </t>
    </r>
    <r>
      <rPr>
        <sz val="10"/>
        <rFont val="Arial Narrow"/>
        <family val="2"/>
      </rPr>
      <t>19/04/2022</t>
    </r>
  </si>
  <si>
    <r>
      <rPr>
        <b/>
        <sz val="10"/>
        <rFont val="Arial Narrow"/>
        <family val="2"/>
      </rPr>
      <t>OAP:</t>
    </r>
    <r>
      <rPr>
        <sz val="10"/>
        <rFont val="Arial Narrow"/>
        <family val="2"/>
      </rPr>
      <t xml:space="preserve"> Conforme a las solicitudes de los procesos se realizó la socialización en el Modelo Integrado de Planeación y Gestión y subsistemas de gestión que lo conforman a los procesos de Autoridad Ambiental (GTEA - 03022022), Gestión del Conocimiento e Innovación (21/02/2022), adicionalmente se realizó socialización a los líderes del SGI en Nivel Central y Direcciones Territoriales Nuevos en la Entidad (17/02/2022) y se socializó el cronograma de actividades del proceso Direccionamiento Estratégico a toda la entidad (14/02/2022 y 17/02/2022) con el objetivo de divulgar las diferentes actividades a realizar en cumplimiento del MIPG como SGI. Adicionalmente se han realizado reuniones y se han dado oriendaciones y acompañamiento conforme las necesidades a lo procesos. Nota. Se anexa una muestra de las actividades de acompañamiento dado el peso disponible del DRIVE. 
</t>
    </r>
    <r>
      <rPr>
        <b/>
        <sz val="10"/>
        <rFont val="Arial Narrow"/>
        <family val="2"/>
      </rPr>
      <t xml:space="preserve">Anexo 1. </t>
    </r>
    <r>
      <rPr>
        <sz val="10"/>
        <rFont val="Arial Narrow"/>
        <family val="2"/>
      </rPr>
      <t>Socializaciones - Acompañamiento.</t>
    </r>
  </si>
  <si>
    <r>
      <rPr>
        <b/>
        <sz val="10"/>
        <rFont val="Arial Narrow"/>
        <family val="2"/>
      </rPr>
      <t xml:space="preserve">OAP: </t>
    </r>
    <r>
      <rPr>
        <sz val="10"/>
        <rFont val="Arial Narrow"/>
        <family val="2"/>
      </rPr>
      <t>16%</t>
    </r>
  </si>
  <si>
    <r>
      <rPr>
        <b/>
        <sz val="10"/>
        <rFont val="Arial Narrow"/>
        <family val="2"/>
      </rPr>
      <t xml:space="preserve">OAP: </t>
    </r>
    <r>
      <rPr>
        <sz val="10"/>
        <rFont val="Arial Narrow"/>
        <family val="2"/>
      </rPr>
      <t xml:space="preserve">Se realizó para el cuatrimestre los lineamientos sobre las fechas de actualización (cronograma de Direccionamiento Estratégico)de los autodiagnósticos de la entidad que generaran los planes de acción de los mismo y se socializó a la entidad (14/02/2022 y 17/02/2022), adicionalmente se socializó la jornada de divulgación para iniciar las actividades de reporte de FURAG vigencia 2021, se remitó correos de solicitud de reporte y se realizaron reuniones de acompañamiento con los procesos solicitantes, con el objetivo de posteriormente obtener los resultados y determinar oportunidades de mejora y necesidades que se veran reflejados en los diferentes planes de la Entidad.
</t>
    </r>
    <r>
      <rPr>
        <b/>
        <sz val="10"/>
        <rFont val="Arial Narrow"/>
        <family val="2"/>
      </rPr>
      <t>Anexo 2</t>
    </r>
    <r>
      <rPr>
        <sz val="10"/>
        <rFont val="Arial Narrow"/>
        <family val="2"/>
      </rPr>
      <t>. Cronograma, Autodiagnosticos y FURAG</t>
    </r>
  </si>
  <si>
    <r>
      <rPr>
        <b/>
        <sz val="10"/>
        <rFont val="Arial Narrow"/>
        <family val="2"/>
      </rPr>
      <t>OAP:</t>
    </r>
    <r>
      <rPr>
        <sz val="10"/>
        <rFont val="Arial Narrow"/>
        <family val="2"/>
      </rPr>
      <t xml:space="preserve"> En el primer cuatrimestre de 2022 se verificó la información remitida por las dependencias en el formato de seguimiento de proyectos de inversión y se solicitaron los ajustes correspondientes para los proyectos de inversión Administración, Fortalecimiento y Tasas a cargo de la entidad. Todo a través de correo electrónico. Es importante mencionar que se anexan los soportes de diciembre de 2021, enero, febrero y marzo de 2022. Lo anterior debido a los cortes para la solicitud de la información, ya que la información de diciembre de 2021 se reporta en enero de 2022; además es importante mencionar que no se incluye la información de abril ya que esta aún no se ha reportado. ANEXO 1 RECEPCIÓN Y AJUSTES DE INFORMACIÓN PROYECTOS DE INVERSIÓN.</t>
    </r>
  </si>
  <si>
    <r>
      <rPr>
        <b/>
        <sz val="10"/>
        <rFont val="Arial Narrow"/>
        <family val="2"/>
      </rPr>
      <t>OAP:</t>
    </r>
    <r>
      <rPr>
        <sz val="10"/>
        <rFont val="Arial Narrow"/>
        <family val="2"/>
      </rPr>
      <t xml:space="preserve"> Se generaron los reportes del estado de los proyectos de inversión para el cierre de vigencia 2021 y los meses de enero, febrero y marzo de 2022 en el aplicativo SPI, por lo que se anexa el print de pantalla de la publicación en página web y los reportes PDF dando cumplimiento a la presentación de la información de la entidad. ANEXO 2 REPORTE Y PRINT DE PANTALLA.</t>
    </r>
  </si>
  <si>
    <r>
      <rPr>
        <b/>
        <sz val="10"/>
        <rFont val="Arial Narrow"/>
        <family val="2"/>
      </rPr>
      <t xml:space="preserve">OAP: </t>
    </r>
    <r>
      <rPr>
        <sz val="10"/>
        <rFont val="Arial Narrow"/>
        <family val="2"/>
      </rPr>
      <t>21/04/2022</t>
    </r>
  </si>
  <si>
    <r>
      <rPr>
        <b/>
        <sz val="10"/>
        <rFont val="Arial Narrow"/>
        <family val="2"/>
      </rPr>
      <t xml:space="preserve">OAP: </t>
    </r>
    <r>
      <rPr>
        <sz val="10"/>
        <rFont val="Arial Narrow"/>
        <family val="2"/>
      </rPr>
      <t>Se ha planeado hacer socialización de procedimeinto en fases iniciando por las Direcciones territoriales y avanzar de allí a otras dependencias de la entidad; en este primer cuatrimestre se realza la socialización del procedimiento con la Dirección Territorial Caribe como se deja en evidencia.  Anexo: Socializaciónprocedimeintoproyectosdtca.zip</t>
    </r>
  </si>
  <si>
    <r>
      <rPr>
        <b/>
        <sz val="10"/>
        <rFont val="Arial Narrow"/>
        <family val="2"/>
      </rPr>
      <t>OAP:</t>
    </r>
    <r>
      <rPr>
        <sz val="10"/>
        <rFont val="Arial Narrow"/>
        <family val="2"/>
      </rPr>
      <t xml:space="preserve"> 33,33%</t>
    </r>
  </si>
  <si>
    <r>
      <rPr>
        <b/>
        <sz val="10"/>
        <rFont val="Arial Narrow"/>
        <family val="2"/>
      </rPr>
      <t>DTAO:</t>
    </r>
    <r>
      <rPr>
        <sz val="10"/>
        <rFont val="Arial Narrow"/>
        <family val="2"/>
      </rPr>
      <t xml:space="preserve"> 1/04/2022
</t>
    </r>
    <r>
      <rPr>
        <b/>
        <sz val="10"/>
        <rFont val="Arial Narrow"/>
        <family val="2"/>
      </rPr>
      <t>DTAM:</t>
    </r>
    <r>
      <rPr>
        <sz val="10"/>
        <rFont val="Arial Narrow"/>
        <family val="2"/>
      </rPr>
      <t xml:space="preserve"> 4/04/2022
</t>
    </r>
    <r>
      <rPr>
        <b/>
        <sz val="10"/>
        <rFont val="Arial Narrow"/>
        <family val="2"/>
      </rPr>
      <t>DTAN:</t>
    </r>
    <r>
      <rPr>
        <sz val="10"/>
        <rFont val="Arial Narrow"/>
        <family val="2"/>
      </rPr>
      <t xml:space="preserve"> 8/04/2022
</t>
    </r>
    <r>
      <rPr>
        <b/>
        <sz val="10"/>
        <rFont val="Arial Narrow"/>
        <family val="2"/>
      </rPr>
      <t>DTOR</t>
    </r>
    <r>
      <rPr>
        <sz val="10"/>
        <rFont val="Arial Narrow"/>
        <family val="2"/>
      </rPr>
      <t xml:space="preserve">: 4/04/2022
</t>
    </r>
    <r>
      <rPr>
        <b/>
        <sz val="10"/>
        <rFont val="Arial Narrow"/>
        <family val="2"/>
      </rPr>
      <t>DTCA</t>
    </r>
    <r>
      <rPr>
        <sz val="10"/>
        <rFont val="Arial Narrow"/>
        <family val="2"/>
      </rPr>
      <t xml:space="preserve">: 6/04/2022
</t>
    </r>
    <r>
      <rPr>
        <b/>
        <sz val="10"/>
        <rFont val="Arial Narrow"/>
        <family val="2"/>
      </rPr>
      <t>DTPA</t>
    </r>
    <r>
      <rPr>
        <sz val="10"/>
        <rFont val="Arial Narrow"/>
        <family val="2"/>
      </rPr>
      <t>: 4/04/2022</t>
    </r>
  </si>
  <si>
    <r>
      <rPr>
        <b/>
        <sz val="10"/>
        <rFont val="Arial Narrow"/>
        <family val="2"/>
      </rPr>
      <t>DTAO:</t>
    </r>
    <r>
      <rPr>
        <sz val="10"/>
        <rFont val="Arial Narrow"/>
        <family val="2"/>
      </rPr>
      <t xml:space="preserve"> Durante el primer trimestre 2022 se realizaron reuniones desde la DTAO con PNN Nevados, PNN Nevado del Huila, PNN Orquídeas, PNN Puracé, SFF Galeras, SFF Otún Quimbaya y SF Corota, para la concertación de plan de trabajo para el apoyo en la formulación y/o implementación del programa de monitoreo y portafolio de investigación, así como la construcción y revisión de los informes de su implementación. Se tiene programado para el mes de abril la realización de reuniones de concertación de plan de trabajo con PNN Doña Juana, Selva de Florencia, Hermosas, Guacharos y Tatamá.
Evidencias:
1. Plan de trabajo Nevado del Huila- DTAO 2022- Acta
2. Plan de trabajo Nevados-DTAO 2022- Acta
3. Plan de trabajo Orquídeas-DTAO 2022- Acta
4.Plan de trabajo Puracé-DTAO 2022- Acta
5.Plan de trabajo Galeras-DTAO 2022- Acta
6.Plan de trabajo Otún Quimbaya DTAO 2022- Acta
7.Plan de trabajo SFIC -DTAO 2022- Acta
</t>
    </r>
    <r>
      <rPr>
        <b/>
        <sz val="10"/>
        <rFont val="Arial Narrow"/>
        <family val="2"/>
      </rPr>
      <t>DTAM:</t>
    </r>
    <r>
      <rPr>
        <sz val="10"/>
        <rFont val="Arial Narrow"/>
        <family val="2"/>
      </rPr>
      <t xml:space="preserve"> Las AP de la DTAM avanzan con la actualización de información de monitoreo de 14 VOC/PIC y 9 VOC/PIC durante el 2022. En el I Trim se generó plan de trabajo y seguimiento con 9 AP de la DTAM para implementar los programas de monitoreo y portafolios de investigación de las AP. Se aprobó el los portafolios de investigación del PNNAMA y el PNNCAH. En el marco del proyecto Áreas Protegidas y Paz de WWF se avanzó con el PNNAFIW y PNNSCh en la selección de predios para adelantar proceso de monitoreo comunitario en el AP y la construcción del diseño de monitoreo del proyecto. Se dio inicio al proyecto "Desarrollo de un sistema de monitoreo remoto para identificar presiones y amenazas a los pueblos indígenas en aislamiento y a biodiversidad del PNNRPU” entre la UNAL, ACT-Colombia, la Universidad del Bosque, DTAM y el PNNRPU. El PNNAMA solicitó a la SGM el aval de la investigación con la U. Javeriana del proyecto “Potencial de mitigación climática de las turberas de tierras bajas de Colombia: distribución, factores de emisión y prioridades de conservación”.  El SFPMOIA  viene analizando los resultados del ejercicio con cámaras trampa al interior del Santuario en el marco del proyecto de ASL. La DTAM desarrolló taller para socializar y discutir el proceso y los resultados del monitoreo de coberturas del SFPMOIA (T0 – T3) para el equipo del AP. Las AP y la DTAM participaron en las capacitaciones del módulo de registros ecológicos de Smart realizadas por NC y WCS. Adicionalmente, se tuvo espacio entre la SGM, la DTAM y las AP donde se brindó orientaciones nacionales de Inv. y Monitoreo para el 2022. Anexo 1 PAA_2022_SEGUIMIENTO_DTAM_Ene_Mar (3).
Es importante mencionar que los tiempos en este periodo para reporte son anteriores a la validación PAA mes de marzo.
Anexos Planes de trabajo:
Anexo 1 Asist memoria orientaciones nacionales investigación y monitoreo DTAM
Anexo 1.1  Plan de trabajo Inv. y Monitoreo PNNYAP_DTAM
Anexo 2 Plan de trabajo monitoreo Puinawai
Anexo 3 Plan de Trabajo PNN La Paya_DTAM
Anexo 4 Plan de trabajo Inv. y Monitoreo PNNRPU - DTAM
Anexo 5 Plan de trabajo monitoreo de RH_RNN_Nukak - DTAM - U. del Bosque
Anexo 6 Plan de Trabajo_Inv_Monitoreo_PNNSCH- DTAM
Anexo 7 Plan de Trabajo_Investigación_Monitoreo_PNNAMA_DTAM
</t>
    </r>
    <r>
      <rPr>
        <b/>
        <sz val="10"/>
        <rFont val="Arial Narrow"/>
        <family val="2"/>
      </rPr>
      <t xml:space="preserve">DTAN: </t>
    </r>
    <r>
      <rPr>
        <sz val="10"/>
        <rFont val="Arial Narrow"/>
        <family val="2"/>
      </rPr>
      <t xml:space="preserve">El  acta de reunión donde se llevó a cabo el proceso de socialización de "Plan de trabajo para el apoyo en la formulación y/o implementación del programa de monitoreo y portafolio de investigación" se encuentra en proceso de desarrollo y al momento del reporte de la presente vigencia al mapa de riesgos no logro obtener la evidencia requerida quedando pendiente de aportar para darle cumplimiento.
</t>
    </r>
    <r>
      <rPr>
        <b/>
        <sz val="10"/>
        <rFont val="Arial Narrow"/>
        <family val="2"/>
      </rPr>
      <t>DTOR</t>
    </r>
    <r>
      <rPr>
        <sz val="10"/>
        <rFont val="Arial Narrow"/>
        <family val="2"/>
      </rPr>
      <t xml:space="preserve">: La Dirección Teritorial Orinoquía adelantó las gestiones y acciones generadas para el monitoreo e investigació,  adjuntamos matriz de PAA, donde se evidencia la validación del primer reporte del PAA (Anexo_1_riesgo_19). Adicionalmente, adjunto correo electrónico de la SGM que se evidencia la validación del reporte (Anexo_2_riesgo_19).  
</t>
    </r>
    <r>
      <rPr>
        <b/>
        <sz val="10"/>
        <rFont val="Arial Narrow"/>
        <family val="2"/>
      </rPr>
      <t xml:space="preserve">DTCA: </t>
    </r>
    <r>
      <rPr>
        <sz val="10"/>
        <rFont val="Arial Narrow"/>
        <family val="2"/>
      </rPr>
      <t xml:space="preserve"> Durante el trimestre se han realizado 14 reuniones con las áreas protegidas en donde se planteó el alcance del trabajo 2022 atendiendo los lineamientos del nivel central. Se tiene a la fecha  14 actas en borrador que fueron enviadas a las áreas para ajuste final, sin embargo hay inquietudes frente a la posibilidad de requerir un ajuste según se den los avances en cada área. Un aspecto es lograr tener los equipos de KfW para tomar mediciones, o la calidad de las imágenes sin nubes para ver coberturas. Otro limitante es la prioridad de los profesionales para avanzar en plan de manejo, así como la falta de personal y recursos. Evidencia: Actas de reunión plan de trabajo con APs
</t>
    </r>
    <r>
      <rPr>
        <b/>
        <sz val="10"/>
        <rFont val="Arial Narrow"/>
        <family val="2"/>
      </rPr>
      <t>DTPA</t>
    </r>
    <r>
      <rPr>
        <sz val="10"/>
        <rFont val="Arial Narrow"/>
        <family val="2"/>
      </rPr>
      <t>: En el marco del taller para fortalecimiento de la estrategia de investigación y monitoreo (uso de SICO-Smart), se realizó  el plan de trabajo a ejecutar para la vigencia 2022 ; en el cual, se consideran las líneas estratégicas, los productos, actividades y responsables, de los mismos considerando un seguimiento trimestral de avances. Evidencia: -Plan de trabajo DTPA -listado de asistencia Taller.</t>
    </r>
  </si>
  <si>
    <r>
      <rPr>
        <b/>
        <sz val="10"/>
        <rFont val="Arial Narrow"/>
        <family val="2"/>
      </rPr>
      <t xml:space="preserve">GPM: </t>
    </r>
    <r>
      <rPr>
        <sz val="10"/>
        <rFont val="Arial Narrow"/>
        <family val="2"/>
      </rPr>
      <t>7/04/2022</t>
    </r>
  </si>
  <si>
    <r>
      <rPr>
        <b/>
        <sz val="10"/>
        <rFont val="Arial Narrow"/>
        <family val="2"/>
      </rPr>
      <t xml:space="preserve">GPM: </t>
    </r>
    <r>
      <rPr>
        <sz val="10"/>
        <rFont val="Arial Narrow"/>
        <family val="2"/>
      </rPr>
      <t xml:space="preserve">Teniendo como base el ciclo de vida del dato que incluye la formulación, implementación, calidad-archivo, uso-retroalimentación, para la consolidación del módulo de informes de monitoreo e investigación en la herramienta SMART se realizaron las siguientes actividades:
a. Orientaciones del monitoreo e investigación para la consolidación de datos e información a nivel nacional: Plan de trabajo y proyecciones de las temáticas de investigación, monitoreo y vida silvestre con las 6 DTs y sus áreas protegidas. Se trataron los siguientes temas: Ciclo de vida del dato aplicado al información de monitoreo e investigación; implementación de SMART-Módulo de registros ecológicos; Integridad ecológica: Proyecciones 2022 y efectividad; Indicador PAA monitoreo.
b. Capacitaciones HERRAMIENTA SMART, para la toma de datos de monitoreo en febrero y marzo se realizaron con apoyo del aliado WCS, espacios de capacitación para los diferentes niveles de gestión y roles en el manejo de  la herramienta SMART módulo de registros ecológicos: 8-11 febrero modalidad presencial en Cali para 9 Áreas protegidas y temáticos DTPA con 16 participantes; 10 y 25 marzo modalidad presencial en Bogotá y virtual para los temáticos validadores de la información de las territoriales y nivel central con 37 y 16 participantes.
c. Plantilla de informes de monitoreo: Con el aliado Riqueza Natural en febrero, se realizó espacio de trabajo para revisar los avances en la platilla del informe nacional de monitoreo en la herramienta SMART. En abril los consultores enviaron las plantillas de informes de monitoreo a nivel nacional y de áreas piloto en SMART de Sierra Nevada, Flamencos y Colorados. 
d. Divulgación de resultados monitoreo e investigación: A través de la herramienta ArcGIS online se avanza en la construcción de la experiencia de monitoreo e investigación para la divulgación de los programas, portafolios, informes de implementación de las AP y consolidados nacionales.
Evidencias:  *Carpetas: PlanTrabajoDTS * Carpeta  Capacitación SMART *Carpeta Plantillas Piloto informes monitoreo  *Carpeta Divulgación monitoreo e investigación.   </t>
    </r>
  </si>
  <si>
    <r>
      <rPr>
        <b/>
        <sz val="10"/>
        <rFont val="Arial Narrow"/>
        <family val="2"/>
      </rPr>
      <t xml:space="preserve">GPM: </t>
    </r>
    <r>
      <rPr>
        <sz val="10"/>
        <rFont val="Arial Narrow"/>
        <family val="2"/>
      </rPr>
      <t>16,66%</t>
    </r>
  </si>
  <si>
    <r>
      <rPr>
        <b/>
        <sz val="10"/>
        <rFont val="Arial Narrow"/>
        <family val="2"/>
      </rPr>
      <t xml:space="preserve">GPM: </t>
    </r>
    <r>
      <rPr>
        <sz val="10"/>
        <rFont val="Arial Narrow"/>
        <family val="2"/>
      </rPr>
      <t>4/04/2022</t>
    </r>
  </si>
  <si>
    <r>
      <rPr>
        <b/>
        <sz val="10"/>
        <rFont val="Arial Narrow"/>
        <family val="2"/>
      </rPr>
      <t xml:space="preserve">GPM: </t>
    </r>
    <r>
      <rPr>
        <sz val="10"/>
        <rFont val="Arial Narrow"/>
        <family val="2"/>
      </rPr>
      <t>A la fecha se cuenta con planes de trabajo de Estrategias Espaciales de Manejo para las 6 direcciones territoriales, los cuales han sido orientados y ajustados de acuerdo con los lineamientos institucionales y las orientaciones de equipo de profesionales  de gobernanza y participación del grupo de planeación y manejo. Se aportan las siguientes evidencias: 
1. Pta acciones indicadores PS PAA 2022_DTAM
2. Plan de trabajo EEM DTAN 2022
3. Planes de trabajo EEM DTAO 2022
4. Planes trabajo EEM PAA AP y DTCA
5. Plan de trabajo PAA PS DTOR
6. planes trabajo PS DTPA -PAA 2022</t>
    </r>
  </si>
  <si>
    <r>
      <rPr>
        <b/>
        <sz val="10"/>
        <rFont val="Arial Narrow"/>
        <family val="2"/>
      </rPr>
      <t xml:space="preserve">GPM: </t>
    </r>
    <r>
      <rPr>
        <sz val="10"/>
        <rFont val="Arial Narrow"/>
        <family val="2"/>
      </rPr>
      <t>30%</t>
    </r>
  </si>
  <si>
    <r>
      <rPr>
        <b/>
        <sz val="10"/>
        <rFont val="Arial Narrow"/>
        <family val="2"/>
      </rPr>
      <t xml:space="preserve">GPM: </t>
    </r>
    <r>
      <rPr>
        <sz val="10"/>
        <rFont val="Arial Narrow"/>
        <family val="2"/>
      </rPr>
      <t>No se presenta reporte para este cuatrimestre, dado que como esta estipulado en la acción el primer seguimieto programado esta para el mes de mayo. No se anexan evidencias</t>
    </r>
  </si>
  <si>
    <r>
      <rPr>
        <b/>
        <sz val="10"/>
        <rFont val="Arial Narrow"/>
        <family val="2"/>
      </rPr>
      <t xml:space="preserve">GPM: </t>
    </r>
    <r>
      <rPr>
        <sz val="10"/>
        <rFont val="Arial Narrow"/>
        <family val="2"/>
      </rPr>
      <t>0%</t>
    </r>
  </si>
  <si>
    <r>
      <rPr>
        <b/>
        <sz val="10"/>
        <rFont val="Arial Narrow"/>
        <family val="2"/>
      </rPr>
      <t xml:space="preserve">DTAO: </t>
    </r>
    <r>
      <rPr>
        <sz val="10"/>
        <rFont val="Arial Narrow"/>
        <family val="2"/>
      </rPr>
      <t xml:space="preserve">1/04/2022
</t>
    </r>
    <r>
      <rPr>
        <b/>
        <sz val="10"/>
        <rFont val="Arial Narrow"/>
        <family val="2"/>
      </rPr>
      <t>DTAN:</t>
    </r>
    <r>
      <rPr>
        <sz val="10"/>
        <rFont val="Arial Narrow"/>
        <family val="2"/>
      </rPr>
      <t xml:space="preserve"> 08/04/2022
</t>
    </r>
    <r>
      <rPr>
        <b/>
        <sz val="10"/>
        <rFont val="Arial Narrow"/>
        <family val="2"/>
      </rPr>
      <t>DTAM:</t>
    </r>
    <r>
      <rPr>
        <sz val="10"/>
        <rFont val="Arial Narrow"/>
        <family val="2"/>
      </rPr>
      <t xml:space="preserve"> 4/04/2022
</t>
    </r>
    <r>
      <rPr>
        <b/>
        <sz val="10"/>
        <rFont val="Arial Narrow"/>
        <family val="2"/>
      </rPr>
      <t>DTOR</t>
    </r>
    <r>
      <rPr>
        <sz val="10"/>
        <rFont val="Arial Narrow"/>
        <family val="2"/>
      </rPr>
      <t xml:space="preserve">: 4/04/2022
</t>
    </r>
    <r>
      <rPr>
        <b/>
        <sz val="10"/>
        <rFont val="Arial Narrow"/>
        <family val="2"/>
      </rPr>
      <t>DTCA</t>
    </r>
    <r>
      <rPr>
        <sz val="10"/>
        <rFont val="Arial Narrow"/>
        <family val="2"/>
      </rPr>
      <t xml:space="preserve">: 01/04/2022
</t>
    </r>
    <r>
      <rPr>
        <b/>
        <sz val="10"/>
        <rFont val="Arial Narrow"/>
        <family val="2"/>
      </rPr>
      <t>DTPA</t>
    </r>
    <r>
      <rPr>
        <sz val="10"/>
        <rFont val="Arial Narrow"/>
        <family val="2"/>
      </rPr>
      <t>: 4/04/2022</t>
    </r>
  </si>
  <si>
    <r>
      <rPr>
        <b/>
        <sz val="10"/>
        <rFont val="Arial Narrow"/>
        <family val="2"/>
      </rPr>
      <t>DTAO:</t>
    </r>
    <r>
      <rPr>
        <sz val="10"/>
        <rFont val="Arial Narrow"/>
        <family val="2"/>
      </rPr>
      <t xml:space="preserve"> 6,67%
</t>
    </r>
    <r>
      <rPr>
        <b/>
        <sz val="10"/>
        <rFont val="Arial Narrow"/>
        <family val="2"/>
      </rPr>
      <t>DTAN:</t>
    </r>
    <r>
      <rPr>
        <sz val="10"/>
        <rFont val="Arial Narrow"/>
        <family val="2"/>
      </rPr>
      <t xml:space="preserve"> 6,66%
</t>
    </r>
    <r>
      <rPr>
        <b/>
        <sz val="10"/>
        <rFont val="Arial Narrow"/>
        <family val="2"/>
      </rPr>
      <t xml:space="preserve">DTAM: </t>
    </r>
    <r>
      <rPr>
        <sz val="10"/>
        <rFont val="Arial Narrow"/>
        <family val="2"/>
      </rPr>
      <t xml:space="preserve">6,66%
</t>
    </r>
    <r>
      <rPr>
        <b/>
        <sz val="10"/>
        <rFont val="Arial Narrow"/>
        <family val="2"/>
      </rPr>
      <t>DTOR</t>
    </r>
    <r>
      <rPr>
        <sz val="10"/>
        <rFont val="Arial Narrow"/>
        <family val="2"/>
      </rPr>
      <t>: 6,66%</t>
    </r>
    <r>
      <rPr>
        <b/>
        <sz val="10"/>
        <rFont val="Arial Narrow"/>
        <family val="2"/>
      </rPr>
      <t xml:space="preserve">
DTCA:</t>
    </r>
    <r>
      <rPr>
        <sz val="10"/>
        <rFont val="Arial Narrow"/>
        <family val="2"/>
      </rPr>
      <t xml:space="preserve"> 6,66%
</t>
    </r>
    <r>
      <rPr>
        <b/>
        <sz val="10"/>
        <rFont val="Arial Narrow"/>
        <family val="2"/>
      </rPr>
      <t>DTPA</t>
    </r>
    <r>
      <rPr>
        <sz val="10"/>
        <rFont val="Arial Narrow"/>
        <family val="2"/>
      </rPr>
      <t>: 6,67%</t>
    </r>
  </si>
  <si>
    <r>
      <rPr>
        <b/>
        <sz val="10"/>
        <rFont val="Arial Narrow"/>
        <family val="2"/>
      </rPr>
      <t>GTEA:</t>
    </r>
    <r>
      <rPr>
        <sz val="10"/>
        <rFont val="Arial Narrow"/>
        <family val="2"/>
      </rPr>
      <t xml:space="preserve"> 21/04/2022</t>
    </r>
  </si>
  <si>
    <r>
      <rPr>
        <b/>
        <sz val="10"/>
        <rFont val="Arial Narrow"/>
        <family val="2"/>
      </rPr>
      <t>GTEA:</t>
    </r>
    <r>
      <rPr>
        <sz val="10"/>
        <rFont val="Arial Narrow"/>
        <family val="2"/>
      </rPr>
      <t xml:space="preserve"> Se realiza recepción y revisión de los informes de implementación de las áreas protegidas, Amacayacu, Cahuinarí, Corchal, Nukak, Orito y Río Puré, realizando la retroalimentación respectiva vía memorando, Evidencias: memorandos relacionados con implementación de protocolo de PVC de las áreas protegidas</t>
    </r>
  </si>
  <si>
    <r>
      <rPr>
        <b/>
        <sz val="10"/>
        <rFont val="Arial Narrow"/>
        <family val="2"/>
      </rPr>
      <t>GTEA:</t>
    </r>
    <r>
      <rPr>
        <sz val="10"/>
        <rFont val="Arial Narrow"/>
        <family val="2"/>
      </rPr>
      <t xml:space="preserve"> 20%</t>
    </r>
  </si>
  <si>
    <r>
      <rPr>
        <b/>
        <sz val="10"/>
        <rFont val="Arial Narrow"/>
        <family val="2"/>
      </rPr>
      <t>PNN Churumbelos</t>
    </r>
    <r>
      <rPr>
        <sz val="10"/>
        <rFont val="Arial Narrow"/>
        <family val="2"/>
      </rPr>
      <t xml:space="preserve">: 04/02/2022
</t>
    </r>
    <r>
      <rPr>
        <b/>
        <sz val="10"/>
        <rFont val="Arial Narrow"/>
        <family val="2"/>
      </rPr>
      <t>PNN Alto Fragua</t>
    </r>
    <r>
      <rPr>
        <sz val="10"/>
        <rFont val="Arial Narrow"/>
        <family val="2"/>
      </rPr>
      <t xml:space="preserve">: 04/02/2022
</t>
    </r>
    <r>
      <rPr>
        <b/>
        <sz val="10"/>
        <rFont val="Arial Narrow"/>
        <family val="2"/>
      </rPr>
      <t>PNN Amacyacu</t>
    </r>
    <r>
      <rPr>
        <sz val="10"/>
        <rFont val="Arial Narrow"/>
        <family val="2"/>
      </rPr>
      <t xml:space="preserve">: 04/02/2022
</t>
    </r>
    <r>
      <rPr>
        <b/>
        <sz val="10"/>
        <rFont val="Arial Narrow"/>
        <family val="2"/>
      </rPr>
      <t>PNN  Cahuinarí</t>
    </r>
    <r>
      <rPr>
        <sz val="10"/>
        <rFont val="Arial Narrow"/>
        <family val="2"/>
      </rPr>
      <t xml:space="preserve">: 04/02/2022
</t>
    </r>
    <r>
      <rPr>
        <b/>
        <sz val="10"/>
        <rFont val="Arial Narrow"/>
        <family val="2"/>
      </rPr>
      <t>RNN Nukak</t>
    </r>
    <r>
      <rPr>
        <sz val="10"/>
        <rFont val="Arial Narrow"/>
        <family val="2"/>
      </rPr>
      <t xml:space="preserve">: 04/02/2022
</t>
    </r>
    <r>
      <rPr>
        <b/>
        <sz val="10"/>
        <rFont val="Arial Narrow"/>
        <family val="2"/>
      </rPr>
      <t>SPM Orito</t>
    </r>
    <r>
      <rPr>
        <sz val="10"/>
        <rFont val="Arial Narrow"/>
        <family val="2"/>
      </rPr>
      <t xml:space="preserve">: 04/02/2022
</t>
    </r>
    <r>
      <rPr>
        <b/>
        <sz val="10"/>
        <rFont val="Arial Narrow"/>
        <family val="2"/>
      </rPr>
      <t>PNN Río Puré</t>
    </r>
    <r>
      <rPr>
        <sz val="10"/>
        <rFont val="Arial Narrow"/>
        <family val="2"/>
      </rPr>
      <t xml:space="preserve">: 04/02/2022
</t>
    </r>
    <r>
      <rPr>
        <b/>
        <sz val="10"/>
        <rFont val="Arial Narrow"/>
        <family val="2"/>
      </rPr>
      <t>PNN Yaigojé Apaporis</t>
    </r>
    <r>
      <rPr>
        <sz val="10"/>
        <rFont val="Arial Narrow"/>
        <family val="2"/>
      </rPr>
      <t xml:space="preserve">: 104/02/2022
</t>
    </r>
    <r>
      <rPr>
        <b/>
        <sz val="10"/>
        <rFont val="Arial Narrow"/>
        <family val="2"/>
      </rPr>
      <t>PNN Chiribiquete</t>
    </r>
    <r>
      <rPr>
        <sz val="10"/>
        <rFont val="Arial Narrow"/>
        <family val="2"/>
      </rPr>
      <t xml:space="preserve">: 04/02/2022
</t>
    </r>
    <r>
      <rPr>
        <b/>
        <sz val="10"/>
        <rFont val="Arial Narrow"/>
        <family val="2"/>
      </rPr>
      <t>RNN Puinawai</t>
    </r>
    <r>
      <rPr>
        <sz val="10"/>
        <rFont val="Arial Narrow"/>
        <family val="2"/>
      </rPr>
      <t xml:space="preserve">: 04/02/2022
</t>
    </r>
    <r>
      <rPr>
        <b/>
        <sz val="10"/>
        <rFont val="Arial Narrow"/>
        <family val="2"/>
      </rPr>
      <t>PNN La Paya</t>
    </r>
    <r>
      <rPr>
        <sz val="10"/>
        <rFont val="Arial Narrow"/>
        <family val="2"/>
      </rPr>
      <t>: 04/02/2022</t>
    </r>
  </si>
  <si>
    <r>
      <rPr>
        <b/>
        <sz val="10"/>
        <rFont val="Arial Narrow"/>
        <family val="2"/>
      </rPr>
      <t>PNN Churumbelos:</t>
    </r>
    <r>
      <rPr>
        <sz val="10"/>
        <rFont val="Arial Narrow"/>
        <family val="2"/>
      </rPr>
      <t xml:space="preserve"> Con memorando 20225180003913 de marzo 22  de 2022 se envia a DTAM informe de PVC _I de 2022 (anexo.1. memorando 20225180003913 de marzo 22  de 2022 anexo.2 Informe PVC i trimestre de 2022) Informe sicosmart de primer trimestre de 2022 (anexo.3. Informe sicosmart de primer trimestre de 2022).
</t>
    </r>
    <r>
      <rPr>
        <b/>
        <sz val="10"/>
        <rFont val="Arial Narrow"/>
        <family val="2"/>
      </rPr>
      <t>PNN Alto Fragua:</t>
    </r>
    <r>
      <rPr>
        <sz val="10"/>
        <rFont val="Arial Narrow"/>
        <family val="2"/>
      </rPr>
      <t xml:space="preserve"> cuenta con un documento en construcción que recopila la implemetnación del protocolo desde el año 2018, el cual será remitido a la DTAM en el segundo trimestre. (Anexo_1_Inf_implementacion_protocol PVyC).
</t>
    </r>
    <r>
      <rPr>
        <b/>
        <sz val="10"/>
        <rFont val="Arial Narrow"/>
        <family val="2"/>
      </rPr>
      <t>PNN Amacayacu</t>
    </r>
    <r>
      <rPr>
        <sz val="10"/>
        <rFont val="Arial Narrow"/>
        <family val="2"/>
      </rPr>
      <t xml:space="preserve">: simplementa su protocolo de PVC y reporta trimestralmente.ANEXO 1:Informe trim 1 2022-Implementacion protocolo PVC PNNAMA.docx  
</t>
    </r>
    <r>
      <rPr>
        <b/>
        <sz val="10"/>
        <rFont val="Arial Narrow"/>
        <family val="2"/>
      </rPr>
      <t>PNN  Cahuinarí:</t>
    </r>
    <r>
      <rPr>
        <sz val="10"/>
        <rFont val="Arial Narrow"/>
        <family val="2"/>
      </rPr>
      <t xml:space="preserve"> Se han adelantado 6 recorridos de PVC  (dos aéreos y cuatro acuáticos) con el acompañamiento de funcionarios y expertos locales, estos recorridos han sido de gran relevancia porque ayudan al monitoreo del estado de las PIC y a fortalecer el relacionamiento entre líderes y autoridades en torno a la gobernanza del territorio. 
Anexo 1: Informe-gestión-pvc-1-trimestre-2022, Anexo 2 actividades de PVC 16 DE FEBRERO, Anexo 3 actividades de PVC 22 febrero, Anexo 4 actividades de PVC 8 de  marzo, Anexo 5 actividades de PVC 16 de marzo, Anexo 6 actividades de PVC 19 de marzo.
</t>
    </r>
    <r>
      <rPr>
        <b/>
        <sz val="10"/>
        <rFont val="Arial Narrow"/>
        <family val="2"/>
      </rPr>
      <t>RNN Nukak:</t>
    </r>
    <r>
      <rPr>
        <sz val="10"/>
        <rFont val="Arial Narrow"/>
        <family val="2"/>
      </rPr>
      <t xml:space="preserve">  se genera Infome de implementción protocolo de PVyC de la reserva. Anexo 1. Informe de Implementación PVC_NUKAK
Anexo 2 . Correo remisorio DTAM
</t>
    </r>
    <r>
      <rPr>
        <b/>
        <sz val="10"/>
        <rFont val="Arial Narrow"/>
        <family val="2"/>
      </rPr>
      <t>SPM Orito:</t>
    </r>
    <r>
      <rPr>
        <sz val="10"/>
        <rFont val="Arial Narrow"/>
        <family val="2"/>
      </rPr>
      <t xml:space="preserve"> Por medio de correo electrónico enviado el 23 de marzo de 2022, se remite a la DTAM el Informe de avance PVC del primer Trimestre de 2022 (Anexo 1:  03_23_2022_Correo de PNNC_Informe PVC Primer Trimestre, Anexo 2: Informe de Gestión PVyC_1mer Trim, en el cual está inmerso el informe Sico Smart del primer trimestre- 2022)
</t>
    </r>
    <r>
      <rPr>
        <b/>
        <sz val="10"/>
        <rFont val="Arial Narrow"/>
        <family val="2"/>
      </rPr>
      <t>PNN Río Puré:</t>
    </r>
    <r>
      <rPr>
        <sz val="10"/>
        <rFont val="Arial Narrow"/>
        <family val="2"/>
      </rPr>
      <t xml:space="preserve">  El AP cuenta con un protocolo de PVC aprobado en el 2017. Duarante este cuatrimestre se avanzó en la elaboración final del informe de implementación y cuyo avance se envio a la DTAM  para revisión de la DTAM está programada para el segundo cuatrimestre de 2022. Anexo 1 INFORME I TRIMI PVC PNNRPU 03 ABR 2022
</t>
    </r>
    <r>
      <rPr>
        <b/>
        <sz val="10"/>
        <rFont val="Arial Narrow"/>
        <family val="2"/>
      </rPr>
      <t>PNN Yaigojé Apaporis</t>
    </r>
    <r>
      <rPr>
        <sz val="10"/>
        <rFont val="Arial Narrow"/>
        <family val="2"/>
      </rPr>
      <t xml:space="preserve">: PNN Yaigoje: Acorde con los linemiaentos de PVYC, se hace reportre de avance implmentacion del protocolo de PVyC, el cual fue aprobado por parte de la SGM con el memorando 20202000003183 con fecha 27-05-2020,  se realizo informe SICOSMART primer trimestre e informe PVC primer trimestre.
Anexo memorando notificando situaciones que afectan la gestion y cumplimiento procesios misionales
Anexo 1 informe sicosmart i trimestre.
Anexo 2 Informe. PVC i trimestre.
</t>
    </r>
    <r>
      <rPr>
        <b/>
        <sz val="10"/>
        <rFont val="Arial Narrow"/>
        <family val="2"/>
      </rPr>
      <t>PNN Chiribiquete</t>
    </r>
    <r>
      <rPr>
        <sz val="10"/>
        <rFont val="Arial Narrow"/>
        <family val="2"/>
      </rPr>
      <t xml:space="preserve">: Se generará informe de implementacion de protocolo PVC. Anexo 1. Inf_PVC_Primer_trimestre_2022
</t>
    </r>
    <r>
      <rPr>
        <b/>
        <sz val="10"/>
        <rFont val="Arial Narrow"/>
        <family val="2"/>
      </rPr>
      <t>RNN Puinawai</t>
    </r>
    <r>
      <rPr>
        <sz val="10"/>
        <rFont val="Arial Narrow"/>
        <family val="2"/>
      </rPr>
      <t xml:space="preserve">: no se cuenta con personal para avanzar en el documento. Por sugerencia de la SGM-GTEA para avanzar en el indicador se debe coordinar entre el AP y la DTAM la forma de avanzar. Anexo 1. Correo - Fwd_ RIESGOS DE GESTIÓN 22 Y 24 Y RIESGO DE CORRUPCIÓN 234 RNN PUINAWAI.  Se coordinarán acciones con la Dirección Terrirtorial o Nivel central para definir la actuación.
</t>
    </r>
    <r>
      <rPr>
        <b/>
        <sz val="10"/>
        <rFont val="Arial Narrow"/>
        <family val="2"/>
      </rPr>
      <t>PNN La Paya</t>
    </r>
    <r>
      <rPr>
        <sz val="10"/>
        <rFont val="Arial Narrow"/>
        <family val="2"/>
      </rPr>
      <t>: Cuenta con el documento aprovado medianrte el orfeo No,  20202000003413, para la probacion del Protolo de PVyC con fecha de Junio de 2020, el cual los avances para este año se presentan en e el informme Trimestral (1 Anexo Informe Trimestral)</t>
    </r>
  </si>
  <si>
    <r>
      <rPr>
        <b/>
        <sz val="10"/>
        <rFont val="Arial Narrow"/>
        <family val="2"/>
      </rPr>
      <t>PNN Churumbelos</t>
    </r>
    <r>
      <rPr>
        <sz val="10"/>
        <rFont val="Arial Narrow"/>
        <family val="2"/>
      </rPr>
      <t xml:space="preserve">: 16,6%
</t>
    </r>
    <r>
      <rPr>
        <b/>
        <sz val="10"/>
        <rFont val="Arial Narrow"/>
        <family val="2"/>
      </rPr>
      <t>PNN Alto Fragua</t>
    </r>
    <r>
      <rPr>
        <sz val="10"/>
        <rFont val="Arial Narrow"/>
        <family val="2"/>
      </rPr>
      <t xml:space="preserve">: 2%
</t>
    </r>
    <r>
      <rPr>
        <b/>
        <sz val="10"/>
        <rFont val="Arial Narrow"/>
        <family val="2"/>
      </rPr>
      <t>PNN Amacyacu</t>
    </r>
    <r>
      <rPr>
        <sz val="10"/>
        <rFont val="Arial Narrow"/>
        <family val="2"/>
      </rPr>
      <t xml:space="preserve">: 16,6%
</t>
    </r>
    <r>
      <rPr>
        <b/>
        <sz val="10"/>
        <rFont val="Arial Narrow"/>
        <family val="2"/>
      </rPr>
      <t>PNN  Cahuinarí</t>
    </r>
    <r>
      <rPr>
        <sz val="10"/>
        <rFont val="Arial Narrow"/>
        <family val="2"/>
      </rPr>
      <t xml:space="preserve">: 16,6%
</t>
    </r>
    <r>
      <rPr>
        <b/>
        <sz val="10"/>
        <rFont val="Arial Narrow"/>
        <family val="2"/>
      </rPr>
      <t>RNN Nukak</t>
    </r>
    <r>
      <rPr>
        <sz val="10"/>
        <rFont val="Arial Narrow"/>
        <family val="2"/>
      </rPr>
      <t xml:space="preserve">: 16,6% </t>
    </r>
    <r>
      <rPr>
        <b/>
        <sz val="10"/>
        <rFont val="Arial Narrow"/>
        <family val="2"/>
      </rPr>
      <t>SPM Orito</t>
    </r>
    <r>
      <rPr>
        <sz val="10"/>
        <rFont val="Arial Narrow"/>
        <family val="2"/>
      </rPr>
      <t xml:space="preserve">: 16,6%
</t>
    </r>
    <r>
      <rPr>
        <b/>
        <sz val="10"/>
        <rFont val="Arial Narrow"/>
        <family val="2"/>
      </rPr>
      <t>PNN Río Puré</t>
    </r>
    <r>
      <rPr>
        <sz val="10"/>
        <rFont val="Arial Narrow"/>
        <family val="2"/>
      </rPr>
      <t xml:space="preserve">: 16,6%
</t>
    </r>
    <r>
      <rPr>
        <b/>
        <sz val="10"/>
        <rFont val="Arial Narrow"/>
        <family val="2"/>
      </rPr>
      <t>PNN Yaigojé Apaporis</t>
    </r>
    <r>
      <rPr>
        <sz val="10"/>
        <rFont val="Arial Narrow"/>
        <family val="2"/>
      </rPr>
      <t xml:space="preserve">: 16,6%
</t>
    </r>
    <r>
      <rPr>
        <b/>
        <sz val="10"/>
        <rFont val="Arial Narrow"/>
        <family val="2"/>
      </rPr>
      <t>PNN Chiribiquete</t>
    </r>
    <r>
      <rPr>
        <sz val="10"/>
        <rFont val="Arial Narrow"/>
        <family val="2"/>
      </rPr>
      <t xml:space="preserve">: 16%
</t>
    </r>
    <r>
      <rPr>
        <b/>
        <sz val="10"/>
        <rFont val="Arial Narrow"/>
        <family val="2"/>
      </rPr>
      <t>RNN Puinawai</t>
    </r>
    <r>
      <rPr>
        <sz val="10"/>
        <rFont val="Arial Narrow"/>
        <family val="2"/>
      </rPr>
      <t xml:space="preserve">:  0%
</t>
    </r>
    <r>
      <rPr>
        <b/>
        <sz val="10"/>
        <rFont val="Arial Narrow"/>
        <family val="2"/>
      </rPr>
      <t>PNN La Paya</t>
    </r>
    <r>
      <rPr>
        <sz val="10"/>
        <rFont val="Arial Narrow"/>
        <family val="2"/>
      </rPr>
      <t>: 16,6%</t>
    </r>
  </si>
  <si>
    <r>
      <rPr>
        <b/>
        <sz val="10"/>
        <rFont val="Arial Narrow"/>
        <family val="2"/>
      </rPr>
      <t>DTAO</t>
    </r>
    <r>
      <rPr>
        <sz val="10"/>
        <rFont val="Arial Narrow"/>
        <family val="2"/>
      </rPr>
      <t xml:space="preserve">: 04/04/2022
</t>
    </r>
    <r>
      <rPr>
        <b/>
        <sz val="10"/>
        <rFont val="Arial Narrow"/>
        <family val="2"/>
      </rPr>
      <t>DTAN:</t>
    </r>
    <r>
      <rPr>
        <sz val="10"/>
        <rFont val="Arial Narrow"/>
        <family val="2"/>
      </rPr>
      <t xml:space="preserve"> 04/04/2022
</t>
    </r>
    <r>
      <rPr>
        <b/>
        <sz val="10"/>
        <rFont val="Arial Narrow"/>
        <family val="2"/>
      </rPr>
      <t>DTAM:</t>
    </r>
    <r>
      <rPr>
        <sz val="10"/>
        <rFont val="Arial Narrow"/>
        <family val="2"/>
      </rPr>
      <t xml:space="preserve"> 04/04/2022
</t>
    </r>
    <r>
      <rPr>
        <b/>
        <sz val="10"/>
        <rFont val="Arial Narrow"/>
        <family val="2"/>
      </rPr>
      <t>DTOR:</t>
    </r>
    <r>
      <rPr>
        <sz val="10"/>
        <rFont val="Arial Narrow"/>
        <family val="2"/>
      </rPr>
      <t xml:space="preserve"> 04/04/2022
</t>
    </r>
    <r>
      <rPr>
        <b/>
        <sz val="10"/>
        <rFont val="Arial Narrow"/>
        <family val="2"/>
      </rPr>
      <t>DTCA:</t>
    </r>
    <r>
      <rPr>
        <sz val="10"/>
        <rFont val="Arial Narrow"/>
        <family val="2"/>
      </rPr>
      <t xml:space="preserve"> 04/04/2022
</t>
    </r>
    <r>
      <rPr>
        <b/>
        <sz val="10"/>
        <rFont val="Arial Narrow"/>
        <family val="2"/>
      </rPr>
      <t>DTPA</t>
    </r>
    <r>
      <rPr>
        <sz val="10"/>
        <rFont val="Arial Narrow"/>
        <family val="2"/>
      </rPr>
      <t>: 04/04/2022</t>
    </r>
  </si>
  <si>
    <r>
      <rPr>
        <b/>
        <sz val="10"/>
        <rFont val="Arial Narrow"/>
        <family val="2"/>
      </rPr>
      <t>DTAM:</t>
    </r>
    <r>
      <rPr>
        <sz val="10"/>
        <rFont val="Arial Narrow"/>
        <family val="2"/>
      </rPr>
      <t xml:space="preserve">  Las AP de la DTAM tienen aprobado en su totalidad los protocolos de PVC con excepción de la RNN Puinawai de acuerdo a lo establecido en la resolución 0940 de diciembre 31 de 2014. Para este cuatrimestre se reportaron los informes de implementación de los protocolos de PVC de las áreas PNN Cahuinarí, RNN Nukak, PNN Río Puré, PNN Amacayacu, SFPM Orito Indi Ande. Para las otras AP ya habían remitido el informe mediante memorando a saber: PNN SCHAW 20215050001163; PNN LA PAYA 20215050001103; PNN YAP 20215050000333; PNN SCHIR 20205050001103 (AP con Protocolo en Actualización) y PNN AFIW (informe en Preparación)
Anexo 1 M120225050000283_00001CAHUINARÍ, Anexo 2 M120225050000333_00001NUKAK, Anexo 3 M 120225050000353_00001RIO PURÉ, Anexo 4 M 120225050000363_00001AMACAYACU, Anexo 5 M 120225050000373_00001 SPM ORITO.</t>
    </r>
    <r>
      <rPr>
        <b/>
        <sz val="10"/>
        <rFont val="Arial Narrow"/>
        <family val="2"/>
      </rPr>
      <t xml:space="preserve">
DTCA:</t>
    </r>
    <r>
      <rPr>
        <sz val="10"/>
        <rFont val="Arial Narrow"/>
        <family val="2"/>
      </rPr>
      <t xml:space="preserve"> De acuerdo al lineamiento institucional “Guía Formulación e Implementación de los Protocolos de PVC de las áreas administradas por Parques Nacionales Naturales de Colombia” Código: AMMB_GU_01, Versión 2, Vigente desde 04/11/2020, las áreas protegidas de la DTCA han venido formulando e implementando el protocolo de PVC respectivo. De las 14 áreas, 11 tienen su protocolo validado y se encuentran en etapa de implementación; 3 áreas protegidas se encuentran en etapa de formulación del protocolo, de las cuales 2 se encuentran en fase de revisión y 1 tiene compromiso de entregar para revisión de DTCA en la semana del 4 al 8 de abril.  Se han realizado reuniones con 12 de las 14 áreas protegidas, en el que se han retomado compromisos para la presente vigencia en el tema de PVC, incluyendo lo relacionado al protocolo de PVC (ya sea en cuanto al informe de implementación y su temporalidad o el proceso de formulación y validación, según corresponda a cada área protegida). La vigencia de los protocolos es de 5 años y está sujeta a su vez, a la actualización o reformulación del plan de manejo, por lo que varias áreas deberán actualizar en esta vigencia su documento. Evidencias: CUADRO ESTADO DE PROTOCOLO EN LAS APs TERRITORIAL CARIBE;  Listados de asistencias reuniones APs.Las áreas implementan permanentemente el protocolo de PVC, lo cual es evidenciado en los informes de PVC, para este periodo se recibieron los 14 informes de las áreas protegidas. Las áreas protegidas de PNN Bahía Portete y SF Acandí, Playón y Playona registran el envío de su informe de seguimiento de actividades de PVC trimestral; no obstante, debido a la dificultad que presentan en cuanto a su capacidad instalada y talento humano, no les es posible anexar los formatos de programación y ejecución así como el informe arrojado por SicoSmart, debido a que no cuentan con el personal que maneja la herramienta. 
</t>
    </r>
    <r>
      <rPr>
        <b/>
        <sz val="10"/>
        <rFont val="Arial Narrow"/>
        <family val="2"/>
      </rPr>
      <t>DTAN:</t>
    </r>
    <r>
      <rPr>
        <sz val="10"/>
        <rFont val="Arial Narrow"/>
        <family val="2"/>
      </rPr>
      <t xml:space="preserve"> Transcurrido el primer trimestre del 2022 desde la territorial DTAN no se ha presentado la necesidad de realizar ajuste a la estrategia inicialmente identificada en materia de PVC en las áreas protegidas(AP).
Así mismo para el año 2022 se proyecta para las AP de Iguaque, El Cocuy y Guanentá  actualizar el protocolo PVC ya que cumple su vigencia de cinco años, a continuación se detalla las fechas de formulación e implementación de los protocolos de PVC
SFF Iguaque 14/08/2017
PNN - Cocuy 17/08/2017
SFF – Guanentá ARF 6/06/2017
Acorde a las fechas de vigencia de los protocolo de PVC se estarán generando los conceptos técnicos y su debida notificación a nivel central hacía el tercer trimestre del 2022. FACE DE IMPLEMENTACION: Para el primer  trimestre de 2022 las áreas protegidas de la DTAN han implementado las acciones planeadas de acuerdo al plan de trabajo técnico establecido para cada una de las  8 AP de la dirección territorial Andes Nororientales.  Se adjuntan 8 informes con las acciones de implementación para el primer trimestre de 2022 de las AP de la DTAN. Anexos 8 archivos PDF : Informe PVC I trimestre.( Un informe por cada áreas protegida de la DTAN)
</t>
    </r>
    <r>
      <rPr>
        <b/>
        <sz val="10"/>
        <rFont val="Arial Narrow"/>
        <family val="2"/>
      </rPr>
      <t>DTAO:</t>
    </r>
    <r>
      <rPr>
        <sz val="10"/>
        <rFont val="Arial Narrow"/>
        <family val="2"/>
      </rPr>
      <t xml:space="preserve"> Se remite al correo del Grupo de Trámites y Evaluación Ambiental, los informes de seguimiento trimestral de implementación de acciones del protocolo de PVC de las 12 AP de la DTAO  correspondientes al 1 trimestre del 2022 revisados por la territorial. Evidencias: Correo informes de seguimiento de acciones PVC  trimestre I - DTAO 7 abril 2022
</t>
    </r>
    <r>
      <rPr>
        <b/>
        <sz val="10"/>
        <rFont val="Arial Narrow"/>
        <family val="2"/>
      </rPr>
      <t>DTOR</t>
    </r>
    <r>
      <rPr>
        <sz val="10"/>
        <rFont val="Arial Narrow"/>
        <family val="2"/>
      </rPr>
      <t xml:space="preserve">: En la actualidad la DTOR cuenta con todos los protocolos aprobados por el GTEA desde 2020 y 2021. Según el lineamiento aamb_mn_02_lineamiento-institucional-de-prevencion-vigilancia-y-control-para-las-areas-protegidas-administradas-por-pnnc-_v_1-1, en el literal 8.5. 2. Implementación del protocolo de PVC: una vez que se ha obtenido la aprobación del protocolo formulado, la implementación se reportará después del año (1) de haber aprobado el protocolo, hasta los años 2, 3, 4 y 5.
Para diciembre de 2021 (año 1), las áreas protegidas generon el informe de implementación anual de PVC con la orientación y seguimiento de la DTOR, de conformidad con el lineamiento institucional. 
Por otra parte, la DTOR remitió estos informes al GTEA a través del correo alejandro.alvis@parquesnacionales.gov.co. 
Se presentan los soportes relacionados en los siguientes anexos:
envio_info_2021pvc_pPic
envio_info_2021pvc_pSum
envio_info_2021pvc_pTini_pMac
envio_info_2021pvc_pTup
envio_info_2021pvc-pChin
En este sentido, la validación y entrega de los informes del año 2022 se realizará en el último trimestre del año vigente.
</t>
    </r>
    <r>
      <rPr>
        <b/>
        <sz val="10"/>
        <rFont val="Arial Narrow"/>
        <family val="2"/>
      </rPr>
      <t>DTPA</t>
    </r>
    <r>
      <rPr>
        <sz val="10"/>
        <rFont val="Arial Narrow"/>
        <family val="2"/>
      </rPr>
      <t>: En el mes de diciembre de 2021 se remitieron los protocolos de Prevención Vigilancia y control ; en donde, como respuesta el grupo de trámites y evaluación ambiental mediante Orfeo 2022300000053, acusa recibido de los informes y comenta que se encuentran en revisión y de manera general hace las recomendaciones para continuar con la implementación del  documento.
-Anexo 01. memorando acuso recibido
-Anexo 02. correo de remisión de recomendaciones generales a las AP
-Anexo 03. Protocolos"</t>
    </r>
  </si>
  <si>
    <r>
      <rPr>
        <b/>
        <sz val="10"/>
        <rFont val="Arial Narrow"/>
        <family val="2"/>
      </rPr>
      <t xml:space="preserve">PNN Complejo volcánico Doña Juana: </t>
    </r>
    <r>
      <rPr>
        <sz val="10"/>
        <rFont val="Arial Narrow"/>
        <family val="2"/>
      </rPr>
      <t>07/04/2022</t>
    </r>
    <r>
      <rPr>
        <b/>
        <sz val="10"/>
        <rFont val="Arial Narrow"/>
        <family val="2"/>
      </rPr>
      <t xml:space="preserve">
PNN Cueva De Los Guacharos:</t>
    </r>
    <r>
      <rPr>
        <sz val="10"/>
        <rFont val="Arial Narrow"/>
        <family val="2"/>
      </rPr>
      <t xml:space="preserve"> 07/04/2022
</t>
    </r>
    <r>
      <rPr>
        <b/>
        <sz val="10"/>
        <rFont val="Arial Narrow"/>
        <family val="2"/>
      </rPr>
      <t>PNN Las Hermosas:</t>
    </r>
    <r>
      <rPr>
        <sz val="10"/>
        <rFont val="Arial Narrow"/>
        <family val="2"/>
      </rPr>
      <t xml:space="preserve"> 07/04/2022
</t>
    </r>
    <r>
      <rPr>
        <b/>
        <sz val="10"/>
        <rFont val="Arial Narrow"/>
        <family val="2"/>
      </rPr>
      <t>PNN Las Orquideas</t>
    </r>
    <r>
      <rPr>
        <sz val="10"/>
        <rFont val="Arial Narrow"/>
        <family val="2"/>
      </rPr>
      <t xml:space="preserve">: 07/04/2022
</t>
    </r>
    <r>
      <rPr>
        <b/>
        <sz val="10"/>
        <rFont val="Arial Narrow"/>
        <family val="2"/>
      </rPr>
      <t>PNN Los Nevados:</t>
    </r>
    <r>
      <rPr>
        <sz val="10"/>
        <rFont val="Arial Narrow"/>
        <family val="2"/>
      </rPr>
      <t xml:space="preserve"> 07/04/2022
</t>
    </r>
    <r>
      <rPr>
        <b/>
        <sz val="10"/>
        <rFont val="Arial Narrow"/>
        <family val="2"/>
      </rPr>
      <t>PNN Nevado Del Huila:</t>
    </r>
    <r>
      <rPr>
        <sz val="10"/>
        <rFont val="Arial Narrow"/>
        <family val="2"/>
      </rPr>
      <t xml:space="preserve"> 07/04/2022
</t>
    </r>
    <r>
      <rPr>
        <b/>
        <sz val="10"/>
        <rFont val="Arial Narrow"/>
        <family val="2"/>
      </rPr>
      <t xml:space="preserve">PNN Purace: </t>
    </r>
    <r>
      <rPr>
        <sz val="10"/>
        <rFont val="Arial Narrow"/>
        <family val="2"/>
      </rPr>
      <t xml:space="preserve">07/04/2022
</t>
    </r>
    <r>
      <rPr>
        <b/>
        <sz val="10"/>
        <rFont val="Arial Narrow"/>
        <family val="2"/>
      </rPr>
      <t>PNN Selva De Florencia:</t>
    </r>
    <r>
      <rPr>
        <sz val="10"/>
        <rFont val="Arial Narrow"/>
        <family val="2"/>
      </rPr>
      <t xml:space="preserve"> 07/04/2022
</t>
    </r>
    <r>
      <rPr>
        <b/>
        <sz val="10"/>
        <rFont val="Arial Narrow"/>
        <family val="2"/>
      </rPr>
      <t xml:space="preserve">PNN Tatama: </t>
    </r>
    <r>
      <rPr>
        <sz val="10"/>
        <rFont val="Arial Narrow"/>
        <family val="2"/>
      </rPr>
      <t xml:space="preserve">07/04/2022
</t>
    </r>
    <r>
      <rPr>
        <b/>
        <sz val="10"/>
        <rFont val="Arial Narrow"/>
        <family val="2"/>
      </rPr>
      <t>SFF Galeras:</t>
    </r>
    <r>
      <rPr>
        <sz val="10"/>
        <rFont val="Arial Narrow"/>
        <family val="2"/>
      </rPr>
      <t xml:space="preserve"> 07/04/2022
</t>
    </r>
    <r>
      <rPr>
        <b/>
        <sz val="10"/>
        <rFont val="Arial Narrow"/>
        <family val="2"/>
      </rPr>
      <t>SFF Isla de La Corota:</t>
    </r>
    <r>
      <rPr>
        <sz val="10"/>
        <rFont val="Arial Narrow"/>
        <family val="2"/>
      </rPr>
      <t xml:space="preserve"> 07/04/2022
</t>
    </r>
    <r>
      <rPr>
        <b/>
        <sz val="10"/>
        <rFont val="Arial Narrow"/>
        <family val="2"/>
      </rPr>
      <t>SFF Otun Quimbaya:</t>
    </r>
    <r>
      <rPr>
        <sz val="10"/>
        <rFont val="Arial Narrow"/>
        <family val="2"/>
      </rPr>
      <t xml:space="preserve"> 07/04/2022</t>
    </r>
  </si>
  <si>
    <r>
      <rPr>
        <b/>
        <sz val="10"/>
        <rFont val="Arial Narrow"/>
        <family val="2"/>
      </rPr>
      <t>1. PNN Complejo volcánico Doña Juana Cascabel:</t>
    </r>
    <r>
      <rPr>
        <sz val="10"/>
        <rFont val="Arial Narrow"/>
        <family val="2"/>
      </rPr>
      <t xml:space="preserve"> El AP realizó el informe de seguimiento trimestral de implementación de acciones del protocolo de PVC correspondientes al 1 trimestre del 2022 revisados por la territorial. Se adjunta informe
</t>
    </r>
    <r>
      <rPr>
        <b/>
        <sz val="10"/>
        <rFont val="Arial Narrow"/>
        <family val="2"/>
      </rPr>
      <t>2. PNN Cueva de Los Guacharos:</t>
    </r>
    <r>
      <rPr>
        <sz val="10"/>
        <rFont val="Arial Narrow"/>
        <family val="2"/>
      </rPr>
      <t xml:space="preserve"> El AP realizó el informe de seguimiento trimestral de implementación de acciones del protocolo de PVC correspondientes al 1 trimestre del 2022 revisados por la territorial. Se adjunta informe
</t>
    </r>
    <r>
      <rPr>
        <b/>
        <sz val="10"/>
        <rFont val="Arial Narrow"/>
        <family val="2"/>
      </rPr>
      <t>3. PNN Las Hermosas Gloria Valencia de Castaño:</t>
    </r>
    <r>
      <rPr>
        <sz val="10"/>
        <rFont val="Arial Narrow"/>
        <family val="2"/>
      </rPr>
      <t xml:space="preserve"> El AP realizó el informe de seguimiento trimestral de implementación de acciones del protocolo de PVC correspondientes al 1 trimestre del 2022 revisados por la territorial. Se adjunta informe
</t>
    </r>
    <r>
      <rPr>
        <b/>
        <sz val="10"/>
        <rFont val="Arial Narrow"/>
        <family val="2"/>
      </rPr>
      <t xml:space="preserve">4. PNN Orquídeas: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5. PNN Nevados: </t>
    </r>
    <r>
      <rPr>
        <sz val="10"/>
        <rFont val="Arial Narrow"/>
        <family val="2"/>
      </rPr>
      <t xml:space="preserve">El AP realizó el informe de seguimiento trimestral de implementación de acciones del protocolo de PVC correspondientes al 1 trimestre del 2022 revisados por la territorial. Se adjunta informe El AP realizó el informe de seguimiento trimestral de implementación de acciones del protocolo de PVC correspondientes al 1 trimestre del 2022 revisados por la territorial. Se adjunta informe
</t>
    </r>
    <r>
      <rPr>
        <b/>
        <sz val="10"/>
        <rFont val="Arial Narrow"/>
        <family val="2"/>
      </rPr>
      <t xml:space="preserve">6. PNN Nevado del Huila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7. PNN Puracé: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8. PNN Selva de Florencia: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9. PNN Tatamá: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10. SFF Galeras: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11. SF Isla de La Corota: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12. SFF Otún Quimbaya: </t>
    </r>
    <r>
      <rPr>
        <sz val="10"/>
        <rFont val="Arial Narrow"/>
        <family val="2"/>
      </rPr>
      <t>El AP realizó el informe de seguimiento trimestral de implementación de acciones del protocolo de PVC correspondientes al 1 trimestre del 2022 revisados por la territorial. Se adjunta informe
Evidencias: 
Informe PVC I trimestre- Doña Juana – 2022- carpeta con Anexos
Informe PVC I Trimestre- Guacharos- 2022 con anexos
Informe PVC I Trimestre- Las Hermosas- 2022- Correo situación reporte visibilidad Las Hermosas
Informe PVC I trimestre- Las Orquídeas- 2022- carpeta con Anexos
Informe PVC I Trimestre- Nevados- 2022- carpeta con Anexos
Informe PVC I trimestre- NHU- 2022- carpeta con Anexos
Informe PVC  I Trimestre- Puracé- 2022- carpeta con Anexos
Informe trimestre I PVC- Selva de Florencia- 2022 - carpeta con Anexos
Informe PVC I Trimestre- Tatamá- 2022 - carpeta con Anexos
Informe PVC I trimestre- Galeras- 2022-- carpeta con Anexos
Informe PVC I trimestre- Corota – 2022 --- carpeta con Anexos
Informe PVC Trimestre I-Otun Quimbaya-2022 con anexos</t>
    </r>
  </si>
  <si>
    <r>
      <rPr>
        <b/>
        <sz val="10"/>
        <rFont val="Arial Narrow"/>
        <family val="2"/>
      </rPr>
      <t>PNN Complejo volcánico Doña Juana</t>
    </r>
    <r>
      <rPr>
        <sz val="10"/>
        <rFont val="Arial Narrow"/>
        <family val="2"/>
      </rPr>
      <t xml:space="preserve">:16.66%
</t>
    </r>
    <r>
      <rPr>
        <b/>
        <sz val="10"/>
        <rFont val="Arial Narrow"/>
        <family val="2"/>
      </rPr>
      <t>PNN Cueva de Los Guacharos</t>
    </r>
    <r>
      <rPr>
        <sz val="10"/>
        <rFont val="Arial Narrow"/>
        <family val="2"/>
      </rPr>
      <t xml:space="preserve"> 16.66%
</t>
    </r>
    <r>
      <rPr>
        <b/>
        <sz val="10"/>
        <rFont val="Arial Narrow"/>
        <family val="2"/>
      </rPr>
      <t>PNN Las Hermosas</t>
    </r>
    <r>
      <rPr>
        <sz val="10"/>
        <rFont val="Arial Narrow"/>
        <family val="2"/>
      </rPr>
      <t xml:space="preserve"> 16.66%
</t>
    </r>
    <r>
      <rPr>
        <b/>
        <sz val="10"/>
        <rFont val="Arial Narrow"/>
        <family val="2"/>
      </rPr>
      <t>PNN Las Orquideas</t>
    </r>
    <r>
      <rPr>
        <sz val="10"/>
        <rFont val="Arial Narrow"/>
        <family val="2"/>
      </rPr>
      <t xml:space="preserve"> 16.66%
</t>
    </r>
    <r>
      <rPr>
        <b/>
        <sz val="10"/>
        <rFont val="Arial Narrow"/>
        <family val="2"/>
      </rPr>
      <t>PNN Los Nevados:</t>
    </r>
    <r>
      <rPr>
        <sz val="10"/>
        <rFont val="Arial Narrow"/>
        <family val="2"/>
      </rPr>
      <t xml:space="preserve"> 16.66%
</t>
    </r>
    <r>
      <rPr>
        <b/>
        <sz val="10"/>
        <rFont val="Arial Narrow"/>
        <family val="2"/>
      </rPr>
      <t>PNN Nevado Del Huila:</t>
    </r>
    <r>
      <rPr>
        <sz val="10"/>
        <rFont val="Arial Narrow"/>
        <family val="2"/>
      </rPr>
      <t xml:space="preserve"> 16.66%
</t>
    </r>
    <r>
      <rPr>
        <b/>
        <sz val="10"/>
        <rFont val="Arial Narrow"/>
        <family val="2"/>
      </rPr>
      <t xml:space="preserve">PNN Purace: </t>
    </r>
    <r>
      <rPr>
        <sz val="10"/>
        <rFont val="Arial Narrow"/>
        <family val="2"/>
      </rPr>
      <t xml:space="preserve">16.66%
</t>
    </r>
    <r>
      <rPr>
        <b/>
        <sz val="10"/>
        <rFont val="Arial Narrow"/>
        <family val="2"/>
      </rPr>
      <t>PNN Selva De Florencia:</t>
    </r>
    <r>
      <rPr>
        <sz val="10"/>
        <rFont val="Arial Narrow"/>
        <family val="2"/>
      </rPr>
      <t xml:space="preserve"> 16.66% 
</t>
    </r>
    <r>
      <rPr>
        <b/>
        <sz val="10"/>
        <rFont val="Arial Narrow"/>
        <family val="2"/>
      </rPr>
      <t>PNN Tatama:</t>
    </r>
    <r>
      <rPr>
        <sz val="10"/>
        <rFont val="Arial Narrow"/>
        <family val="2"/>
      </rPr>
      <t xml:space="preserve"> 16.66%
</t>
    </r>
    <r>
      <rPr>
        <b/>
        <sz val="10"/>
        <rFont val="Arial Narrow"/>
        <family val="2"/>
      </rPr>
      <t>SFF Galeras:</t>
    </r>
    <r>
      <rPr>
        <sz val="10"/>
        <rFont val="Arial Narrow"/>
        <family val="2"/>
      </rPr>
      <t xml:space="preserve"> 16.66%
</t>
    </r>
    <r>
      <rPr>
        <b/>
        <sz val="10"/>
        <rFont val="Arial Narrow"/>
        <family val="2"/>
      </rPr>
      <t>SFF Isla de La Corota:</t>
    </r>
    <r>
      <rPr>
        <sz val="10"/>
        <rFont val="Arial Narrow"/>
        <family val="2"/>
      </rPr>
      <t xml:space="preserve"> 16.66%
</t>
    </r>
    <r>
      <rPr>
        <b/>
        <sz val="10"/>
        <rFont val="Arial Narrow"/>
        <family val="2"/>
      </rPr>
      <t>SFF Otun Quimbaya:</t>
    </r>
    <r>
      <rPr>
        <sz val="10"/>
        <rFont val="Arial Narrow"/>
        <family val="2"/>
      </rPr>
      <t xml:space="preserve"> 16.66% </t>
    </r>
  </si>
  <si>
    <r>
      <rPr>
        <b/>
        <sz val="10"/>
        <rFont val="Arial Narrow"/>
        <family val="2"/>
      </rPr>
      <t>PNN Paramillo</t>
    </r>
    <r>
      <rPr>
        <sz val="10"/>
        <rFont val="Arial Narrow"/>
        <family val="2"/>
      </rPr>
      <t xml:space="preserve"> 1/04/2022
</t>
    </r>
    <r>
      <rPr>
        <b/>
        <sz val="10"/>
        <rFont val="Arial Narrow"/>
        <family val="2"/>
      </rPr>
      <t xml:space="preserve">PNN Tayrona </t>
    </r>
    <r>
      <rPr>
        <sz val="10"/>
        <rFont val="Arial Narrow"/>
        <family val="2"/>
      </rPr>
      <t xml:space="preserve">1/04/2022
</t>
    </r>
    <r>
      <rPr>
        <b/>
        <sz val="10"/>
        <rFont val="Arial Narrow"/>
        <family val="2"/>
      </rPr>
      <t>PNN CGSM</t>
    </r>
    <r>
      <rPr>
        <sz val="10"/>
        <rFont val="Arial Narrow"/>
        <family val="2"/>
      </rPr>
      <t xml:space="preserve"> 1/04/2022
</t>
    </r>
    <r>
      <rPr>
        <b/>
        <sz val="10"/>
        <rFont val="Arial Narrow"/>
        <family val="2"/>
      </rPr>
      <t>EL CORCHAL</t>
    </r>
    <r>
      <rPr>
        <sz val="10"/>
        <rFont val="Arial Narrow"/>
        <family val="2"/>
      </rPr>
      <t xml:space="preserve"> 1/04/2022
</t>
    </r>
    <r>
      <rPr>
        <b/>
        <sz val="10"/>
        <rFont val="Arial Narrow"/>
        <family val="2"/>
      </rPr>
      <t>PROVIDENCIA</t>
    </r>
    <r>
      <rPr>
        <sz val="10"/>
        <rFont val="Arial Narrow"/>
        <family val="2"/>
      </rPr>
      <t xml:space="preserve"> 1/04/2022
</t>
    </r>
    <r>
      <rPr>
        <b/>
        <sz val="10"/>
        <rFont val="Arial Narrow"/>
        <family val="2"/>
      </rPr>
      <t xml:space="preserve">CRSB </t>
    </r>
    <r>
      <rPr>
        <sz val="10"/>
        <rFont val="Arial Narrow"/>
        <family val="2"/>
      </rPr>
      <t xml:space="preserve">1/04/2022
</t>
    </r>
    <r>
      <rPr>
        <b/>
        <sz val="10"/>
        <rFont val="Arial Narrow"/>
        <family val="2"/>
      </rPr>
      <t>CORALES DE PROFUNDIDAD</t>
    </r>
    <r>
      <rPr>
        <sz val="10"/>
        <rFont val="Arial Narrow"/>
        <family val="2"/>
      </rPr>
      <t xml:space="preserve"> 1/04/2022
</t>
    </r>
    <r>
      <rPr>
        <b/>
        <sz val="10"/>
        <rFont val="Arial Narrow"/>
        <family val="2"/>
      </rPr>
      <t xml:space="preserve">VIPIS </t>
    </r>
    <r>
      <rPr>
        <sz val="10"/>
        <rFont val="Arial Narrow"/>
        <family val="2"/>
      </rPr>
      <t xml:space="preserve">1/04/2022
</t>
    </r>
    <r>
      <rPr>
        <b/>
        <sz val="10"/>
        <rFont val="Arial Narrow"/>
        <family val="2"/>
      </rPr>
      <t xml:space="preserve">LOC COLORADOS </t>
    </r>
    <r>
      <rPr>
        <sz val="10"/>
        <rFont val="Arial Narrow"/>
        <family val="2"/>
      </rPr>
      <t xml:space="preserve">1/04/2022
</t>
    </r>
    <r>
      <rPr>
        <b/>
        <sz val="10"/>
        <rFont val="Arial Narrow"/>
        <family val="2"/>
      </rPr>
      <t xml:space="preserve">MACUIRA </t>
    </r>
    <r>
      <rPr>
        <sz val="10"/>
        <rFont val="Arial Narrow"/>
        <family val="2"/>
      </rPr>
      <t xml:space="preserve">1/04/2022
</t>
    </r>
    <r>
      <rPr>
        <b/>
        <sz val="10"/>
        <rFont val="Arial Narrow"/>
        <family val="2"/>
      </rPr>
      <t xml:space="preserve">LOS FLAMENCOS </t>
    </r>
    <r>
      <rPr>
        <sz val="10"/>
        <rFont val="Arial Narrow"/>
        <family val="2"/>
      </rPr>
      <t xml:space="preserve">1/04/2022
</t>
    </r>
    <r>
      <rPr>
        <b/>
        <sz val="10"/>
        <rFont val="Arial Narrow"/>
        <family val="2"/>
      </rPr>
      <t xml:space="preserve">SNSM </t>
    </r>
    <r>
      <rPr>
        <sz val="10"/>
        <rFont val="Arial Narrow"/>
        <family val="2"/>
      </rPr>
      <t xml:space="preserve">1/04/2022
</t>
    </r>
    <r>
      <rPr>
        <b/>
        <sz val="10"/>
        <rFont val="Arial Narrow"/>
        <family val="2"/>
      </rPr>
      <t xml:space="preserve">ACANDÍ </t>
    </r>
    <r>
      <rPr>
        <sz val="10"/>
        <rFont val="Arial Narrow"/>
        <family val="2"/>
      </rPr>
      <t xml:space="preserve">1/04/2022
</t>
    </r>
    <r>
      <rPr>
        <b/>
        <sz val="10"/>
        <rFont val="Arial Narrow"/>
        <family val="2"/>
      </rPr>
      <t>PORTETE</t>
    </r>
    <r>
      <rPr>
        <sz val="10"/>
        <rFont val="Arial Narrow"/>
        <family val="2"/>
      </rPr>
      <t xml:space="preserve"> 1/04/2022</t>
    </r>
  </si>
  <si>
    <r>
      <rPr>
        <b/>
        <sz val="10"/>
        <rFont val="Arial Narrow"/>
        <family val="2"/>
      </rPr>
      <t xml:space="preserve">PNN Paramillo: </t>
    </r>
    <r>
      <rPr>
        <sz val="10"/>
        <rFont val="Arial Narrow"/>
        <family val="2"/>
      </rPr>
      <t xml:space="preserve">El protocolo de PVC se encuentra en su segundo año de implementación, por lo que para este primer trimestre el reporte de implementación se hace visible en el informe de PVC, donde quedan incluidas las presiones observadas en el AP y registradas en el Sico Smart como son: Deforestación, tala selectiva, extracción de fauna silvestre, tala rasa y quemas, introducción de fauna exótica, contaminación de fuentes de agua y suelo. También se incluye las acciones de prevención realizadas en el trimestre como fueron dos eventos de sensibilización en la conservación del oso andino y la conservación del agua, aprovechando el día internacional del oso el 21 de febrero y el día del agua el 22 de marzo, y los avances en las acciones de control que se están desarrollando en el AP para disminuir las presiones, como son proyectos REP, seguimiento a acuerdos de conservación firmados en el marco del proyecto DLS-UE, entre otros. EVIDENCIA: 2022_03_31 Informe PVC PNN Paramillo Trimestre I. , 2022_04_04; Correo remisión informe PVC PNN Paramillo trimestre I. Avances: 17%
</t>
    </r>
    <r>
      <rPr>
        <b/>
        <sz val="10"/>
        <rFont val="Arial Narrow"/>
        <family val="2"/>
      </rPr>
      <t>PNN TAYRONA</t>
    </r>
    <r>
      <rPr>
        <sz val="10"/>
        <rFont val="Arial Narrow"/>
        <family val="2"/>
      </rPr>
      <t xml:space="preserve">: Parques Nacionales Naturales de Colombia, mediante resolución 0351 de noviembre 4 de 2020, adopto el plan de Manejo para los Parques Tayrona y Sierra Nevada de Santa Marta, el cual fue construido de manera conjunta con los cuatros Pueblos de la Sierra Nevada de Santa Marta; el mismo en su plan estratégico para el Caso de Tayrona en El objetivo de gestión "5.1. Consolidación de la gobernabilidad del área protegida a través de las diferentes estrategias, herramientas, programas y normatividad de Parques Nacionales, teniendo en cuenta los preceptos y lineamientos culturales de los cuatro pueblos indígenas de la Sierra Nevada de Santa Marta." contempla la actividad "5.1.1.1. Construcción conjunta con los cuatro pueblos indígenas de la SNSM y el PNN Tayrona del protocolo de prevención, vigilancia y control del área protegida.", la cual se desarrollará con la ejecución de un Convenio Interadministrativo con los cuatro pueblos indígenas para la implementación de Plan de Manejo en la presente vigencia. No obstante, desde el Parque Tayrona se reporta en el informe trimestral de Prevención, Vigilancia y Control el avance en la implementación del Protocolo de PVC que se encuentra validado por el Nivel Central, mientras se surte todo el proceso de actualización con los Pueblos Indígenas de la SNSM. El área protegida siguiendo los lineamientos institucionales, ha desarrollado para el primer cuatrimestre una serie de capacitaciones para la implementación en campo de la herramienta smart mobile, la cual ha tenido un avance del 80% en el uso por parte del equipo de trabajo de PVC, lo que ha significado un aumento en el número de observaciones, llegando a tener más de 1300 observaciones en los sectores de cañaveral y arrecifes, así mismo, como también una mayor fiabilidad de los trayectos recorridos y el reporte de las presiones que se presentan en el Parque. En los procesos de capacitación en el uso de la herramienta se han desarrollado otros elementos que han mejorado el ejercicio de la autoridad ambiental, por ejemplo, se ha adicionado como piloto un ítems más, dentro de la toma de datos de PVC para el seguimiento a guías de turismo dentro del área protegida, así mismo se han realizados ajustes de nivel de atributos que se han socializado y viabilizado con nivel central y territorial, sustentados en la dinámica del área protegida. Evidencia: I_Informe_Trimestral_PVC_Tayrona_2022.pdf; Listas de asistencia - capacitacion de Fortalecimiento SMART (1). Avance 17%
</t>
    </r>
    <r>
      <rPr>
        <b/>
        <sz val="10"/>
        <rFont val="Arial Narrow"/>
        <family val="2"/>
      </rPr>
      <t>CGSM</t>
    </r>
    <r>
      <rPr>
        <sz val="10"/>
        <rFont val="Arial Narrow"/>
        <family val="2"/>
      </rPr>
      <t xml:space="preserve">: En reunión sostenida con el área (ver "23 de febrero - Articulación y revisión metas PVC - SFF CGSM.xlsx", se revisó que la temporalidad de entrega de los informes de implementación para el AP es en el mes de Octubre. Sin embargo, el AP reporta en el informe trimestral de Prevención, Vigilancia y control. ver: I Informe Trimestral P.V.C. -- SFF-CGSM 2022. Avance 17%
</t>
    </r>
    <r>
      <rPr>
        <b/>
        <sz val="10"/>
        <rFont val="Arial Narrow"/>
        <family val="2"/>
      </rPr>
      <t xml:space="preserve">SFF Corchal: </t>
    </r>
    <r>
      <rPr>
        <sz val="10"/>
        <rFont val="Arial Narrow"/>
        <family val="2"/>
      </rPr>
      <t xml:space="preserve">El área protegida viene implementando su Protocolo de PVC a partir de octubre de 2020. En lo transcurrido del año 2022, el área presenta el Informe de PVC correspondiente al Primer trimestre. Evidencias: Informe_PVC-SFFCMH_Primer_Trimestre_2022. Avance 17%
</t>
    </r>
    <r>
      <rPr>
        <b/>
        <sz val="10"/>
        <rFont val="Arial Narrow"/>
        <family val="2"/>
      </rPr>
      <t>PNNOPMBL</t>
    </r>
    <r>
      <rPr>
        <sz val="10"/>
        <rFont val="Arial Narrow"/>
        <family val="2"/>
      </rPr>
      <t>: El AP cuenta con su Protocolo de PVC, el cual se ha venido implementando con la programación y ejecución mensual de patrullajes y los reportes al SICOSMART. El área reporta el primer   informe trimestral de la estrategia de PVC (informe PVC_V2_2022_T1.docx). El 18 de febrero se realizó reunión con la DT Caribe para la articulación de la estrategia de PVC (18 de febrero - Articulación PVC - PNN Old Providence.xlsx) Es necesario aclarar que por la situación del huracán Iota donde el AP perdió totalmente su operatividad y no se ha logrado contar nuevamente con los equipos mínimos de trabajo, a lo que se le suma la falta de disponibilidad de tiempo total del personal, ya que nos encontramos todavía en situación de damnificados, los avances en la implementación del Protocolo se han visto afectados. Avance 17%;</t>
    </r>
    <r>
      <rPr>
        <b/>
        <sz val="10"/>
        <rFont val="Arial Narrow"/>
        <family val="2"/>
      </rPr>
      <t xml:space="preserve">
PNN Corales del Rosario y San Bernardo: </t>
    </r>
    <r>
      <rPr>
        <sz val="10"/>
        <rFont val="Arial Narrow"/>
        <family val="2"/>
      </rPr>
      <t xml:space="preserve">El área protegida remite los insumos correspondientes al primer trimestre del 2022 que aportan al informe anual de implementación de PVC. Además, se dio inicio a la revisión del mismo a fin de realizar su actualización acorde al nuevo Plan de Manejo. Evidencia: Informe PVC I Trimestre de 2022 (1); Reporte SICO SMART (1); Avance 17%
</t>
    </r>
    <r>
      <rPr>
        <b/>
        <sz val="10"/>
        <rFont val="Arial Narrow"/>
        <family val="2"/>
      </rPr>
      <t>VIPIS:</t>
    </r>
    <r>
      <rPr>
        <sz val="10"/>
        <rFont val="Arial Narrow"/>
        <family val="2"/>
      </rPr>
      <t xml:space="preserve"> Actualmente el área no cuenta con protocolo PVC validado. En reunión sostenida con el AP (ver "15 de marzo - Articulación y revisión metas VIPIS - PVC DTCA.xlsx"), se acordó culminar el proceso lo más pronto posible, con el fin de contar con la validación de NC antes de finalizar el primer semestre de la presente vigencia. VIPIS tiene compromiso de entregar versión para revisión a DTCA en la semana del 4 a 8 de abril del año 2022. Evidencias: 15 de marzo - Articulacion y revision metas VIPIS - PVC DTCA; Informe de PVC_ VIPIS; Informe SICO SMART. Avance 17%
</t>
    </r>
    <r>
      <rPr>
        <b/>
        <sz val="10"/>
        <rFont val="Arial Narrow"/>
        <family val="2"/>
      </rPr>
      <t>PNN CORALES DE POFUNDIDAD</t>
    </r>
    <r>
      <rPr>
        <sz val="10"/>
        <rFont val="Arial Narrow"/>
        <family val="2"/>
      </rPr>
      <t xml:space="preserve">: Durante este trimestre, en el mes de febrero se realizó una reunión con la nueva profesional de PVC en donde se revisó el tema de la validación del protocolo de PVC y el documento de implementación. Al respecto se confirma que el área protegida presenta el protocolo de PVC validado por parte del nivel central de PNN y su validación se realizó en el año 2017. De esta forma y de acuerdo al nuevo procedimiento para la construcción e implementación de los protocolos de PVC, la vigencia del protocolo es por 5 años pero a su vez estará sujeta a la actualización del plan de manejo del área protegida; así mismo se indica que se deberán generar informes de implementación del protocolo anualmente a partir de la fecha de validación. Por lo anterior la DTCA quedo con el compromiso de realizar la consulta ante el nivel central, acerca del tipo de informe de implementación que se deberá presentar en agosto de la presente vigencia. A continuación, se presenta como insumo, el primer informe trimestral de PVC y SICOSMART, el cual se reporta para la vigencia del PAA 2022.
Anexo1_Lista_Asist_Arti_PVC_DTCA_PNN_CPR_17_02_2022;Anexo2_Primer_Infor_Trim_PVC_PNN_CPR_31_03_2022;Anexo3_Primer_Infor_Trim_SICOSMART_PNN_CPR_31_03_2022.Limitaciones, la falta del nombramiento de la planta de personal completa para el área protegida; la cual cuenta actualmente solo con tres personas (un jefe de área protegida, un profesional que se nombró el día 28 de enero de 2022, y una contratista auxiliar administrativo). Presencia del fenómeno climático de “Mar de Leva”, que se presenta en el Caribe Colombiano, durante los meses de diciembre, enero, febrero y marzo de cada año. Avance 17%
</t>
    </r>
    <r>
      <rPr>
        <b/>
        <sz val="10"/>
        <rFont val="Arial Narrow"/>
        <family val="2"/>
      </rPr>
      <t>SFF Los Colorados</t>
    </r>
    <r>
      <rPr>
        <sz val="10"/>
        <rFont val="Arial Narrow"/>
        <family val="2"/>
      </rPr>
      <t xml:space="preserve">: Durante el primer cuatrimestre de 2022, se dio cumplimiento a los lineamientos de PVC, a partir de la presentación del segundo informe anual de implementación del protocolo de PVC (febrero 2021-febrero 2022) (Anexo 1. Informe anual de protocolo de PVC 2021-2022), el cual se encuentra en revisión por parte de la DTCA y el Grupo de Tramites y de Evaluación Ambiental-GTEA, la remisión del informe se realizó mediante memorando 20226750000563 del 23 de febrero de 2022 (Anexo 2. Memorando de remisión de informe protocolo de PVC). Por correo electrónico del 25 de marzo se solicitó al coordinador de GTEA, respuesta al memorando de envío del informe, quien respondió en la misma fecha que no cuenta con profesional de apoyo e ira avanzando en la medida de lo posible (Anexo 3. Correo electrónico del 25-03-22). De igual forma aportamos el reporte del 1er informe trimestral de PVC (Anexo 1. Informe de PVC-I Trimestre 2022 (1)) Avance 25%
</t>
    </r>
    <r>
      <rPr>
        <b/>
        <sz val="10"/>
        <rFont val="Arial Narrow"/>
        <family val="2"/>
      </rPr>
      <t xml:space="preserve">PNN MACUIRA: </t>
    </r>
    <r>
      <rPr>
        <sz val="10"/>
        <rFont val="Arial Narrow"/>
        <family val="2"/>
      </rPr>
      <t xml:space="preserve">Se cuenta con el documento Protocolo de PVC aprobado mediante memorando No 20202000005463 de fecha 28/09/2020. El protocolo se viene implementando en el AP en el marco del ejercicio de la Autoridad Ambiental. Se presenta como evidencia.( Informe_PVC_I trimestre.2022.doc).Avance 17%
</t>
    </r>
    <r>
      <rPr>
        <b/>
        <sz val="10"/>
        <rFont val="Arial Narrow"/>
        <family val="2"/>
      </rPr>
      <t xml:space="preserve">SFF LOS FLAMENCOS: </t>
    </r>
    <r>
      <rPr>
        <sz val="10"/>
        <rFont val="Arial Narrow"/>
        <family val="2"/>
      </rPr>
      <t xml:space="preserve">El Santuario Los Flamencos cuenta con un Protocolo PVC que se encuentra en revisión por la profesional de PVC de la DTCA, a quien se le compartió desde el AP vía carpeta drive;  con la finalidad de iniciar revisión, debido a que este documento debe estar aprobado antes de culminar el primer semestre de la presente vigencia. Sin embargo, se viene dando cumplimiento a los lineamientos de PVC de PNN realizando los patrullajes en los diferentes sectores de manejo del área protegida y generando cada trimestre los informes correspondientes que describen las acciones de vigilancia implementadas por el Santuario.  Además, se desarrolló reunión virtual el día 21 de febrero (Anexo 1. Listado de asistencia y ayuda de memoria) con la profesional PVC de la DTCA para articular las acciones de PVC entre el SFFF y la DTCA. (Anexo 2. Informe trimestral PVC - SFFF). Se anexa la versión institucional que está siendo revisada por la DTCA y posteriormente por el NC. Anexo 3. (Protocolo PVC SFFF).Ruta carpeta drive: https://drive.google.com/drive/u/0/folders/1nCCbvhSIVlgAK9GoQK5UlP3IJCNqWV3xPNN SNSM: Avance 25%
</t>
    </r>
    <r>
      <rPr>
        <b/>
        <sz val="10"/>
        <rFont val="Arial Narrow"/>
        <family val="2"/>
      </rPr>
      <t xml:space="preserve">PNN SNSM </t>
    </r>
    <r>
      <rPr>
        <sz val="10"/>
        <rFont val="Arial Narrow"/>
        <family val="2"/>
      </rPr>
      <t xml:space="preserve">El PNN Sierra Nevada de Santa Marta tiene un plan de manejo conjunto con el PNN Tayrona y los cuatro pueblos indígenas de la SNSM, en virtud de lo cual, los documentos de planificación anexos al instrumento principal deben contener los principios y visión ancestral de los cuatro pueblos.  En este sentido, el PNN SNSM cuenta con una versión institucional del protocolo de PVC. Se requieren espacios de trabajo conjunto con los cuatro pueblos para avanzar en la finalización de este protocolo en el marco de una jornada para la construcción del documento de Gestión del Conocimiento del PNN SNSM que integra el protocolo de PVC, el Plan de Pedagogía Territorial y las propuestas de monitoreo ambiental y cultural e investigación. Estas jornadas conjuntas, entre otras acciones priorizadas del Plan Estratégico del Plan de Manejo, hacen parte de las acciones que se adelantarían con la ejecución de un Convenio Interadministrativo con los cuatro pueblos indígenas para la implementación de Plan de Manejo en la presente vigencia, para lo cual el AP requirió un presupuesto de $250.000.000 en su ejercicio de planeación presupuestal para el 2022, no obstante, dichos recursos no fueron asignados. De acuerdo a lo anterior y teniendo en cuenta que avanzar en la construcción conjunta con los Pueblos Indígenas del documento de gestión del conocimiento (por ende el de protocolo de PVC), es una acción priorizada para el AP, se cuenta con una propuesta presupuestal de los espacios de Gestión del Conocimiento, construida en el comité técnico del mecanismo de coordinación del Plan de Manejo realizado El 16 y 17 de febrero de 2022 que será presentada en el Comité Directivo, una vez éste se agende. No obstante, el AP reporta sus avances en materia de implementación de las acciones de PVC, en el informe trimestral de seguimiento que es producto del indicador PAA “Porcentaje de informes de seguimiento de prevención, vigilancia y control reportados por las áreas protegidas de PNN”. Se aporta como evidencias: 1) Versión Institucional PROTOCOLO DE PVC - PNNSNSM Actualizado en revisión; 2) LISTADO DE ASISTENCIA COMITÉ TÉCNICO PLAN DE MANEJO FEB 16 y 17 de 2022;  3) Costeo Jornadas de trabajo gestión del conocimiento;  4)Informe de seguimiento de PVC_V3_2022 I Trimestre_PNN SNSM; y 5) Soporte de envío del Informe de PVC I trimestre a DTCA.17%
</t>
    </r>
    <r>
      <rPr>
        <b/>
        <sz val="10"/>
        <rFont val="Arial Narrow"/>
        <family val="2"/>
      </rPr>
      <t>SF ACANDÍ</t>
    </r>
    <r>
      <rPr>
        <sz val="10"/>
        <rFont val="Arial Narrow"/>
        <family val="2"/>
      </rPr>
      <t xml:space="preserve">: El área protegida cuenta con un protocolo de prevención, vigilancia y control aprobado por la entidad, sin embargo, durante el cuatrimestre el equipo técnico del área protegida no realizó recorridos de PVC marinos y terrestres, debido a que no cuenta con el personal técnico y operario para el manejo de la embarcación y de las motocicletas para realizar el ejercicio de Autoridad Ambiental, situación que se ha informado de manera oficial a los diferentes niveles de la entidad. Sin embargo, se desarrolló el informe trimestral de PVC. Evidencia: (Anexo 1. aamb_fo_30_- Informe PVC I Trimestre 2022 - SF APP) (Memorando 120226780000403_00001)17%
</t>
    </r>
    <r>
      <rPr>
        <b/>
        <sz val="10"/>
        <rFont val="Arial Narrow"/>
        <family val="2"/>
      </rPr>
      <t>PNN Bahía Portete</t>
    </r>
    <r>
      <rPr>
        <sz val="10"/>
        <rFont val="Arial Narrow"/>
        <family val="2"/>
      </rPr>
      <t xml:space="preserve"> El área protegida cuenta con el protocolo de prevención, vigilancia y control aprobado según ORFEO No.20202000004253 de fecha 29 de julio de 2020, Sin embargo, teniendo en cuenta las dificultades que presenta el área protegida PNN Bahía Portete Kaurrele, respecto de su capacidad instalada de talento humano, este trimestre no se cuenta con información relacionada a recorridos de PVC, aunque los integrantes del equipo los realizan, no es posible subirlos a la Plataforma SICOSMART, debido a que no cuentan con el personal requerido para adelantar la actividad. Esta información ha sido reportada a los diferentes niveles de la entidad y evidenciada por el AP.  .17%</t>
    </r>
  </si>
  <si>
    <r>
      <t xml:space="preserve">PNN Paramillo 17%
PNN Tayrona 17%
PNN CGSM 17%
EL CORCHAL 17%
PROVIDENCIA 17%
CRSB 17%
CORALES DE PROFUNDIDAD 17%
VIPIS 17%
</t>
    </r>
    <r>
      <rPr>
        <b/>
        <sz val="10"/>
        <rFont val="Arial Narrow"/>
        <family val="2"/>
      </rPr>
      <t>LOC COLORADOS</t>
    </r>
    <r>
      <rPr>
        <sz val="10"/>
        <rFont val="Arial Narrow"/>
        <family val="2"/>
      </rPr>
      <t xml:space="preserve"> 25%
</t>
    </r>
    <r>
      <rPr>
        <b/>
        <sz val="10"/>
        <rFont val="Arial Narrow"/>
        <family val="2"/>
      </rPr>
      <t xml:space="preserve">MACUIRA </t>
    </r>
    <r>
      <rPr>
        <sz val="10"/>
        <rFont val="Arial Narrow"/>
        <family val="2"/>
      </rPr>
      <t xml:space="preserve">17%
</t>
    </r>
    <r>
      <rPr>
        <b/>
        <sz val="10"/>
        <rFont val="Arial Narrow"/>
        <family val="2"/>
      </rPr>
      <t xml:space="preserve">LOS FLAMENCOS </t>
    </r>
    <r>
      <rPr>
        <sz val="10"/>
        <rFont val="Arial Narrow"/>
        <family val="2"/>
      </rPr>
      <t xml:space="preserve">17%
</t>
    </r>
    <r>
      <rPr>
        <b/>
        <sz val="10"/>
        <rFont val="Arial Narrow"/>
        <family val="2"/>
      </rPr>
      <t xml:space="preserve">SNSM </t>
    </r>
    <r>
      <rPr>
        <sz val="10"/>
        <rFont val="Arial Narrow"/>
        <family val="2"/>
      </rPr>
      <t xml:space="preserve">17%
</t>
    </r>
    <r>
      <rPr>
        <b/>
        <sz val="10"/>
        <rFont val="Arial Narrow"/>
        <family val="2"/>
      </rPr>
      <t xml:space="preserve">ACANDÍ </t>
    </r>
    <r>
      <rPr>
        <sz val="10"/>
        <rFont val="Arial Narrow"/>
        <family val="2"/>
      </rPr>
      <t xml:space="preserve">17%
PORTETE 17%
</t>
    </r>
  </si>
  <si>
    <r>
      <rPr>
        <b/>
        <sz val="10"/>
        <rFont val="Arial Narrow"/>
        <family val="2"/>
      </rPr>
      <t>DTAN:</t>
    </r>
    <r>
      <rPr>
        <sz val="10"/>
        <rFont val="Arial Narrow"/>
        <family val="2"/>
      </rPr>
      <t xml:space="preserve"> Desde la DTAN se consolida la información de los informes "AMMB_FO_30" por área protegida por trimestre, la administración de la información se recopila en un drive con acceso a nivel central donde acorde al calendario de planeación validan la información recopilada. ANEXOS: Informe trimestral de PVC con corte al primer trimestre de 2022 para cada una de las áreas protegidas de la DTAN. Evidencia que reposa en el enlace de cada AP.
https://drive.google.com/drive/u/2/folders/1wXAitgUuyXARXyM7vyd9vfZ2STmtots6
Evidencias:
1._INF.TRIMESTRAL_PVC_ENE-FEB-MAR- 2022 ANU
2.Informe PVC. Version 2._I TRIM Bari.-                              
3. PAA_trimestre_01_2022 def cocuy
4. AMSPNN_FO_92_Informe-I Trimestral2022 Acciones-de-PVC_Pisba
5. Informe PVC.-  I TRIM_PNN SYA
6. Informe I PVC. Version 2. PAA Porcentaje de informes de PVC_PNNTama2022
7. INFORME_PVC_GARF_TRIM_I_2022
8. Informe I trimestre PVC_Iguaque</t>
    </r>
  </si>
  <si>
    <r>
      <rPr>
        <b/>
        <sz val="10"/>
        <rFont val="Arial Narrow"/>
        <family val="2"/>
      </rPr>
      <t xml:space="preserve">PNN FARALLONES DE CALI </t>
    </r>
    <r>
      <rPr>
        <sz val="10"/>
        <rFont val="Arial Narrow"/>
        <family val="2"/>
      </rPr>
      <t xml:space="preserve">16%
</t>
    </r>
    <r>
      <rPr>
        <b/>
        <sz val="10"/>
        <rFont val="Arial Narrow"/>
        <family val="2"/>
      </rPr>
      <t>PNN GORGONA</t>
    </r>
    <r>
      <rPr>
        <sz val="10"/>
        <rFont val="Arial Narrow"/>
        <family val="2"/>
      </rPr>
      <t xml:space="preserve"> 16%
</t>
    </r>
    <r>
      <rPr>
        <b/>
        <sz val="10"/>
        <rFont val="Arial Narrow"/>
        <family val="2"/>
      </rPr>
      <t>SFF ISLA MALPELO</t>
    </r>
    <r>
      <rPr>
        <sz val="10"/>
        <rFont val="Arial Narrow"/>
        <family val="2"/>
      </rPr>
      <t xml:space="preserve"> 16%
</t>
    </r>
    <r>
      <rPr>
        <b/>
        <sz val="10"/>
        <rFont val="Arial Narrow"/>
        <family val="2"/>
      </rPr>
      <t>PNN KATIOS</t>
    </r>
    <r>
      <rPr>
        <sz val="10"/>
        <rFont val="Arial Narrow"/>
        <family val="2"/>
      </rPr>
      <t xml:space="preserve"> 16%
</t>
    </r>
    <r>
      <rPr>
        <b/>
        <sz val="10"/>
        <rFont val="Arial Narrow"/>
        <family val="2"/>
      </rPr>
      <t>PNN MUNCHIQUE</t>
    </r>
    <r>
      <rPr>
        <sz val="10"/>
        <rFont val="Arial Narrow"/>
        <family val="2"/>
      </rPr>
      <t xml:space="preserve"> 16% 
</t>
    </r>
    <r>
      <rPr>
        <b/>
        <sz val="10"/>
        <rFont val="Arial Narrow"/>
        <family val="2"/>
      </rPr>
      <t>PNN SANQUIANGA</t>
    </r>
    <r>
      <rPr>
        <sz val="10"/>
        <rFont val="Arial Narrow"/>
        <family val="2"/>
      </rPr>
      <t xml:space="preserve"> 16%
</t>
    </r>
    <r>
      <rPr>
        <b/>
        <sz val="10"/>
        <rFont val="Arial Narrow"/>
        <family val="2"/>
      </rPr>
      <t>PNN URAMBA BAHIA MALAGA</t>
    </r>
    <r>
      <rPr>
        <sz val="10"/>
        <rFont val="Arial Narrow"/>
        <family val="2"/>
      </rPr>
      <t xml:space="preserve"> 16%
</t>
    </r>
    <r>
      <rPr>
        <b/>
        <sz val="10"/>
        <rFont val="Arial Narrow"/>
        <family val="2"/>
      </rPr>
      <t>PNN UTRIA</t>
    </r>
    <r>
      <rPr>
        <sz val="10"/>
        <rFont val="Arial Narrow"/>
        <family val="2"/>
      </rPr>
      <t xml:space="preserve"> 16%</t>
    </r>
  </si>
  <si>
    <r>
      <rPr>
        <b/>
        <sz val="10"/>
        <rFont val="Arial Narrow"/>
        <family val="2"/>
      </rPr>
      <t>PNN Churumbelos:</t>
    </r>
    <r>
      <rPr>
        <sz val="10"/>
        <rFont val="Arial Narrow"/>
        <family val="2"/>
      </rPr>
      <t xml:space="preserve"> No se reporta avance; el PCRP del PNNSCHAW su actualización fue aprobada en diciembre de 2020 y por tanto, para el cuarto trimestre de 2022 se realizará la solicitud formal de aprobación de actualización.
</t>
    </r>
    <r>
      <rPr>
        <b/>
        <sz val="10"/>
        <rFont val="Arial Narrow"/>
        <family val="2"/>
      </rPr>
      <t>PNN Alto Fragua</t>
    </r>
    <r>
      <rPr>
        <sz val="10"/>
        <rFont val="Arial Narrow"/>
        <family val="2"/>
      </rPr>
      <t xml:space="preserve">: adelantó la actualización del plan de contingencia de riesgo público y lo remitió a la DTAM mediante el memorando 20225160003783 del 10/03/2022 (Anexo_1_Orfeo_Plan_AFIW).
</t>
    </r>
    <r>
      <rPr>
        <b/>
        <sz val="10"/>
        <rFont val="Arial Narrow"/>
        <family val="2"/>
      </rPr>
      <t xml:space="preserve">PNN Cahuinarí: </t>
    </r>
    <r>
      <rPr>
        <sz val="10"/>
        <rFont val="Arial Narrow"/>
        <family val="2"/>
      </rPr>
      <t xml:space="preserve">El documento fue aprobado mediante memorando 20211500001613 OGR del 30 de junio de 2021 , con el fin de evidenciar su aprobación, se cargan las evidencias en el drive. El área tiene previsto a través de comité local la realización de una primera socialización del PCRP para el segundo cuatrimestre.
Anexo 1 pcrp-pnncah-aprobado-2021 - Anexo 2 memorando-aprobación-pcrp-pnncah-2021    
</t>
    </r>
    <r>
      <rPr>
        <b/>
        <sz val="10"/>
        <rFont val="Arial Narrow"/>
        <family val="2"/>
      </rPr>
      <t xml:space="preserve">RNN Nukak: </t>
    </r>
    <r>
      <rPr>
        <sz val="10"/>
        <rFont val="Arial Narrow"/>
        <family val="2"/>
      </rPr>
      <t xml:space="preserve">Se realizó socialización del PCRP al equipo del AP, procediendo a ajustar y consolidar el documento, para posterior envío a ORG para actualización. Anexo 1. Acta socialización PECDNS y Actualización PCRP de la RNN Nukak. 
</t>
    </r>
    <r>
      <rPr>
        <b/>
        <sz val="10"/>
        <rFont val="Arial Narrow"/>
        <family val="2"/>
      </rPr>
      <t>PNN Amacayacu</t>
    </r>
    <r>
      <rPr>
        <sz val="10"/>
        <rFont val="Arial Narrow"/>
        <family val="2"/>
      </rPr>
      <t xml:space="preserve">: cuenta con el PCRP aprobado mediante orfeo 20215120004003. Se adjunta en el drive como evidencia de su aprobación el año pasado. Anexo 1:Orfeo aprobacion PCRP_PNNAMA, Anexo 2 Pesentacion PCRP PNNAMA para socializacion,  Anexo 3 Lista de asistencia socializacion PCRP.
</t>
    </r>
    <r>
      <rPr>
        <b/>
        <sz val="10"/>
        <rFont val="Arial Narrow"/>
        <family val="2"/>
      </rPr>
      <t xml:space="preserve">SPM Orito: </t>
    </r>
    <r>
      <rPr>
        <sz val="10"/>
        <rFont val="Arial Narrow"/>
        <family val="2"/>
      </rPr>
      <t xml:space="preserve">Con Memorando No. 20211500003153 del 22-nov-2021 la OGR del NC, aprobó la actualización del PCRP, el cual fue socializado al equipo del del SF PMOIA. (Anexo1: 02_15_2022_Acta -Socialización_PCRP equipo SF PMOIA) 
</t>
    </r>
    <r>
      <rPr>
        <b/>
        <sz val="10"/>
        <rFont val="Arial Narrow"/>
        <family val="2"/>
      </rPr>
      <t>PNN Río Pu</t>
    </r>
    <r>
      <rPr>
        <sz val="10"/>
        <rFont val="Arial Narrow"/>
        <family val="2"/>
      </rPr>
      <t xml:space="preserve">ré: La actualización al protocolo de riesgo público del PNNRPU fue aprobada a mediados de julio del 2021, este fue socializado el año pasado. Está programado para el segundo trimestre del 2022,  un espacio para retroalimentar las últimas novedades que en materia de riesgo público y de retorno de funcionarios de Parques Nacionales a La Pedrera. Con el fin de evidenciar su aprobación, esta se adjunta y carga en el drive. ANEXO 1. Memo Aprobacion Prtotocolo Riesgo Público PNNRPU 2021. Anexo 2 orfeo remisión PCRP PNN Rio Pure DTAM OGR
</t>
    </r>
    <r>
      <rPr>
        <b/>
        <sz val="10"/>
        <rFont val="Arial Narrow"/>
        <family val="2"/>
      </rPr>
      <t>PNN Yaigojé</t>
    </r>
    <r>
      <rPr>
        <sz val="10"/>
        <rFont val="Arial Narrow"/>
        <family val="2"/>
      </rPr>
      <t xml:space="preserve">: en este periodo no se ha logrado tener espacio de trabajo con todo el equipo del AP, sin embargo se tiene programado realizar análisis de situaciones de riesgo público y socialización del plan de contingencia de RP, no se cuenta con combustible y otros requerimientos para poder realizar el primer Comité de equipo. El plan de contingencia de RP fue aprobado mediante memorando 20211500000893 fecha 14-04-2021 . Se considera proceso de actualización para el segundo semestre. Anexo 1 memo Situaciones afectan la gestión del PNNYAP (2).pdf
</t>
    </r>
    <r>
      <rPr>
        <b/>
        <sz val="10"/>
        <rFont val="Arial Narrow"/>
        <family val="2"/>
      </rPr>
      <t>PNN Chiribiquete</t>
    </r>
    <r>
      <rPr>
        <sz val="10"/>
        <rFont val="Arial Narrow"/>
        <family val="2"/>
      </rPr>
      <t xml:space="preserve">: El 17 de marzo se socializo el PCRP con el equipo del sector Solano donde se enfatiza sobre las medidas, comportamiento general y recomendaciones, que se deben adoptar en actividades que se desarrollan en el AP, en aras de prevenir situaciones de riesgo que puedan afectar al equipo del Parque. Anexo 1 Asisrtencia socialización PCRP_16032022.xlsx.
</t>
    </r>
    <r>
      <rPr>
        <b/>
        <sz val="10"/>
        <rFont val="Arial Narrow"/>
        <family val="2"/>
      </rPr>
      <t xml:space="preserve">RNN Puinawai: </t>
    </r>
    <r>
      <rPr>
        <sz val="10"/>
        <rFont val="Arial Narrow"/>
        <family val="2"/>
      </rPr>
      <t xml:space="preserve">La RNN Puinawai cuenta con el PCRP aprobado por la OGR . Se adjunta el soporte como evidencia de lo descrito. Anexo 1 Oficio Aprobacion PCRP_RNN Puinawai 15-03-2021 -120205250000143_00011. Se adelantarán acciones para coordinar socialización 
</t>
    </r>
    <r>
      <rPr>
        <b/>
        <sz val="10"/>
        <rFont val="Arial Narrow"/>
        <family val="2"/>
      </rPr>
      <t xml:space="preserve">PNN La Paya: </t>
    </r>
    <r>
      <rPr>
        <sz val="10"/>
        <rFont val="Arial Narrow"/>
        <family val="2"/>
      </rPr>
      <t>No se Reportan avances</t>
    </r>
  </si>
  <si>
    <r>
      <rPr>
        <b/>
        <sz val="10"/>
        <rFont val="Arial Narrow"/>
        <family val="2"/>
      </rPr>
      <t>PNN Churumbelos</t>
    </r>
    <r>
      <rPr>
        <sz val="10"/>
        <rFont val="Arial Narrow"/>
        <family val="2"/>
      </rPr>
      <t xml:space="preserve">: 0%
</t>
    </r>
    <r>
      <rPr>
        <b/>
        <sz val="10"/>
        <rFont val="Arial Narrow"/>
        <family val="2"/>
      </rPr>
      <t>PNN Alto Fragua</t>
    </r>
    <r>
      <rPr>
        <sz val="10"/>
        <rFont val="Arial Narrow"/>
        <family val="2"/>
      </rPr>
      <t xml:space="preserve">: 16,3%
</t>
    </r>
    <r>
      <rPr>
        <b/>
        <sz val="10"/>
        <rFont val="Arial Narrow"/>
        <family val="2"/>
      </rPr>
      <t>PNN Cahuinarí</t>
    </r>
    <r>
      <rPr>
        <sz val="10"/>
        <rFont val="Arial Narrow"/>
        <family val="2"/>
      </rPr>
      <t xml:space="preserve">: 0%
</t>
    </r>
    <r>
      <rPr>
        <b/>
        <sz val="10"/>
        <rFont val="Arial Narrow"/>
        <family val="2"/>
      </rPr>
      <t>RNN  Nukak</t>
    </r>
    <r>
      <rPr>
        <sz val="10"/>
        <rFont val="Arial Narrow"/>
        <family val="2"/>
      </rPr>
      <t xml:space="preserve">: 16,3%       
</t>
    </r>
    <r>
      <rPr>
        <b/>
        <sz val="10"/>
        <rFont val="Arial Narrow"/>
        <family val="2"/>
      </rPr>
      <t>PNN Amacayacu</t>
    </r>
    <r>
      <rPr>
        <sz val="10"/>
        <rFont val="Arial Narrow"/>
        <family val="2"/>
      </rPr>
      <t xml:space="preserve">: 16,3%
</t>
    </r>
    <r>
      <rPr>
        <b/>
        <sz val="10"/>
        <rFont val="Arial Narrow"/>
        <family val="2"/>
      </rPr>
      <t>SPM Orito</t>
    </r>
    <r>
      <rPr>
        <sz val="10"/>
        <rFont val="Arial Narrow"/>
        <family val="2"/>
      </rPr>
      <t xml:space="preserve">: 16,3%
</t>
    </r>
    <r>
      <rPr>
        <b/>
        <sz val="10"/>
        <rFont val="Arial Narrow"/>
        <family val="2"/>
      </rPr>
      <t>PNN Río Puré:</t>
    </r>
    <r>
      <rPr>
        <sz val="10"/>
        <rFont val="Arial Narrow"/>
        <family val="2"/>
      </rPr>
      <t xml:space="preserve"> 0%
</t>
    </r>
    <r>
      <rPr>
        <b/>
        <sz val="10"/>
        <rFont val="Arial Narrow"/>
        <family val="2"/>
      </rPr>
      <t>PNN Yaigojé</t>
    </r>
    <r>
      <rPr>
        <sz val="10"/>
        <rFont val="Arial Narrow"/>
        <family val="2"/>
      </rPr>
      <t xml:space="preserve">: 0%
</t>
    </r>
    <r>
      <rPr>
        <b/>
        <sz val="10"/>
        <rFont val="Arial Narrow"/>
        <family val="2"/>
      </rPr>
      <t>PNN Chiribiquete</t>
    </r>
    <r>
      <rPr>
        <sz val="10"/>
        <rFont val="Arial Narrow"/>
        <family val="2"/>
      </rPr>
      <t xml:space="preserve">: 16,3%
</t>
    </r>
    <r>
      <rPr>
        <b/>
        <sz val="10"/>
        <rFont val="Arial Narrow"/>
        <family val="2"/>
      </rPr>
      <t>RNN Puinawai</t>
    </r>
    <r>
      <rPr>
        <sz val="10"/>
        <rFont val="Arial Narrow"/>
        <family val="2"/>
      </rPr>
      <t xml:space="preserve">: 0%
</t>
    </r>
    <r>
      <rPr>
        <b/>
        <sz val="10"/>
        <rFont val="Arial Narrow"/>
        <family val="2"/>
      </rPr>
      <t>PNN La Paya</t>
    </r>
    <r>
      <rPr>
        <sz val="10"/>
        <rFont val="Arial Narrow"/>
        <family val="2"/>
      </rPr>
      <t>: 0%</t>
    </r>
  </si>
  <si>
    <r>
      <rPr>
        <b/>
        <sz val="10"/>
        <rFont val="Arial Narrow"/>
        <family val="2"/>
      </rPr>
      <t xml:space="preserve">OGR: </t>
    </r>
    <r>
      <rPr>
        <sz val="10"/>
        <rFont val="Arial Narrow"/>
        <family val="2"/>
      </rPr>
      <t>20/04/2022</t>
    </r>
  </si>
  <si>
    <r>
      <rPr>
        <b/>
        <sz val="10"/>
        <rFont val="Arial Narrow"/>
        <family val="2"/>
      </rPr>
      <t>OGR:</t>
    </r>
    <r>
      <rPr>
        <sz val="10"/>
        <rFont val="Arial Narrow"/>
        <family val="2"/>
      </rPr>
      <t xml:space="preserve"> Se ha realizado la atención y seguimiento con las instancias pertinentes a quince (15) situaciones de orden público que se presentan en los municipios con jurisdicción en las áreas de los Parques Nacionales Naturales 
</t>
    </r>
    <r>
      <rPr>
        <b/>
        <sz val="10"/>
        <rFont val="Arial Narrow"/>
        <family val="2"/>
      </rPr>
      <t xml:space="preserve">Evidencias: </t>
    </r>
    <r>
      <rPr>
        <sz val="10"/>
        <rFont val="Arial Narrow"/>
        <family val="2"/>
      </rPr>
      <t>1. Correo - Alerta!!!! Riesgo Publico en Acandí 02022022.pdf
2. Correo - Alerta!!!! Riesgo de confrontaciones armadas 03022022.pdf
3. Correo  - Alerta!!!! Difícil Situación de Orden PÚblico 07022022.pdf
4. Correo  - Alerta!!!! Riesgo público por Presencia Trampas Explosivas 07022022.pdf
5. Correo - Alerta !!!!!Riesgo por situación de orden publico 07022022.pdf
6. Correo - Alerta!!! Riesgo publico por intensificación de violencia armada 07022022.pdf
7. Correo  - RECOMENDACIONES DURANTE PARO ARMADO NACIONAL ELN 23022022.pdf
8. Correo  - Alerta!!! Reacomodamiento de las dinámicas criminales en la región del Sumapaz 25022022.pdf
9. Correo - Alerta!!! Riesgo publico en vía de acceso al PNN Paramillo 10032022.pdf
10. Correo - Alerta!!! Confinamiento por presencia grupos armados 10032022.pdf
11. Correo - Alerta !!! Riesgo Público por enfrentamientos armados dentro del PNN Paramillo 17032022.pdf
12. Correo - Alerta!!!! Masacre en zona de influencia PNN Tatamá 28032022.pdf
13. Correo - Alerta!!! Combates en zona de influencia del PNN La Paya 29032022.pdf
14. Correo  - Alerta!!! Enfrentamientos armados PNN Sierra Nevada de Santa Marta 20042022.pdf
15. Correo - Alerta !!! Atentado a fuerza publica en el Sector Uribe dentro del PNN Los Picachos 20042022.pdf
Anexo 1. Situaciones de riesgo publico atendidas.pdf</t>
    </r>
  </si>
  <si>
    <r>
      <rPr>
        <b/>
        <sz val="10"/>
        <rFont val="Arial Narrow"/>
        <family val="2"/>
      </rPr>
      <t xml:space="preserve">OGR: </t>
    </r>
    <r>
      <rPr>
        <sz val="10"/>
        <rFont val="Arial Narrow"/>
        <family val="2"/>
      </rPr>
      <t>16.6%</t>
    </r>
  </si>
  <si>
    <r>
      <t xml:space="preserve">PNN Cueva De Los Guacharos:1/04/2022
PNN Complejo volcánico Doña Juana:1/04/2022
PNN Las Hermosas: 1/04/2022
PNN Las Orquideas: 1/04/2022
PNN Los Nevados: 1/04/2022
PNN Nevado Del Huila: 1/04/2022
PNN Purace: 1/04/2022
PNN Selva De Florencia: 1/04/2022
PNN Tatama: 1/04/2022
SFF Galeras: 1/04/2022
SFF Isla De La Corota: 1/04/2022
SFF Otun Quimbaya: </t>
    </r>
    <r>
      <rPr>
        <sz val="10"/>
        <rFont val="Arial Narrow"/>
        <family val="2"/>
      </rPr>
      <t>1/04/2022</t>
    </r>
  </si>
  <si>
    <r>
      <t xml:space="preserve">PNN PARAMILLO: El Plan de Emergencia y Contingencia por Riesgo Público del PNN Paramillo se actualizó en el mes de marzo y fue enviado a la DTCA mediante memorando No. 20226700001813 el día 29 de marzo del presente año, quien a su vez hará la entrega al Nivel Central (OGRP) para su revisión y aprobación, tal como se indica en la ruta procedimental. Evidencia: (120226700001813_00001); (Plan de Riesgo Público PNN Paramillo – 2022). </t>
    </r>
    <r>
      <rPr>
        <b/>
        <sz val="10"/>
        <rFont val="Arial Narrow"/>
        <family val="2"/>
      </rPr>
      <t xml:space="preserve">Avance 17%
PNN TAYRONA: </t>
    </r>
    <r>
      <rPr>
        <sz val="10"/>
        <rFont val="Arial Narrow"/>
        <family val="2"/>
      </rPr>
      <t xml:space="preserve">La socialización con el equipo de trabajo del AP, no está programada para realizarse en el primer cuatrimestre de la vigencia 2022, para el segundo cuatrimestre se tiene previsto realizar en el mes de Mayo. No se registran evidencias. No registra evidencia. </t>
    </r>
    <r>
      <rPr>
        <b/>
        <sz val="10"/>
        <rFont val="Arial Narrow"/>
        <family val="2"/>
      </rPr>
      <t>Avance 0%</t>
    </r>
    <r>
      <rPr>
        <sz val="10"/>
        <rFont val="Arial Narrow"/>
        <family val="2"/>
      </rPr>
      <t xml:space="preserve">    </t>
    </r>
    <r>
      <rPr>
        <b/>
        <sz val="10"/>
        <rFont val="Arial Narrow"/>
        <family val="2"/>
      </rPr>
      <t>CGSM</t>
    </r>
    <r>
      <rPr>
        <sz val="10"/>
        <rFont val="Arial Narrow"/>
        <family val="2"/>
      </rPr>
      <t xml:space="preserve">: El día 26 de noviembre del 2021, mediante el memorando 2021500003283 de la oficina de gestión de riesgo se aprobó la actualización del plan de contingencia para riesgo público del SFF Ciénaga Grande de Santa Marta, el cual debe actualizarse cada dos años. La socialización del Plan de contingencia para riesgo Público del SFF CGSM, no está programada para realizarse en el primer cuatrimestre del año. No se registran evidencias. </t>
    </r>
    <r>
      <rPr>
        <b/>
        <sz val="10"/>
        <rFont val="Arial Narrow"/>
        <family val="2"/>
      </rPr>
      <t>No registra evidencia</t>
    </r>
    <r>
      <rPr>
        <sz val="10"/>
        <rFont val="Arial Narrow"/>
        <family val="2"/>
      </rPr>
      <t xml:space="preserve"> </t>
    </r>
    <r>
      <rPr>
        <b/>
        <sz val="10"/>
        <rFont val="Arial Narrow"/>
        <family val="2"/>
      </rPr>
      <t>Avance 0%.
SFF EL CORCHAL</t>
    </r>
    <r>
      <rPr>
        <sz val="10"/>
        <rFont val="Arial Narrow"/>
        <family val="2"/>
      </rPr>
      <t>: La actualización del Protocolo de Riesgo Público del Santuario El Corchal fue aprobado mediante memorando 20211500002993 del 5 de noviembre de 2021.  La socialización con el equipo humano del área protegida se realizará  en el segundo trimestre de la actual vigencia, esta actividad no estaba programada a realizar en el primer cuatrimestre.</t>
    </r>
    <r>
      <rPr>
        <b/>
        <sz val="10"/>
        <rFont val="Arial Narrow"/>
        <family val="2"/>
      </rPr>
      <t xml:space="preserve"> </t>
    </r>
    <r>
      <rPr>
        <sz val="10"/>
        <rFont val="Arial Narrow"/>
        <family val="2"/>
      </rPr>
      <t xml:space="preserve">No registra evidencia. </t>
    </r>
    <r>
      <rPr>
        <b/>
        <sz val="10"/>
        <rFont val="Arial Narrow"/>
        <family val="2"/>
      </rPr>
      <t>Avance 0%. 
PNN OPMBL.</t>
    </r>
    <r>
      <rPr>
        <sz val="10"/>
        <rFont val="Arial Narrow"/>
        <family val="2"/>
      </rPr>
      <t xml:space="preserve"> El AP cuenta con su Plan de Riesgo Público aprobado mediante Memorando N° 20201500002783 de fecha 01-12-2020 , sin embargo por la situación en que se encuentra el AP después del huracán IOTA, sin la logística y equipos necesarios no se ha avanzado en su socialización. No se registran evidencias. </t>
    </r>
    <r>
      <rPr>
        <b/>
        <sz val="10"/>
        <rFont val="Arial Narrow"/>
        <family val="2"/>
      </rPr>
      <t>Avance 0%</t>
    </r>
    <r>
      <rPr>
        <sz val="10"/>
        <rFont val="Arial Narrow"/>
        <family val="2"/>
      </rPr>
      <t xml:space="preserve"> .
</t>
    </r>
    <r>
      <rPr>
        <b/>
        <sz val="10"/>
        <rFont val="Arial Narrow"/>
        <family val="2"/>
      </rPr>
      <t>VIPIS</t>
    </r>
    <r>
      <rPr>
        <sz val="10"/>
        <rFont val="Arial Narrow"/>
        <family val="2"/>
      </rPr>
      <t xml:space="preserve">: El área protegida cuenta con el Plan de Riesgo Publico actualizado y aprobado por parte de la oficina de Gestión del Riesgo del nivel central, según memorando con radicado No. 20211500000253 del 22-enero-2021, con una vigencia de dos años. La socialización del Plan de contingencia para riesgo Público del SFF CGSM, no está programada para realizarse en el primer cuatrimestre del año, se priorizará en las actividades a realizar para el segundo cuatrimestre de la vigencia 2022. No se registran evidencias. </t>
    </r>
    <r>
      <rPr>
        <b/>
        <sz val="10"/>
        <rFont val="Arial Narrow"/>
        <family val="2"/>
      </rPr>
      <t>Avance 0%.
PNN CRSB</t>
    </r>
    <r>
      <rPr>
        <sz val="10"/>
        <rFont val="Arial Narrow"/>
        <family val="2"/>
      </rPr>
      <t xml:space="preserve">: EL plan de riesgo público del AP fue aprobado por la OGR 18-enero-2021 a través del memorando 20211500000203. El AP cuenta con un plan de capacitaciones interno liderado por el subprograma de educación ambiental, durante el primer trimestre se construyó el cronograma, quedando programada la capacitación de Riesgo Público para el mes de Mayo. No se registran evidencias. </t>
    </r>
    <r>
      <rPr>
        <b/>
        <sz val="10"/>
        <rFont val="Arial Narrow"/>
        <family val="2"/>
      </rPr>
      <t>Avance 0%</t>
    </r>
    <r>
      <rPr>
        <sz val="10"/>
        <rFont val="Arial Narrow"/>
        <family val="2"/>
      </rPr>
      <t xml:space="preserve">. 
</t>
    </r>
    <r>
      <rPr>
        <b/>
        <sz val="10"/>
        <rFont val="Arial Narrow"/>
        <family val="2"/>
      </rPr>
      <t>CORALES DE PROFUNDIDAD</t>
    </r>
    <r>
      <rPr>
        <sz val="10"/>
        <rFont val="Arial Narrow"/>
        <family val="2"/>
      </rPr>
      <t>: Según memorando No.20211500001863, con fecha del 11 de agosto de 2021, fue aprobada por parte de la Oficina de Gestión del Riesgo, la actualización del documento de Riesgo Público para el PNN Corales de Profundidad. Se realizó la socialización del documento de Riesgo Público, con el equipo de trabajo del área protegida.</t>
    </r>
    <r>
      <rPr>
        <b/>
        <sz val="10"/>
        <rFont val="Arial Narrow"/>
        <family val="2"/>
      </rPr>
      <t xml:space="preserve"> Anexo1_Lista_Asist_Socializ_Riesgo-Público_PNN_CPR_28_03_2022</t>
    </r>
    <r>
      <rPr>
        <sz val="10"/>
        <rFont val="Arial Narrow"/>
        <family val="2"/>
      </rPr>
      <t xml:space="preserve"> Durante este periodo no se han presentado situaciones de riesgo público para el área protegida. Adicionalmente la hoja metodológica indica que: “las áreas protegidas en las cuales no se presenten situaciones de riesgo público, no serán necesario su reporte y no afectará la meta programada por cada DTA ”</t>
    </r>
    <r>
      <rPr>
        <b/>
        <sz val="10"/>
        <rFont val="Arial Narrow"/>
        <family val="2"/>
      </rPr>
      <t>Avance 50%. 
SFF Los Colorados</t>
    </r>
    <r>
      <rPr>
        <sz val="10"/>
        <rFont val="Arial Narrow"/>
        <family val="2"/>
      </rPr>
      <t>: El Plan de Contingencia de Riesgo público del SFF Los Colorados fue aprobado el 12 de agosto de 2021, mediante memorando N°20211500001883 y tiene una vigencia de dos años a partir de su aprobación. Al respecto, en el primer cuatrimestre, siguiendo el procedimiento, el día 24 de marzo, se realizó la socialización con organismos de socorro, entidades militares y de policía y parte del equipo de trabajo del AP.</t>
    </r>
    <r>
      <rPr>
        <b/>
        <sz val="10"/>
        <rFont val="Arial Narrow"/>
        <family val="2"/>
      </rPr>
      <t xml:space="preserve"> (Anexo 1. Acta de socialización del Plan de Riesgo Público 24-03-22)  Avance 50%.
PNN de Macuira:</t>
    </r>
    <r>
      <rPr>
        <sz val="10"/>
        <rFont val="Arial Narrow"/>
        <family val="2"/>
      </rPr>
      <t xml:space="preserve"> El PNN de Macuira cuenta con el Plan de Contingencia por Riesgo público aprobado, mediante Memorando No. 20211500003313 del 29 de noviembre de 2021. La socialización con el equipo  de trabajo del área protegida se realizará  en el segundo trimestre de la actual vigencia, esta actividad no estaba programada a realizar en el primer cuatrimestre. . No se registran evidencias. </t>
    </r>
    <r>
      <rPr>
        <b/>
        <sz val="10"/>
        <rFont val="Arial Narrow"/>
        <family val="2"/>
      </rPr>
      <t>Avance 0%.
SFF LOS FLAMENCOS:</t>
    </r>
    <r>
      <rPr>
        <sz val="10"/>
        <rFont val="Arial Narrow"/>
        <family val="2"/>
      </rPr>
      <t xml:space="preserve"> El Santuario Los Flamencos cuenta con Plan de Riesgo Público aprobado a través de memorando 20211500001763 de fecha 30 de julio de 2021.  En el primer trimestre, se realizó la socialización del Plan de Riesgo Público al equipo de trabajo del Santuario Los Flamencos el día 30 de marzo de 2022.</t>
    </r>
    <r>
      <rPr>
        <b/>
        <sz val="10"/>
        <rFont val="Arial Narrow"/>
        <family val="2"/>
      </rPr>
      <t xml:space="preserve"> (Anexo 3. Listado de asistencia Socialización PRP al equipo de trabajo del SFFF) Avance 50%. 
SNSM</t>
    </r>
    <r>
      <rPr>
        <sz val="10"/>
        <rFont val="Arial Narrow"/>
        <family val="2"/>
      </rPr>
      <t>:  La Oficina de Gestión del Riesgo de PNNC aprobó la actualización del Plan de Contingencia para el Riesgo Público – PCRP del Parque Nacional Natural Sierra Nevada de Santa Marta mediante el memorando 20211500003333 del 30 de noviembre de 2021, por lo cual, el instrumento se encuentra en implementación. Se realizó una jornada de socialización del Plan al equipo del PNN SNSM el 8 de febrero de 2022, en la cual se realizó de manera mixta, pues parte del equipo asistió presencial y otra parte, virtual. Se aporta como evidencias</t>
    </r>
    <r>
      <rPr>
        <b/>
        <sz val="10"/>
        <rFont val="Arial Narrow"/>
        <family val="2"/>
      </rPr>
      <t xml:space="preserve">: 1. CONVOCATORIA SOCIALIZACION PCRP;  2. Lista asistencia socialización PCRP_Feb 8 de 2022; 3. Fotografías socialización PCRP_Feb 8 de 2022 y 4. Soporte de participación virtual Socialización PCRP. Avance 50%.  
ACANDÍ: </t>
    </r>
    <r>
      <rPr>
        <sz val="10"/>
        <rFont val="Arial Narrow"/>
        <family val="2"/>
      </rPr>
      <t xml:space="preserve">El área protegida cuenta con el documento Plan de Emergencia de Riesgo Público aprobado por la Oficina de Gestión del Riesgo mediante memorando 20211500001403 del 31/05/21. : La socialización con el equipo de trabajo del AP, no está programada para realizarse en el primer cuatrimestre de la vigencia 2022, para el segundo cuatrimestre se tiene previsto realizar en el mes de Mayo. No se registran evidencias. </t>
    </r>
    <r>
      <rPr>
        <b/>
        <sz val="10"/>
        <rFont val="Arial Narrow"/>
        <family val="2"/>
      </rPr>
      <t xml:space="preserve">Avance 0%.
 PNN BAHIA PORTETE </t>
    </r>
    <r>
      <rPr>
        <sz val="10"/>
        <rFont val="Arial Narrow"/>
        <family val="2"/>
      </rPr>
      <t xml:space="preserve">El área protegida cuenta con el Plan de Emergencia de Riesgo Publico, aprobado según memorando No.202115000003043 del 08 de noviembre de 2021. La socialización del mismo está programada para el segundo cuatrimestre de 2022. No se registran evidencias. </t>
    </r>
    <r>
      <rPr>
        <b/>
        <sz val="10"/>
        <rFont val="Arial Narrow"/>
        <family val="2"/>
      </rPr>
      <t xml:space="preserve">Avance 0% </t>
    </r>
  </si>
  <si>
    <r>
      <t xml:space="preserve">Los planes de riesgo público se encuentran aprobados para las áreas protegidas de la DTAN para la vigencia 2022. No se han recibido Comunicaciones de remisión, ajustes o modificaciones 
</t>
    </r>
    <r>
      <rPr>
        <b/>
        <sz val="10"/>
        <rFont val="Arial Narrow"/>
        <family val="2"/>
      </rPr>
      <t>PNN TAMA:</t>
    </r>
    <r>
      <rPr>
        <sz val="10"/>
        <rFont val="Arial Narrow"/>
        <family val="2"/>
      </rPr>
      <t xml:space="preserve"> Actualización aprobada memorando: 20211500001563  de fecha 18 de junio de 2021. 
</t>
    </r>
    <r>
      <rPr>
        <b/>
        <sz val="10"/>
        <rFont val="Arial Narrow"/>
        <family val="2"/>
      </rPr>
      <t xml:space="preserve">PNN GUANENTA </t>
    </r>
    <r>
      <rPr>
        <sz val="10"/>
        <rFont val="Arial Narrow"/>
        <family val="2"/>
      </rPr>
      <t xml:space="preserve">Aprobación de actualización memorando: 20201500002263. Fecha: 09/10/2020.  
</t>
    </r>
    <r>
      <rPr>
        <b/>
        <sz val="10"/>
        <rFont val="Arial Narrow"/>
        <family val="2"/>
      </rPr>
      <t>ANU ESTORAQUES</t>
    </r>
    <r>
      <rPr>
        <sz val="10"/>
        <rFont val="Arial Narrow"/>
        <family val="2"/>
      </rPr>
      <t xml:space="preserve">: El plan de Riesgo público fue aprobado  en su actualización mediante memorando: 20211500002943 de fecha: 28 de 0ctubre de 2021.-  SOCIALIZADO:  Acta de reunión 18/03/2022 y lista de asistencia. (Avance 50%) Anexo: Acta de socialización PECRP_2022  
</t>
    </r>
    <r>
      <rPr>
        <b/>
        <sz val="10"/>
        <rFont val="Arial Narrow"/>
        <family val="2"/>
      </rPr>
      <t>PNN Serrania de los Yarigüies</t>
    </r>
    <r>
      <rPr>
        <sz val="10"/>
        <rFont val="Arial Narrow"/>
        <family val="2"/>
      </rPr>
      <t xml:space="preserve">: Mediante memorando No. 20211500003063 fue aprobado PCRP de fecha 08-11-2021 .  PNN </t>
    </r>
    <r>
      <rPr>
        <b/>
        <sz val="10"/>
        <rFont val="Arial Narrow"/>
        <family val="2"/>
      </rPr>
      <t>CATATUMBO</t>
    </r>
    <r>
      <rPr>
        <sz val="10"/>
        <rFont val="Arial Narrow"/>
        <family val="2"/>
      </rPr>
      <t xml:space="preserve">: El plan de riesgo público fue aprobado con el memorando: 20211500003113 de fecha: 18-11-2021.- Socializado : Acta de fecha: 28 de marzo 2022. (avance 50%): 
</t>
    </r>
    <r>
      <rPr>
        <b/>
        <sz val="10"/>
        <rFont val="Arial Narrow"/>
        <family val="2"/>
      </rPr>
      <t>PNN PISBA</t>
    </r>
    <r>
      <rPr>
        <sz val="10"/>
        <rFont val="Arial Narrow"/>
        <family val="2"/>
      </rPr>
      <t xml:space="preserve">: El plan de riesgo público fue aprobado con el memorando: 20211500003293. de fecha: 27-11-2021 .- 
</t>
    </r>
    <r>
      <rPr>
        <b/>
        <sz val="10"/>
        <rFont val="Arial Narrow"/>
        <family val="2"/>
      </rPr>
      <t>PNN COCUY</t>
    </r>
    <r>
      <rPr>
        <sz val="10"/>
        <rFont val="Arial Narrow"/>
        <family val="2"/>
      </rPr>
      <t xml:space="preserve">: El plan de riesgo público se aprobado por medio del Orfeo: 20211500002693 de fecha: 14-10-2021.-
</t>
    </r>
    <r>
      <rPr>
        <b/>
        <sz val="10"/>
        <rFont val="Arial Narrow"/>
        <family val="2"/>
      </rPr>
      <t>SFF IGUAQUE</t>
    </r>
    <r>
      <rPr>
        <sz val="10"/>
        <rFont val="Arial Narrow"/>
        <family val="2"/>
      </rPr>
      <t xml:space="preserve">: El plan de riesgo público se aprobado por  medio del memorando:20211500003263. de fecha: 26-11-2021. 
</t>
    </r>
    <r>
      <rPr>
        <b/>
        <sz val="10"/>
        <rFont val="Arial Narrow"/>
        <family val="2"/>
      </rPr>
      <t xml:space="preserve">EVIDENCIAS: </t>
    </r>
    <r>
      <rPr>
        <sz val="10"/>
        <rFont val="Arial Narrow"/>
        <family val="2"/>
      </rPr>
      <t>Se adjuntan actas de socialización : ESTORAQUES Acta de socializacion PECRP_2022.  - Lista de asistencia PECRP -2022. - Catatumbo: Acta Soc Riesgo público marzo.pdf. (Las demás áreas protegidas de la DTAN no adjuntan evidencia)</t>
    </r>
  </si>
  <si>
    <r>
      <rPr>
        <b/>
        <sz val="10"/>
        <rFont val="Arial Narrow"/>
        <family val="2"/>
      </rPr>
      <t>1. PNN FARALLONES DE CALI</t>
    </r>
    <r>
      <rPr>
        <sz val="10"/>
        <rFont val="Arial Narrow"/>
        <family val="2"/>
      </rPr>
      <t xml:space="preserve">: El plan de riesgo público del PNN Farallones se aprobó mediante memorando No 20211500002533 de fecha 28 de Septiembre. La socialización está agendada para el mes de Julio de 2022.
</t>
    </r>
    <r>
      <rPr>
        <b/>
        <sz val="10"/>
        <rFont val="Arial Narrow"/>
        <family val="2"/>
      </rPr>
      <t>2. PNN GORGONA</t>
    </r>
    <r>
      <rPr>
        <sz val="10"/>
        <rFont val="Arial Narrow"/>
        <family val="2"/>
      </rPr>
      <t xml:space="preserve">: Plan de riesgo Público aprobado mediante MEMORANDO 20211500001353 de FECHA: 24-05-2021, se realiza un socialización el 27 de marzo de 2022; en donde se analizan las situaciones de riesgo público en el territorio, con la fuerza pública.
-Acta de Reunión de Riesgo Publico con todos los actores del área protegida"
</t>
    </r>
    <r>
      <rPr>
        <b/>
        <sz val="10"/>
        <rFont val="Arial Narrow"/>
        <family val="2"/>
      </rPr>
      <t>3. SFF ISLA MALPELO</t>
    </r>
    <r>
      <rPr>
        <sz val="10"/>
        <rFont val="Arial Narrow"/>
        <family val="2"/>
      </rPr>
      <t xml:space="preserve">: A la fecha (1 de abril de 2022) no se han realizado actualizaciones o modificaciones en el plan de contingencia, aprobado en vigencia 2021; sin embargo se tiene planeada la capacitación del mismo al equipo del área protegida para el trimestre siguiente
</t>
    </r>
    <r>
      <rPr>
        <b/>
        <sz val="10"/>
        <rFont val="Arial Narrow"/>
        <family val="2"/>
      </rPr>
      <t>4. PNN KATIOS</t>
    </r>
    <r>
      <rPr>
        <sz val="10"/>
        <rFont val="Arial Narrow"/>
        <family val="2"/>
      </rPr>
      <t xml:space="preserve">: El plan de contingencia riego público se encuentra aprobado, actualizado, en proceso de ejecución el plan acción, se hizo la primera socialización del trimestre al equipo PNN Katios (Marzo 3 – 4 y 17 marzo de 2022) -Plan de contingencia de riesgo público y -Acta de socialización del mismo realizado al equipo de trabajo del Parque en dos espacios de trabajo. (3-4 y 17 de marzo)"
</t>
    </r>
    <r>
      <rPr>
        <b/>
        <sz val="10"/>
        <rFont val="Arial Narrow"/>
        <family val="2"/>
      </rPr>
      <t>5. PNN MUNCHIQUE</t>
    </r>
    <r>
      <rPr>
        <sz val="10"/>
        <rFont val="Arial Narrow"/>
        <family val="2"/>
      </rPr>
      <t xml:space="preserve">: Aprobado en etapa de implementación. -Listado asistencia revisión documento Plan Riesgo Público"
</t>
    </r>
    <r>
      <rPr>
        <b/>
        <sz val="10"/>
        <rFont val="Arial Narrow"/>
        <family val="2"/>
      </rPr>
      <t>6. PNN SANQUIANGA</t>
    </r>
    <r>
      <rPr>
        <sz val="10"/>
        <rFont val="Arial Narrow"/>
        <family val="2"/>
      </rPr>
      <t xml:space="preserve">: El documento fue aprobado por el nivel central; para lo cual en la programación del área se fija para el mes de abril realizar la socialización con todo el equipo de trabajo. Evidencia: Acta comité técnico local, equipo de trabajo del 08 de febrero de 2022 donde se fija esta labor.
</t>
    </r>
    <r>
      <rPr>
        <b/>
        <sz val="10"/>
        <rFont val="Arial Narrow"/>
        <family val="2"/>
      </rPr>
      <t>7. PNN URAMBA BAHIA MALAGA</t>
    </r>
    <r>
      <rPr>
        <sz val="10"/>
        <rFont val="Arial Narrow"/>
        <family val="2"/>
      </rPr>
      <t xml:space="preserve">: Se cuenta con aprobación del Plan de Contingencia de Riesgo Público del PNN UBM, con fecha del 17 de febrero del año 2021 por parte de la oficina de Gestión de Riesgo de Nivel Central bajo memorando 20211500000463; sin embargo, a la fecha no se ha realizado la socialización del mismo
</t>
    </r>
    <r>
      <rPr>
        <b/>
        <sz val="10"/>
        <rFont val="Arial Narrow"/>
        <family val="2"/>
      </rPr>
      <t>8. PN UTRIA</t>
    </r>
    <r>
      <rPr>
        <sz val="10"/>
        <rFont val="Arial Narrow"/>
        <family val="2"/>
      </rPr>
      <t>: El plan de riesgo público fue aprobado en el año 2021. Se realizará socialización de éste al equipo del área en el mes de abril. Evidencia: Memorando de aprobación del plan."</t>
    </r>
  </si>
  <si>
    <r>
      <rPr>
        <b/>
        <sz val="10"/>
        <rFont val="Arial Narrow"/>
        <family val="2"/>
      </rPr>
      <t>PNN Churumbelos</t>
    </r>
    <r>
      <rPr>
        <sz val="10"/>
        <rFont val="Arial Narrow"/>
        <family val="2"/>
      </rPr>
      <t xml:space="preserve">: No se reportan avances
</t>
    </r>
    <r>
      <rPr>
        <b/>
        <sz val="10"/>
        <rFont val="Arial Narrow"/>
        <family val="2"/>
      </rPr>
      <t>PNN Alto Fragua</t>
    </r>
    <r>
      <rPr>
        <sz val="10"/>
        <rFont val="Arial Narrow"/>
        <family val="2"/>
      </rPr>
      <t xml:space="preserve">: La socialización del plan de emergencias y contingencias del PNN AFIW con las instancias territoriales del SNGRD, está pendiente de realizarse, debido a que hasta el 30/03/2022 se notificó al área por correo electrónico la aprobación de la actualización del documento -  memorando  20221500000773 (Anexo_1_Correo memorando GR). Cabe destacar que el PNN previamente generó impulso consultando el estado del plan mediante el memorando 20225160003803 (Anexo No 2 Impulso plan AFIW).
</t>
    </r>
    <r>
      <rPr>
        <b/>
        <sz val="10"/>
        <rFont val="Arial Narrow"/>
        <family val="2"/>
      </rPr>
      <t>PNN Cahuinarí</t>
    </r>
    <r>
      <rPr>
        <sz val="10"/>
        <rFont val="Arial Narrow"/>
        <family val="2"/>
      </rPr>
      <t xml:space="preserve">: El 29 de noviembre de 2021 el PNN CAH envió un oficio a la Coordinadora Departamental de Gestión de Riesgos de Desastres, solicitando espacio para la socialización del PECDN. Se realizará seguimiento para cumplir con esta actividad en el segundo cuatrimestre. 
</t>
    </r>
    <r>
      <rPr>
        <b/>
        <sz val="10"/>
        <rFont val="Arial Narrow"/>
        <family val="2"/>
      </rPr>
      <t>RNN Nukak</t>
    </r>
    <r>
      <rPr>
        <sz val="10"/>
        <rFont val="Arial Narrow"/>
        <family val="2"/>
      </rPr>
      <t xml:space="preserve">: Mediante Orfeo 20211500002263 de fecha 09-09-2021, la  OGR aprobó el PECDNS, el AP realizó socialización de Plan con los CGRD de los Municipios  de San José del Gre, El Retorno, Miraflores y con el CDGRD del Guaviare. Anexo 1. Actas de Socialización(PNNC. AP, PECDNS) con las Instituciones Educativas del Municipio de El Retorno. Anexo 1.1  Listados de asistencias I.E.  Bajo Jordán, Buena Vista, Palmeras II.zip
</t>
    </r>
    <r>
      <rPr>
        <b/>
        <sz val="10"/>
        <rFont val="Arial Narrow"/>
        <family val="2"/>
      </rPr>
      <t>PNN Amacayacu</t>
    </r>
    <r>
      <rPr>
        <sz val="10"/>
        <rFont val="Arial Narrow"/>
        <family val="2"/>
      </rPr>
      <t xml:space="preserve">: en este periodo se realizó plan de trabajo para actualizar PECDN pues la versión enviada en 2021 hubo recomendaciones por parte de OGR, para evidenciar el ejercicio, el parque considera prudente adjuntar el ORFEO del año pasado como  Anexo 1 Orfeo con comentarios de OGR 20211500002513 Anexo 2 Plan de trabajo de actualización PECDN 2022.
</t>
    </r>
    <r>
      <rPr>
        <b/>
        <sz val="10"/>
        <rFont val="Arial Narrow"/>
        <family val="2"/>
      </rPr>
      <t>SPM Orito</t>
    </r>
    <r>
      <rPr>
        <sz val="10"/>
        <rFont val="Arial Narrow"/>
        <family val="2"/>
      </rPr>
      <t xml:space="preserve">: se realizó socialización mediante  oficio del PECDNS del SF PMOIA a la Secretaría de Gobierno del Municipio de Orito, con anexo CD. Anexo 1_Oficio enviado a la Sec_ Gob_Mpal_Orito con el _PECDNS_SFPMOIA) 
</t>
    </r>
    <r>
      <rPr>
        <b/>
        <sz val="10"/>
        <rFont val="Arial Narrow"/>
        <family val="2"/>
      </rPr>
      <t>PNN Río Puré</t>
    </r>
    <r>
      <rPr>
        <sz val="10"/>
        <rFont val="Arial Narrow"/>
        <family val="2"/>
      </rPr>
      <t xml:space="preserve">: No se han llevado a cabo estas socializaciones porque se presentó el documento a la OGR para su aprobación, que el equipo del AP presentó a través de la DTAM durante el primer trimestre 2022. (ANEXO 2. Memo envió a DTAM PECDNS para aprobación).
</t>
    </r>
    <r>
      <rPr>
        <b/>
        <sz val="10"/>
        <rFont val="Arial Narrow"/>
        <family val="2"/>
      </rPr>
      <t>PNN Yaigoje</t>
    </r>
    <r>
      <rPr>
        <sz val="10"/>
        <rFont val="Arial Narrow"/>
        <family val="2"/>
      </rPr>
      <t xml:space="preserve">: A la fecha el área protegida no tiene ningún documento aprobado de PECDNS, se realizó reunión con la DTAM para revisar el informe de resultados auditoría de procesos misionales donde se evidencia que este riesgo no aplica al AP, se realizó un Memorando 20225150002993 del 07 de febrero de 2022 con la solicitud de apoyo por 
parte del PNN Yaigojé Apaporis a la Dirección Territorial Amazonía, con respecto al seguimiento de aprobación del Plan de Emergencias y Contingencias por Desastres Naturales y Socionaturales del Área Protegida. Se cuenta con un plan de trabajo para lograr la consolidación y aprobación del documento.
Anexo 1 listado-puntos reunion coordicvaion plan de mejoramiento PNN YAP-DTAM
Anexo 2 memo Apoyo seguimiento aprobación documento PECDS PNN YAP
Anexo 3 Plan de trabajo_AprobaciónPECDNS_PNNYAP ajustado 04-03-2022
</t>
    </r>
    <r>
      <rPr>
        <b/>
        <sz val="10"/>
        <rFont val="Arial Narrow"/>
        <family val="2"/>
      </rPr>
      <t>PNN Chiribiquete</t>
    </r>
    <r>
      <rPr>
        <sz val="10"/>
        <rFont val="Arial Narrow"/>
        <family val="2"/>
      </rPr>
      <t xml:space="preserve">: PNN Chiribiquete:  Una vez se apruebe el Plan por la OGR enviado por la DTAM, se iniciara la fase de socialización con los entes territoriales.
</t>
    </r>
    <r>
      <rPr>
        <b/>
        <sz val="10"/>
        <rFont val="Arial Narrow"/>
        <family val="2"/>
      </rPr>
      <t>RNN Puinawai</t>
    </r>
    <r>
      <rPr>
        <sz val="10"/>
        <rFont val="Arial Narrow"/>
        <family val="2"/>
      </rPr>
      <t xml:space="preserve">: La RNN Puinawai no cuenta con personal para avanzar en el documento. Por sugerencia de la SGM-GTEA para avanzar en el indicador se debe coordinar entre el AP y la DTAM la forma de avanzar.  Anexo 1. Correo - Fwd_ RIESGOS DE GESTIÓN 22 Y 24 Y RIESGO DE CORRUPCIÓN 234 RNN PUINAWAI. Se adelantarán acciones con la DTAM acorde a la retroalimentación del soporte adjunto.
</t>
    </r>
    <r>
      <rPr>
        <b/>
        <sz val="10"/>
        <rFont val="Arial Narrow"/>
        <family val="2"/>
      </rPr>
      <t>PNN La Paya</t>
    </r>
    <r>
      <rPr>
        <sz val="10"/>
        <rFont val="Arial Narrow"/>
        <family val="2"/>
      </rPr>
      <t>: No se Reportan avances</t>
    </r>
  </si>
  <si>
    <r>
      <rPr>
        <b/>
        <sz val="10"/>
        <rFont val="Arial Narrow"/>
        <family val="2"/>
      </rPr>
      <t>PNN Churumbelos</t>
    </r>
    <r>
      <rPr>
        <sz val="10"/>
        <rFont val="Arial Narrow"/>
        <family val="2"/>
      </rPr>
      <t xml:space="preserve">: 0%
</t>
    </r>
    <r>
      <rPr>
        <b/>
        <sz val="10"/>
        <rFont val="Arial Narrow"/>
        <family val="2"/>
      </rPr>
      <t>PNN Alto Fragua:</t>
    </r>
    <r>
      <rPr>
        <sz val="10"/>
        <rFont val="Arial Narrow"/>
        <family val="2"/>
      </rPr>
      <t xml:space="preserve">0%
</t>
    </r>
    <r>
      <rPr>
        <b/>
        <sz val="10"/>
        <rFont val="Arial Narrow"/>
        <family val="2"/>
      </rPr>
      <t>PNN Cahuinarí</t>
    </r>
    <r>
      <rPr>
        <sz val="10"/>
        <rFont val="Arial Narrow"/>
        <family val="2"/>
      </rPr>
      <t xml:space="preserve">: 0%
</t>
    </r>
    <r>
      <rPr>
        <b/>
        <sz val="10"/>
        <rFont val="Arial Narrow"/>
        <family val="2"/>
      </rPr>
      <t>RNN Nukak</t>
    </r>
    <r>
      <rPr>
        <sz val="10"/>
        <rFont val="Arial Narrow"/>
        <family val="2"/>
      </rPr>
      <t xml:space="preserve">: 10%
</t>
    </r>
    <r>
      <rPr>
        <b/>
        <sz val="10"/>
        <rFont val="Arial Narrow"/>
        <family val="2"/>
      </rPr>
      <t>PNN Amacayacu</t>
    </r>
    <r>
      <rPr>
        <sz val="10"/>
        <rFont val="Arial Narrow"/>
        <family val="2"/>
      </rPr>
      <t xml:space="preserve">: 0%
</t>
    </r>
    <r>
      <rPr>
        <b/>
        <sz val="10"/>
        <rFont val="Arial Narrow"/>
        <family val="2"/>
      </rPr>
      <t>SPM  Orito:</t>
    </r>
    <r>
      <rPr>
        <sz val="10"/>
        <rFont val="Arial Narrow"/>
        <family val="2"/>
      </rPr>
      <t xml:space="preserve"> 10%
</t>
    </r>
    <r>
      <rPr>
        <b/>
        <sz val="10"/>
        <rFont val="Arial Narrow"/>
        <family val="2"/>
      </rPr>
      <t>PNN Río Puré</t>
    </r>
    <r>
      <rPr>
        <sz val="10"/>
        <rFont val="Arial Narrow"/>
        <family val="2"/>
      </rPr>
      <t xml:space="preserve">: 0%
</t>
    </r>
    <r>
      <rPr>
        <b/>
        <sz val="10"/>
        <rFont val="Arial Narrow"/>
        <family val="2"/>
      </rPr>
      <t>PNN Yaigoje</t>
    </r>
    <r>
      <rPr>
        <sz val="10"/>
        <rFont val="Arial Narrow"/>
        <family val="2"/>
      </rPr>
      <t xml:space="preserve">: 0%
</t>
    </r>
    <r>
      <rPr>
        <b/>
        <sz val="10"/>
        <rFont val="Arial Narrow"/>
        <family val="2"/>
      </rPr>
      <t>PNN Chiribiquete</t>
    </r>
    <r>
      <rPr>
        <sz val="10"/>
        <rFont val="Arial Narrow"/>
        <family val="2"/>
      </rPr>
      <t xml:space="preserve">: 0%
</t>
    </r>
    <r>
      <rPr>
        <b/>
        <sz val="10"/>
        <rFont val="Arial Narrow"/>
        <family val="2"/>
      </rPr>
      <t>RNN Puinawai:</t>
    </r>
    <r>
      <rPr>
        <sz val="10"/>
        <rFont val="Arial Narrow"/>
        <family val="2"/>
      </rPr>
      <t xml:space="preserve"> 0%
</t>
    </r>
    <r>
      <rPr>
        <b/>
        <sz val="10"/>
        <rFont val="Arial Narrow"/>
        <family val="2"/>
      </rPr>
      <t>PNN La Paya</t>
    </r>
    <r>
      <rPr>
        <sz val="10"/>
        <rFont val="Arial Narrow"/>
        <family val="2"/>
      </rPr>
      <t>: 0%</t>
    </r>
  </si>
  <si>
    <r>
      <rPr>
        <b/>
        <sz val="10"/>
        <rFont val="Arial Narrow"/>
        <family val="2"/>
      </rPr>
      <t>PNN Churumbelos</t>
    </r>
    <r>
      <rPr>
        <sz val="10"/>
        <rFont val="Arial Narrow"/>
        <family val="2"/>
      </rPr>
      <t xml:space="preserve">:  No se reportan avances
</t>
    </r>
    <r>
      <rPr>
        <b/>
        <sz val="10"/>
        <rFont val="Arial Narrow"/>
        <family val="2"/>
      </rPr>
      <t>PNN Alto Fragua</t>
    </r>
    <r>
      <rPr>
        <sz val="10"/>
        <rFont val="Arial Narrow"/>
        <family val="2"/>
      </rPr>
      <t xml:space="preserve">: La socialización del plan de emergencias y contingencias del PNN AFIW al equipo del AP está pendiente de realizarse, debido a que hasta el 30/03/2022 se notificó por correo electrónico la aprobación de la actualización del documento - memorando 
 20221500000773 (Anexo_3_Correo y memorando GR). Cabe destacar que el área previamente generó impulso consultando el estado del plan mediante el memorando 20225160003803 (Anexo No 4 Impulso plan AFIW).
</t>
    </r>
    <r>
      <rPr>
        <b/>
        <sz val="10"/>
        <rFont val="Arial Narrow"/>
        <family val="2"/>
      </rPr>
      <t>PNN Cahuinarí</t>
    </r>
    <r>
      <rPr>
        <sz val="10"/>
        <rFont val="Arial Narrow"/>
        <family val="2"/>
      </rPr>
      <t xml:space="preserve">: Se planea con el equipo en comité local realizar socialización en el segundo cuatrimestre.
</t>
    </r>
    <r>
      <rPr>
        <b/>
        <sz val="10"/>
        <rFont val="Arial Narrow"/>
        <family val="2"/>
      </rPr>
      <t>RNN Nukak</t>
    </r>
    <r>
      <rPr>
        <sz val="10"/>
        <rFont val="Arial Narrow"/>
        <family val="2"/>
      </rPr>
      <t xml:space="preserve">: El 31-03-2022, se socializó el PECDNS a funcionarios y contratistas adscritos a la RNN Nukak. 
Anexo 2. Acta socialización PECDNS y  Actualización PCRP de la RNN Nukak.
Anexo 3. Listado de asistencia socialización PECDNS y PCRP
</t>
    </r>
    <r>
      <rPr>
        <b/>
        <sz val="10"/>
        <rFont val="Arial Narrow"/>
        <family val="2"/>
      </rPr>
      <t>PNN Amacayacu</t>
    </r>
    <r>
      <rPr>
        <sz val="10"/>
        <rFont val="Arial Narrow"/>
        <family val="2"/>
      </rPr>
      <t xml:space="preserve">: Como se menciona en la descripción anterior, el documento PECDN está en actualización.  Anexo 3 Plan de trabajo_actualizacion PECDN_2022.docx.
</t>
    </r>
    <r>
      <rPr>
        <b/>
        <sz val="10"/>
        <rFont val="Arial Narrow"/>
        <family val="2"/>
      </rPr>
      <t>SPM Orito</t>
    </r>
    <r>
      <rPr>
        <sz val="10"/>
        <rFont val="Arial Narrow"/>
        <family val="2"/>
      </rPr>
      <t xml:space="preserve">: Se realizó la socialización del PECDNS que está vigente al equipo del SF PMOIA (Anexo 2_15_feb_2022_Acta_Socialización del PECDNS al equipo SF PMOIA) 
</t>
    </r>
    <r>
      <rPr>
        <b/>
        <sz val="10"/>
        <rFont val="Arial Narrow"/>
        <family val="2"/>
      </rPr>
      <t>PNN Río Puré</t>
    </r>
    <r>
      <rPr>
        <sz val="10"/>
        <rFont val="Arial Narrow"/>
        <family val="2"/>
      </rPr>
      <t xml:space="preserve">: No se han llevado a cabo estas socializaciones porque la OGR tiene el PECDNS que el equipo del AP presentó a través de la DTAM durante el primer trimestre 2022 para la aprobación. (ANEXO 2. Memo envió a DTAM PECDNS para aprobación).
</t>
    </r>
    <r>
      <rPr>
        <b/>
        <sz val="10"/>
        <rFont val="Arial Narrow"/>
        <family val="2"/>
      </rPr>
      <t xml:space="preserve">PNN Yaigoje: </t>
    </r>
    <r>
      <rPr>
        <sz val="10"/>
        <rFont val="Arial Narrow"/>
        <family val="2"/>
      </rPr>
      <t xml:space="preserve">A la fecha el área protegida no tiene ningún documento aprobado de PECDNS, se cuenta con un plan de trabajo que permita el ajuste y consolidación del documento acorde con las directrices institucionales, se realizó reunión de trabajo con el temático de la DTAM, donde se dio a conocer el plan de trabajo y se acordó acompañamiento. Este riesgo no aplica para el área protegida
Anexo 1 Plan de trabajo_AprobaciónPECDNS_PNNYAP ajustado 04-03-2022
Anexo 2 Acta_Ruta de Trabajo_PECDNS2022
</t>
    </r>
    <r>
      <rPr>
        <b/>
        <sz val="10"/>
        <rFont val="Arial Narrow"/>
        <family val="2"/>
      </rPr>
      <t>PNN Chiribiquete</t>
    </r>
    <r>
      <rPr>
        <sz val="10"/>
        <rFont val="Arial Narrow"/>
        <family val="2"/>
      </rPr>
      <t xml:space="preserve">: Una vez se apruebe el Plan por la OGR enviado por la DTAM, iniciara la fase de socialización con el equipo del AP
</t>
    </r>
    <r>
      <rPr>
        <b/>
        <sz val="10"/>
        <rFont val="Arial Narrow"/>
        <family val="2"/>
      </rPr>
      <t>RNN Puinawai:</t>
    </r>
    <r>
      <rPr>
        <sz val="10"/>
        <rFont val="Arial Narrow"/>
        <family val="2"/>
      </rPr>
      <t xml:space="preserve"> La RNN Puinawai no cuenta con personal para avanzar en el documento. Por sugerencia de la SGM-GTEA para avanzar en el indicador se debe coordinar entre el AP y la DTAM la forma de avanzar.  Anexo 1. Correo - Fwd_ RIESGOS DE GESTIÓN 22 Y 24 Y RIESGO DE CORRUPCIÓN 234 RNN PUINAWAI. Se adelantarán acciones con la DTAM acorde a la retroalimentación del soporte adjunto.
</t>
    </r>
    <r>
      <rPr>
        <b/>
        <sz val="10"/>
        <rFont val="Arial Narrow"/>
        <family val="2"/>
      </rPr>
      <t>PNN La Paya</t>
    </r>
    <r>
      <rPr>
        <sz val="10"/>
        <rFont val="Arial Narrow"/>
        <family val="2"/>
      </rPr>
      <t>: No se Reportan avances</t>
    </r>
  </si>
  <si>
    <r>
      <rPr>
        <b/>
        <sz val="10"/>
        <rFont val="Arial Narrow"/>
        <family val="2"/>
      </rPr>
      <t>PNN Churumbelos</t>
    </r>
    <r>
      <rPr>
        <sz val="10"/>
        <rFont val="Arial Narrow"/>
        <family val="2"/>
      </rPr>
      <t>: 0%</t>
    </r>
    <r>
      <rPr>
        <b/>
        <sz val="10"/>
        <rFont val="Arial Narrow"/>
        <family val="2"/>
      </rPr>
      <t xml:space="preserve">
PNN Alto Fragua</t>
    </r>
    <r>
      <rPr>
        <sz val="10"/>
        <rFont val="Arial Narrow"/>
        <family val="2"/>
      </rPr>
      <t xml:space="preserve">: 0%
</t>
    </r>
    <r>
      <rPr>
        <b/>
        <sz val="10"/>
        <rFont val="Arial Narrow"/>
        <family val="2"/>
      </rPr>
      <t>PNN Cahuinarí</t>
    </r>
    <r>
      <rPr>
        <sz val="10"/>
        <rFont val="Arial Narrow"/>
        <family val="2"/>
      </rPr>
      <t xml:space="preserve">:  0%
</t>
    </r>
    <r>
      <rPr>
        <b/>
        <sz val="10"/>
        <rFont val="Arial Narrow"/>
        <family val="2"/>
      </rPr>
      <t>RNN Nukak</t>
    </r>
    <r>
      <rPr>
        <sz val="10"/>
        <rFont val="Arial Narrow"/>
        <family val="2"/>
      </rPr>
      <t xml:space="preserve">: 20%
</t>
    </r>
    <r>
      <rPr>
        <b/>
        <sz val="10"/>
        <rFont val="Arial Narrow"/>
        <family val="2"/>
      </rPr>
      <t>PNN Amacayacu:</t>
    </r>
    <r>
      <rPr>
        <sz val="10"/>
        <rFont val="Arial Narrow"/>
        <family val="2"/>
      </rPr>
      <t xml:space="preserve"> 6%
</t>
    </r>
    <r>
      <rPr>
        <b/>
        <sz val="10"/>
        <rFont val="Arial Narrow"/>
        <family val="2"/>
      </rPr>
      <t>SPM  Orito</t>
    </r>
    <r>
      <rPr>
        <sz val="10"/>
        <rFont val="Arial Narrow"/>
        <family val="2"/>
      </rPr>
      <t xml:space="preserve">: 20%
</t>
    </r>
    <r>
      <rPr>
        <b/>
        <sz val="10"/>
        <rFont val="Arial Narrow"/>
        <family val="2"/>
      </rPr>
      <t>PNN Río Puré</t>
    </r>
    <r>
      <rPr>
        <sz val="10"/>
        <rFont val="Arial Narrow"/>
        <family val="2"/>
      </rPr>
      <t xml:space="preserve">: 0%
</t>
    </r>
    <r>
      <rPr>
        <b/>
        <sz val="10"/>
        <rFont val="Arial Narrow"/>
        <family val="2"/>
      </rPr>
      <t>PNN Yaigoje</t>
    </r>
    <r>
      <rPr>
        <sz val="10"/>
        <rFont val="Arial Narrow"/>
        <family val="2"/>
      </rPr>
      <t xml:space="preserve">: 0%
</t>
    </r>
    <r>
      <rPr>
        <b/>
        <sz val="10"/>
        <rFont val="Arial Narrow"/>
        <family val="2"/>
      </rPr>
      <t>PNN Chiribiquete</t>
    </r>
    <r>
      <rPr>
        <sz val="10"/>
        <rFont val="Arial Narrow"/>
        <family val="2"/>
      </rPr>
      <t xml:space="preserve">: 0%
</t>
    </r>
    <r>
      <rPr>
        <b/>
        <sz val="10"/>
        <rFont val="Arial Narrow"/>
        <family val="2"/>
      </rPr>
      <t>RNN Puinawai:</t>
    </r>
    <r>
      <rPr>
        <i/>
        <sz val="10"/>
        <rFont val="Arial Narrow"/>
        <family val="2"/>
      </rPr>
      <t xml:space="preserve"> </t>
    </r>
    <r>
      <rPr>
        <sz val="10"/>
        <rFont val="Arial Narrow"/>
        <family val="2"/>
      </rPr>
      <t xml:space="preserve">0%:
</t>
    </r>
    <r>
      <rPr>
        <b/>
        <sz val="10"/>
        <rFont val="Arial Narrow"/>
        <family val="2"/>
      </rPr>
      <t>PNN La Paya:</t>
    </r>
    <r>
      <rPr>
        <sz val="10"/>
        <rFont val="Arial Narrow"/>
        <family val="2"/>
      </rPr>
      <t xml:space="preserve"> 0% </t>
    </r>
  </si>
  <si>
    <r>
      <rPr>
        <b/>
        <sz val="10"/>
        <rFont val="Arial Narrow"/>
        <family val="2"/>
      </rPr>
      <t>PNN Churumbelos</t>
    </r>
    <r>
      <rPr>
        <sz val="10"/>
        <rFont val="Arial Narrow"/>
        <family val="2"/>
      </rPr>
      <t xml:space="preserve">: 25%
</t>
    </r>
    <r>
      <rPr>
        <b/>
        <sz val="10"/>
        <rFont val="Arial Narrow"/>
        <family val="2"/>
      </rPr>
      <t>PNN Alto Fragua:</t>
    </r>
    <r>
      <rPr>
        <sz val="10"/>
        <rFont val="Arial Narrow"/>
        <family val="2"/>
      </rPr>
      <t xml:space="preserve"> 0%
</t>
    </r>
    <r>
      <rPr>
        <b/>
        <sz val="10"/>
        <rFont val="Arial Narrow"/>
        <family val="2"/>
      </rPr>
      <t>PNN Cahuinarí</t>
    </r>
    <r>
      <rPr>
        <sz val="10"/>
        <rFont val="Arial Narrow"/>
        <family val="2"/>
      </rPr>
      <t xml:space="preserve">: 0%
</t>
    </r>
    <r>
      <rPr>
        <b/>
        <sz val="10"/>
        <rFont val="Arial Narrow"/>
        <family val="2"/>
      </rPr>
      <t>RNN Nukak</t>
    </r>
    <r>
      <rPr>
        <sz val="10"/>
        <rFont val="Arial Narrow"/>
        <family val="2"/>
      </rPr>
      <t xml:space="preserve">: 13,3%
</t>
    </r>
    <r>
      <rPr>
        <b/>
        <sz val="10"/>
        <rFont val="Arial Narrow"/>
        <family val="2"/>
      </rPr>
      <t>PNN Amacayacu</t>
    </r>
    <r>
      <rPr>
        <sz val="10"/>
        <rFont val="Arial Narrow"/>
        <family val="2"/>
      </rPr>
      <t xml:space="preserve">:0%
</t>
    </r>
    <r>
      <rPr>
        <b/>
        <sz val="10"/>
        <rFont val="Arial Narrow"/>
        <family val="2"/>
      </rPr>
      <t>SPM Orito</t>
    </r>
    <r>
      <rPr>
        <sz val="10"/>
        <rFont val="Arial Narrow"/>
        <family val="2"/>
      </rPr>
      <t xml:space="preserve">: 13,3%
</t>
    </r>
    <r>
      <rPr>
        <b/>
        <sz val="10"/>
        <rFont val="Arial Narrow"/>
        <family val="2"/>
      </rPr>
      <t>PNN Río Puré</t>
    </r>
    <r>
      <rPr>
        <sz val="10"/>
        <rFont val="Arial Narrow"/>
        <family val="2"/>
      </rPr>
      <t xml:space="preserve">: 0%
</t>
    </r>
    <r>
      <rPr>
        <b/>
        <sz val="10"/>
        <rFont val="Arial Narrow"/>
        <family val="2"/>
      </rPr>
      <t>PNN Yaigoje</t>
    </r>
    <r>
      <rPr>
        <sz val="10"/>
        <rFont val="Arial Narrow"/>
        <family val="2"/>
      </rPr>
      <t xml:space="preserve">: 0%
</t>
    </r>
    <r>
      <rPr>
        <b/>
        <sz val="10"/>
        <rFont val="Arial Narrow"/>
        <family val="2"/>
      </rPr>
      <t>PNN Chiribiquete</t>
    </r>
    <r>
      <rPr>
        <sz val="10"/>
        <rFont val="Arial Narrow"/>
        <family val="2"/>
      </rPr>
      <t xml:space="preserve">: 0%
</t>
    </r>
    <r>
      <rPr>
        <b/>
        <sz val="10"/>
        <rFont val="Arial Narrow"/>
        <family val="2"/>
      </rPr>
      <t>RNN Puinawa</t>
    </r>
    <r>
      <rPr>
        <sz val="10"/>
        <rFont val="Arial Narrow"/>
        <family val="2"/>
      </rPr>
      <t xml:space="preserve">i: 0%: 
</t>
    </r>
    <r>
      <rPr>
        <b/>
        <sz val="10"/>
        <rFont val="Arial Narrow"/>
        <family val="2"/>
      </rPr>
      <t>PNN La Paya</t>
    </r>
    <r>
      <rPr>
        <sz val="10"/>
        <rFont val="Arial Narrow"/>
        <family val="2"/>
      </rPr>
      <t>: 0%</t>
    </r>
  </si>
  <si>
    <r>
      <t>PNN Cueva De Los Guacharos:</t>
    </r>
    <r>
      <rPr>
        <sz val="10"/>
        <rFont val="Arial Narrow"/>
        <family val="2"/>
      </rPr>
      <t>04/04/2022</t>
    </r>
    <r>
      <rPr>
        <b/>
        <sz val="10"/>
        <rFont val="Arial Narrow"/>
        <family val="2"/>
      </rPr>
      <t xml:space="preserve">
PNN Complejo volcánico Doña Juana:04/04/2022
PNN Las Hermosas: 4/04/2022
PNN Las Orquideas: 4/04/2022
PNN Los Nevados: 4/04/2022
PNN Nevado Del Huila: 4/04/2022
PNN Purace: 4/04/2022
PNN Selva De Florencia: 4/04/2022
PNN Tatama: 4/04/2022
SFF Galeras: 4/04/2022
SFF Isla De La Corota: 4/04/2022
SFF Otun Quimbaya: 4</t>
    </r>
    <r>
      <rPr>
        <sz val="10"/>
        <rFont val="Arial Narrow"/>
        <family val="2"/>
      </rPr>
      <t>/04/2022</t>
    </r>
  </si>
  <si>
    <t>PNN Cueva De Los Guacharos:20%
PNN Complejo volcánico Doña Juana:0%
PNN Las Hermosas: 0%
PNN Las Orquideas :0%
PNN Los Nevados: 0%
PNN Nevado Del Huila: 20%
PNN Purace: 0%
PNN Selva De Florencia: 0% 
PNN Tatama: 0%
SFF Galeras: 0%
SFF Isla De La Corota: 20%
SFF Otun Quimbaya: 0%</t>
  </si>
  <si>
    <r>
      <rPr>
        <b/>
        <sz val="10"/>
        <rFont val="Arial Narrow"/>
        <family val="2"/>
      </rPr>
      <t xml:space="preserve">PNN Cueva de los Guácharos:  </t>
    </r>
    <r>
      <rPr>
        <sz val="10"/>
        <rFont val="Arial Narrow"/>
        <family val="2"/>
      </rPr>
      <t xml:space="preserve">Se realizo la implementación del PECDNS se presenta informe trimestral de implementación de acuerdo con los lineamientos y se envia por correo a la DTAO.
Evidencias: 2022-01 Informe trimestral PECDN y Evidencia riesgo 24 Correo enviado
</t>
    </r>
    <r>
      <rPr>
        <b/>
        <sz val="10"/>
        <rFont val="Arial Narrow"/>
        <family val="2"/>
      </rPr>
      <t>PNN CVDoña JuanaC:</t>
    </r>
    <r>
      <rPr>
        <sz val="10"/>
        <rFont val="Arial Narrow"/>
        <family val="2"/>
      </rPr>
      <t xml:space="preserve"> Se realiza la implementación PECDNS con las actividades realizadas descritas en el Informe trimestral de gestión del riesgo por desastres naturales.
Evidencias: 1er Informe Trimestral De Grd Pnn Cvdjc; Carpeta Anexos
</t>
    </r>
    <r>
      <rPr>
        <b/>
        <sz val="10"/>
        <rFont val="Arial Narrow"/>
        <family val="2"/>
      </rPr>
      <t>PNN las Hermosas:</t>
    </r>
    <r>
      <rPr>
        <sz val="10"/>
        <rFont val="Arial Narrow"/>
        <family val="2"/>
      </rPr>
      <t xml:space="preserve"> El AP avanza en la implementación del PCDNS a través de la participación en espacios de coordinación de gestión del riesgo en municipios y gobernaciones relacionadas con el AP. Ademas, se envían diariamente las alertas tempranas emitidas desde el IDEAM relacionadas amenazas naturales que puedan afectar las comunidades aledañas al PNN Las Hermosas. Se adjunta informe de actividades desarrolladas. 
Evidencias: INFORME AVANCE_PECDN"
</t>
    </r>
    <r>
      <rPr>
        <b/>
        <sz val="10"/>
        <rFont val="Arial Narrow"/>
        <family val="2"/>
      </rPr>
      <t>PNN Las Orquideas:</t>
    </r>
    <r>
      <rPr>
        <sz val="10"/>
        <rFont val="Arial Narrow"/>
        <family val="2"/>
      </rPr>
      <t xml:space="preserve"> Participación a los Concejos Municipales de Gestión del Riesgo en el municipio de Frontino, participación en escenarios de capacitación, desde UNGRD - convenio con el IDIGER y Parques Nacionales, en el tema de Primer Respondiente, RCP y Manejo del DEA, mantenimiento preventivo de equipos, herramientas, sedes operativas y vehículos, seguimiento constante a las condiciones Climáticas y Sismológicas del país
Evidencias: Informe_implemtación_PECDNS_I_cuatrimestre y carpeta Anexos PECDNS ORQ (Asistencia_capacitación_DEA_10-03-2022; Asistencia_CGR_09-03-2022_Frontino; Asistencia_CGR_16-02-2022_Frontino; Asistencia_CGR_23-03-2022_Frontino; Asistencia_Inducción SST_23-02-2022
Asistencia_Primer respondiente_sesión_1_10-03-2022; Asistencia_Primer respondiente_sesión_2_18-03-2022; Asistencia_Reunión_lideres_SST_25-03-2022)
</t>
    </r>
    <r>
      <rPr>
        <b/>
        <sz val="10"/>
        <rFont val="Arial Narrow"/>
        <family val="2"/>
      </rPr>
      <t xml:space="preserve">PNN Los Nevados: </t>
    </r>
    <r>
      <rPr>
        <sz val="10"/>
        <rFont val="Arial Narrow"/>
        <family val="2"/>
      </rPr>
      <t xml:space="preserve">Durante este primer trimestre, se fortalece la comunicación y articulación con las secretarias de agricultura y gestión del riesgo y sus grupos operativos, fuerza pública (Policía nacional y Ejército Nacional) de los departamentos de Tolima, Quindío, Risaralda y Caldas, con ocasión de la atención de emergencias de alta montaña ocurridas en el PNN Los Nevados en jurisdicción del departamento de Tolima, involucrando instituciones, personal del área, campesinos y un grupo de guías y operadoras avalados por el Parque, montañistas de la ciudad de Ibagué Tolima en tareas de rescate y evacuación de los casos presentados, mejorando la respuesta ante eventos de este tipo.
En términos de la actualización del plan de emergencias, nos encontramos a la espera de aprobación de la versión remitida a través de Memorando 20216120000993 conforme a las instrucciones dadas en su momento. 
No obstante, se vienen dinamizando acciones contempladas en el plan de emergencias, entre las que se destaca la salida de campo con la Secretaria de Salud del municipio de Manizales generando la revisión de los DEA de Brisas y Cisne, se realiza capacitación de primer respondiente para el personal de la UTON y del área Protegida con manejo del Desfibrilador Externo Automático (DEA).
Se fortalece la dotación a través de la adquisición de 19 botiquines (remitidos por el nivel central de Parques) para reforzar las sedes administrativas y operativas del área protegida y los vehículos. 
Evidencias: I Reporte PAA 2022 Plan Emergencias PNN Los Nev; carpeta: Anexos PECDNS NEV
</t>
    </r>
    <r>
      <rPr>
        <b/>
        <sz val="10"/>
        <rFont val="Arial Narrow"/>
        <family val="2"/>
      </rPr>
      <t>PNN Nevado del Huila:</t>
    </r>
    <r>
      <rPr>
        <sz val="10"/>
        <rFont val="Arial Narrow"/>
        <family val="2"/>
      </rPr>
      <t xml:space="preserve">  Durante el periodo de reporte, se elabora informe de implementación de PEC   denominado "INFORME I TRIMESTRE PEC PNN NEVADO DEL HUILA" con su respectiva carpeta de ANEXOS
Evidencias: "INFORME I TRIMESTRE PEC PNN NEVADO DEL HUILA" -, carpeta: Anexos PECDNS NHU
</t>
    </r>
    <r>
      <rPr>
        <b/>
        <sz val="10"/>
        <rFont val="Arial Narrow"/>
        <family val="2"/>
      </rPr>
      <t xml:space="preserve">PNN Puracé: </t>
    </r>
    <r>
      <rPr>
        <sz val="10"/>
        <rFont val="Arial Narrow"/>
        <family val="2"/>
      </rPr>
      <t xml:space="preserve">Durante el periodo se han implementado las acciones del PECDNS, lo cual se ha consolidado en el informe trimestral de implementación del PECDNS.
Evidencias: INFORME PECDNS PRIMER TRIMESTRE 2022_PNN PUR 
Carpeta: Anexos PECDNS PUR.
</t>
    </r>
    <r>
      <rPr>
        <b/>
        <sz val="10"/>
        <rFont val="Arial Narrow"/>
        <family val="2"/>
      </rPr>
      <t>PNN Selva de Florencia:</t>
    </r>
    <r>
      <rPr>
        <sz val="10"/>
        <rFont val="Arial Narrow"/>
        <family val="2"/>
      </rPr>
      <t xml:space="preserve"> Durante el primer trimestre del año se realizan tres acciones del PEC, las cuales se consignan en un informe.
Evidencias: Informe PEC I Trimestre de 2022.
</t>
    </r>
    <r>
      <rPr>
        <b/>
        <sz val="10"/>
        <rFont val="Arial Narrow"/>
        <family val="2"/>
      </rPr>
      <t xml:space="preserve">PNN Tatama: </t>
    </r>
    <r>
      <rPr>
        <sz val="10"/>
        <rFont val="Arial Narrow"/>
        <family val="2"/>
      </rPr>
      <t xml:space="preserve">DTAO realizo la revisión y remitió al nivel central el  PECDNS, las otras acciones de implementación del cronograma serán realizadas en el siguiente trimestre de acuerdo a la programación del AP.
Evidencias: 120226120000643_envio OGR ; PECDNS Rev y ajus PNN TATAMA  DTAO
</t>
    </r>
    <r>
      <rPr>
        <b/>
        <sz val="10"/>
        <rFont val="Arial Narrow"/>
        <family val="2"/>
      </rPr>
      <t>SFF Galeras</t>
    </r>
    <r>
      <rPr>
        <sz val="10"/>
        <rFont val="Arial Narrow"/>
        <family val="2"/>
      </rPr>
      <t xml:space="preserve">: se cuenta con un informe del I Trimestre de la implementacion del PEC vigente. El AP tiene contemplado avanzar durante la vigencia 2022 en la implementacion de 11 de las 16 actividades contempladas en el PEC.
Evidencia: carpeta: informe de implementacion PEC_I Trimestre 2022"
</t>
    </r>
    <r>
      <rPr>
        <b/>
        <sz val="10"/>
        <rFont val="Arial Narrow"/>
        <family val="2"/>
      </rPr>
      <t xml:space="preserve">Santuario de Flora Isla de la Corota: </t>
    </r>
    <r>
      <rPr>
        <sz val="10"/>
        <rFont val="Arial Narrow"/>
        <family val="2"/>
      </rPr>
      <t xml:space="preserve">Se definió el plan de acción para implementación de acciones del PECDNS para la vigencia 2022 y se presentan evidencias para el I Trimestre.
Evidencias:
Cronograma Implementación y Seguimiento PECDNS_SFIC 2022 y 20226260000653_00001 memo cronograma
CARPETA Con evidencias:(1. 120226120000803_ Remi OGR  PECDNS SF COR;2. PECDNS SFIC 2022;3. Acta No 1_Reunión Inf. Implemetación PECDNS_14_03_2022;4. Acta No 3 _Socialización PECDNS SFIC_Equipo_22_03_2022;5. Memoria reunión CDGR_Enero 26_2022;6. Memoria reunión CDGR_Marzo 28_2022;7.  20226260000731 CMGRD_Marzo 24 de 2022;8. Respuesta CMGRD CIRCULAR 005_Marzo 29 de 2022;9. Acta No 1_Comité Local SFIC_Feb.7_22;10. Acta No 2_Reunión planeación_Marzo.03_22;11. Acta Nº3_Reunión planeación S.Santa_SFIC2022;12. Informe PVC SF Isla de la Corota_I Trimestre 2022;13. Informe monitoreo SFIC_ ITrimestre_ 2022."
</t>
    </r>
    <r>
      <rPr>
        <b/>
        <sz val="10"/>
        <rFont val="Arial Narrow"/>
        <family val="2"/>
      </rPr>
      <t>SFF Otún Quimbaya:</t>
    </r>
    <r>
      <rPr>
        <sz val="10"/>
        <rFont val="Arial Narrow"/>
        <family val="2"/>
      </rPr>
      <t xml:space="preserve"> Durante el primer trimestre del año se continuo con las medidas del Plan de Emergencias vigente, las relacionadas con: 1) Articulación con Comisión Permanente para Incendios Forestales de Risaralda, reunión en febrero 23 y del 30 de marzo; se continua con la presentación del seguimiento a las condiciones hidrometereológicas regionales por parte de la Mesa Técnica Agroclimática de Risaralda y se proyecta el plan de trabajo para 2022; 2) Manejo y mantenimiento del sistema de acueducto y de la infraestructura; 3) Seguimiento a condiciones climáticas, en especial seguimiento a datos de precipitación en el área protegida y las alertas del IDEAM. 
Mediante memorando 20226280000433 del 22 de marzo se envia a la DTAO el plan de manejo ajustado segun las observaciones de la Oficna de Gestión de riesgo.
Evidencias: 1. Informe Plan emergencias SFFOQ Trimestre 
2. Orfeo 20226280000433
</t>
    </r>
  </si>
  <si>
    <r>
      <t xml:space="preserve">Las Áreas Protegidas de la Dirección Territorial Andes NorOrientales tiene aprobados PECDNS de la siguiente forma: 
</t>
    </r>
    <r>
      <rPr>
        <b/>
        <sz val="10"/>
        <rFont val="Arial Narrow"/>
        <family val="2"/>
      </rPr>
      <t>PNN Cocuy</t>
    </r>
    <r>
      <rPr>
        <sz val="10"/>
        <rFont val="Arial Narrow"/>
        <family val="2"/>
      </rPr>
      <t xml:space="preserve"> memorando 20211500002753 fecha 25/10/2021.- 
</t>
    </r>
    <r>
      <rPr>
        <b/>
        <sz val="10"/>
        <rFont val="Arial Narrow"/>
        <family val="2"/>
      </rPr>
      <t xml:space="preserve">PNN Catatumbo </t>
    </r>
    <r>
      <rPr>
        <sz val="10"/>
        <rFont val="Arial Narrow"/>
        <family val="2"/>
      </rPr>
      <t xml:space="preserve">20211500002723 fecha 21/10/2021.- 
</t>
    </r>
    <r>
      <rPr>
        <b/>
        <sz val="10"/>
        <rFont val="Arial Narrow"/>
        <family val="2"/>
      </rPr>
      <t xml:space="preserve">AUN Estoraques </t>
    </r>
    <r>
      <rPr>
        <sz val="10"/>
        <rFont val="Arial Narrow"/>
        <family val="2"/>
      </rPr>
      <t xml:space="preserve">20211500001993 fecha 26/08/2021.- 
</t>
    </r>
    <r>
      <rPr>
        <b/>
        <sz val="10"/>
        <rFont val="Arial Narrow"/>
        <family val="2"/>
      </rPr>
      <t xml:space="preserve">Guanenta </t>
    </r>
    <r>
      <rPr>
        <sz val="10"/>
        <rFont val="Arial Narrow"/>
        <family val="2"/>
      </rPr>
      <t xml:space="preserve">20211500003303 fecha 29/11/2021.- 
</t>
    </r>
    <r>
      <rPr>
        <b/>
        <sz val="10"/>
        <rFont val="Arial Narrow"/>
        <family val="2"/>
      </rPr>
      <t xml:space="preserve">Iguaque </t>
    </r>
    <r>
      <rPr>
        <sz val="10"/>
        <rFont val="Arial Narrow"/>
        <family val="2"/>
      </rPr>
      <t xml:space="preserve">20211500003393 Fecha 16/12/2021.- 
</t>
    </r>
    <r>
      <rPr>
        <b/>
        <sz val="10"/>
        <rFont val="Arial Narrow"/>
        <family val="2"/>
      </rPr>
      <t xml:space="preserve">Tama </t>
    </r>
    <r>
      <rPr>
        <sz val="10"/>
        <rFont val="Arial Narrow"/>
        <family val="2"/>
      </rPr>
      <t xml:space="preserve">20211500000623 fecha 5/03/2021.-
</t>
    </r>
    <r>
      <rPr>
        <b/>
        <sz val="10"/>
        <rFont val="Arial Narrow"/>
        <family val="2"/>
      </rPr>
      <t xml:space="preserve">Pisba </t>
    </r>
    <r>
      <rPr>
        <sz val="10"/>
        <rFont val="Arial Narrow"/>
        <family val="2"/>
      </rPr>
      <t xml:space="preserve">20211500002983 fecha 5/11/2021.-
</t>
    </r>
    <r>
      <rPr>
        <b/>
        <sz val="10"/>
        <rFont val="Arial Narrow"/>
        <family val="2"/>
      </rPr>
      <t xml:space="preserve">PNN SERRANIA YARIGUIES </t>
    </r>
    <r>
      <rPr>
        <sz val="10"/>
        <rFont val="Arial Narrow"/>
        <family val="2"/>
      </rPr>
      <t>20201500002583 fecha 11/11/2020.
Para la vigencia 2022 Se programan socialización del Plan de emergencias y contingencias a partir del segundo cuatrimestre de la vigencia actual.  Para el primer cuatrimestre no presentan avance porcentual esta actividad para las AP de la DTAN, ni se anexan evidencias.</t>
    </r>
  </si>
  <si>
    <r>
      <rPr>
        <b/>
        <sz val="10"/>
        <rFont val="Arial Narrow"/>
        <family val="2"/>
      </rPr>
      <t>SFF IGUAQUE</t>
    </r>
    <r>
      <rPr>
        <sz val="10"/>
        <rFont val="Arial Narrow"/>
        <family val="2"/>
      </rPr>
      <t xml:space="preserve">: Se lleva a cabo socialización del plan de emergencias y contingencias por desastre naturales al funcionarios y contratistas del AP. Acta de reunión de fecha: 25/03/2022. (Avance: 40%) Anexo: Acta socializacion PEC mar 22-2022.
</t>
    </r>
    <r>
      <rPr>
        <b/>
        <sz val="10"/>
        <rFont val="Arial Narrow"/>
        <family val="2"/>
      </rPr>
      <t>PNN CATATUMBO</t>
    </r>
    <r>
      <rPr>
        <sz val="10"/>
        <rFont val="Arial Narrow"/>
        <family val="2"/>
      </rPr>
      <t xml:space="preserve">: Se socializa el plan de emergencias y contingencias por desastre natural al equipo de trabajo del AP. (Avance: 40%) Anexos: Acta socializacion PEC. mar 28-2022. 
</t>
    </r>
    <r>
      <rPr>
        <b/>
        <sz val="10"/>
        <rFont val="Arial Narrow"/>
        <family val="2"/>
      </rPr>
      <t>ANU ESTORAQUES</t>
    </r>
    <r>
      <rPr>
        <sz val="10"/>
        <rFont val="Arial Narrow"/>
        <family val="2"/>
      </rPr>
      <t xml:space="preserve">: Se llevo a cabo socialización del PEC  en el mes de febrero 2022. (Avance: 40%) Anexos: Acta-Socialización PEC y Lista _Socializacion PEC 2022. 
</t>
    </r>
    <r>
      <rPr>
        <b/>
        <sz val="10"/>
        <rFont val="Arial Narrow"/>
        <family val="2"/>
      </rPr>
      <t>PNN COCUY</t>
    </r>
    <r>
      <rPr>
        <sz val="10"/>
        <rFont val="Arial Narrow"/>
        <family val="2"/>
      </rPr>
      <t xml:space="preserve">: La actividad de socialización no se tenía programada para este primer cuatrimestre. (Avance 0%)
</t>
    </r>
    <r>
      <rPr>
        <b/>
        <sz val="10"/>
        <rFont val="Arial Narrow"/>
        <family val="2"/>
      </rPr>
      <t>SFF GUANENTA ALTO RIO FONCE</t>
    </r>
    <r>
      <rPr>
        <sz val="10"/>
        <rFont val="Arial Narrow"/>
        <family val="2"/>
      </rPr>
      <t xml:space="preserve">: La actividad de socialización no se tenía programada para este primer cuatrimestre. ( (Avance 0%)
</t>
    </r>
    <r>
      <rPr>
        <b/>
        <sz val="10"/>
        <rFont val="Arial Narrow"/>
        <family val="2"/>
      </rPr>
      <t>PNN PISBA</t>
    </r>
    <r>
      <rPr>
        <sz val="10"/>
        <rFont val="Arial Narrow"/>
        <family val="2"/>
      </rPr>
      <t xml:space="preserve">: La actividad de socialización no se tenía programada para este primer cuatrimestre. (Avance 0%))
</t>
    </r>
    <r>
      <rPr>
        <b/>
        <sz val="10"/>
        <rFont val="Arial Narrow"/>
        <family val="2"/>
      </rPr>
      <t>PNN SERRANIA YARIGUIES</t>
    </r>
    <r>
      <rPr>
        <sz val="10"/>
        <rFont val="Arial Narrow"/>
        <family val="2"/>
      </rPr>
      <t xml:space="preserve">: La actividad de socialización no se tenía programada para este primer cuatrimestre. (Avance 0%)
</t>
    </r>
    <r>
      <rPr>
        <b/>
        <sz val="10"/>
        <rFont val="Arial Narrow"/>
        <family val="2"/>
      </rPr>
      <t>PNN TAMA</t>
    </r>
    <r>
      <rPr>
        <sz val="10"/>
        <rFont val="Arial Narrow"/>
        <family val="2"/>
      </rPr>
      <t>: La actividad de socialización no se tenía programada para este primer cuatrimestre. (Avance 0%)</t>
    </r>
  </si>
  <si>
    <r>
      <rPr>
        <b/>
        <sz val="10"/>
        <rFont val="Arial Narrow"/>
        <family val="2"/>
      </rPr>
      <t>SFF IGUAQUE:</t>
    </r>
    <r>
      <rPr>
        <sz val="10"/>
        <rFont val="Arial Narrow"/>
        <family val="2"/>
      </rPr>
      <t xml:space="preserve"> La actividad no se tenía programada para este primer cuatrimestre. (Avance: 0%).
</t>
    </r>
    <r>
      <rPr>
        <b/>
        <sz val="10"/>
        <rFont val="Arial Narrow"/>
        <family val="2"/>
      </rPr>
      <t>PNN CATATUMBO</t>
    </r>
    <r>
      <rPr>
        <sz val="10"/>
        <rFont val="Arial Narrow"/>
        <family val="2"/>
      </rPr>
      <t xml:space="preserve">: La actividad no se tenía programada para este primer cuatrimestre. (Avance: 0%). 
</t>
    </r>
    <r>
      <rPr>
        <b/>
        <sz val="10"/>
        <rFont val="Arial Narrow"/>
        <family val="2"/>
      </rPr>
      <t>ANU ESTORAQUES</t>
    </r>
    <r>
      <rPr>
        <sz val="10"/>
        <rFont val="Arial Narrow"/>
        <family val="2"/>
      </rPr>
      <t xml:space="preserve">: La actividad no se tenía programada para este primer cuatrimestre. (Avance: 0%). 
</t>
    </r>
    <r>
      <rPr>
        <b/>
        <sz val="10"/>
        <rFont val="Arial Narrow"/>
        <family val="2"/>
      </rPr>
      <t>PNN COCUY</t>
    </r>
    <r>
      <rPr>
        <sz val="10"/>
        <rFont val="Arial Narrow"/>
        <family val="2"/>
      </rPr>
      <t xml:space="preserve">: La actividad no se tenía programada para este primer cuatrimestre. (Avance: 0%).
</t>
    </r>
    <r>
      <rPr>
        <b/>
        <sz val="10"/>
        <rFont val="Arial Narrow"/>
        <family val="2"/>
      </rPr>
      <t>SFF GUANENTA ALTO RIO FONCE</t>
    </r>
    <r>
      <rPr>
        <sz val="10"/>
        <rFont val="Arial Narrow"/>
        <family val="2"/>
      </rPr>
      <t xml:space="preserve">: La actividad no se tenía programada para este primer cuatrimestre. (Avance: 0%).
</t>
    </r>
    <r>
      <rPr>
        <b/>
        <sz val="10"/>
        <rFont val="Arial Narrow"/>
        <family val="2"/>
      </rPr>
      <t xml:space="preserve">PNN PISBA: </t>
    </r>
    <r>
      <rPr>
        <sz val="10"/>
        <rFont val="Arial Narrow"/>
        <family val="2"/>
      </rPr>
      <t xml:space="preserve">La actividad no se tenía programada para este primer cuatrimestre. (Avance: 0%).
</t>
    </r>
    <r>
      <rPr>
        <b/>
        <sz val="10"/>
        <rFont val="Arial Narrow"/>
        <family val="2"/>
      </rPr>
      <t>PNN SERRANIA YARIGUIES</t>
    </r>
    <r>
      <rPr>
        <sz val="10"/>
        <rFont val="Arial Narrow"/>
        <family val="2"/>
      </rPr>
      <t xml:space="preserve">: La actividad no se tenía programada para este primer cuatrimestre. (Avance: 0%).
</t>
    </r>
    <r>
      <rPr>
        <b/>
        <sz val="10"/>
        <rFont val="Arial Narrow"/>
        <family val="2"/>
      </rPr>
      <t>PNN TAMA</t>
    </r>
    <r>
      <rPr>
        <sz val="10"/>
        <rFont val="Arial Narrow"/>
        <family val="2"/>
      </rPr>
      <t>: La actividad no se tenía programada para este primer cuatrimestre. (Avance: 0%).
No se anexan evidencias en ninguna de las AP para la acción de control.</t>
    </r>
  </si>
  <si>
    <r>
      <t>PNN CORDILLERA DE LOS PICACHOS:</t>
    </r>
    <r>
      <rPr>
        <sz val="10"/>
        <rFont val="Arial Narrow"/>
        <family val="2"/>
      </rPr>
      <t xml:space="preserve">Se solicita a las alcaldías municipales de Uribe y San Vicente del Caguan un espacio en el Comité Municipal de Gestión del Riesgo para socializar el plan de emergencias y contingencias del Parque, se espera tener el reporte en el próximo seguimiento.
Evidencias: Anexo 1.1 Oficio CMGRD Alcalde SVC, Anexo 1.2.Oficio CMGRD Alcalde Uribe
</t>
    </r>
    <r>
      <rPr>
        <b/>
        <sz val="10"/>
        <rFont val="Arial Narrow"/>
        <family val="2"/>
      </rPr>
      <t xml:space="preserve">PNN SUMAPAZ: </t>
    </r>
    <r>
      <rPr>
        <sz val="10"/>
        <rFont val="Arial Narrow"/>
        <family val="2"/>
      </rPr>
      <t xml:space="preserve"> Durante los meses de enero, febrero y marzo  de 2022 el Parque Nacional Natural Sumapaz participó en el Consejo Local de Gestión de Riesgos (CLGRCC) de la Localidad de Sumapaz, en donde el área protegida aporto para la construcción y aprobación de plan de acción 2022, explicó  sobre el manejo de la plataforma de detección de puntos de calor de la NASA (NASA FIRMS) a las demás entidades participantes, y a su vez motivó a estas entidades apoyar la vigilancia de incendios forestales durante el periodo de verano. Adicionalmente se participó  del Consejo de Riesgo y en la mesa de la actualización del escenario de riesgos por incendio forestal del Plan Local de Gestión de Riesgos de la Localidad de Sumapaz. En enero y febrero se participó en las sesiones ordinarias de la Comisión Distrital para la Prevención y Mitigación de Incendios Forestales de Bogotá en dónde se recibieron reportes de pronóstico de clima y reporte de incendios atendidos en el Distrito. Evidencias: ASISTENCIA CLGR-CC FEB. 15, Comisión_incendios_20220114, Consejo_riesgos_20220124, Mesa_incendios_CLGRCC_20220210. 
</t>
    </r>
    <r>
      <rPr>
        <b/>
        <sz val="10"/>
        <rFont val="Arial Narrow"/>
        <family val="2"/>
      </rPr>
      <t>PNN CHINGAZA:</t>
    </r>
    <r>
      <rPr>
        <sz val="10"/>
        <rFont val="Arial Narrow"/>
        <family val="2"/>
      </rPr>
      <t xml:space="preserve">El área protegida realizó la actualización del PECDNS, aprobado mediante Memorando N° 20211500003353 de fecha 06-12-2021 y vigente por dos años; ha planeado realizar la socialización con las instancias del SNGRD en el mes de abril del 2022, por lo cual se ha iniciado el relacionamiento con los Consejos Municipales de Gestión de Riesgos de Desastres de los 11 municipios del área de influencia. Anexos: 1.3.1 Inf_Imp_PECDNS_2022
</t>
    </r>
    <r>
      <rPr>
        <b/>
        <sz val="10"/>
        <rFont val="Arial Narrow"/>
        <family val="2"/>
      </rPr>
      <t>PNN TINIGUA:</t>
    </r>
    <r>
      <rPr>
        <sz val="10"/>
        <rFont val="Arial Narrow"/>
        <family val="2"/>
      </rPr>
      <t xml:space="preserve">Durante el periodo de reporte se  programaron espacios mediante oficios para socializar el plan de emergencia y contingencia con distintas instituciones que conforman el SNGRD. 24.1_Inv_Socialización, así mismo se indica que dichos espacios no se ha  dado, por tanto no se carga soporte relacionado con el producto o evidencia de la acción. </t>
    </r>
    <r>
      <rPr>
        <b/>
        <sz val="10"/>
        <rFont val="Arial Narrow"/>
        <family val="2"/>
      </rPr>
      <t xml:space="preserve">
DNMI CINARUCO: </t>
    </r>
    <r>
      <rPr>
        <sz val="10"/>
        <rFont val="Arial Narrow"/>
        <family val="2"/>
      </rPr>
      <t xml:space="preserve">El área protegida  formulo su plan de emergencias y contingencias, el cual fue remitido a la oficina de gestión del riesgo mediante memorando N. 20217030002633 del 13 de octubre de 2021, a la fecha no se ha recibido la respectiva retroalimentación o aprobación del plan por parte de la oficina de gestión del riesgo. Por lo que aun no se avanza en su socialización y no se presentan evidencias en el periodo de reporte. 
</t>
    </r>
    <r>
      <rPr>
        <b/>
        <sz val="10"/>
        <rFont val="Arial Narrow"/>
        <family val="2"/>
      </rPr>
      <t>PNN SIERRA DE LA MACARENA:</t>
    </r>
    <r>
      <rPr>
        <sz val="10"/>
        <rFont val="Arial Narrow"/>
        <family val="2"/>
      </rPr>
      <t xml:space="preserve"> Se remitieron los oficios buscando un espacio para la socialización del Plan de Emergencia y contingencia aprobado por la OGR a los entes municipales, se deja como evidencia soporte de los orfeos radicados en las alcaldías de La Macarena, Vistahermosa y Puerto Concordia, se encuentra a la espera de aprobación y agendar estos espacios por parte de  las alcandías (Anexo 6 Radic Alcaldía Macarena_ Socializ PECDN, Anexo 6.1 Radic Alcaldía Vistahermosa_Socializ PECDN, Anexo 6.2 Radic Alcaldía Pto Conco Socializ PECDN)
</t>
    </r>
    <r>
      <rPr>
        <b/>
        <sz val="10"/>
        <rFont val="Arial Narrow"/>
        <family val="2"/>
      </rPr>
      <t>PNN EL TUPARRO:</t>
    </r>
    <r>
      <rPr>
        <sz val="10"/>
        <rFont val="Arial Narrow"/>
        <family val="2"/>
      </rPr>
      <t xml:space="preserve"> El PNN El Tuparro participa activamente en el Comité Departamental de Gestión del Riesgo de Desastres de Vichada, en el cual se ha socializado el PECDN del PNN El Tuparro. Evidencias: 2.1. Inf_CDGRD y 2.2. Listado CDGRD</t>
    </r>
  </si>
  <si>
    <r>
      <rPr>
        <b/>
        <sz val="10"/>
        <rFont val="Arial Narrow"/>
        <family val="2"/>
      </rPr>
      <t>PNN PICACHOS</t>
    </r>
    <r>
      <rPr>
        <sz val="10"/>
        <rFont val="Arial Narrow"/>
        <family val="2"/>
      </rPr>
      <t xml:space="preserve">: 7%
</t>
    </r>
    <r>
      <rPr>
        <b/>
        <sz val="10"/>
        <rFont val="Arial Narrow"/>
        <family val="2"/>
      </rPr>
      <t xml:space="preserve">PNN SUMAPAZ: </t>
    </r>
    <r>
      <rPr>
        <sz val="10"/>
        <rFont val="Arial Narrow"/>
        <family val="2"/>
      </rPr>
      <t xml:space="preserve">7%
</t>
    </r>
    <r>
      <rPr>
        <b/>
        <sz val="10"/>
        <rFont val="Arial Narrow"/>
        <family val="2"/>
      </rPr>
      <t xml:space="preserve">PNN CHINGAZA: </t>
    </r>
    <r>
      <rPr>
        <sz val="10"/>
        <rFont val="Arial Narrow"/>
        <family val="2"/>
      </rPr>
      <t xml:space="preserve">7%
</t>
    </r>
    <r>
      <rPr>
        <b/>
        <sz val="10"/>
        <rFont val="Arial Narrow"/>
        <family val="2"/>
      </rPr>
      <t>PNN TINIGUA: 7</t>
    </r>
    <r>
      <rPr>
        <sz val="10"/>
        <rFont val="Arial Narrow"/>
        <family val="2"/>
      </rPr>
      <t xml:space="preserve">%
</t>
    </r>
    <r>
      <rPr>
        <b/>
        <sz val="10"/>
        <rFont val="Arial Narrow"/>
        <family val="2"/>
      </rPr>
      <t>DNMI CINARUCO:</t>
    </r>
    <r>
      <rPr>
        <sz val="10"/>
        <rFont val="Arial Narrow"/>
        <family val="2"/>
      </rPr>
      <t xml:space="preserve"> 0%
</t>
    </r>
    <r>
      <rPr>
        <b/>
        <sz val="10"/>
        <rFont val="Arial Narrow"/>
        <family val="2"/>
      </rPr>
      <t xml:space="preserve">PNN MACARENA: </t>
    </r>
    <r>
      <rPr>
        <sz val="10"/>
        <rFont val="Arial Narrow"/>
        <family val="2"/>
      </rPr>
      <t xml:space="preserve">7%
</t>
    </r>
    <r>
      <rPr>
        <b/>
        <sz val="10"/>
        <rFont val="Arial Narrow"/>
        <family val="2"/>
      </rPr>
      <t xml:space="preserve">PNN EL TUPARRO: </t>
    </r>
    <r>
      <rPr>
        <sz val="10"/>
        <rFont val="Arial Narrow"/>
        <family val="2"/>
      </rPr>
      <t>7%</t>
    </r>
  </si>
  <si>
    <r>
      <rPr>
        <b/>
        <sz val="10"/>
        <rFont val="Arial Narrow"/>
        <family val="2"/>
      </rPr>
      <t>1. PNN FARALLONES DE CALI:</t>
    </r>
    <r>
      <rPr>
        <sz val="10"/>
        <rFont val="Arial Narrow"/>
        <family val="2"/>
      </rPr>
      <t xml:space="preserve"> "Mediante memorando 20221500000013 de fecha 07 de Enero de 2022, el Jefe de la Oficina asesora del riesgo, da respuesta al memorando 20217660021663 del 05 de Diciembre del 2021, suscrito por la Jefe del Parque, en donde se manifiesta que hay un avance en el Plan de Emergencias y Contingencias por desastres naturales y socio naturales, sin embargo el mismo debe ajustarse de acuerdo a las orientaciones técnicas emitidas, el documento de comentarios, orientaciones que se incluyen en el sistema Orfeo así como en el drive institucional a la fecha el equipo del PNN Farallones, se encuentra realizando los ajustes del mencionado.
Evidencia: 20221500000013 de fecha 07 de Enero de 2022."
</t>
    </r>
    <r>
      <rPr>
        <b/>
        <sz val="10"/>
        <rFont val="Arial Narrow"/>
        <family val="2"/>
      </rPr>
      <t>2. PNN GORGONA</t>
    </r>
    <r>
      <rPr>
        <sz val="10"/>
        <rFont val="Arial Narrow"/>
        <family val="2"/>
      </rPr>
      <t xml:space="preserve">: "Plan de Emergencias y contingencias en formulación, no está aprobado, se están ajustando las observaciones de Nivel central.
</t>
    </r>
    <r>
      <rPr>
        <b/>
        <sz val="10"/>
        <rFont val="Arial Narrow"/>
        <family val="2"/>
      </rPr>
      <t>3. SFF ISLA MALPELO</t>
    </r>
    <r>
      <rPr>
        <sz val="10"/>
        <rFont val="Arial Narrow"/>
        <family val="2"/>
      </rPr>
      <t xml:space="preserve">: "Se recibe el memorando 20221500000033, el 07 de enero del 2022 con la aprobación del documento ""Plan de Emergencia y Contingencia de desastres naturales"" del Santuario de Fauna y Flora de la Isla Malpelo; en el cual se notifican las acciones a realizar posteriores a dicha aprobación. Sin embargo la socialización de dicho documento no se ha realizado en el periodo reportado.
Evidencias: -Memorando de aprobación 
</t>
    </r>
    <r>
      <rPr>
        <b/>
        <sz val="10"/>
        <rFont val="Arial Narrow"/>
        <family val="2"/>
      </rPr>
      <t>4. PNN KATIOS</t>
    </r>
    <r>
      <rPr>
        <sz val="10"/>
        <rFont val="Arial Narrow"/>
        <family val="2"/>
      </rPr>
      <t xml:space="preserve">: "Se socializo el plan de emergencias y contingencia de prevención y desastres socio ambientales ante la entidad territorial de CMGRDU de Unguia, y se socializo con la comunidad indígena de Arquia.
-MEMORIA SOCIALIZACION PEC EN UNGUIA 2022.
-Acta-de-reunion-v-Comite-Local-Planeac-Interna-PNNK"
</t>
    </r>
    <r>
      <rPr>
        <b/>
        <sz val="10"/>
        <rFont val="Arial Narrow"/>
        <family val="2"/>
      </rPr>
      <t xml:space="preserve">5. PNN MUNCHIQUE: </t>
    </r>
    <r>
      <rPr>
        <sz val="10"/>
        <rFont val="Arial Narrow"/>
        <family val="2"/>
      </rPr>
      <t xml:space="preserve">Para este seguimiento no se reporta avance considerando que la socialización es anual y el área la realizó en septiembre del año pasado y para el 2022 todavía no se ha ejecutado
</t>
    </r>
    <r>
      <rPr>
        <b/>
        <sz val="10"/>
        <rFont val="Arial Narrow"/>
        <family val="2"/>
      </rPr>
      <t>6. PNN SANQUIANGA:</t>
    </r>
    <r>
      <rPr>
        <sz val="10"/>
        <rFont val="Arial Narrow"/>
        <family val="2"/>
      </rPr>
      <t xml:space="preserve"> "El documento fue devuelto al área protegida para sus ajustes de formato y nuevas orientaciones técnicas; en la programación del área; se fijó para el mes de abril el desarrollo de esta labor. Evidencia: -Acta comité técnico local; equipo de trabajo del 08 de febrero de 2022 donde se fija esta labor."
</t>
    </r>
    <r>
      <rPr>
        <b/>
        <sz val="10"/>
        <rFont val="Arial Narrow"/>
        <family val="2"/>
      </rPr>
      <t>7. PNN URAMBA BAHIA MALAGA</t>
    </r>
    <r>
      <rPr>
        <sz val="10"/>
        <rFont val="Arial Narrow"/>
        <family val="2"/>
      </rPr>
      <t xml:space="preserve">: "Se cuenta con una propuesta del documento de PLAN DE EMERGENCIAS Y CONTINGENCIAS POR DESASTRES NATURALES Y SOCIO– NATURALES DEL PNN URAMBA, BAHÍA MÁLAGA, que fue remitido por el director territorial el día 23 de noviembre del año 2021.
Frente a lo anterior la oficina de gestión del riesgo emite memorando 20217580000563 sugiriendo ajustes al documento para su aprobación.
Se programa para el segundo trimestre del año 2022, avanzar en la revisión y ajuste del documento de acuerdo a las orientaciones de la OGR y paso seguido, planificar los espacios de socialización con el equipo y los demás actores involucrados.
Evidencias: (la evidencia adjunta, se remite para con carácter informativo de trazabilidad)
-Anexo 1. Memorando remisión documento 120217580000563_00001.
-Anexo 2. Memorando de recomendación ajuste al documento (120217580000563_00006)
-Anexo 3. Documento con ajustes sugeridos por la OGR.
</t>
    </r>
    <r>
      <rPr>
        <b/>
        <sz val="10"/>
        <rFont val="Arial Narrow"/>
        <family val="2"/>
      </rPr>
      <t>8. PN UTRIA</t>
    </r>
    <r>
      <rPr>
        <sz val="10"/>
        <rFont val="Arial Narrow"/>
        <family val="2"/>
      </rPr>
      <t>: "El documento esta aun en ajuste para ser enviado en el mes de abril a la oficina asesora de Riesgo para su última revisión y aprobación.
Evidencias: (la evidencia adjunta, se remite para con carácter informativo de trazabilidad)
-120217720015923_00006
-120217720015923_00004
-120217720015923_00008"</t>
    </r>
  </si>
  <si>
    <r>
      <rPr>
        <b/>
        <sz val="12"/>
        <rFont val="Arial Narrow"/>
        <family val="2"/>
      </rPr>
      <t>PARAMILLO</t>
    </r>
    <r>
      <rPr>
        <sz val="12"/>
        <rFont val="Arial Narrow"/>
        <family val="2"/>
      </rPr>
      <t xml:space="preserve">: Para este trimestre no se programó adelantar la socialización del Plan de Emergencia y contingencia del Parque, dado que se están cumpliendo con otros compromisos prioritarios que ocupan la capacidad de personal y logístico del AP, como es la instalación de los pseudomojones financiados por KFW Fase II, que se están materializando en campo y ocupan el primer y parte del segundo trimestre, por tanto, se espera más adelante estar cumplimiento con este compromiso, cuando se pueda contar con la disponibilidad de mayor cantidad de funcionarios y contratistas. No se registran evidencias. Avance 0%.
</t>
    </r>
    <r>
      <rPr>
        <b/>
        <sz val="12"/>
        <rFont val="Arial Narrow"/>
        <family val="2"/>
      </rPr>
      <t>PNN TAYRONA</t>
    </r>
    <r>
      <rPr>
        <sz val="12"/>
        <rFont val="Arial Narrow"/>
        <family val="2"/>
      </rPr>
      <t xml:space="preserve">. En atención al ejercicio de  planeación del AP para atender  otros temas Misionales, que ocupan la capacidad y disponibilidad de personal funcionario y contratista, Para este trimestre no se programó adelantar la socialización del Plan de Emergencia y contingencia del Parque,  por tanto, se estima realizar la socialización en el segundo cuatrimestre del año 2022. No se registran evidencias. Avance 0%. 
</t>
    </r>
    <r>
      <rPr>
        <b/>
        <sz val="12"/>
        <rFont val="Arial Narrow"/>
        <family val="2"/>
      </rPr>
      <t>SFF CGSM</t>
    </r>
    <r>
      <rPr>
        <sz val="12"/>
        <rFont val="Arial Narrow"/>
        <family val="2"/>
      </rPr>
      <t xml:space="preserve">: En atención al ejercicio de planeación del AP para atender otros temas misionales, que ocupan la capacidad y disponibilidad del personal funcionario y contratista, para este trimestre no se programó adelantar la socialización del plan de emergencia y contingencia del parque, se estima la socialización para el segundo trimestre del 2022. No registra evidencias, Avance 0%
</t>
    </r>
    <r>
      <rPr>
        <b/>
        <sz val="12"/>
        <rFont val="Arial Narrow"/>
        <family val="2"/>
      </rPr>
      <t>SFF EL CORCHAL</t>
    </r>
    <r>
      <rPr>
        <sz val="12"/>
        <rFont val="Arial Narrow"/>
        <family val="2"/>
      </rPr>
      <t xml:space="preserve">: Para el primer cuatrimestre del año 2022, no se programó realizar esta actividad. Se ha proyectado realizar socialización al equipo de trabajo en el mes de mayo del año en curso. No registra evidencias, Avance 0%. 
</t>
    </r>
    <r>
      <rPr>
        <b/>
        <sz val="12"/>
        <rFont val="Arial Narrow"/>
        <family val="2"/>
      </rPr>
      <t>PNN Old Providence</t>
    </r>
    <r>
      <rPr>
        <sz val="12"/>
        <rFont val="Arial Narrow"/>
        <family val="2"/>
      </rPr>
      <t xml:space="preserve">: Para el primer cuatrimestre del año 2022 no se programó adelantar la socialización del Plan de Emergencia y Contingencia del Parque, con el personal del Parque debido a que el personal del Parque se encuentra concentrado en la implementación de las estrategias de recuperación del Parque después del paso del huracán y además porque la operatividad del AP no ha podido recuperarse. No registra evidencias, Avance 0%.
</t>
    </r>
    <r>
      <rPr>
        <b/>
        <sz val="12"/>
        <rFont val="Arial Narrow"/>
        <family val="2"/>
      </rPr>
      <t>VIPIS</t>
    </r>
    <r>
      <rPr>
        <sz val="12"/>
        <rFont val="Arial Narrow"/>
        <family val="2"/>
      </rPr>
      <t xml:space="preserve">: Se tiene programado la socialización del PLEC a todo el Equipo Vipis en el segundo cuatrimestre de la Vigencia. Para el primer cuatrimestre no estaba programada la actividad. No se registran evidencias. Avance 0%. 
</t>
    </r>
    <r>
      <rPr>
        <b/>
        <sz val="12"/>
        <rFont val="Arial Narrow"/>
        <family val="2"/>
      </rPr>
      <t>CRSB</t>
    </r>
    <r>
      <rPr>
        <sz val="12"/>
        <rFont val="Arial Narrow"/>
        <family val="2"/>
      </rPr>
      <t xml:space="preserve">: Para este trimestre no se programó adelantar la socialización del Plan de Emergencia y Contingencia del Parque, dado que se están cumpliendo con otros compromisos prioritarios que ocupan la capacidad de personal del AP.  Desde el AP, se vienen realizando los acompañamientos más relevantes en relación al tema, con el apoyo del profesional de Planeación, el líder de SST y un funcionario operario que apoya los temas de educación ambiental, toda vez que desde finales del 2020 el área protegida carece del funcionario profesional grado 8 que venía apoyando PLEC, se espera poder avanzar en esta actividad a partir del segundo trimestre del 2022. El AP cuenta con un plan de capacitaciones interno liderado por el subprograma de educación ambiental, durante el primer trimestre se construyó el cronograma, quedando programada la capacitación del PLEC para el mes de abril con el apoyo de la DTCA y el líder de SST. No registra evidencias, avance 0%
</t>
    </r>
    <r>
      <rPr>
        <b/>
        <sz val="12"/>
        <rFont val="Arial Narrow"/>
        <family val="2"/>
      </rPr>
      <t>CORALES DE PROFUNDIDAD</t>
    </r>
    <r>
      <rPr>
        <sz val="12"/>
        <rFont val="Arial Narrow"/>
        <family val="2"/>
      </rPr>
      <t xml:space="preserve">: La socialización del PECDNS, al interior del equipo de trabajo del área protegida, está programada para realizar durante el segundo cuatrimestre del año 2022. No estaba programada para el primer cuatrimestre. No registra evidencias. Avance 0%. 
</t>
    </r>
    <r>
      <rPr>
        <b/>
        <sz val="12"/>
        <rFont val="Arial Narrow"/>
        <family val="2"/>
      </rPr>
      <t>SFF LOS COLORADOS</t>
    </r>
    <r>
      <rPr>
        <sz val="12"/>
        <rFont val="Arial Narrow"/>
        <family val="2"/>
      </rPr>
      <t xml:space="preserve">: El plan de emergencias  y contingencias por Desastres Naturales y Socio Naturales del SFF Los Colorados, fue aprobado mediante memorando 20201500003133 del 28 de diciembre del 2020. En torno a su socialización para el primer cuatrimestre, se llevó a cabo dicha actividad con el equipo del santuario el  día 22 de Febrero (Anexo 1. Acta de socialización del PECDNS-Equipo-SFFC-22-01-22).Avance 40%
</t>
    </r>
    <r>
      <rPr>
        <b/>
        <sz val="12"/>
        <rFont val="Arial Narrow"/>
        <family val="2"/>
      </rPr>
      <t>PNN MACUIRA</t>
    </r>
    <r>
      <rPr>
        <sz val="12"/>
        <rFont val="Arial Narrow"/>
        <family val="2"/>
      </rPr>
      <t xml:space="preserve">: La funcionaria encargada del tema socializará durante el segundo cuatrimestre el Plan de Emergencia y Contingencia al interior del equipo. Se plantea el espacio de socialización con el equipo en el comité local mensual del mes de mayo que se realizan en el PNN de Macuira. No registra evidencias. Avance 0%. 
</t>
    </r>
    <r>
      <rPr>
        <b/>
        <sz val="12"/>
        <rFont val="Arial Narrow"/>
        <family val="2"/>
      </rPr>
      <t>SFF LOS FLAMENGOS</t>
    </r>
    <r>
      <rPr>
        <sz val="12"/>
        <rFont val="Arial Narrow"/>
        <family val="2"/>
      </rPr>
      <t xml:space="preserve">. Se realizó la socialización de plan de emergencia y contingencia por desastres naturales , relacionado con el tema de Incendios Forestales, al equipo de trabajo  el día 18 de marzo de 2022. Evidencia: Anexo 2_Socializacion PLEC. Avance 40%. 
</t>
    </r>
    <r>
      <rPr>
        <b/>
        <sz val="12"/>
        <rFont val="Arial Narrow"/>
        <family val="2"/>
      </rPr>
      <t xml:space="preserve">SNSM </t>
    </r>
    <r>
      <rPr>
        <sz val="12"/>
        <rFont val="Arial Narrow"/>
        <family val="2"/>
      </rPr>
      <t xml:space="preserve">Como parte de las acciones de implementación del PLECDNS aprobado, se realizó una jornada de trabajo de inducción y reinducción del equipo del PNN SNSM el 8 de febrero de 2022, en el marco de la cual se socializó el Plan.  Hubo participación virtual y presencial de los miembros del equipo del AP. Se aportan las siguientes evidencias en la carpeta Acción 2:   1) CONVOCATORIA SOCIALIZACION PLECDNS; 2) Lista asistencia socializacion PLECDNS_Feb 8 de 2022; 3) Fotografías socialización PLECDNS_Feb 8 de 2022 y 4) Soporte de participación virtual Socializacion PLECDNS.Avance 40% 
</t>
    </r>
    <r>
      <rPr>
        <b/>
        <sz val="12"/>
        <rFont val="Arial Narrow"/>
        <family val="2"/>
      </rPr>
      <t>ACANDI</t>
    </r>
    <r>
      <rPr>
        <sz val="12"/>
        <rFont val="Arial Narrow"/>
        <family val="2"/>
      </rPr>
      <t xml:space="preserve">:  Durante el cuatrimestre se socializó al equipo técnico del área protegida el Plan de Emergencia y Contingencia por Desastres Naturales, donde se dio a conocer las principales amenazas naturales y sus protocolos de respuesta. Evidencia: Anexo 3. Listado de asistencia. Avance 40%
</t>
    </r>
    <r>
      <rPr>
        <b/>
        <sz val="12"/>
        <rFont val="Arial Narrow"/>
        <family val="2"/>
      </rPr>
      <t>BAHIA PORTETE</t>
    </r>
    <r>
      <rPr>
        <sz val="12"/>
        <rFont val="Arial Narrow"/>
        <family val="2"/>
      </rPr>
      <t>.  Se tiene programado la socialización del PLEC a todo el Equipo  en el segundo cuatrimestre de la Vigencia. Para el primer cuatrimestre no estaba programada la actividad. No se registran evidencias. Avance 0%.</t>
    </r>
  </si>
  <si>
    <r>
      <rPr>
        <b/>
        <sz val="12"/>
        <rFont val="Arial Narrow"/>
        <family val="2"/>
      </rPr>
      <t xml:space="preserve">PARAMILLO: </t>
    </r>
    <r>
      <rPr>
        <sz val="12"/>
        <rFont val="Arial Narrow"/>
        <family val="2"/>
      </rPr>
      <t xml:space="preserve">Para este trimestre el AP cuenta con el informe trimestral de implementación de las medidas de intervención de su Plan de Emergencia y Contingencia por riesgos naturales que aún se viene desarrollando, donde se evidencian los avances para este primer trimestre. EVIDENCIA: 2022_03_31 Informe PECDNS trimestre I PNN Paramillo.  2022_04_04 Remisión informe trimestre I de implementación Plan de emergencia por desastres naturales. Avance 13% 
</t>
    </r>
    <r>
      <rPr>
        <b/>
        <sz val="12"/>
        <rFont val="Arial Narrow"/>
        <family val="2"/>
      </rPr>
      <t>PNN TAYRONA</t>
    </r>
    <r>
      <rPr>
        <sz val="12"/>
        <rFont val="Arial Narrow"/>
        <family val="2"/>
      </rPr>
      <t xml:space="preserve">. En atención al ejercicio de  planeación del AP para atender otros temas Misionales, El AP no ha realizado acciones que permitan avanzar en la implementación del Plan de emergencia por desastres naturales. No registra evidencias. Avance 0% 
</t>
    </r>
    <r>
      <rPr>
        <b/>
        <sz val="12"/>
        <rFont val="Arial Narrow"/>
        <family val="2"/>
      </rPr>
      <t>SFF CGSM</t>
    </r>
    <r>
      <rPr>
        <sz val="12"/>
        <rFont val="Arial Narrow"/>
        <family val="2"/>
      </rPr>
      <t xml:space="preserve">. En atención al ejercicio de  planeación del AP para atender  otros temas Misionales, El AP no ha realizado acciones que permitan avanzar en la implementación del Plan de emergencia por desastres naturales. . No registra evidencias. Avance 0%.
</t>
    </r>
    <r>
      <rPr>
        <b/>
        <sz val="12"/>
        <rFont val="Arial Narrow"/>
        <family val="2"/>
      </rPr>
      <t>SFF EL CORCHAL</t>
    </r>
    <r>
      <rPr>
        <sz val="12"/>
        <rFont val="Arial Narrow"/>
        <family val="2"/>
      </rPr>
      <t xml:space="preserve">: No se tienen acciones por reportar. De acuerdo a cronograma interno se adelantarán acciones a partir del mes de Abril del año en curso. No registra evidencias, Avance 0%.
</t>
    </r>
    <r>
      <rPr>
        <b/>
        <sz val="12"/>
        <rFont val="Arial Narrow"/>
        <family val="2"/>
      </rPr>
      <t>PNN Old Providence</t>
    </r>
    <r>
      <rPr>
        <sz val="12"/>
        <rFont val="Arial Narrow"/>
        <family val="2"/>
      </rPr>
      <t xml:space="preserve">: No se tienen acciones a reportar. No registra evidencias, Avance 0%. 
</t>
    </r>
    <r>
      <rPr>
        <b/>
        <sz val="12"/>
        <rFont val="Arial Narrow"/>
        <family val="2"/>
      </rPr>
      <t>VIPIS</t>
    </r>
    <r>
      <rPr>
        <sz val="12"/>
        <rFont val="Arial Narrow"/>
        <family val="2"/>
      </rPr>
      <t xml:space="preserve">: Actualmente se tiene aprobado el plan de emergencia y contingencia por desastres naturales y socionaturales – PECDNS. Así mismo, se cuenta con el informe trimestral (Enero  - Marzo) de implementación donde se evidencian los avances de las acciones a desarrollar conforme el cronograma planteado en dicho documento. Es bueno resaltar que este informe se reporta en el PAA 2022, donde es verificado por DTCA y NC. Evidencia: Informe implementación PEC trimestre I; cargue drive dtca. Avance 13%.  
</t>
    </r>
    <r>
      <rPr>
        <b/>
        <sz val="12"/>
        <rFont val="Arial Narrow"/>
        <family val="2"/>
      </rPr>
      <t>CRSB</t>
    </r>
    <r>
      <rPr>
        <sz val="12"/>
        <rFont val="Arial Narrow"/>
        <family val="2"/>
      </rPr>
      <t xml:space="preserve">: La Profesional de Planeación, el líder de SST, un funcionario operario que apoya los temas de educación ambiental y la profesional de la DTCA, apoyan la implementación del PLEC desde los procesos que aportan al mismo. Se aportan como evidencias como avances  del informe de implementación con todos sus soportes: Anexo 1, Anexo8_Registro Fotográfico estado muelle Isla Mucura; Anexo9_Registro Fotografico estado muelle Isla Grande; Anexo2_03-22-2022 Funciones y Responsabilidades en SST; Anexo3_Cronograma de capacitacion SST vigencia 2022; Anexo5_FOTOS DE BOTIQUINES RECIBIDOS PNNCRSB 2022; Anexo6_presupuesto aprobado CONSOLIDADO PAAC CARIBE 23122021 V3 301221; Anexo7_MATRIZ CORALES DEL ROSARIO REVISADA Y ACTUALIZADA a 30 de noviembre del 2021; Anexo4_LISTA  ASISTENCIA .xlsx; Anexo5_FOTOS DE BOTIQUINES RECIBIDOS PNNCRSB 2022; Anexo6_presupuesto aprobado CONSOLIDADO PAAC CARIBE 23122021 V3 301221; Anexo7_MATRIZ CORALES DEL ROSARIO REVISADA Y ACTUALIZADA a 30 de noviembre del 2021; Implementacion_PEDCNS_PNNCRSB_I_trimestre. Avance 13%.
</t>
    </r>
    <r>
      <rPr>
        <b/>
        <sz val="12"/>
        <rFont val="Arial Narrow"/>
        <family val="2"/>
      </rPr>
      <t>CORALES DE PROFUNDIDAD</t>
    </r>
    <r>
      <rPr>
        <sz val="12"/>
        <rFont val="Arial Narrow"/>
        <family val="2"/>
      </rPr>
      <t xml:space="preserve">: El área protegida viene reportando en el PAA 2022, el informe trimestral del avance en la implementación del PECDNS, el cual aporta insumos para el informe final, correspondiente al segundo año, en donde termina su vigencia.
Anexo1_Primer_Informe_Trimestral_Impl_PECDNS_PNN_CPR_30_03_2022.
Anexo_2_Email_DTCA_Valid_Primer_Informe_Trimestral_Implem_PECDNS_PNN_CPR_30_03-2022. Avance 13%.
</t>
    </r>
    <r>
      <rPr>
        <b/>
        <sz val="12"/>
        <rFont val="Arial Narrow"/>
        <family val="2"/>
      </rPr>
      <t>LOS COLORADOS</t>
    </r>
    <r>
      <rPr>
        <sz val="12"/>
        <rFont val="Arial Narrow"/>
        <family val="2"/>
      </rPr>
      <t xml:space="preserve">: Durante el primer cuatrimestre, se han adelantado acciones dirigidas a la implementación del PECDNS de acuerdo al cronograma de actividades y que se presentan en detalle en el informe de implementación (Anexo 1. Informe de implementación del PECDNS 29-03-2022).De  acuerdo al procedimiento, se envió mediante comunicación del 29 de Marzo de 2022, al director de la Oficina de Gestión del Riesgo del NC, y a la profesional de gestión del riesgo de la DTCA (Anexo 2.Comunicación remisión implementación PECDNS 29-3-22) Avance 40%.
</t>
    </r>
    <r>
      <rPr>
        <b/>
        <sz val="12"/>
        <rFont val="Arial Narrow"/>
        <family val="2"/>
      </rPr>
      <t>PNN MACUIRA</t>
    </r>
    <r>
      <rPr>
        <sz val="12"/>
        <rFont val="Arial Narrow"/>
        <family val="2"/>
      </rPr>
      <t xml:space="preserve">. Durante el mes de marzo de 2022, se adelantaron algunas acciones que se detallan en el informe de implementación, entre las acciones más relevantes se encuentra la inspección de los riesgos naturales y socionaturales en el Área Protegida, a través de los recorridos de PVC en todos los sectores de manejo (Tawaira, Kajashiwo’u, Siapana y Anuwapa’a), construcción de contenidos temáticos, así como el mantenimiento de vehículos adscritos al AP, actualización del directorio institucional del PNN de Macuira dado que se ha completado con el ingreso de un nuevo jefe de área protegida en propiedad, entre otras acciones. Evidencias: Anexo1_informe_implementación PNN de Macuira_1er trimestre; Anexo 2. Condiciones de alertas para el PNN de Macuira. Avance 13%. 
</t>
    </r>
    <r>
      <rPr>
        <b/>
        <sz val="12"/>
        <rFont val="Arial Narrow"/>
        <family val="2"/>
      </rPr>
      <t>SFF LOS FLAMENCOS</t>
    </r>
    <r>
      <rPr>
        <sz val="12"/>
        <rFont val="Arial Narrow"/>
        <family val="2"/>
      </rPr>
      <t xml:space="preserve">: Conforme al cronograma definido para la implementación del PLECD se lograron desarrollar las siguiente actividad:-  Participación en las mesas de trabajo para la Construcción y Formulación del Plan de Ordenamiento Departamental (POD) de La Guajira. Evidencias:Informe PECDNS_Itrimestre_ 2022 SFF Flamencos;  Anexo 4_NECESIDADES DE MANTENIMIENTO SANTUARIO LOS FLAMENCOS; Anexo 5_Participacion en POT Guajira. Avance 13%
</t>
    </r>
    <r>
      <rPr>
        <b/>
        <sz val="12"/>
        <rFont val="Arial Narrow"/>
        <family val="2"/>
      </rPr>
      <t>SNSM</t>
    </r>
    <r>
      <rPr>
        <sz val="12"/>
        <rFont val="Arial Narrow"/>
        <family val="2"/>
      </rPr>
      <t xml:space="preserve">: El AP elaboró el primer informe trimestral de implementación del PLECDNS, con destino al reporte de indicadores PAA 2022. Se adjunta el soporte Informe_implementación _PNN SNSM I trimestre 2022 Avance 13%.
</t>
    </r>
    <r>
      <rPr>
        <b/>
        <sz val="12"/>
        <rFont val="Arial Narrow"/>
        <family val="2"/>
      </rPr>
      <t>ACANDÍ</t>
    </r>
    <r>
      <rPr>
        <sz val="12"/>
        <rFont val="Arial Narrow"/>
        <family val="2"/>
      </rPr>
      <t xml:space="preserve">: El AP no ha realizó acciones que permitan avanzar en la implementación del Plan de emergencia por desastres naturales. . No registra evidencias. Avance 0%.
</t>
    </r>
    <r>
      <rPr>
        <b/>
        <sz val="12"/>
        <rFont val="Arial Narrow"/>
        <family val="2"/>
      </rPr>
      <t xml:space="preserve">BAHIA PORTETE: </t>
    </r>
    <r>
      <rPr>
        <sz val="12"/>
        <rFont val="Arial Narrow"/>
        <family val="2"/>
      </rPr>
      <t>En atención al ejercicio de planeación del AP para atender otros temas Misionales, El AP no ha realizado acciones que permitan avanzar en la implementación del Plan de emergencia por desastres naturales. No registra evidencias. Avance 0%.</t>
    </r>
  </si>
  <si>
    <r>
      <rPr>
        <b/>
        <sz val="10"/>
        <rFont val="Arial Narrow"/>
        <family val="2"/>
      </rPr>
      <t>GGF</t>
    </r>
    <r>
      <rPr>
        <sz val="10"/>
        <rFont val="Arial Narrow"/>
        <family val="2"/>
      </rPr>
      <t>: 21/04/2022</t>
    </r>
  </si>
  <si>
    <r>
      <rPr>
        <b/>
        <sz val="10"/>
        <rFont val="Arial Narrow"/>
        <family val="2"/>
      </rPr>
      <t xml:space="preserve">GGF </t>
    </r>
    <r>
      <rPr>
        <sz val="10"/>
        <rFont val="Arial Narrow"/>
        <family val="2"/>
      </rPr>
      <t xml:space="preserve">Se realizó la validación de los 5 indicadores de PAC establecidos por la Direccion del Tesoro Nacional según la Circular Externa 02 de enero 02 de 2020 del Ministerio de Hacienda y Crédito Público, para la aprobación del PAC a ejecutar la vigencia 2022, estableciendo un control y compromisos para la correcta ejecución de los recursos asignados y por asignar de manera mensual.
Esta actividad de seguimiento se realizó de manera detallada con cada Direccion Territorial de Parques Nacionales Naturales de Colombia. Evidencia: Se anexan 6 carpetas de evidencias corrrespondiente a las actas de DTAM, DTAN, DTCA, DTOR, DTPA y DTAO. </t>
    </r>
  </si>
  <si>
    <r>
      <rPr>
        <b/>
        <sz val="10"/>
        <rFont val="Arial Narrow"/>
        <family val="2"/>
      </rPr>
      <t>GGF:</t>
    </r>
    <r>
      <rPr>
        <sz val="10"/>
        <rFont val="Arial Narrow"/>
        <family val="2"/>
      </rPr>
      <t xml:space="preserve"> 26%</t>
    </r>
  </si>
  <si>
    <r>
      <rPr>
        <b/>
        <sz val="10"/>
        <rFont val="Arial Narrow"/>
        <family val="2"/>
      </rPr>
      <t>GGF</t>
    </r>
    <r>
      <rPr>
        <sz val="10"/>
        <rFont val="Arial Narrow"/>
        <family val="2"/>
      </rPr>
      <t>: 18/04/2022</t>
    </r>
  </si>
  <si>
    <r>
      <rPr>
        <b/>
        <sz val="10"/>
        <rFont val="Arial Narrow"/>
        <family val="2"/>
      </rPr>
      <t xml:space="preserve">GGF </t>
    </r>
    <r>
      <rPr>
        <sz val="10"/>
        <rFont val="Arial Narrow"/>
        <family val="2"/>
      </rPr>
      <t>Se anexa Informes mensuales de relación de lineamientos de tipo contable y seguimiento al cumplimiento de entrega de información de DTS Y NC de enero, febrero, marzo y a abril 18. (4 informes de 11) Evidencia: Se adjuntan carpeta de Informe Lineamiento y Cumplimiento DTS y NC- Enero a Abril</t>
    </r>
  </si>
  <si>
    <r>
      <rPr>
        <b/>
        <sz val="10"/>
        <rFont val="Arial Narrow"/>
        <family val="2"/>
      </rPr>
      <t>GGF:</t>
    </r>
    <r>
      <rPr>
        <sz val="10"/>
        <rFont val="Arial Narrow"/>
        <family val="2"/>
      </rPr>
      <t xml:space="preserve"> 18,18%</t>
    </r>
  </si>
  <si>
    <r>
      <rPr>
        <b/>
        <sz val="10"/>
        <rFont val="Arial Narrow"/>
        <family val="2"/>
      </rPr>
      <t xml:space="preserve">GGF: </t>
    </r>
    <r>
      <rPr>
        <sz val="10"/>
        <rFont val="Arial Narrow"/>
        <family val="2"/>
      </rPr>
      <t>18/04/2022</t>
    </r>
  </si>
  <si>
    <r>
      <rPr>
        <b/>
        <sz val="10"/>
        <rFont val="Arial Narrow"/>
        <family val="2"/>
      </rPr>
      <t xml:space="preserve">GGF: </t>
    </r>
    <r>
      <rPr>
        <sz val="10"/>
        <rFont val="Arial Narrow"/>
        <family val="2"/>
      </rPr>
      <t>Se anexa Plan de Control Interno contable de seguimiento a DTS y NC. el primero hace referencia a formulación y avance de enero y febrero y el segundo avance con corte a marzo  (2 Informes) se anota que aunque la meta son 3 trimestrales (marzo,junio y septiembre) por control se van a anexar de manera mensual, es importante notar que se tuvo una primera socialización mediante correo electrónico del día 16 de marzo del presente año dirigido a los contadores de las DT, la socialización mediante orfeo se realizará en el mes de mayo. 
Evidencia:1. Informe de Seguimiento Plan de Control Interno Contable DTS Y NC ENE-FEB.pdf</t>
    </r>
  </si>
  <si>
    <r>
      <rPr>
        <b/>
        <sz val="10"/>
        <rFont val="Arial Narrow"/>
        <family val="2"/>
      </rPr>
      <t>GGF</t>
    </r>
    <r>
      <rPr>
        <sz val="10"/>
        <rFont val="Arial Narrow"/>
        <family val="2"/>
      </rPr>
      <t>: 36%</t>
    </r>
  </si>
  <si>
    <r>
      <rPr>
        <b/>
        <sz val="10"/>
        <rFont val="Arial Narrow"/>
        <family val="2"/>
      </rPr>
      <t>GGF:</t>
    </r>
    <r>
      <rPr>
        <sz val="10"/>
        <rFont val="Arial Narrow"/>
        <family val="2"/>
      </rPr>
      <t xml:space="preserve"> 18/04/2022</t>
    </r>
  </si>
  <si>
    <r>
      <rPr>
        <b/>
        <sz val="10"/>
        <rFont val="Arial Narrow"/>
        <family val="2"/>
      </rPr>
      <t xml:space="preserve">GGF: </t>
    </r>
    <r>
      <rPr>
        <sz val="10"/>
        <rFont val="Arial Narrow"/>
        <family val="2"/>
      </rPr>
      <t>Se anexa actas de seguimiento plan de mejoramiento PPYE con subdirectora y con Megasoft sobre temas de PPYE (2 actas). Evidencia:XXX Nombre de los soportes cargados o nombres de carpetas por DT.</t>
    </r>
  </si>
  <si>
    <r>
      <rPr>
        <b/>
        <sz val="10"/>
        <rFont val="Arial Narrow"/>
        <family val="2"/>
      </rPr>
      <t xml:space="preserve">GGF: </t>
    </r>
    <r>
      <rPr>
        <sz val="10"/>
        <rFont val="Arial Narrow"/>
        <family val="2"/>
      </rPr>
      <t>10%</t>
    </r>
  </si>
  <si>
    <r>
      <rPr>
        <b/>
        <sz val="10"/>
        <rFont val="Arial Narrow"/>
        <family val="2"/>
      </rPr>
      <t xml:space="preserve">GGF: </t>
    </r>
    <r>
      <rPr>
        <sz val="10"/>
        <rFont val="Arial Narrow"/>
        <family val="2"/>
      </rPr>
      <t>9/02/2022</t>
    </r>
  </si>
  <si>
    <r>
      <rPr>
        <b/>
        <sz val="10"/>
        <rFont val="Arial Narrow"/>
        <family val="2"/>
      </rPr>
      <t xml:space="preserve">GGF: </t>
    </r>
    <r>
      <rPr>
        <sz val="10"/>
        <rFont val="Arial Narrow"/>
        <family val="2"/>
      </rPr>
      <t xml:space="preserve">Se lleva a cabo la actualización del normograma correspondiente al Grupo de Gestión Financiera, se anexa Normograma actualizado. 
Es importante notar que en caso que se genere una nueva norma o se presenten derogaciones se llevará la actualización del Normograma.  Evidencia: Correo eléctronico y normograma actualizaco. 
Es importante notar que para el segundo reporte se contará con otra versión actualizada del normograma por parte del grupo Financiera, toda vez, que se incluiran algunas normas contables que surtieron actualizaciones. </t>
    </r>
  </si>
  <si>
    <r>
      <rPr>
        <b/>
        <sz val="11"/>
        <rFont val="Arial Narrow"/>
        <family val="2"/>
      </rPr>
      <t>GGF, DTPA, DTAO, DTAM, DTAN, DTCA, DTOR: 1</t>
    </r>
    <r>
      <rPr>
        <sz val="11"/>
        <rFont val="Arial Narrow"/>
        <family val="2"/>
      </rPr>
      <t>1/04/2022</t>
    </r>
  </si>
  <si>
    <r>
      <rPr>
        <b/>
        <sz val="10"/>
        <rFont val="Arial Narrow"/>
        <family val="2"/>
      </rPr>
      <t>GGF:</t>
    </r>
    <r>
      <rPr>
        <sz val="10"/>
        <rFont val="Arial Narrow"/>
        <family val="2"/>
      </rPr>
      <t xml:space="preserve"> Se anexa el Informe técnico administrativo y financiero con corte al 31 de marzo 2022, en el cual se evidencia en su numeral 13, el cumplimiento de la acción de control de este riesgo. 
</t>
    </r>
    <r>
      <rPr>
        <b/>
        <sz val="10"/>
        <rFont val="Arial Narrow"/>
        <family val="2"/>
      </rPr>
      <t>DTAO:</t>
    </r>
    <r>
      <rPr>
        <sz val="10"/>
        <rFont val="Arial Narrow"/>
        <family val="2"/>
      </rPr>
      <t xml:space="preserve"> De acuerdo con el numeral 13, se revisa el presupuesto realizando la verificación en cada contrato en el momento en que se solicita la expedición del RPD para que la ejecución presupuestal quede dentro de la vigencia, se hace entrega del informe del primer trimestre 2022. Evidencias: Informe Técnico Administrativo y Financiero a marzo 31.
</t>
    </r>
    <r>
      <rPr>
        <b/>
        <sz val="10"/>
        <rFont val="Arial Narrow"/>
        <family val="2"/>
      </rPr>
      <t>DTAM:</t>
    </r>
    <r>
      <rPr>
        <sz val="10"/>
        <rFont val="Arial Narrow"/>
        <family val="2"/>
      </rPr>
      <t xml:space="preserve"> Se genera informe técnico administrativo con la verificación del numeral 13. Anexo 1 Criterios marzo 2022 ejecución presupuestal.
</t>
    </r>
    <r>
      <rPr>
        <b/>
        <sz val="10"/>
        <rFont val="Arial Narrow"/>
        <family val="2"/>
      </rPr>
      <t>DTAN:</t>
    </r>
    <r>
      <rPr>
        <sz val="10"/>
        <rFont val="Arial Narrow"/>
        <family val="2"/>
      </rPr>
      <t xml:space="preserve"> Se anexa informe técnico administrativo de la DTAN, con la verificación del numeral 13 del primer trimestre 2022, con las firmas reglamentarias anexos: Informe Técnico Administrativo y Financiero corte marzo 2022.
</t>
    </r>
    <r>
      <rPr>
        <b/>
        <sz val="10"/>
        <rFont val="Arial Narrow"/>
        <family val="2"/>
      </rPr>
      <t>DTCA:</t>
    </r>
    <r>
      <rPr>
        <sz val="10"/>
        <rFont val="Arial Narrow"/>
        <family val="2"/>
      </rPr>
      <t xml:space="preserve"> Se revisó el listado de RPS de enero a marzo de 2022 y se verificó el cumplimiento que en caso de recibir el bien o servicio en la siguiente vigencia se debe contar con una autorización de Vigencia Futura. Evidencia: informe administrativo y financiero DT Caribe 1er trimestre 2022.
</t>
    </r>
    <r>
      <rPr>
        <b/>
        <sz val="10"/>
        <rFont val="Arial Narrow"/>
        <family val="2"/>
      </rPr>
      <t>DTPA:</t>
    </r>
    <r>
      <rPr>
        <sz val="10"/>
        <rFont val="Arial Narrow"/>
        <family val="2"/>
      </rPr>
      <t xml:space="preserve"> Se realiza informe técnico administrativo y financiero con corte a 31 de marzo 2022
Evidencia: 1_Informe administrativo y financiero TRIMESTRE 2022.
</t>
    </r>
    <r>
      <rPr>
        <b/>
        <sz val="10"/>
        <rFont val="Arial Narrow"/>
        <family val="2"/>
      </rPr>
      <t xml:space="preserve">DTOR: </t>
    </r>
    <r>
      <rPr>
        <sz val="10"/>
        <rFont val="Arial Narrow"/>
        <family val="2"/>
      </rPr>
      <t xml:space="preserve">Se realiza informe técnico administrativo y financiero con corte a 31 de marzo 2022
Evidencia: 1_Informe administrativo y financiero TRIMESTRE 2022. </t>
    </r>
  </si>
  <si>
    <r>
      <rPr>
        <b/>
        <sz val="10"/>
        <rFont val="Arial Narrow"/>
        <family val="2"/>
      </rPr>
      <t>GGF:</t>
    </r>
    <r>
      <rPr>
        <sz val="10"/>
        <rFont val="Arial Narrow"/>
        <family val="2"/>
      </rPr>
      <t xml:space="preserve"> 31/03/2022</t>
    </r>
  </si>
  <si>
    <r>
      <rPr>
        <b/>
        <sz val="10"/>
        <rFont val="Arial Narrow"/>
        <family val="2"/>
      </rPr>
      <t xml:space="preserve">GGF </t>
    </r>
    <r>
      <rPr>
        <sz val="10"/>
        <rFont val="Arial Narrow"/>
        <family val="2"/>
      </rPr>
      <t>De acuerdo  a las solicitudes se diligencia el formato establecido por Minhacienda para  vinculacion de usos presupuestales. Se adjunta listado de usos presupuestales actualizado para la entidad. Evidencia: LISTADO USOS PRESUPUESTALES A 31 DE MARZO</t>
    </r>
  </si>
  <si>
    <r>
      <rPr>
        <b/>
        <sz val="10"/>
        <rFont val="Arial Narrow"/>
        <family val="2"/>
      </rPr>
      <t xml:space="preserve">GGF: </t>
    </r>
    <r>
      <rPr>
        <sz val="10"/>
        <rFont val="Arial Narrow"/>
        <family val="2"/>
      </rPr>
      <t>12,5%</t>
    </r>
  </si>
  <si>
    <r>
      <rPr>
        <b/>
        <sz val="10"/>
        <rFont val="Arial Narrow"/>
        <family val="2"/>
      </rPr>
      <t>GGF</t>
    </r>
    <r>
      <rPr>
        <sz val="10"/>
        <rFont val="Arial Narrow"/>
        <family val="2"/>
      </rPr>
      <t xml:space="preserve"> Se lllevó a cabo la participación de la capacitación virtual en el Catálogo de Clasificación Presupuestal (CCP) aplicado al Presupuesto General de la Nación (PGN), para lo cual se adjunta evidencia. EVIDENCIA: Certificación asistencia cap.Catálogo de Clasificación Presupuestal (CCP)Carmen Suarez, Certificación asistencia cap.Catálogo de Clasificación Presupuestal (CCP)Edgar Unriza</t>
    </r>
  </si>
  <si>
    <r>
      <rPr>
        <b/>
        <sz val="10"/>
        <rFont val="Arial Narrow"/>
        <family val="2"/>
      </rPr>
      <t>GGF:</t>
    </r>
    <r>
      <rPr>
        <sz val="10"/>
        <rFont val="Arial Narrow"/>
        <family val="2"/>
      </rPr>
      <t xml:space="preserve"> 25%</t>
    </r>
  </si>
  <si>
    <r>
      <rPr>
        <b/>
        <sz val="11"/>
        <rFont val="Arial Narrow"/>
        <family val="2"/>
      </rPr>
      <t xml:space="preserve">GGF, DTPA, DTAO, DTAM, DTAN, DTCA, DTOR: </t>
    </r>
    <r>
      <rPr>
        <sz val="11"/>
        <rFont val="Arial Narrow"/>
        <family val="2"/>
      </rPr>
      <t>1/04/2022</t>
    </r>
  </si>
  <si>
    <r>
      <rPr>
        <b/>
        <sz val="10"/>
        <rFont val="Arial Narrow"/>
        <family val="2"/>
      </rPr>
      <t xml:space="preserve">GGF: </t>
    </r>
    <r>
      <rPr>
        <sz val="10"/>
        <rFont val="Arial Narrow"/>
        <family val="2"/>
      </rPr>
      <t>Se realizó el diligenciamiento del drive de liquidaciones correspondiente al trimestre enero marzo de 2022</t>
    </r>
    <r>
      <rPr>
        <b/>
        <sz val="10"/>
        <rFont val="Arial Narrow"/>
        <family val="2"/>
      </rPr>
      <t xml:space="preserve">
DTCA:</t>
    </r>
    <r>
      <rPr>
        <sz val="10"/>
        <rFont val="Arial Narrow"/>
        <family val="2"/>
      </rPr>
      <t xml:space="preserve"> Se realizó el diligenciamiento de la base de datos de liquidaciones de  impuestos y registro de deducciones, con la información pertinente de los meses de enero, febrero y marzo:-Base de datos
</t>
    </r>
    <r>
      <rPr>
        <b/>
        <sz val="10"/>
        <rFont val="Arial Narrow"/>
        <family val="2"/>
      </rPr>
      <t xml:space="preserve">DTAO: </t>
    </r>
    <r>
      <rPr>
        <sz val="10"/>
        <rFont val="Arial Narrow"/>
        <family val="2"/>
      </rPr>
      <t>Se diligenci</t>
    </r>
    <r>
      <rPr>
        <b/>
        <sz val="10"/>
        <rFont val="Arial Narrow"/>
        <family val="2"/>
      </rPr>
      <t>ó</t>
    </r>
    <r>
      <rPr>
        <sz val="10"/>
        <rFont val="Arial Narrow"/>
        <family val="2"/>
      </rPr>
      <t xml:space="preserve"> las bases de datos en el DRIVE con la liquidación de impuestos y registro de deducciones con la respectiva revision del area de tesoreria</t>
    </r>
    <r>
      <rPr>
        <b/>
        <sz val="10"/>
        <rFont val="Arial Narrow"/>
        <family val="2"/>
      </rPr>
      <t xml:space="preserve">.Evidencias: </t>
    </r>
    <r>
      <rPr>
        <sz val="10"/>
        <rFont val="Arial Narrow"/>
        <family val="2"/>
      </rPr>
      <t xml:space="preserve">Bases de datos  liquidación de impuestos 2022 DTAO 
</t>
    </r>
    <r>
      <rPr>
        <b/>
        <sz val="10"/>
        <rFont val="Arial Narrow"/>
        <family val="2"/>
      </rPr>
      <t>DTAM</t>
    </r>
    <r>
      <rPr>
        <sz val="10"/>
        <rFont val="Arial Narrow"/>
        <family val="2"/>
      </rPr>
      <t>: Se llevo a cabo el diligenciamiento de la base de datos y se carg</t>
    </r>
    <r>
      <rPr>
        <b/>
        <sz val="10"/>
        <rFont val="Arial Narrow"/>
        <family val="2"/>
      </rPr>
      <t>ó</t>
    </r>
    <r>
      <rPr>
        <sz val="10"/>
        <rFont val="Arial Narrow"/>
        <family val="2"/>
      </rPr>
      <t xml:space="preserve"> al drive.  Evidencia: TABLA LIQUIDACIÓN CONTRATISTAS 2022, TABLA LIQUIDACIÓN PROVEEDORES 2022.
</t>
    </r>
    <r>
      <rPr>
        <b/>
        <sz val="10"/>
        <rFont val="Arial Narrow"/>
        <family val="2"/>
      </rPr>
      <t xml:space="preserve">DTAN: </t>
    </r>
    <r>
      <rPr>
        <sz val="10"/>
        <rFont val="Arial Narrow"/>
        <family val="2"/>
      </rPr>
      <t xml:space="preserve">Se adjuntan base de datos Drive de los pagos efectuados a proveedores y contratistas correspondiente a los meses de Diciembre 21, Febrero y Marzo de 2022. Durante el mes de Enero solo se pagaron servicios publicos y nomina. ANEXOS: 1. BASE DE DATOS - DRIVE DICIEMBRE.- 2.  BASE DE DATOS - DRIVE FEBRERO RESERVA.- 3. BASE DE DATOS - DRIVE FEBRERO VIG 2022.- 4. BASE DE DATOS - DRIVE MARZO.
</t>
    </r>
    <r>
      <rPr>
        <b/>
        <sz val="10"/>
        <rFont val="Arial Narrow"/>
        <family val="2"/>
      </rPr>
      <t>DTCA:</t>
    </r>
    <r>
      <rPr>
        <sz val="10"/>
        <rFont val="Arial Narrow"/>
        <family val="2"/>
      </rPr>
      <t xml:space="preserve"> No reportó
</t>
    </r>
    <r>
      <rPr>
        <b/>
        <sz val="10"/>
        <rFont val="Arial Narrow"/>
        <family val="2"/>
      </rPr>
      <t xml:space="preserve">DTPA: </t>
    </r>
    <r>
      <rPr>
        <sz val="10"/>
        <rFont val="Arial Narrow"/>
        <family val="2"/>
      </rPr>
      <t xml:space="preserve">Se realizó el diligenciamiento de la base de datos de liquidaciones de  impuestos y registro de deducciones, con la información pertinente de los meses de enero, febrero y marzo de 2022: Evidencia:-1. Liquidacion_deducciones_Enero_2022, -2. Liquidacion_deducciones_Febrero_2022, -3. Liquidacion_deducciones_Marzo_2022
</t>
    </r>
    <r>
      <rPr>
        <b/>
        <sz val="10"/>
        <rFont val="Arial Narrow"/>
        <family val="2"/>
      </rPr>
      <t xml:space="preserve">DTOR: </t>
    </r>
    <r>
      <rPr>
        <sz val="10"/>
        <rFont val="Arial Narrow"/>
        <family val="2"/>
      </rPr>
      <t>Se realizó el diligenciamiento de la base de datos de liquidaciones de impuestos y registro de deducciones con la información pertinente Evidencia: 31.1 Liquidaciones drive 2022.</t>
    </r>
  </si>
  <si>
    <r>
      <rPr>
        <b/>
        <sz val="10"/>
        <rFont val="Arial Narrow"/>
        <family val="2"/>
      </rPr>
      <t>GGF:</t>
    </r>
    <r>
      <rPr>
        <sz val="10"/>
        <rFont val="Arial Narrow"/>
        <family val="2"/>
      </rPr>
      <t xml:space="preserve"> 8.33%
</t>
    </r>
    <r>
      <rPr>
        <b/>
        <sz val="10"/>
        <rFont val="Arial Narrow"/>
        <family val="2"/>
      </rPr>
      <t>DTCA:</t>
    </r>
    <r>
      <rPr>
        <sz val="10"/>
        <rFont val="Arial Narrow"/>
        <family val="2"/>
      </rPr>
      <t xml:space="preserve"> 8,33%
</t>
    </r>
    <r>
      <rPr>
        <b/>
        <sz val="10"/>
        <rFont val="Arial Narrow"/>
        <family val="2"/>
      </rPr>
      <t xml:space="preserve">DTAO: </t>
    </r>
    <r>
      <rPr>
        <sz val="10"/>
        <rFont val="Arial Narrow"/>
        <family val="2"/>
      </rPr>
      <t xml:space="preserve">8.33%
</t>
    </r>
    <r>
      <rPr>
        <b/>
        <sz val="10"/>
        <rFont val="Arial Narrow"/>
        <family val="2"/>
      </rPr>
      <t xml:space="preserve">DTAM: </t>
    </r>
    <r>
      <rPr>
        <sz val="10"/>
        <rFont val="Arial Narrow"/>
        <family val="2"/>
      </rPr>
      <t xml:space="preserve">8.33%
</t>
    </r>
    <r>
      <rPr>
        <b/>
        <sz val="10"/>
        <rFont val="Arial Narrow"/>
        <family val="2"/>
      </rPr>
      <t xml:space="preserve">DTAN: </t>
    </r>
    <r>
      <rPr>
        <sz val="10"/>
        <rFont val="Arial Narrow"/>
        <family val="2"/>
      </rPr>
      <t xml:space="preserve">8.33%
</t>
    </r>
    <r>
      <rPr>
        <b/>
        <sz val="10"/>
        <rFont val="Arial Narrow"/>
        <family val="2"/>
      </rPr>
      <t>DTPA:</t>
    </r>
    <r>
      <rPr>
        <sz val="10"/>
        <rFont val="Arial Narrow"/>
        <family val="2"/>
      </rPr>
      <t xml:space="preserve"> 8.33%
</t>
    </r>
    <r>
      <rPr>
        <b/>
        <sz val="10"/>
        <rFont val="Arial Narrow"/>
        <family val="2"/>
      </rPr>
      <t>DTOR:</t>
    </r>
    <r>
      <rPr>
        <sz val="10"/>
        <rFont val="Arial Narrow"/>
        <family val="2"/>
      </rPr>
      <t xml:space="preserve"> 8.33%</t>
    </r>
  </si>
  <si>
    <r>
      <t>GGF: Se elaboraron las precinciliaciones de impuestos de diciembre de 2031, enero y febrero 2022</t>
    </r>
    <r>
      <rPr>
        <b/>
        <sz val="10"/>
        <rFont val="Arial Narrow"/>
        <family val="2"/>
      </rPr>
      <t xml:space="preserve">
DTPA:</t>
    </r>
    <r>
      <rPr>
        <sz val="10"/>
        <rFont val="Arial Narrow"/>
        <family val="2"/>
      </rPr>
      <t xml:space="preserve"> Se realizaron las conciliaciones considerando mes vencido las cuales cuentan con las respectivas firmas por contabilidad y tesoreria.</t>
    </r>
    <r>
      <rPr>
        <b/>
        <sz val="10"/>
        <rFont val="Arial Narrow"/>
        <family val="2"/>
      </rPr>
      <t xml:space="preserve"> Evidencia: Anexo 01._CONCILIACION_BANCARIA_DIC_2021 DTPA.pdf, Anexo 02._CONCILIACION_BANCARIA_ENERO_2022 DTPA y Anexo 03._CONCILIACION_BANCARIA_FEB_2022 DTPA.pdf
DTAO:  </t>
    </r>
    <r>
      <rPr>
        <sz val="10"/>
        <rFont val="Arial Narrow"/>
        <family val="2"/>
      </rPr>
      <t>Se realizadon las  conciliaciones  entre contabilidad y tesoreria, de los valores a presentar en las declaraciones tributarias, y saldos pendientes de declarar por aproximacion al multiplo de mil.  De diciembre, enero y febrero 2022, debidamente firmadas</t>
    </r>
    <r>
      <rPr>
        <b/>
        <sz val="10"/>
        <rFont val="Arial Narrow"/>
        <family val="2"/>
      </rPr>
      <t xml:space="preserve">.Evidencias:Conciliaciones DICIEMBRE 2021 gobierno Conciliaciones ENERO 2022 gobierno Conciliaciones FEBRERO 2022 gobierno
DTAM: </t>
    </r>
    <r>
      <rPr>
        <sz val="10"/>
        <rFont val="Arial Narrow"/>
        <family val="2"/>
      </rPr>
      <t>Se generaron la preconciliaciones de enero a marzo de 2022.</t>
    </r>
    <r>
      <rPr>
        <b/>
        <sz val="10"/>
        <rFont val="Arial Narrow"/>
        <family val="2"/>
      </rPr>
      <t xml:space="preserve"> Evidencia: </t>
    </r>
    <r>
      <rPr>
        <sz val="10"/>
        <rFont val="Arial Narrow"/>
        <family val="2"/>
      </rPr>
      <t>01-2022- Preconciliaciones_ Enero ENERO  _2022, 02-2022- Preconciliaciones_ Febro GN  _2022.xlsx, 03-2022- Preconciliaciones_ Febre FONAM  _2022, 04-2022- Preconciliaciones_ Marzo  _2022, 05-2022- Preconciliaciones_ Marzo GN  _2022</t>
    </r>
    <r>
      <rPr>
        <b/>
        <sz val="10"/>
        <rFont val="Arial Narrow"/>
        <family val="2"/>
      </rPr>
      <t xml:space="preserve">
DTAN: </t>
    </r>
    <r>
      <rPr>
        <sz val="10"/>
        <rFont val="Arial Narrow"/>
        <family val="2"/>
      </rPr>
      <t xml:space="preserve">Se adjuntan preconciliacion de impuestos elaborada y firmada por el contador y la pagadora, correspondientes a los meses de noviembre, diciembre de  2021  y los meses: Enero y febrero de 2022 pagados en Diciembre, enero, febrero y marzo respectivamente.ANEXOS: 1. 2021. 11. Preconciliaciones Noviembre.- 2. 2021. 12. Preconciliaciones Diciembre.- 3. 2022. 1. Preconciliaciones Enero.- 4. 2022. 2. Preconciliaciones Febrero.
</t>
    </r>
    <r>
      <rPr>
        <b/>
        <sz val="10"/>
        <rFont val="Arial Narrow"/>
        <family val="2"/>
      </rPr>
      <t>DTCA:</t>
    </r>
    <r>
      <rPr>
        <sz val="10"/>
        <rFont val="Arial Narrow"/>
        <family val="2"/>
      </rPr>
      <t xml:space="preserve"> Informe de Conciliación Impuestos FEBRERO 2022 - NACIÓN; Informe de Conciliación Impuestos Febrero 2022 - FONAM; Informe de Conciliación Impuestos ENERO 2022 - NACIÓN (1); Informe de Conciliación Impuestos Enero 2022 - FONAM; Conciliación de Impuestos DICIEMBRE  2021 - NACIÓN Y FONAM
Monitoreo:  Se realizan las debidas conciliaciones de impuestos entre contabilidad y tesorería  y se evidencian firmadas por Contabilidad y Tesorería.: Informe de Conciliación Impuestos FEBRERO 2022 - NACIÓN; Informe de Conciliación Impuestos Febrero 2022 - FONAM; Informe de Conciliación Impuestos ENERO 2022 - NACIÓN (1); Informe de Conciliación Impuestos Enero 2022 - FONAM; Conciliación de Impuestos DICIEMBRE  2021 - NACIÓN Y FONAM.
</t>
    </r>
    <r>
      <rPr>
        <b/>
        <sz val="10"/>
        <rFont val="Arial Narrow"/>
        <family val="2"/>
      </rPr>
      <t xml:space="preserve">DTPA: </t>
    </r>
    <r>
      <rPr>
        <sz val="10"/>
        <rFont val="Arial Narrow"/>
        <family val="2"/>
      </rPr>
      <t xml:space="preserve">Se realizaron las conciliaciones considerando mes vencido las cuales cuentan con las respectivas firmas por contabilidad y tesoreria. Evidencia: Anexo 01._CONCILIACION_BANCARIA_DIC_2021 DTPA.pdf, Anexo 02._CONCILIACION_BANCARIA_ENERO_2022 DTPA, Anexo 03._CONCILIACION_BANCARIA_FEB_2022 DTPA.pdf
</t>
    </r>
    <r>
      <rPr>
        <b/>
        <sz val="10"/>
        <rFont val="Arial Narrow"/>
        <family val="2"/>
      </rPr>
      <t xml:space="preserve">DTOR: </t>
    </r>
    <r>
      <rPr>
        <sz val="10"/>
        <rFont val="Arial Narrow"/>
        <family val="2"/>
      </rPr>
      <t>Se anexa Pre conciliaciones gn de los meses de diciembre, enero, febrero y conciliaciones CEN de deducciones mes de diciembre, enero y  febrero  gn, de igual manera se anexan las conciliaciones CEN de deducciones de diciembre 2021 y enero y febrero 2022 de la subcuenta FONAM, y las reconciliaciones de diciembre 2021 y de febrero 2022 dado que en enero no se realizaron pagos que generaran deducciones de renta e ica.
31.2 Conciliación de impuestos diciembre 2021
31.2 Pre conciliaciones diciembre DIAN
31.2_Preconciliaciones enero DIAN
31.2_Preconciliaciones Enero gn
31.2_Preconciliaciones Enero-Febrero gn
31.2_Preconciliaciones Febrero DIAN
31.2-Conciliación de impuestos enero 2022 gn
31.2-Conciliación de impuestos Febrero 2022 gn
31.2-Preconciliaciones Diciembre gn
riesgo 31.2 conciliación de impuestos - bolsa deducciones enero 2022 FONAM
riesgo 31.2 conciliación de impuestos - bolsa deducciones febrero 2022 FONAM
riesgo 32.2- Pre conciliación febrero 2022 FONAM
riesgo 32.2 Pre conciliación diciembre FONAM 2021</t>
    </r>
  </si>
  <si>
    <r>
      <rPr>
        <b/>
        <sz val="10"/>
        <rFont val="Arial Narrow"/>
        <family val="2"/>
      </rPr>
      <t>GGF:</t>
    </r>
    <r>
      <rPr>
        <sz val="10"/>
        <rFont val="Arial Narrow"/>
        <family val="2"/>
      </rPr>
      <t xml:space="preserve"> 8.33%
</t>
    </r>
    <r>
      <rPr>
        <b/>
        <sz val="10"/>
        <rFont val="Arial Narrow"/>
        <family val="2"/>
      </rPr>
      <t>DTPA: 8,33%</t>
    </r>
    <r>
      <rPr>
        <sz val="10"/>
        <rFont val="Arial Narrow"/>
        <family val="2"/>
      </rPr>
      <t xml:space="preserve">
</t>
    </r>
    <r>
      <rPr>
        <b/>
        <sz val="10"/>
        <rFont val="Arial Narrow"/>
        <family val="2"/>
      </rPr>
      <t>DTAO:</t>
    </r>
    <r>
      <rPr>
        <sz val="10"/>
        <rFont val="Arial Narrow"/>
        <family val="2"/>
      </rPr>
      <t xml:space="preserve"> 8.33%
</t>
    </r>
    <r>
      <rPr>
        <b/>
        <sz val="10"/>
        <rFont val="Arial Narrow"/>
        <family val="2"/>
      </rPr>
      <t>DTAM:</t>
    </r>
    <r>
      <rPr>
        <sz val="10"/>
        <rFont val="Arial Narrow"/>
        <family val="2"/>
      </rPr>
      <t xml:space="preserve"> 8.33%
</t>
    </r>
    <r>
      <rPr>
        <b/>
        <sz val="10"/>
        <rFont val="Arial Narrow"/>
        <family val="2"/>
      </rPr>
      <t>DTAN: 8.33%</t>
    </r>
    <r>
      <rPr>
        <sz val="10"/>
        <rFont val="Arial Narrow"/>
        <family val="2"/>
      </rPr>
      <t xml:space="preserve">
</t>
    </r>
    <r>
      <rPr>
        <b/>
        <sz val="10"/>
        <rFont val="Arial Narrow"/>
        <family val="2"/>
      </rPr>
      <t>DTCA: 8,33%</t>
    </r>
    <r>
      <rPr>
        <sz val="10"/>
        <rFont val="Arial Narrow"/>
        <family val="2"/>
      </rPr>
      <t xml:space="preserve">
</t>
    </r>
    <r>
      <rPr>
        <b/>
        <sz val="10"/>
        <rFont val="Arial Narrow"/>
        <family val="2"/>
      </rPr>
      <t xml:space="preserve">DTOR: </t>
    </r>
    <r>
      <rPr>
        <sz val="10"/>
        <rFont val="Arial Narrow"/>
        <family val="2"/>
      </rPr>
      <t>8.33%</t>
    </r>
  </si>
  <si>
    <r>
      <rPr>
        <b/>
        <sz val="10"/>
        <rFont val="Arial Narrow"/>
        <family val="2"/>
      </rPr>
      <t xml:space="preserve">GGF: </t>
    </r>
    <r>
      <rPr>
        <sz val="10"/>
        <rFont val="Arial Narrow"/>
        <family val="2"/>
      </rPr>
      <t>Sepresentaron declaraciones de impuestos de diciembre de 2021 a presentar en enero de 2022, la declaraciones de enero a presentar en febrero de 2022 y las declaraciones de febrero a presentar en marzo de 2022</t>
    </r>
    <r>
      <rPr>
        <b/>
        <sz val="10"/>
        <rFont val="Arial Narrow"/>
        <family val="2"/>
      </rPr>
      <t xml:space="preserve">
DTCA:</t>
    </r>
    <r>
      <rPr>
        <sz val="10"/>
        <rFont val="Arial Narrow"/>
        <family val="2"/>
      </rPr>
      <t xml:space="preserve"> Se verificó el cumplimiento de las fechas establecidas en el cronograma para cada una de las actividades para la presentación y pago de los impuestos. &lt;Evidencias:CRONOGRAMA IMPUESTOS (Primer trimestre 2022),  ESTAMPILLA  - NACION (Presentadas y pagadas trimestres 1 2022) (RETEFUENTE - Presentadas primer trimestre 2022 DTCA -NACION)  RETEICA Santa Marta (1er trimestre 2022) - NACION) RETEICA CARTAGENA (trimestres 1 2022 - NACION)  RETEICA PROVIDENCIA (1er trimestre 2022) - NACION (CRONOGRAMA IMPUESTOS (Primer trimestre 2022)
 </t>
    </r>
    <r>
      <rPr>
        <b/>
        <sz val="10"/>
        <rFont val="Arial Narrow"/>
        <family val="2"/>
      </rPr>
      <t>DTAO:</t>
    </r>
    <r>
      <rPr>
        <sz val="10"/>
        <rFont val="Arial Narrow"/>
        <family val="2"/>
      </rPr>
      <t xml:space="preserve">  Se Verificó el cumplimiento de las fechas establecidas en el cronograma para la presentación y pago de los impuestos  con las declaraciones y  soportes. Del mes de diciembre, enero y febrerro 2022.Evidencias:Anexo1. Cronograma de actividades presentación diciembre y pago de enero 2021de impuestos, Anexo 2. Cronograma de actividades presentación enero y pago de febrero 2022 de impuestos, Anexo 3.Cronograma de actividades presentación febrero y pago de marzo 2022 de impuestos, Carpetas: Impuestos diciembre 2021 pagados en enero 2022 y Impuestos enero 2022 pagados en febrero 2022
Impuestos febrero pagados en marzo 2022
</t>
    </r>
    <r>
      <rPr>
        <b/>
        <sz val="10"/>
        <rFont val="Arial Narrow"/>
        <family val="2"/>
      </rPr>
      <t xml:space="preserve">DTAM: </t>
    </r>
    <r>
      <rPr>
        <sz val="10"/>
        <rFont val="Arial Narrow"/>
        <family val="2"/>
      </rPr>
      <t xml:space="preserve">Se adjunta información de los soportes de pago reteica  Departamentos Caquetá, Putumayo y Guaviare. Con la respectiva matriz y preconciliaciones
</t>
    </r>
    <r>
      <rPr>
        <b/>
        <sz val="10"/>
        <rFont val="Arial Narrow"/>
        <family val="2"/>
      </rPr>
      <t xml:space="preserve">DTAN: </t>
    </r>
    <r>
      <rPr>
        <sz val="10"/>
        <rFont val="Arial Narrow"/>
        <family val="2"/>
      </rPr>
      <t xml:space="preserve">Cronograma de actividades para la presentación y pago de impuestos con seguimiento en Drive y Declaraciones con soporte de pago. ANEXOS: 3. CRONOGRAMA DE IMPUESTOS
</t>
    </r>
    <r>
      <rPr>
        <b/>
        <sz val="10"/>
        <rFont val="Arial Narrow"/>
        <family val="2"/>
      </rPr>
      <t>DTPA</t>
    </r>
    <r>
      <rPr>
        <sz val="10"/>
        <rFont val="Arial Narrow"/>
        <family val="2"/>
      </rPr>
      <t xml:space="preserve">: Para la Vigencia 2022, se han venido realizado los pagos oportunamente como se encuentran establecidos en el cronograma de actividades para la presentación y pago de impuestos.
</t>
    </r>
    <r>
      <rPr>
        <b/>
        <sz val="10"/>
        <rFont val="Arial Narrow"/>
        <family val="2"/>
      </rPr>
      <t xml:space="preserve">DTPA: </t>
    </r>
    <r>
      <rPr>
        <sz val="10"/>
        <rFont val="Arial Narrow"/>
        <family val="2"/>
      </rPr>
      <t xml:space="preserve">Para la Vigencia 2022, se han venido realizado los pagos oportunamente como se encuentran establecidos en el cronograma de actividades para la presentación y pago de impuestos.
Evidencias:
-Anexo 01.Cronograma de actividades para la presentaci¢n y pago de impuestos_ENERO_2022
-Anexo 02. Declaracion_Diciembre_2021
-Anexo 03. Recibo_pago_retefuente_Diciembre_2021
-Anexo 04. Recibo_pago_ReteIva_Diciembre_2021
-Anexo 05. Declaracion_Enero_2022
-Anexo 06. Recibo_pago_ReteFuente_Enero_2022
-Anexo 07. Recibo_pago_ReteIva_Enero_2022
-Anexo 08. Declaración_Febrero_2022
-Anexo 09. Recibo_pago_ReteFuente_Febrero_2022
-Anexo 10. Recibo_pago_ReteIva_Febrero_2022
</t>
    </r>
    <r>
      <rPr>
        <b/>
        <sz val="10"/>
        <rFont val="Arial Narrow"/>
        <family val="2"/>
      </rPr>
      <t xml:space="preserve">DTOR: </t>
    </r>
    <r>
      <rPr>
        <sz val="10"/>
        <rFont val="Arial Narrow"/>
        <family val="2"/>
      </rPr>
      <t>Se realizó los pagos oportunamente como se encuentra establecido en el cronograma de actividades para la presentación de pago de ipuestos. Evidencia: se anexa cronograma de impuestos GN como las declaraciones y pagos tanto de retención en la fuente como RETEICAS y estampilla pro univerdad del Amazonas pagados en el mes de enero, febrero y marzo, y también el cronograma correspondiente de la subcuenta FONAM y los formularios y soportes de pago de los impuestos pagados en el mes de enero y en el mes de marzo, dado que para el mes de febrero no se realizaron pagos de impuestos, no hay evidencias a subir por dicho mes.
31.3 Cronograma Impuestos GN 2021-2022
31.3 Declaraciones y pagos
riesgo 31.3 declaraciones y pagos FONAM
riesgo 32.3  Cronograma de actividades para la presentación y pago de impuestos FONAM 2022
-Anexo 06. Recibo_pago_ReteFuente_Enero_2022
-Anexo 07. Recibo_pago_ReteIva_Enero_2022
-Anexo 08. Declaración_Febrero_2022
-Anexo 09. Recibo_pago_ReteFuente_Febrero_2022
-Anexo 10. Recibo_pago_ReteIva_Febrero_2022</t>
    </r>
  </si>
  <si>
    <r>
      <rPr>
        <b/>
        <sz val="10"/>
        <rFont val="Arial Narrow"/>
        <family val="2"/>
      </rPr>
      <t>GGF:</t>
    </r>
    <r>
      <rPr>
        <sz val="10"/>
        <rFont val="Arial Narrow"/>
        <family val="2"/>
      </rPr>
      <t xml:space="preserve"> 17%
</t>
    </r>
    <r>
      <rPr>
        <b/>
        <sz val="10"/>
        <rFont val="Arial Narrow"/>
        <family val="2"/>
      </rPr>
      <t>DTCA:</t>
    </r>
    <r>
      <rPr>
        <sz val="10"/>
        <rFont val="Arial Narrow"/>
        <family val="2"/>
      </rPr>
      <t xml:space="preserve"> 16,67%
</t>
    </r>
    <r>
      <rPr>
        <b/>
        <sz val="10"/>
        <rFont val="Arial Narrow"/>
        <family val="2"/>
      </rPr>
      <t>DTAO</t>
    </r>
    <r>
      <rPr>
        <sz val="10"/>
        <rFont val="Arial Narrow"/>
        <family val="2"/>
      </rPr>
      <t xml:space="preserve">: 17%
</t>
    </r>
    <r>
      <rPr>
        <b/>
        <sz val="10"/>
        <rFont val="Arial Narrow"/>
        <family val="2"/>
      </rPr>
      <t>DTAM</t>
    </r>
    <r>
      <rPr>
        <sz val="10"/>
        <rFont val="Arial Narrow"/>
        <family val="2"/>
      </rPr>
      <t xml:space="preserve">: 17%
</t>
    </r>
    <r>
      <rPr>
        <b/>
        <sz val="10"/>
        <rFont val="Arial Narrow"/>
        <family val="2"/>
      </rPr>
      <t>DTAN: 17%</t>
    </r>
    <r>
      <rPr>
        <sz val="10"/>
        <rFont val="Arial Narrow"/>
        <family val="2"/>
      </rPr>
      <t xml:space="preserve">
</t>
    </r>
    <r>
      <rPr>
        <b/>
        <sz val="10"/>
        <rFont val="Arial Narrow"/>
        <family val="2"/>
      </rPr>
      <t>DTPA</t>
    </r>
    <r>
      <rPr>
        <sz val="10"/>
        <rFont val="Arial Narrow"/>
        <family val="2"/>
      </rPr>
      <t xml:space="preserve">: 17%
</t>
    </r>
    <r>
      <rPr>
        <b/>
        <sz val="10"/>
        <rFont val="Arial Narrow"/>
        <family val="2"/>
      </rPr>
      <t>DTOR</t>
    </r>
    <r>
      <rPr>
        <sz val="10"/>
        <rFont val="Arial Narrow"/>
        <family val="2"/>
      </rPr>
      <t>: 17%</t>
    </r>
  </si>
  <si>
    <r>
      <rPr>
        <b/>
        <sz val="10"/>
        <rFont val="Arial Narrow"/>
        <family val="2"/>
      </rPr>
      <t xml:space="preserve">GGF: </t>
    </r>
    <r>
      <rPr>
        <sz val="10"/>
        <rFont val="Arial Narrow"/>
        <family val="2"/>
      </rPr>
      <t>31/03/2022</t>
    </r>
  </si>
  <si>
    <r>
      <rPr>
        <b/>
        <sz val="10"/>
        <rFont val="Arial Narrow"/>
        <family val="2"/>
      </rPr>
      <t xml:space="preserve">GGF </t>
    </r>
    <r>
      <rPr>
        <sz val="10"/>
        <rFont val="Arial Narrow"/>
        <family val="2"/>
      </rPr>
      <t xml:space="preserve">Para el periodo comprendido entre enero 1 y marzo 31 de 2022, se han emitido 13 certificaciones correspondientes a recaudo de Fonam - Recurso 20 del proyecto "Administración de las áreas del sistema de Parques Nacionales Naturales y coordinación del sistema nacional de áreas protegidas – Otros grupos" con destino a las diferentes territoriales.
De forma previa a la emisión de las certificaciones se realiza verificación de la disponibilidad de los recursos y PAA 2022.Evidencias: 
1. Se anexan ocho carpetas que contienen 13 certificaciones. 
</t>
    </r>
    <r>
      <rPr>
        <b/>
        <sz val="10"/>
        <rFont val="Arial Narrow"/>
        <family val="2"/>
      </rPr>
      <t>NOTA:</t>
    </r>
    <r>
      <rPr>
        <sz val="10"/>
        <rFont val="Arial Narrow"/>
        <family val="2"/>
      </rPr>
      <t xml:space="preserve">
El proceso supero el proceso dsupero la meta establecida por cuanto es una actividad de demanda y no se tenia proyecta un mayo número, por cuanto el proximo reporte se solicitará el ajuste de la meta. </t>
    </r>
  </si>
  <si>
    <r>
      <rPr>
        <b/>
        <sz val="10"/>
        <rFont val="Arial Narrow"/>
        <family val="2"/>
      </rPr>
      <t>GGF:</t>
    </r>
    <r>
      <rPr>
        <sz val="10"/>
        <rFont val="Arial Narrow"/>
        <family val="2"/>
      </rPr>
      <t xml:space="preserve"> 33%</t>
    </r>
  </si>
  <si>
    <r>
      <rPr>
        <b/>
        <sz val="10"/>
        <rFont val="Arial Narrow"/>
        <family val="2"/>
      </rPr>
      <t xml:space="preserve">GGF </t>
    </r>
    <r>
      <rPr>
        <sz val="10"/>
        <rFont val="Arial Narrow"/>
        <family val="2"/>
      </rPr>
      <t>Se realizó seguimiento a la recuperación de cartera de FONAM establecida en los excedentes financieros. correspondiente al  primes cuatrimestre. Evidencias: 1. Informe seguimiento recuperación cartera FONAM enero 2022 pdf, 2. Informe seguimiento recuperación cartera FONAM febrero 2022 y 3. Informe seguimiento recuperación cartera FONAM marzo 2022.</t>
    </r>
  </si>
  <si>
    <r>
      <rPr>
        <b/>
        <sz val="10"/>
        <rFont val="Arial Narrow"/>
        <family val="2"/>
      </rPr>
      <t xml:space="preserve">GGF: </t>
    </r>
    <r>
      <rPr>
        <sz val="10"/>
        <rFont val="Arial Narrow"/>
        <family val="2"/>
      </rPr>
      <t>21/04/2022</t>
    </r>
  </si>
  <si>
    <r>
      <rPr>
        <b/>
        <sz val="10"/>
        <rFont val="Arial Narrow"/>
        <family val="2"/>
      </rPr>
      <t xml:space="preserve">GGF </t>
    </r>
    <r>
      <rPr>
        <sz val="10"/>
        <rFont val="Arial Narrow"/>
        <family val="2"/>
      </rPr>
      <t>Se remite formato de conciliacion e informe de seguimiento al Saldo de la CUN, donde se determinan la afectación generada por el proyecto de desincentivo de los recursos del Fonam del mes de Enero, toda vez que las actas son remitidas a partir del insumo entregado por el MADS de manera mensual y de acuerdo a sus cierres contables. Evidencias: Conciliación enviada  y memorando 20224300060771_00001 ENERO 22</t>
    </r>
  </si>
  <si>
    <r>
      <rPr>
        <b/>
        <sz val="10"/>
        <rFont val="Arial Narrow"/>
        <family val="2"/>
      </rPr>
      <t xml:space="preserve">GGF </t>
    </r>
    <r>
      <rPr>
        <sz val="10"/>
        <rFont val="Arial Narrow"/>
        <family val="2"/>
      </rPr>
      <t xml:space="preserve">Para el reporte actual no se genera avance porcentual de la acción, toda vez que se remitió en el mes de noviembre de 2021. </t>
    </r>
  </si>
  <si>
    <t>Los soportes suministrados y la descripción de los mismos en la matriz, son eficaces y denotan seguimiento que aportan a a la No materializar el Riesgo.</t>
  </si>
  <si>
    <t>Los soportes suministrados y la descripción de los mismos en la matriz denotan seguimiento al Riesgo. Sin embargo no se puede establecer que aporten a la No materialización del Riesgo.</t>
  </si>
  <si>
    <t>La Unidad de Decisión reportó que no programó avances al respecto para este periodo.</t>
  </si>
  <si>
    <t xml:space="preserve">No se evidencian soportes relacionados con las acciones establecidas. Se reportan avances en la descripción. </t>
  </si>
  <si>
    <r>
      <t>PNN Cueva De Los Guacharos:50%
PNN Complejo volcánico Doña Juana:0%
PNN Las Hermosas: 16.66%
PNN Las Orquideas :0%
PNN Los Nevados: 0%
PNN Nevado Del Huila: 0%
PNN Purace: 16.66%
PNN Selva De Florencia: 0% 
PNN Tatama: 50%</t>
    </r>
    <r>
      <rPr>
        <b/>
        <sz val="10"/>
        <rFont val="Arial Narrow"/>
        <family val="2"/>
      </rPr>
      <t xml:space="preserve">
SFF Galeras: 16,6%</t>
    </r>
    <r>
      <rPr>
        <sz val="10"/>
        <rFont val="Arial Narrow"/>
        <family val="2"/>
      </rPr>
      <t xml:space="preserve">
SFF Isla De La Corota: 50%
SFF Otun Quimbaya: 0% </t>
    </r>
  </si>
  <si>
    <t>PNN Paramillo 17%
PNN Tayrona 0%
PNN CGSM 0%
EL CORCHAL 0%
PROVIDENCIA 0%
CRSB 0%
CORALES DE PROFUNDIDAD 50%
VIPIS 0%
LOC COLORADOS 50%
MACUIRA 0%
LOS FLAMENCOS 50%
SNSM 50%
ACANDÍ 0%
PORTETE 0%</t>
  </si>
  <si>
    <t>La oportunidad establecida permite evidenciar que se impulsan y promueven las mejoras en Parques Nacionales Naturales de Colombia.</t>
  </si>
  <si>
    <t>No se evidencia avance descriptivo o está incompleto en el Mapa de Riesgos.</t>
  </si>
  <si>
    <t>La oportunidad establecida no permite evidenciar que se impulsan y promueven las mejoras en Parques Nacionales Naturales de Colombia.</t>
  </si>
  <si>
    <t xml:space="preserve">Posibilidad de afectación reputacional por desinformación de la gestión de la entidad que pueda afectar la imagen de la misma, debilitando el trabajo técnico de la gestión de la entidad , debido al incumplimiento en la implementación de los mecanismos de comunicación establecidos. </t>
  </si>
  <si>
    <t>El responsable del proceso realiza cuatrimestralmente el seguimiento al cumplimiento de la implementación de los mecanismos de comunicación conforme la estrategia de comunicación con el objeto de garantizar la oportuna socialización y divulgación de la gestión de la entidad. Quedando como evidencia el reporte de los mecanismos de comunicación implementada y en caso de incumplimiento en la implementación de la estrategia se generar una acción de mejora.</t>
  </si>
  <si>
    <t>El responsable de cada mecanismo de comunicación en el nivel central a demanda realiza la verificación de los insumos entregados por la dependencia solicitante, validando que la misma este completa para  llevar a cabo el requerimiento solicitado, en caso de no cumplir se informará al solicitante.</t>
  </si>
  <si>
    <t xml:space="preserve">El responsable del mecanismo de comunicación de nivel central realiza seguimiento  al cumplimiento del requerimiento solicitado de acuerdo a los tiempos de demanda de las solicitudes.  (Plan de contingencia) </t>
  </si>
  <si>
    <t xml:space="preserve">1.Generar contenidos temáticos sobre la gestión de la entidad y socializarlos a través de diferentes mecanismos de comunicación </t>
  </si>
  <si>
    <t>Informe o ayuda de memoria, donde se relacione las acciones de comunicación realizadas y/o correos electrónicos.</t>
  </si>
  <si>
    <t xml:space="preserve">El Grupo de Comunicaciones - GCM realiza socialización de la circular de actualización de contenidos y acciones de comunicación de forma anual mediante piezas comunicacionales para los tres niveles de gestión. En caso de desviación se realiza la acción en el menor tiempo
</t>
  </si>
  <si>
    <t>1.	El Grupo de comunicaciones cuatrimestralmente realiza seguimiento a las certificaciones remitidas por las unidades de decisión frente a la actualización de contenidos en la página web e Intranet.</t>
  </si>
  <si>
    <t>correos electrónicos, y/o memorandos internos y/o actas de reunión y/o listados de asistencia.</t>
  </si>
  <si>
    <t xml:space="preserve">1. Realizar socialización del procedimiento de conflicto de intereses al Grupo de Comunicaciones </t>
  </si>
  <si>
    <t>2. Evaluación y proyección de los pliegos de cargos hasta su notificación y remisión al rol de juzgamiento.</t>
  </si>
  <si>
    <t xml:space="preserve">Base de datos de autos de pliegos de cargos </t>
  </si>
  <si>
    <t>11. La jefe de la Oficina de Control Disciplinario Interno, prioriza permanentemente los procesos disciplinarios cuya etapa se encuentre proxima a vencimiento, y remite por correo electronico el reparto a los profesionales, para su evaluación y proyección de decisión. 
 En caso de una desviación se requiere el funcionario o contratista para que proyecte de manera inmediata la decisión que corresponda.</t>
  </si>
  <si>
    <t>2. La jefe de la Oficina de Control Disciplinario en el momento en el que se recibe la queja por el sistema de gestión documental ORFEO genera el reparto de la misma al contratista o al funcionario de manera equilibrada para la expedición de la decisión que corresponda en los términos de 5 días hábiles siguientes al reparto, realizando seguimiento por parte de la Jefatura mediante comunicaciones permanentes por correo electrónico a los abogados, con el objetivo de asegurar el cumplimiento del término establecido. En caso de una desviación se requiere el funcionario o contratista para que proyecte de manera inmediata la decisión que corresponda.</t>
  </si>
  <si>
    <t>La coordinadora del GCI con su equipo de trabajo realiza seguimiento mensual del Plan Anual de Auditorías del Grupo de Control Interno, con el objetivo de verificar el cumplimiento de las acciones y realizar alertas al equipo para evitar un incumplimiento y en caso de identificar incumplimiento: determinar las causas y se reprogama preferiblemente en el mismo mes.
Quedando como evidencia: correos electrónicos, actas de seguimiento y listas de asistencia.</t>
  </si>
  <si>
    <t>1. La Coordinadora del Grupo de Control Interno, verifica el conflicto de intereses por medio del registro del Formato EI_FO_06 "Declaración Conflicto de Intereses" documentado en todas las Auditorías Internas por parte del Auditor, y en caso de presentarse un conflicto de intereses la coordinación del GCI tomará las acciones pertinentes (reasignación del auditor).</t>
  </si>
  <si>
    <t xml:space="preserve">1. El Grupo de Control Interno revisará en todas las auditorías que se determinen los posibles o presuntos hechos de corrupción detectados mediante evidencia objetiva por el equipo auditor asignado, con el objetivo de determinar su reporte a la alta dirección y las instancias correspondientes, quedando documento en las actas y/o correos electrónicos. </t>
  </si>
  <si>
    <t>Posibilidad de no reportar eventual actos de corrupción, fraude e irregularidades que se hayan detectado en los procesos de auditoría, por un beneficio propio o de un tercero.</t>
  </si>
  <si>
    <t>1. Jefe de la Oficina Asesora Jurídica mensualmente revisa la acción judicial ejecutada por parte de los apoderados, con el propósito de ejercer control y seguimiento administrativo y judicial de la Defensa Judicial; quedando registrado en la Matriz De Control Y Seguimiento Del Personal A Cargo De La Plataforma Ekogui Y De Los Procesos Judiciales A Cargo. En caso de desviación o de presentarse una indebida representación judicial, se debe iniciar los procesos de incumplimiento contractual o disciplinarios, según el caso.</t>
  </si>
  <si>
    <t>Formulación de un documento que permita centralizar la información de por lo menos algunos de los actores estratégicos del sector público, privado y comunitario(Academia/Universidades, institutos de investigación, empresas, organizaciones comunitarias,
ONGs, etc.), para el desarrollo de encuentros y otras actividades que aporten al conocimiento y a la conservación del área protegida.</t>
  </si>
  <si>
    <t>Generar una base de datos y mantener
actualizados los actores estratégicos del sector público, privado y/o comunitario
(Academia/Universidades, institutos de investigación, empresas, organizaciones comunitarias, ONG, etc.), en donde se evidencian, puntos de encuentro e intereses en común y los avances
de la gestión.</t>
  </si>
  <si>
    <t>Base de datos actualizada y/o anexos que evidencien la actualización de
la información, gestión, oficios, correos, actas firmadas, listas de asistencia y/o ayudas de memorias.</t>
  </si>
  <si>
    <t>*DTAO: ( Orquídeas, Tatamá, Selva de Florencia, Nevados, Hermosas; Nevado del Huila, CVDoña Juana C, SFF Galeras).
*DTAN,
DTPA,
DTOR,
DTCA (SNSM, PNN Paramillo, SFF El Corchal, VIPIS) DTAM. 
DTAM</t>
  </si>
  <si>
    <t xml:space="preserve">La Unidad de Decisión reportó que no programó avances al respecto para este periodo.
</t>
  </si>
  <si>
    <t xml:space="preserve">
Matriz consolidada de seguimiento cuantitativo y avance descriptivo de los planes de trabajo con las DTs.</t>
  </si>
  <si>
    <t>1. La SGM-GPM  por medio de la matriz de seguimiento de avales de investigación, realizará y hará control de  los compromisos de avales, según los tiempos pactados en el mismos, para contar con los resultados y datos derivados de cada investigación y estén disponibles en los tres niveles de gestión cuando estos sean requeridos. En caso de incumplimiento y/o retrasos de los compromisos se deberá informar a la SGM por medio de un memorando y/o en su defecto por correo electrónico, adjuntando las evidencias de solicitud de cumplimiento de los compromisos. Posterior la SGM realizará el requerimiento de compromisos y/o obligaciones vía oficio al actor estratégico.</t>
  </si>
  <si>
    <t>GTIC permanentemente cuenta con herramientas para un funcionamiento continuo en Seguridad perimetral con 2 equipos en HA a nivel de Core, redundancia a nivel de backbone en nivel central y adicionalmente monitoreo de infraestructura, para disponibilidad y salubridad y un esquema de alta disponibilidad en la nube para los sistemas de información, los cuales se soportan con los reportes mensuales de gestión. En caso de desviación se da soporte de primer nivel por parte de los Ingenieros del GTIC y en el evento que no se pueda dar solución se realizara escalamiento con el proveedor.</t>
  </si>
  <si>
    <t>1. GTIC cuenta con un sistema de protección de aplicaciones Web que se monitorea  diariamente de una forma automatica con el fin de mitigar ataques informaticos dirigios a las aplicaciones web  quedando como evidencia los informes de gestión mensual que se generan.</t>
  </si>
  <si>
    <t xml:space="preserve">1. Generar mecanismos de socialización relacionados con el procedimiento de conflicto de intereses </t>
  </si>
  <si>
    <t>Los profesionales de la Oficina Asesora de Planeación generarán verificación de cumplimiento a los lineamientos en relación al reporte en las fechas de reporte, cargue y seguimiento del año en curso a los tres niveles de gestión con el próposito de obtener un reporte oportuno que nos permita llegar al producto final (seguimiento al PAA institucional) y en caso de desviación o falla en el reporte se generará la comunicación correspondiente.</t>
  </si>
  <si>
    <t xml:space="preserve">Los profesionales de la Oficina Asesora de Planeación verifican que la información del Balance de los seguimientos trimestrales del PAA- PEI, llegue a los líderes de procesos en el nivel central, de forma trimestral, quedando como evidencias las comunicaciones de remisión (ORFEO) y en caso de no remitir, inmediatamente se generá el comunicado mediante ORFEO. </t>
  </si>
  <si>
    <t>En caso de presentarse deficiencia en la formulación y/o seguimiento de los instrumentos de planeación (Plan Estratégico Institucional, Plan de Acción Anual). se realizará según corresponda:
Formulación: Actualización y presentación en el Comité Directivo para aprobación.
Seguimiento: Realizar los ajustes permiten al seguimiento. (plan de contigencia) y dar alcance a las publicaciones.</t>
  </si>
  <si>
    <t xml:space="preserve">Los profesionales de la OAP realizan monitoreo al reporte y documentación de algunas acciones tales como riesgos, documentación, reporte de salidas No conformes, cumplimiento de los compromisos pactados en la Revisión por la Dirección, entre otros que aportan en la implementación del MIPG en las diferentes dimensiones, con el objetivo que los procesos ejecuten actividades de mejora de forma continúa. En caso de desviaciones se informa al proceso para el ajuste, respuesta y remisión de la información. </t>
  </si>
  <si>
    <t>El o los profesional(es) asignado(s) de la Oficina Asesora de Planeación hacen seguimiento a las decisiones adoptadas y compromisos adquiridos por el Comité Institucional de Gestión y Desempeño - CIGD, por lo menos una vez cada tres (3) meses, con el objetivo de verificar el cumplimiento a los diferentes temas correspondiente del MIPG. Los compromisos quedan planteados en la respectiva acta y el seguimiento será mediante comunicaciones (ORFEO, correo o actas). En caso de desviaciones se documentarán compromisos en el acta sel siguiente CIGD para su cumplimiento.</t>
  </si>
  <si>
    <t>Al identificarse desarticulación intrainstitucional afectando el cumplimiento del Modelo Integrado de Planeación y Gestión, se brindará apoyó y asesoria por parte del equipo designado de la OAP para realizar la articulación y cumplimiento de las necesidades del Modelo Integrado de Planeación y Gestión; La evidencia quedará documentada en Listas de Asistencia - Actos administrativos, comunicaciones. (Plan de Contigencia)</t>
  </si>
  <si>
    <t>Los profesionales de la Oficina Asesora de Planeación verifican mensualmente la información remitida por los líderes de producto en el formato de seguimiento de proyectos de inversión con el objetivo de revisar la coherencia de la información entregada; en caso de existir inconsistencias se solicitarán los ajustes o justificaciones correspondientes. Quedando como evidencia correos electrónicos.</t>
  </si>
  <si>
    <t>El profesional asigando al tema de la Oficina Asesora de Planeación consolidará el informe trimestral de los proyectos de inversión, verificando su contenido y congruencia con lo remitido por los líderes de producto en el formato de seguimiento de proyectos de inversión con el objetivo conocer el estado de avance de los proyectos; y en caso de desviaciones genera alertas a los líderes de productos sobre el estado de avence de los proyectos. Quedando como evidencia el informe trimestral y memorandos de alertas según aplique.</t>
  </si>
  <si>
    <t>En caso de falta de oportunidad en el registro de la ejecución de los proyectos de inversión en la plataforma destinada para tal fin, dado que el aplicativo se bloquea, el profesional asignado al tema de la Oficina Asesora de Planeación se espera al mes siguiente para que en el próximo reporte se incluya la información faltante. (Plan de Contigencia)</t>
  </si>
  <si>
    <t>1. Solicitar a las dependencias por medio de correo electrónico, indicando las fechas de entrega del formato diligenciado con el seguimiento de los proyectos de inversión.</t>
  </si>
  <si>
    <t>Correo electrónico de la solicitud</t>
  </si>
  <si>
    <t>1. El profesional responsable del tema en la OAP en las actividades actualización y reprogramacion de magnitudes de los indicadores remitida por los procesos, verifica la coherencia de los datos, frente al cierre de la vigencia anterior (reprogramación) y lo programado en la vigencia actual, con el próposito de generar la adecuada articulación en los diferentes PAA que conforman el PEI y  Evaluar la pertinencia de las solicitudes de actualización de magnitudes físicas de los indicadores. En caso de presentarsé desviaciones en la información remitida se generan las alertas correspondientes al proceso.</t>
  </si>
  <si>
    <t>1. El personal del proceso Direccionamiento Estratégico realizará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</si>
  <si>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La Jefe Oficina Asesora de Planeación en cumplimento del procedimiento de contratación directa y el manual de Funciones, en lo relacionado con las competencias del personal contratado, valida la información buscando evitar duplicidad de funciones para temas de cooperación en cada uno de los procesos llevado a cabo, con el objetivo de evitar reprocesos, en caso de presentarse de informará a las dependencias correspondientes.</t>
  </si>
  <si>
    <t>La Oficina Asesora de Planeación informar a la dependencia beneficiaria generadora de un proyecto de cooperación mediente memorando sobre el incumplimiento de todo el procedimiento  de formulación, gestión y seguimiento a los proyectos gestionados y negociados de cooperación Nacional No Oficial e Internacional, con copia al Grupo de Control Interno. (Plan de contigencia).</t>
  </si>
  <si>
    <t>1. Los profesionales de la Oficina Asesora de Planeación generarán acompañamientos y/o comunicaciones de orientación cuando las dependencias requieran la orientación, para el cumplimiento del procedimiento de cooperación Nacional No Oficinal e internacional mediante reuniones y/o, comunicaciones y/o asesorías, en caso de presentarsen formulación o propuesta no alineada se genera una comunicación indicando que no da a lugar.</t>
  </si>
  <si>
    <t>1. El personal del proceso Cooperación Nacional No Oficial e Internacional, realizará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</si>
  <si>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Áreas Protegidas con vocación ecoturistica/Direcciones Territoriales
(DTAO) PNN Cueva de los Guacharos, PNN Los Nevados, SFF Otún Quimbaya, SFF Galeras</t>
  </si>
  <si>
    <t>1. Realizar campañas de concientización del manejo de los recursos físicos.</t>
  </si>
  <si>
    <t xml:space="preserve">Campañas </t>
  </si>
  <si>
    <t>Incumplimiento del objeto y obligaciones de las partes en las alianzas establecidas, permitiendo la realización de entrega, apropiación de dinero, destinación de recursos físicos de la entidad a operaciones o actividades diferentes de las inicialmente pactados u otra utilidad indebida.</t>
  </si>
  <si>
    <t xml:space="preserve">1.El personal de Sostenibilidad Financiera realiza Cuatrimestralmente, solicitudes a los aliados correspondientes, en relación a la presentación de informes, de acuerdo a los tiempos de entrega y a los compromisos adquiridos, estipulados en la alianza, con el objetivo de realizar seguimiento en la ejecución de recursos aportados y/o cumplimiento de obligaciones, para conocer las entregas, el destino de los recursos físicos y/o cumplimiento de lo pactado con la alianza. Quedando como evidencia la solictud y entrega de Informes, en caso de evidenciar diferencias entre los informes y lo pactado inicialmente; se procede a realizar requerimiento a la alianza correspondiente, con el fin de que subsane las diferencias encontradas. </t>
  </si>
  <si>
    <t>PAA Indicador 22 validado para cada DT
Nota: Aplica para reportes PAA de Marzo, Junio, Septiembre según el periodo de monitoreo</t>
  </si>
  <si>
    <t>Informe de protocolo de PVC (informe trimestral de acciones de prevención, vigilancia y control en las áreas administradas por PNNC) de cada área protegida que cuente con Protocolo de PVC aprobado.
 Nota: Se tendran en cuenta los tres primeros informes de seguimiento a PVC. No se incluye el del último trimestre por no coincidir con el periodo de monitoreo anual.</t>
  </si>
  <si>
    <t>PAA indicador 22 (informe trimestral de acciones de prevención, vigilancia y control en las áreas administradas por PNNC) reportado al Nivel Central
Nota: Aplica para reportes PAA de Marzo, Junio, Septiembre según el periodo de monitoreo</t>
  </si>
  <si>
    <t xml:space="preserve">2. Presentar el reporte del protocolo de PVC conforme a los lineamientos establecidos en el lineamiento vigente de PVC (Incluye procedimientos y guias),  para la revisión del Nivel Territorial y validación del Nivel Central.  </t>
  </si>
  <si>
    <t xml:space="preserve">3. Remitir el reporte de protocolo de PVC en su etapa de  implementación según aplique con la revisión del Nivel Territorial por correo electrónico u orfeo al Nivel central Grupo de Trámites y Evaluación Ambiental. </t>
  </si>
  <si>
    <t xml:space="preserve">
Informe de protocolo de PVC (informe trimestral de acciones de prevención, vigilancia y control en las áreas administradas por PNNC) de cada área protegida que cuente con Protocolo de PVC aprobado.
 Nota: Se tendran en cuenta los tres primeros informes de seguimiento a PVC. No se incluye el del último trimestre por no coincidir con el periodo de monitoreo anual.</t>
  </si>
  <si>
    <t>1. La persona asignada en el AP para el tema de riesgo público, actualizará y/o divulgará el plan de contingencia de riesgo público conforme los lineamientos para el tema y teniendo en cuenta los tiempos previos al vencimiento para la revisiones oportunas por parte de la DT y OGR.
Nota: La meta corresponde a uno (1), debido a que es un plan de contingencia de riesgo público, el cual posee una vigencia de dos años. Por ende, si el plan fue aprobado en la vigencia anterior, la socialización contará como el cumplimiento total de la acción.</t>
  </si>
  <si>
    <t>Plan de contigencia de riesgo público aprobado o actualizado mediante memorando y/o
Registro de asistencia de socialización del plan de contingencia de riesgo público</t>
  </si>
  <si>
    <t>Evidencias conforme al cronograma de actividades del PECNDS de cada área protegida</t>
  </si>
  <si>
    <t xml:space="preserve">1. El Coordinador(a) del Grupo de Trámites y Evaluación Ambiental asigna al profesional correspondiente (abogados o técnicos) los trámites mediante ORFEO para dar respuesta a la solicitud del usuario.
</t>
  </si>
  <si>
    <t xml:space="preserve">
50%</t>
  </si>
  <si>
    <t xml:space="preserve">Reporte de ORFEO del coordinador(a) del GTEA </t>
  </si>
  <si>
    <t>2. La Dirección Territorial Caribe, por solicitud previa del PNN CRSB, asigna por ORFEO las solicitudes de trámite de permiso para adelantar labores de adecuación reposición o mejoras a las construcciones  ya existentes en el PNN Corales del Rosario y San Bernardo para el cumplimiento de las etapas propias del trámite al profesional correspondiente.</t>
  </si>
  <si>
    <t>Reporte de ORFEO del Líder del equipo de apoyo jurídico DTCA</t>
  </si>
  <si>
    <t>Direcccón Territorial Caribe</t>
  </si>
  <si>
    <r>
      <rPr>
        <strike/>
        <sz val="11"/>
        <rFont val="Arial Narrow"/>
        <family val="2"/>
      </rPr>
      <t xml:space="preserve">
</t>
    </r>
    <r>
      <rPr>
        <sz val="11"/>
        <rFont val="Arial Narrow"/>
        <family val="2"/>
      </rPr>
      <t xml:space="preserve">1. El Coordinador del Grupo de Trámites y Evaluación Ambiental revisará conforme sean asignadas, los actos administrativos en cumplimiento de acuerdo a las actividades establecidas en los procedimientos específicos para cada trámite, con el fin de evitar la extralimitación de funciones y dar respuesta a la solicitud del usuario. En caso de observar desviaciones o falencias en los actos administrativos, se realiza devolución al profesional correspondiente para subsanar el trámite.
Evidencia: Actos administrativos con visto bueno de revisión del Coordinador de GTEA. </t>
    </r>
    <r>
      <rPr>
        <strike/>
        <sz val="11"/>
        <rFont val="Arial Narrow"/>
        <family val="2"/>
      </rPr>
      <t xml:space="preserve">
</t>
    </r>
  </si>
  <si>
    <t xml:space="preserve">Listados de asistencia y/o actas donde se evidencien los procesos de sensiiblización al equipo de trabajo y/o divulgaciones de la información: Correo electronicos de difusión de la sensiblización elementos interactivos de difusión. </t>
  </si>
  <si>
    <t xml:space="preserve">1. Sensibilizar  una vez al año al equipo de trabajo sobre el cumplimiento de los tiempos otorgados por la norma para los Trámites Ambientales.
</t>
  </si>
  <si>
    <r>
      <t>2. El Director Territorial Caribe revisará conforme sea asignada, los actos administrativos en cumplimiento de acuerdo a las actividades establecidas en el procedimiento específico para el Permiso para adelantar labores de adecuación, reposición o mejoras a las construcciones existentes en el Parque Nacional Natural Los Corales del Rosario y de San Bernardo, con el fin de evitar la extralimitación de funciones y dar respuesta a la solicitud del usuario. En caso de observar desviaciones o falencias en los actos administrativos, se realiza devolución al profesional correspondiente para subsanar el trámite.
Evidencia: Actos administrativos con la firma del Director Territorial Caribe y Correos electrónicos de visto bueno del líder del equipo de apoyo jurídico DTCA previo a la firma del acto administrativo por parte del director territorial.</t>
    </r>
    <r>
      <rPr>
        <strike/>
        <sz val="11"/>
        <rFont val="Arial Narrow"/>
        <family val="2"/>
      </rPr>
      <t xml:space="preserve">
</t>
    </r>
  </si>
  <si>
    <t>La jefatura del área protegida, realizará trimestral el seguimiento y verificación de las conductas sancionatorias, teniendo en cuenta la resolución 476 de 2012, comunicando a la Dirección Territorial la comisión de hechos que constituyan presunta infracción ambiental en el área protegida, así como aquellas actuaciones que en el marco de los demás procesos sancionatorios competencia de la DT requieran el apoyo de la respectiva AP, quedando documentado en el informe de conductas sancionatorias que será remitido mediante comunicación oficial (memorando), en caso de no identificarse hechos que constituyan presunta infracción ambiental se informará por memorando a la DT.
Nota. Se presentarán solo tres trimestres de la vigencia.</t>
  </si>
  <si>
    <t>El equipo jurídico de la DT (DTAO) acorde a la resolución 476 de 2012 verificarán mensualmente  el estado de todos los procesos sancionatorios (identificando tipo de presión, medidas preventivas impuestas, identificación de actos administrativos de la actuación de cada proceso) a cargo de la Dirección Territorial y según corresponda, la generación de actos administrativos de trámite y de fondo que se requieran, de conformidad con el marco legal establecido en la Ley 1333 de 2009 y demás normas concordantes. Quedando documentada mediante la actualización mensual los cinco (5) primeros días de cada mes en la matriz oficial de sancionatorios, en caso de dilación se anexarán las actuaciones y los motivos de soporte que han generado la misma.</t>
  </si>
  <si>
    <r>
      <t>El equipo jurídico de la DT</t>
    </r>
    <r>
      <rPr>
        <b/>
        <sz val="11"/>
        <rFont val="Arial Narrow"/>
        <family val="2"/>
      </rPr>
      <t xml:space="preserve"> </t>
    </r>
    <r>
      <rPr>
        <sz val="11"/>
        <rFont val="Arial Narrow"/>
        <family val="2"/>
      </rPr>
      <t>(DTAM) acorde a la resolución 476 de 2012 verificarán mensualmente  el estado de todos los procesos sancionatorios (identificando tipo de presión, medidas preventivas impuestas, identificación de actos administrativos de la actuación de cada proceso) a cargo de la Dirección Territorial y según corresponda, la generación de actos administrativos de trámite y de fondo que se requieran, de conformidad con el marco legal establecido en la Ley 1333 de 2009 y demás normas concordantes. Quedando documentada mediante la actualización mensual los cinco (5) primeros días de cada mes en la matriz oficial de sancionatorios, en caso de dilación se anexarán las actuaciones y los motivos de soporte que han generado la misma.</t>
    </r>
  </si>
  <si>
    <r>
      <t>El equipo jurídico de la DT</t>
    </r>
    <r>
      <rPr>
        <b/>
        <sz val="11"/>
        <rFont val="Arial Narrow"/>
        <family val="2"/>
      </rPr>
      <t xml:space="preserve"> </t>
    </r>
    <r>
      <rPr>
        <sz val="11"/>
        <rFont val="Arial Narrow"/>
        <family val="2"/>
      </rPr>
      <t>(DTCA) acorde a la resolución 476 de 2012 verificarán mensualmente  el estado de todos los procesos sancionatorios (identificando tipo de presión, medidas preventivas impuestas, identificación de actos administrativos de la actuación de cada proceso) a cargo de la Dirección Territorial y según corresponda, la generación de actos administrativos de trámite y de fondo que se requieran, de conformidad con el marco legal establecido en la Ley 1333 de 2009 y demás normas concordantes. Quedando documentada mediante la actualización mensual los cinco (5) primeros días de cada mes en la matriz oficial de sancionatorios, en caso de dilación se anexarán las actuaciones y los motivos de soporte que han generado la misma.</t>
    </r>
  </si>
  <si>
    <r>
      <t>El equipo jurídico de la DT</t>
    </r>
    <r>
      <rPr>
        <b/>
        <sz val="11"/>
        <rFont val="Arial Narrow"/>
        <family val="2"/>
      </rPr>
      <t xml:space="preserve"> </t>
    </r>
    <r>
      <rPr>
        <sz val="11"/>
        <rFont val="Arial Narrow"/>
        <family val="2"/>
      </rPr>
      <t>(DTAN) acorde a la resolución 476 de 2012 verificarán mensualmente  el estado de todos los procesos sancionatorios (identificando tipo de presión, medidas preventivas impuestas, identificación de actos administrativos de la actuación de cada proceso) a cargo de la Dirección Territorial y según corresponda, la generación de actos administrativos de trámite y de fondo que se requieran, de conformidad con el marco legal establecido en la Ley 1333 de 2009 y demás normas concordantes. Quedando documentada mediante la actualización mensual los cinco (5) primeros días de cada mes en la matriz oficial de sancionatorios, en caso de dilación se anexarán las actuaciones y los motivos de soporte que han generado la misma.</t>
    </r>
  </si>
  <si>
    <r>
      <t>El equipo jurídico de la DT</t>
    </r>
    <r>
      <rPr>
        <b/>
        <sz val="11"/>
        <rFont val="Arial Narrow"/>
        <family val="2"/>
      </rPr>
      <t xml:space="preserve"> </t>
    </r>
    <r>
      <rPr>
        <sz val="11"/>
        <rFont val="Arial Narrow"/>
        <family val="2"/>
      </rPr>
      <t>(DTOR) acorde a la resolución 476 de 2012 verificarán mensualmente  el estado de todos los procesos sancionatorios (identificando tipo de presión, medidas preventivas impuestas, identificación de actos administrativos de la actuación de cada proceso) a cargo de la Dirección Territorial y según corresponda, la generación de actos administrativos de trámite y de fondo que se requieran, de conformidad con el marco legal establecido en la Ley 1333 de 2009 y demás normas concordantes. Quedando documentada mediante la actualización mensual los cinco (5) primeros días de cada mes en la matriz oficial de sancionatorios, en caso de dilación se anexarán las actuaciones y los motivos de soporte que han generado la misma.</t>
    </r>
  </si>
  <si>
    <r>
      <t>El equipo jurídico de la DT</t>
    </r>
    <r>
      <rPr>
        <b/>
        <sz val="11"/>
        <rFont val="Arial Narrow"/>
        <family val="2"/>
      </rPr>
      <t xml:space="preserve"> </t>
    </r>
    <r>
      <rPr>
        <sz val="11"/>
        <rFont val="Arial Narrow"/>
        <family val="2"/>
      </rPr>
      <t>(DTPA) acorde a la resolución 476 de 2012 verificarán mensualmente  el estado de todos los procesos sancionatorios (identificando tipo de presión, medidas preventivas impuestas, identificación de actos administrativos de la actuación de cada proceso) a cargo de la Dirección Territorial y según corresponda, la generación de actos administrativos de trámite y de fondo que se requieran, de conformidad con el marco legal establecido en la Ley 1333 de 2009 y demás normas concordantes. Quedando documentada mediante la actualización mensual los cinco (5) primeros días de cada mes en la matriz oficial de sancionatorios, en caso de dilación se anexarán las actuaciones y los motivos de soporte que han generado la misma.</t>
    </r>
  </si>
  <si>
    <t>2. La coordinación del Grupo de Control Interno, cada vez que se remite el informe preliminar por el equipo auditor, verifica la documentación con el objetivo de validar el contenido del mismo, generando observaciones y retroalimentaciones al auditor, para el ajuste o continuación del trámite, por parte del equipo auditor, de acuerdo a lo establecido en el procedimiento EI_PR_02, quedando como evidencia: correos electrónicos de la actividad.</t>
  </si>
  <si>
    <t xml:space="preserve">
Certificados y/o constancias de cumplimiento, y/o presentaciones, y/o pantallazos y/o correo electrónicos, y/o  informes, y/o  registros fotograficos, y/o listados de asistencia y/o actas de reunión. </t>
  </si>
  <si>
    <t>1. Asignación a demanda y de conformidad con lo remitido por los usuarios y la dependencia de Atención al Usuario vía GD-ORFEO, al profesional Líder temático de RNSC del GTEA, los nuevos expedientes de RNSC para que este a su vez realice el reparto de los mismos a los profesionales jurídicos y técnicos que gestionan el trámite</t>
  </si>
  <si>
    <t>Reporte de transacciones de ORFEO del Líder Temático RNSC que evidencien el reparto a los profesionales jurídicos y técnicos.</t>
  </si>
  <si>
    <t>Coordinador(a) del Grupo de Trámites y Evaluación Ambiental -GTEA</t>
  </si>
  <si>
    <t>1.  Reporte: Acta de reunión el cual formula y aprueba el “Plan de trabajo para el apoyo en la formulación y/o implementación del programa de monitoreo y portafolio de investigación, así como la construcción y revisión de los informes de su implementación con cada área protegida.
 2. reporte: Consolidado en formato word, organizado por área protegida, en el cual se presentan las evidencias del cargue y/o validación según corresponda en el sistema de información de investigación y monitoreo de PNN, durante la vigencia, para los VOC/PIC priorizados. Nota: La DTCA para este reporte no presentará la evidencia para el segundo reporte. 
3. Reporte: Evidencias (actas, asistencias, correos) para la construcción del informe final de monitoreo e investigación. 
Nota: La meta corresponde a la suma de los documentos que se reporta en cada cuatrimestre. Primer reporte: Acta de plan de trabajo. Segundo Reporte: Documento Word Consolidado. Tercer Reporte: Evidencias que apliquen.</t>
  </si>
  <si>
    <t>3 - 9 - 19 - 20 - 22 - 29 - 31</t>
  </si>
  <si>
    <r>
      <rPr>
        <b/>
        <sz val="10"/>
        <rFont val="Arial Narrow"/>
        <family val="2"/>
      </rPr>
      <t>GCI:</t>
    </r>
    <r>
      <rPr>
        <sz val="10"/>
        <rFont val="Arial Narrow"/>
        <family val="2"/>
      </rPr>
      <t xml:space="preserve"> 11/08/2022</t>
    </r>
  </si>
  <si>
    <r>
      <rPr>
        <b/>
        <sz val="10"/>
        <rFont val="Arial Narrow"/>
        <family val="2"/>
      </rPr>
      <t xml:space="preserve">GCI: </t>
    </r>
    <r>
      <rPr>
        <sz val="10"/>
        <rFont val="Arial Narrow"/>
        <family val="2"/>
      </rPr>
      <t>12,5%</t>
    </r>
  </si>
  <si>
    <r>
      <rPr>
        <b/>
        <sz val="10"/>
        <rFont val="Arial Narrow"/>
        <family val="2"/>
      </rPr>
      <t>GCI</t>
    </r>
    <r>
      <rPr>
        <b/>
        <i/>
        <sz val="10"/>
        <rFont val="Arial Narrow"/>
        <family val="2"/>
      </rPr>
      <t>:</t>
    </r>
    <r>
      <rPr>
        <sz val="10"/>
        <rFont val="Arial Narrow"/>
        <family val="2"/>
      </rPr>
      <t xml:space="preserve"> Se realizó la proyección del Plan de Acción Anual 2022, el cual tiene determinados los recursos para el Grupo de Control Interno, de acuerdo a las directrices de la Oficina Asesora de Planeación, aprobado en el Comité Directivo. 
En los meses de noviembre y diciembre, se realizará el ejercicio presupuestal para la vigencia 2023.
Anexo No.15 PAA 2022 - GCI 04-01-2022, el cual no ha sido modificado. </t>
    </r>
  </si>
  <si>
    <t>Anexo No. 83 CAMPAÑA ANTICORRUPCIÓN 27052022</t>
  </si>
  <si>
    <r>
      <rPr>
        <b/>
        <sz val="10"/>
        <rFont val="Arial Narrow"/>
        <family val="2"/>
      </rPr>
      <t xml:space="preserve">SSNA: </t>
    </r>
    <r>
      <rPr>
        <sz val="10"/>
        <rFont val="Arial Narrow"/>
        <family val="2"/>
      </rPr>
      <t>22/08/2022</t>
    </r>
  </si>
  <si>
    <t/>
  </si>
  <si>
    <r>
      <rPr>
        <b/>
        <sz val="10"/>
        <rFont val="Arial Narrow"/>
        <family val="2"/>
      </rPr>
      <t xml:space="preserve">GPM: </t>
    </r>
    <r>
      <rPr>
        <sz val="10"/>
        <rFont val="Arial Narrow"/>
        <family val="2"/>
      </rPr>
      <t>12/08/2022</t>
    </r>
  </si>
  <si>
    <r>
      <rPr>
        <b/>
        <sz val="10"/>
        <rFont val="Arial Narrow"/>
        <family val="2"/>
      </rPr>
      <t xml:space="preserve">GPM: </t>
    </r>
    <r>
      <rPr>
        <sz val="10"/>
        <rFont val="Arial Narrow"/>
        <family val="2"/>
      </rPr>
      <t>33,3%</t>
    </r>
  </si>
  <si>
    <t xml:space="preserve">Viabilidad en la implementación de estrategias mediante el adecuado relacionamiento con grupos étnicos, campesinos y comunidades, con el fin de cumplir con los objetivos estratégicos de la Entidad, generando una gobernabilidad efectiva. </t>
  </si>
  <si>
    <t>Subdirección de Gestión y Manejo</t>
  </si>
  <si>
    <r>
      <rPr>
        <b/>
        <sz val="10"/>
        <rFont val="Arial Narrow"/>
        <family val="2"/>
      </rPr>
      <t xml:space="preserve">DTAM: </t>
    </r>
    <r>
      <rPr>
        <sz val="10"/>
        <rFont val="Arial Narrow"/>
        <family val="2"/>
      </rPr>
      <t>08/08/2022</t>
    </r>
    <r>
      <rPr>
        <b/>
        <sz val="10"/>
        <rFont val="Arial Narrow"/>
        <family val="2"/>
      </rPr>
      <t xml:space="preserve">
DTAO: </t>
    </r>
    <r>
      <rPr>
        <sz val="10"/>
        <rFont val="Arial Narrow"/>
        <family val="2"/>
      </rPr>
      <t>04/08/2022</t>
    </r>
    <r>
      <rPr>
        <b/>
        <sz val="10"/>
        <rFont val="Arial Narrow"/>
        <family val="2"/>
      </rPr>
      <t xml:space="preserve">
DTAN:</t>
    </r>
    <r>
      <rPr>
        <sz val="10"/>
        <rFont val="Arial Narrow"/>
        <family val="2"/>
      </rPr>
      <t xml:space="preserve"> 09/08/2022
</t>
    </r>
    <r>
      <rPr>
        <b/>
        <sz val="10"/>
        <rFont val="Arial Narrow"/>
        <family val="2"/>
      </rPr>
      <t>DTOR</t>
    </r>
    <r>
      <rPr>
        <sz val="10"/>
        <rFont val="Arial Narrow"/>
        <family val="2"/>
      </rPr>
      <t xml:space="preserve">: 12/08/2022
</t>
    </r>
    <r>
      <rPr>
        <b/>
        <sz val="10"/>
        <rFont val="Arial Narrow"/>
        <family val="2"/>
      </rPr>
      <t>DTCA</t>
    </r>
    <r>
      <rPr>
        <sz val="10"/>
        <rFont val="Arial Narrow"/>
        <family val="2"/>
      </rPr>
      <t xml:space="preserve">: 01/08/2022
</t>
    </r>
    <r>
      <rPr>
        <b/>
        <sz val="10"/>
        <rFont val="Arial Narrow"/>
        <family val="2"/>
      </rPr>
      <t>DTPA</t>
    </r>
    <r>
      <rPr>
        <sz val="10"/>
        <rFont val="Arial Narrow"/>
        <family val="2"/>
      </rPr>
      <t>: 16/08/2022</t>
    </r>
  </si>
  <si>
    <r>
      <rPr>
        <b/>
        <sz val="10"/>
        <rFont val="Arial Narrow"/>
        <family val="2"/>
      </rPr>
      <t xml:space="preserve">DTAM: </t>
    </r>
    <r>
      <rPr>
        <sz val="10"/>
        <rFont val="Arial Narrow"/>
        <family val="2"/>
      </rPr>
      <t>08/08/2022</t>
    </r>
    <r>
      <rPr>
        <b/>
        <sz val="10"/>
        <rFont val="Arial Narrow"/>
        <family val="2"/>
      </rPr>
      <t xml:space="preserve">
DTAO: </t>
    </r>
    <r>
      <rPr>
        <sz val="10"/>
        <rFont val="Arial Narrow"/>
        <family val="2"/>
      </rPr>
      <t>04/08/2022</t>
    </r>
    <r>
      <rPr>
        <b/>
        <sz val="10"/>
        <rFont val="Arial Narrow"/>
        <family val="2"/>
      </rPr>
      <t xml:space="preserve">
DTAN:</t>
    </r>
    <r>
      <rPr>
        <sz val="10"/>
        <rFont val="Arial Narrow"/>
        <family val="2"/>
      </rPr>
      <t xml:space="preserve"> 09/08/2022
</t>
    </r>
    <r>
      <rPr>
        <b/>
        <sz val="10"/>
        <rFont val="Arial Narrow"/>
        <family val="2"/>
      </rPr>
      <t>DTOR</t>
    </r>
    <r>
      <rPr>
        <sz val="10"/>
        <rFont val="Arial Narrow"/>
        <family val="2"/>
      </rPr>
      <t xml:space="preserve">: 12/08/2022
</t>
    </r>
    <r>
      <rPr>
        <b/>
        <sz val="10"/>
        <rFont val="Arial Narrow"/>
        <family val="2"/>
      </rPr>
      <t>DTCA</t>
    </r>
    <r>
      <rPr>
        <sz val="10"/>
        <rFont val="Arial Narrow"/>
        <family val="2"/>
      </rPr>
      <t xml:space="preserve">: 01/08/2022
</t>
    </r>
    <r>
      <rPr>
        <b/>
        <sz val="10"/>
        <rFont val="Arial Narrow"/>
        <family val="2"/>
      </rPr>
      <t>DTPA</t>
    </r>
    <r>
      <rPr>
        <sz val="10"/>
        <rFont val="Arial Narrow"/>
        <family val="2"/>
      </rPr>
      <t>: 15/08/2022</t>
    </r>
  </si>
  <si>
    <t>1. El Coordinador(a) del Grupo de Trámites y Evaluación Ambiental, a demanda, contrasta lo remitido por el Grupo de Procesos Corporativos (correspondencia) vía GD-ORFEO en la temática de RNSC con la información recibida vía correo electrónico en el buzón reservas.naturales@parquesnaiconales.gov.co e identifica posibles desviaciones. En caso de desviación del control y ante la materialización del riesgo, se procede a comunicar la diferencia en el contraste al Grupo de Procesos Corporativos (correspondencia) con copia al Coordinador de GAU y al líder temático de RNSC en GTEA para proceder a la medida y acción correctiva respectiva.
Evidencia: Base de datos con correos electrónicos enviados a correspondencia para radicación donde se relaciona el número de radicado y el trámite respectivo.</t>
  </si>
  <si>
    <r>
      <rPr>
        <b/>
        <sz val="10"/>
        <rFont val="Arial Narrow"/>
        <family val="2"/>
      </rPr>
      <t xml:space="preserve">DTOR: </t>
    </r>
    <r>
      <rPr>
        <sz val="10"/>
        <rFont val="Arial Narrow"/>
        <family val="2"/>
      </rPr>
      <t xml:space="preserve">66,66%
</t>
    </r>
    <r>
      <rPr>
        <b/>
        <sz val="10"/>
        <rFont val="Arial Narrow"/>
        <family val="2"/>
      </rPr>
      <t>DTAO:</t>
    </r>
    <r>
      <rPr>
        <sz val="10"/>
        <rFont val="Arial Narrow"/>
        <family val="2"/>
      </rPr>
      <t xml:space="preserve"> 66,66%
</t>
    </r>
    <r>
      <rPr>
        <b/>
        <sz val="10"/>
        <rFont val="Arial Narrow"/>
        <family val="2"/>
      </rPr>
      <t>DTAN:</t>
    </r>
    <r>
      <rPr>
        <sz val="10"/>
        <rFont val="Arial Narrow"/>
        <family val="2"/>
      </rPr>
      <t xml:space="preserve"> 66,66%
</t>
    </r>
    <r>
      <rPr>
        <b/>
        <sz val="10"/>
        <rFont val="Arial Narrow"/>
        <family val="2"/>
      </rPr>
      <t>DTPA:</t>
    </r>
    <r>
      <rPr>
        <sz val="10"/>
        <rFont val="Arial Narrow"/>
        <family val="2"/>
      </rPr>
      <t xml:space="preserve"> 66,66%
</t>
    </r>
    <r>
      <rPr>
        <b/>
        <sz val="10"/>
        <rFont val="Arial Narrow"/>
        <family val="2"/>
      </rPr>
      <t>DTCA:</t>
    </r>
    <r>
      <rPr>
        <sz val="10"/>
        <rFont val="Arial Narrow"/>
        <family val="2"/>
      </rPr>
      <t xml:space="preserve"> 66,66 %
</t>
    </r>
    <r>
      <rPr>
        <b/>
        <sz val="10"/>
        <rFont val="Arial Narrow"/>
        <family val="2"/>
      </rPr>
      <t xml:space="preserve">DTAM: </t>
    </r>
    <r>
      <rPr>
        <sz val="10"/>
        <rFont val="Arial Narrow"/>
        <family val="2"/>
      </rPr>
      <t xml:space="preserve">66,66 %
</t>
    </r>
    <r>
      <rPr>
        <b/>
        <sz val="10"/>
        <rFont val="Arial Narrow"/>
        <family val="2"/>
      </rPr>
      <t>GGIS:</t>
    </r>
    <r>
      <rPr>
        <sz val="10"/>
        <rFont val="Arial Narrow"/>
        <family val="2"/>
      </rPr>
      <t xml:space="preserve"> 66,66%</t>
    </r>
  </si>
  <si>
    <r>
      <rPr>
        <b/>
        <sz val="10"/>
        <rFont val="Arial Narrow"/>
        <family val="2"/>
      </rPr>
      <t>GGIS</t>
    </r>
    <r>
      <rPr>
        <sz val="10"/>
        <rFont val="Arial Narrow"/>
        <family val="2"/>
      </rPr>
      <t xml:space="preserve">: Durante el segundo cuatrimestre del presente año, desde el Grupo de Gestión e Integración del SINAP, se ha realizado seguimiento permanente a las autoridades ambientales competentes, apoyando, orientando y acompañando en los procesos de inscripción, registro, y/o para procesos de actualización y depuración de la información de las áreas protegidas en el RUNAP. Lo anterior se ha realizado de acuerdo a las solicitudes recibidas por parte de las autoridades ambientales y/o atendiendo a los espacios solicitados desde PNNC. 
</t>
    </r>
    <r>
      <rPr>
        <b/>
        <sz val="10"/>
        <rFont val="Arial Narrow"/>
        <family val="2"/>
      </rPr>
      <t>Evidencias</t>
    </r>
    <r>
      <rPr>
        <sz val="10"/>
        <rFont val="Arial Narrow"/>
        <family val="2"/>
      </rPr>
      <t xml:space="preserve">: Carpetas con las solicitudes atendidas por cada mes 1. Mayo, 2. Junio, 3. Julio y 4. Agosto
</t>
    </r>
  </si>
  <si>
    <r>
      <rPr>
        <b/>
        <sz val="10"/>
        <rFont val="Arial Narrow"/>
        <family val="2"/>
      </rPr>
      <t>DTAO</t>
    </r>
    <r>
      <rPr>
        <sz val="10"/>
        <rFont val="Arial Narrow"/>
        <family val="2"/>
      </rPr>
      <t xml:space="preserve">: Para la vigencia 2022 solo 3 áreas de la DTAO que cuenta con los recursos y personal planificaron # acuerdos - PNN Los Nevados (4 acuerdos), PNN Selva de Florencia (2 acuerdos) y SFF Galeras (5 acuerdos). Se está trabajando en la ruta técnica y concertación de SFF Galeras y PNN Los Nevados. Además a los acuerdos ya firmados se les está haciendo seguimiento. El PNN Nevados culminó firma de acuerdo en predios La Sierra y La Libertad en marzo de 2022. El PNN Selva de Florencia firmó los acuerdos en el 2021 y su validación se realizó en el mes de febrero de 2022 y está en etapa de implementación, por lo que se subieron los acuerdos a la plataforma institucional de seguimiento de acuerdos y se validaron el el PAA.
Evidencias: Carpeta PNN SFL 1. Acuerdo firmado Angel Valencia Orozco.pdf. 2. Acuerdo firmado Mariano Cortes Zuluaga.pdf y 3. Gmail - Acuerdos pSFL Plataforma.pdf. 4.  Pantallazo Reporte PAA mes de febrero de 2022 PNN SFL.docx Carpeta PNN NEV: 5. Seguimiento acuerdos PNN Los Nevados.pdf. y 6. Acuerdo firmado La Sierra - La Libertad. Orfeo 20222000004983 Rta NC y concepto técnico 2022200000346 del 18 agos2022
Carpeta SFF GAL: 7. Pantallazos Remisión acuerdos SFF GALERAS -concepto técnico SGM.docx
</t>
    </r>
    <r>
      <rPr>
        <b/>
        <sz val="10"/>
        <rFont val="Arial Narrow"/>
        <family val="2"/>
      </rPr>
      <t>DTAN:</t>
    </r>
    <r>
      <rPr>
        <sz val="10"/>
        <rFont val="Arial Narrow"/>
        <family val="2"/>
      </rPr>
      <t xml:space="preserve"> 1) En el primer cuatrimestre de 2022 se desarrollaron  acciones de seguimiento a los acuerdos de conservación tanto al área de conservación como al sistema sostenible para la conservación de la mano con el Campesino y los procesos institucionales a la mano (Educación Ambiental, Prevención, Vigilancia y control, así como el monitoreo de áreas en conservación) se relacionan 4 actas de concertación de acciones de seguimiento a acuerdos de conservación con Campesinos. Anexos: 1. Acta  10-02-2022 PNN Tama SSC - Protocolo de Seguimiento SSC.- 2. Acta  21-02-2022 PNN Yariguies SSC Criterios de Selección de beneficiarios Proyecto Fedecacao KFW.- 3. Acta  23-02-2022  Protocolo de Seguimiento SSC SFF GARF.- 4. Acta  01-03-2022 PNN Pisba SSC - Protocolo de Seguimiento SSC.    
2) Las Áreas Protegidas pendientes que son el SFF Iguaque y Área Natural Única los Estoraques se construirán las Actas DE PROTOCOLO DE SEGUIMIENTO en el mes de Abril de 2022, pues en los 2 casos por circunstancias de orden contractual, se tenían pendientes con las comunidades campesinas, que no hacían factible establecer acciones de seguimiento, tema dado por subsanado para el segundo trimestre de 2022.
3) el PNN Catatumbo no tiene acuerdos vigentes con Campesinos, por lo que no existe ni son requeridas las acciones de seguimiento en ACUERDOS CON CAMPESINOS. Se adjunta carpeta con una muestra de los informe de seguimiento al primer trimestre de 2022.  ANEXO INFORMES DE SEGUIMIENTO: 1. COCUY INFORME DE SEGUIMIENTO,- 2. TAMA INFORME DE SEGUIMIENTO.pdf.- 3. YARIGUIES INFORME DE SEGUIMIENTO.pdf
</t>
    </r>
    <r>
      <rPr>
        <b/>
        <sz val="10"/>
        <rFont val="Arial Narrow"/>
        <family val="2"/>
      </rPr>
      <t>DTAM:</t>
    </r>
    <r>
      <rPr>
        <sz val="10"/>
        <rFont val="Arial Narrow"/>
        <family val="2"/>
      </rPr>
      <t xml:space="preserve"> Se han realizado reuniones con las APs: RNN Nukak, SF Plantas Medicinales Orito Ingi Ande y PNN Alto Fragua Indi Wasi en las cuales se han abordado situaciones que rodean la suscripción de acuerdos con comunidades campesinas, ocupantes de las APs o de sus zonas con función amortiguadora. Entre los asuntos tratados están: cumplimiento a acuerdos, seguimiento a los acuerdos y a las implementaciones, estrategias de UOT, y la articulación con otras entidades como la Dirección Nacional de Sustitución de Cultivos de uso ilícito (DSCI), las corporaciones autónomas regionales y ONGs. 
Anexo 1. Reunión UOT-Restauración RNN Nukak
Anexo 2. Revision capa presiones y acuerdos PNN AFIW
Anexo 3. Revisión proceso UOT - Acuerdos PNN AFIW
Anexo 4. Mesa técnica PNIS - PNN AFIW
Anexo 5. Reunión implementación PNIS – SFPMOIA
Anexo 6 INFORME DE SEGUIMIENTO Y MONITOREO A LOS ACUERDOS SUSCRITOS DTAM
</t>
    </r>
    <r>
      <rPr>
        <b/>
        <sz val="10"/>
        <rFont val="Arial Narrow"/>
        <family val="2"/>
      </rPr>
      <t>DTOR:</t>
    </r>
    <r>
      <rPr>
        <sz val="10"/>
        <rFont val="Arial Narrow"/>
        <family val="2"/>
      </rPr>
      <t xml:space="preserve"> Se llevó a cabo la verificación y seguimiento del estado de los acuerdos suscritos en las APs de la DTOR. Anexo: Seg_Acuerdos_2017-2021_AP_DTOR. Se generaron espacios de planificación y seguimiento a los acuerdos de conservación y sistemas sostenibles con los PNNs Chingaza y Sumapaz, y el DNMI Cinaruco. Anexos: acta_dCin_1, acta_pChi_1, acta_pChi_2, acta_pSum_1 y acta_pSum_2.
</t>
    </r>
    <r>
      <rPr>
        <b/>
        <sz val="10"/>
        <rFont val="Arial Narrow"/>
        <family val="2"/>
      </rPr>
      <t xml:space="preserve">DTCA: </t>
    </r>
    <r>
      <rPr>
        <sz val="10"/>
        <rFont val="Arial Narrow"/>
        <family val="2"/>
      </rPr>
      <t xml:space="preserve">En el primer trimestre del año 2022, se ha avanzado en el seguimiento y monitoreo de los acuerdos con comunidades campesinas El PNN Paramillo presenta informe de avances de los proyectos de inversión en el PNN Paramillo (Evidencia: Informe avances proyectos de inversión.pdf).  El 16 de marzo de 2022, se celebró reunión se seguimiento al acuerdo de conservación para procesos de producción de material vegetal como estrategia de relacionamiento social y restauración participativa suscrito entre PNNC - DTCA y ASC GEA en la vigencia 2021(Evidencia: Acta seguimiento acuerdo de conservación). VIPIS reportó seguimiento a la implementación de los acuerdos en el marco de los procesos de restauración ecológica que se firmaron el año pasado con recursos del proyecto de reactivación económica (Evidencia: Avances ruta de la conservación).
</t>
    </r>
    <r>
      <rPr>
        <b/>
        <sz val="10"/>
        <rFont val="Arial Narrow"/>
        <family val="2"/>
      </rPr>
      <t>DTPA:</t>
    </r>
    <r>
      <rPr>
        <sz val="10"/>
        <rFont val="Arial Narrow"/>
        <family val="2"/>
      </rPr>
      <t xml:space="preserve"> Para el primer trimestre se han realizado reuniones con la comunidad de pueblo nuevo parte alta y los tres niveles de la entidad (1 de marzo 2022), con el fin de consolidar un acuerdo voluntario que permita la conservación de áreas ocupadas por familias campesinas, así como el mejoramiento de las condiciones ambientales de las mismas en el territorio aplicando enfoques diferenciados y acogiéndose al artículo 7º del plan nacional de desarrollo. (anexo propuesta de borrador de acuerdo voluntario y resumen del proceso). por motivos de cruce de agendas y prioridades en cuanto al desarrollo de las metas 2022, lo referente a seguimiento a los acuerdos de los años anteriores se tiene planeado realizar para el segundo semestre de 2022.
EVIDENCIAS: 
-Anexo 01. Acuerdo de voluntades ajustado todas las partes
-Anexo 02.LISTA DE ASISTENCIA Y ACTA 1 DE MARZO ACUERDO PUEBLO NUEVO
-Anexo 03. PUEBLO NUEVO parte alta</t>
    </r>
  </si>
  <si>
    <r>
      <rPr>
        <b/>
        <sz val="10"/>
        <rFont val="Arial Narrow"/>
        <family val="2"/>
      </rPr>
      <t xml:space="preserve">SSNA: </t>
    </r>
    <r>
      <rPr>
        <sz val="10"/>
        <rFont val="Arial Narrow"/>
        <family val="2"/>
      </rPr>
      <t>66,66%</t>
    </r>
  </si>
  <si>
    <r>
      <rPr>
        <b/>
        <sz val="10"/>
        <rFont val="Arial Narrow"/>
        <family val="2"/>
      </rPr>
      <t xml:space="preserve">GCI: </t>
    </r>
    <r>
      <rPr>
        <sz val="10"/>
        <rFont val="Arial Narrow"/>
        <family val="2"/>
      </rPr>
      <t>El Plan Anual de Auditorías se ha desarrollado de acuerdo a los Roles de Control Interno, contiene la planeación y actividades a desarrollar en toda la vigencia 2022.
Anexo No.1 Acta No.006 Seguimiento Grupo Control Interno 21-04-2022
Anexo No.2 Asistencia Seguimiento Compromisos del Plan Anual de Auditoría 21-04-2022
Anexo No.3 Acta No.007 Seguimiento Grupo Control Interno 29-04-2022
Anexo No. 4  Asistencia Revisión Respuesta Informe Acuerdos de Gestión y PAA 29-04-2022
Anexo No. 5 Acta No.008 Seguimiento Grupo Control Interno 23-05-2022
Anexo No. 6 Asistencia Seg. Compromisos y Plan Anual de Auditoría 2022 23-05-2022
Anexo No. 7 Acta No.009 Seguimiento Grupo Control Interno 03-06-2022
Anexo No. 8 Asistencia Seguimiento Compromisos Grupo Control Interno 03-06-2022
Anexo No. 9  Acta No.010 Seguimiento Grupo Control Interno 22-06-2022
Anexo No.10 Asistencia Seguimiento Compromisos Grupo Control Interno 22-06-2022
Anexo No.11 Acta No. 011 Seguimiento Grupo Control Interno 05-07-2022
Anexo No.12 Asistencia Seguimiento Compromisos Grupo Control Interno 05-07-2022
Anexo No.13 Acta No. 012 Seguimiento Grupo Control Interno 28-07-2022
Anexo No.14 Asistencia Seguimiento Compromisos Grupo Control Interno 28-07-2022
NOTA:  Se incluyen las Actas No. 006 y 007, con sus listas de asistencia del mes de abril, toda vez que hacen parte de las evidencias que no se pudieron incluir en el anterior reporte, ya que se encontraban en revisión.</t>
    </r>
  </si>
  <si>
    <r>
      <t xml:space="preserve">GCI: </t>
    </r>
    <r>
      <rPr>
        <sz val="10"/>
        <rFont val="Arial Narrow"/>
        <family val="2"/>
      </rPr>
      <t>33.3%</t>
    </r>
  </si>
  <si>
    <r>
      <rPr>
        <b/>
        <sz val="10"/>
        <rFont val="Arial Narrow"/>
        <family val="2"/>
      </rPr>
      <t xml:space="preserve">GCI: </t>
    </r>
    <r>
      <rPr>
        <sz val="10"/>
        <rFont val="Arial Narrow"/>
        <family val="2"/>
      </rPr>
      <t>18%</t>
    </r>
  </si>
  <si>
    <r>
      <rPr>
        <b/>
        <sz val="10"/>
        <rFont val="Arial Narrow"/>
        <family val="2"/>
      </rPr>
      <t xml:space="preserve">GCI: </t>
    </r>
    <r>
      <rPr>
        <sz val="10"/>
        <rFont val="Arial Narrow"/>
        <family val="2"/>
      </rPr>
      <t xml:space="preserve">El día 02 y 03 de mayo del 2022, se llevó a cabo el Primer Comité Insitucional de Cordinación de Control Intero, en donde se aprobó el Plan Anual de Auditorías de la vigencia 2022 de Parques Nacionales Naturales de Colombia 
Anexo No.16  Acta del Comité Institucional de Coordinación de Control Interno 02 y 03 de mayo 2022 </t>
    </r>
  </si>
  <si>
    <r>
      <t>PNN PICACHOS:</t>
    </r>
    <r>
      <rPr>
        <sz val="10"/>
        <rFont val="Arial Narrow"/>
        <family val="2"/>
      </rPr>
      <t xml:space="preserve"> 17%
</t>
    </r>
    <r>
      <rPr>
        <b/>
        <sz val="10"/>
        <rFont val="Arial Narrow"/>
        <family val="2"/>
      </rPr>
      <t xml:space="preserve">PNN SUMAPAZ: </t>
    </r>
    <r>
      <rPr>
        <sz val="10"/>
        <rFont val="Arial Narrow"/>
        <family val="2"/>
      </rPr>
      <t>17%</t>
    </r>
    <r>
      <rPr>
        <b/>
        <sz val="10"/>
        <rFont val="Arial Narrow"/>
        <family val="2"/>
      </rPr>
      <t xml:space="preserve">
PNN CHINGAZA:</t>
    </r>
    <r>
      <rPr>
        <sz val="10"/>
        <rFont val="Arial Narrow"/>
        <family val="2"/>
      </rPr>
      <t xml:space="preserve"> 17%</t>
    </r>
    <r>
      <rPr>
        <b/>
        <sz val="10"/>
        <rFont val="Arial Narrow"/>
        <family val="2"/>
      </rPr>
      <t xml:space="preserve">
PNN TINIGUA: </t>
    </r>
    <r>
      <rPr>
        <sz val="10"/>
        <rFont val="Arial Narrow"/>
        <family val="2"/>
      </rPr>
      <t>25%</t>
    </r>
    <r>
      <rPr>
        <b/>
        <sz val="10"/>
        <rFont val="Arial Narrow"/>
        <family val="2"/>
      </rPr>
      <t xml:space="preserve">
DNMI CINARUCO:</t>
    </r>
    <r>
      <rPr>
        <sz val="10"/>
        <rFont val="Arial Narrow"/>
        <family val="2"/>
      </rPr>
      <t xml:space="preserve"> 17%</t>
    </r>
    <r>
      <rPr>
        <b/>
        <sz val="10"/>
        <rFont val="Arial Narrow"/>
        <family val="2"/>
      </rPr>
      <t xml:space="preserve">
PNN EL TUPARRO: </t>
    </r>
    <r>
      <rPr>
        <sz val="10"/>
        <rFont val="Arial Narrow"/>
        <family val="2"/>
      </rPr>
      <t>25%</t>
    </r>
    <r>
      <rPr>
        <b/>
        <sz val="10"/>
        <rFont val="Arial Narrow"/>
        <family val="2"/>
      </rPr>
      <t xml:space="preserve">
PNN MACARENA: </t>
    </r>
    <r>
      <rPr>
        <sz val="10"/>
        <rFont val="Arial Narrow"/>
        <family val="2"/>
      </rPr>
      <t>17%</t>
    </r>
  </si>
  <si>
    <r>
      <rPr>
        <b/>
        <sz val="10"/>
        <rFont val="Arial Narrow"/>
        <family val="2"/>
      </rPr>
      <t xml:space="preserve">PNN PARAMILLO: </t>
    </r>
    <r>
      <rPr>
        <sz val="10"/>
        <rFont val="Arial Narrow"/>
        <family val="2"/>
      </rPr>
      <t xml:space="preserve">0% 
</t>
    </r>
    <r>
      <rPr>
        <b/>
        <sz val="10"/>
        <rFont val="Arial Narrow"/>
        <family val="2"/>
      </rPr>
      <t>PNN Tayrona:</t>
    </r>
    <r>
      <rPr>
        <sz val="10"/>
        <rFont val="Arial Narrow"/>
        <family val="2"/>
      </rPr>
      <t xml:space="preserve"> 0% 
</t>
    </r>
    <r>
      <rPr>
        <b/>
        <sz val="10"/>
        <rFont val="Arial Narrow"/>
        <family val="2"/>
      </rPr>
      <t>SFF CGSM</t>
    </r>
    <r>
      <rPr>
        <sz val="10"/>
        <rFont val="Arial Narrow"/>
        <family val="2"/>
      </rPr>
      <t xml:space="preserve">: 0% 
</t>
    </r>
    <r>
      <rPr>
        <b/>
        <sz val="10"/>
        <rFont val="Arial Narrow"/>
        <family val="2"/>
      </rPr>
      <t>SFF El Corchal</t>
    </r>
    <r>
      <rPr>
        <sz val="10"/>
        <rFont val="Arial Narrow"/>
        <family val="2"/>
      </rPr>
      <t xml:space="preserve">: 0% 
</t>
    </r>
    <r>
      <rPr>
        <b/>
        <sz val="10"/>
        <rFont val="Arial Narrow"/>
        <family val="2"/>
      </rPr>
      <t>PNNOPMBL</t>
    </r>
    <r>
      <rPr>
        <sz val="10"/>
        <rFont val="Arial Narrow"/>
        <family val="2"/>
      </rPr>
      <t xml:space="preserve">: 0% 
</t>
    </r>
    <r>
      <rPr>
        <b/>
        <sz val="10"/>
        <rFont val="Arial Narrow"/>
        <family val="2"/>
      </rPr>
      <t>VIPIS</t>
    </r>
    <r>
      <rPr>
        <sz val="10"/>
        <rFont val="Arial Narrow"/>
        <family val="2"/>
      </rPr>
      <t xml:space="preserve">: 20% 
</t>
    </r>
    <r>
      <rPr>
        <b/>
        <sz val="10"/>
        <rFont val="Arial Narrow"/>
        <family val="2"/>
      </rPr>
      <t>PNN CRSB</t>
    </r>
    <r>
      <rPr>
        <sz val="10"/>
        <rFont val="Arial Narrow"/>
        <family val="2"/>
      </rPr>
      <t xml:space="preserve">: 20% 
</t>
    </r>
    <r>
      <rPr>
        <b/>
        <sz val="10"/>
        <rFont val="Arial Narrow"/>
        <family val="2"/>
      </rPr>
      <t>PNN Corales de Profundidad</t>
    </r>
    <r>
      <rPr>
        <sz val="10"/>
        <rFont val="Arial Narrow"/>
        <family val="2"/>
      </rPr>
      <t xml:space="preserve">: 20% </t>
    </r>
    <r>
      <rPr>
        <b/>
        <sz val="10"/>
        <rFont val="Arial Narrow"/>
        <family val="2"/>
      </rPr>
      <t xml:space="preserve">
SFF Los colorados: </t>
    </r>
    <r>
      <rPr>
        <sz val="10"/>
        <rFont val="Arial Narrow"/>
        <family val="2"/>
      </rPr>
      <t xml:space="preserve">20% 
</t>
    </r>
    <r>
      <rPr>
        <b/>
        <sz val="10"/>
        <rFont val="Arial Narrow"/>
        <family val="2"/>
      </rPr>
      <t>PNN Macuira</t>
    </r>
    <r>
      <rPr>
        <sz val="10"/>
        <rFont val="Arial Narrow"/>
        <family val="2"/>
      </rPr>
      <t xml:space="preserve">: 0% 
</t>
    </r>
    <r>
      <rPr>
        <b/>
        <sz val="10"/>
        <rFont val="Arial Narrow"/>
        <family val="2"/>
      </rPr>
      <t>SFF Flamencos</t>
    </r>
    <r>
      <rPr>
        <sz val="10"/>
        <rFont val="Arial Narrow"/>
        <family val="2"/>
      </rPr>
      <t xml:space="preserve">:0% 
</t>
    </r>
    <r>
      <rPr>
        <b/>
        <sz val="10"/>
        <rFont val="Arial Narrow"/>
        <family val="2"/>
      </rPr>
      <t xml:space="preserve">PNN SNSM: </t>
    </r>
    <r>
      <rPr>
        <sz val="10"/>
        <rFont val="Arial Narrow"/>
        <family val="2"/>
      </rPr>
      <t xml:space="preserve">20% 
</t>
    </r>
    <r>
      <rPr>
        <b/>
        <sz val="10"/>
        <rFont val="Arial Narrow"/>
        <family val="2"/>
      </rPr>
      <t>SF Acandí</t>
    </r>
    <r>
      <rPr>
        <sz val="10"/>
        <rFont val="Arial Narrow"/>
        <family val="2"/>
      </rPr>
      <t xml:space="preserve">: 0% 
</t>
    </r>
    <r>
      <rPr>
        <b/>
        <sz val="10"/>
        <rFont val="Arial Narrow"/>
        <family val="2"/>
      </rPr>
      <t xml:space="preserve">PNN Bahía Portete: </t>
    </r>
    <r>
      <rPr>
        <sz val="10"/>
        <rFont val="Arial Narrow"/>
        <family val="2"/>
      </rPr>
      <t>0%</t>
    </r>
  </si>
  <si>
    <r>
      <rPr>
        <b/>
        <sz val="10"/>
        <rFont val="Arial Narrow"/>
        <family val="2"/>
      </rPr>
      <t xml:space="preserve">PNN PARAMILLO: </t>
    </r>
    <r>
      <rPr>
        <sz val="10"/>
        <rFont val="Arial Narrow"/>
        <family val="2"/>
      </rPr>
      <t xml:space="preserve">40% 
</t>
    </r>
    <r>
      <rPr>
        <b/>
        <sz val="10"/>
        <rFont val="Arial Narrow"/>
        <family val="2"/>
      </rPr>
      <t>PNN Tayrona:</t>
    </r>
    <r>
      <rPr>
        <sz val="10"/>
        <rFont val="Arial Narrow"/>
        <family val="2"/>
      </rPr>
      <t xml:space="preserve"> 0% 
</t>
    </r>
    <r>
      <rPr>
        <b/>
        <sz val="10"/>
        <rFont val="Arial Narrow"/>
        <family val="2"/>
      </rPr>
      <t>SFF CGSM</t>
    </r>
    <r>
      <rPr>
        <sz val="10"/>
        <rFont val="Arial Narrow"/>
        <family val="2"/>
      </rPr>
      <t xml:space="preserve">: 40% 
</t>
    </r>
    <r>
      <rPr>
        <b/>
        <sz val="10"/>
        <rFont val="Arial Narrow"/>
        <family val="2"/>
      </rPr>
      <t>SFF El Corchal</t>
    </r>
    <r>
      <rPr>
        <sz val="10"/>
        <rFont val="Arial Narrow"/>
        <family val="2"/>
      </rPr>
      <t xml:space="preserve">: 0% 
</t>
    </r>
    <r>
      <rPr>
        <b/>
        <sz val="10"/>
        <rFont val="Arial Narrow"/>
        <family val="2"/>
      </rPr>
      <t>PNNOPMBL</t>
    </r>
    <r>
      <rPr>
        <sz val="10"/>
        <rFont val="Arial Narrow"/>
        <family val="2"/>
      </rPr>
      <t xml:space="preserve">: 40% 
</t>
    </r>
    <r>
      <rPr>
        <b/>
        <sz val="10"/>
        <rFont val="Arial Narrow"/>
        <family val="2"/>
      </rPr>
      <t>VIPIS</t>
    </r>
    <r>
      <rPr>
        <sz val="10"/>
        <rFont val="Arial Narrow"/>
        <family val="2"/>
      </rPr>
      <t xml:space="preserve">: 40% 
</t>
    </r>
    <r>
      <rPr>
        <b/>
        <sz val="10"/>
        <rFont val="Arial Narrow"/>
        <family val="2"/>
      </rPr>
      <t>PNN CRSB</t>
    </r>
    <r>
      <rPr>
        <sz val="10"/>
        <rFont val="Arial Narrow"/>
        <family val="2"/>
      </rPr>
      <t xml:space="preserve">: 0% 
</t>
    </r>
    <r>
      <rPr>
        <b/>
        <sz val="10"/>
        <rFont val="Arial Narrow"/>
        <family val="2"/>
      </rPr>
      <t xml:space="preserve">PNN Corales de Profundidad: </t>
    </r>
    <r>
      <rPr>
        <sz val="10"/>
        <rFont val="Arial Narrow"/>
        <family val="2"/>
      </rPr>
      <t xml:space="preserve">40% 
</t>
    </r>
    <r>
      <rPr>
        <b/>
        <sz val="10"/>
        <rFont val="Arial Narrow"/>
        <family val="2"/>
      </rPr>
      <t>SFF Los colorados</t>
    </r>
    <r>
      <rPr>
        <sz val="10"/>
        <rFont val="Arial Narrow"/>
        <family val="2"/>
      </rPr>
      <t xml:space="preserve">: 40% 
</t>
    </r>
    <r>
      <rPr>
        <b/>
        <sz val="10"/>
        <rFont val="Arial Narrow"/>
        <family val="2"/>
      </rPr>
      <t>PNN Macuira:</t>
    </r>
    <r>
      <rPr>
        <sz val="10"/>
        <rFont val="Arial Narrow"/>
        <family val="2"/>
      </rPr>
      <t xml:space="preserve"> 0% 
</t>
    </r>
    <r>
      <rPr>
        <b/>
        <sz val="10"/>
        <rFont val="Arial Narrow"/>
        <family val="2"/>
      </rPr>
      <t>SFF Los Flamencos</t>
    </r>
    <r>
      <rPr>
        <sz val="10"/>
        <rFont val="Arial Narrow"/>
        <family val="2"/>
      </rPr>
      <t xml:space="preserve">: 40% 
</t>
    </r>
    <r>
      <rPr>
        <b/>
        <sz val="10"/>
        <rFont val="Arial Narrow"/>
        <family val="2"/>
      </rPr>
      <t xml:space="preserve">PNN SNSM: </t>
    </r>
    <r>
      <rPr>
        <sz val="10"/>
        <rFont val="Arial Narrow"/>
        <family val="2"/>
      </rPr>
      <t xml:space="preserve">40% 
</t>
    </r>
    <r>
      <rPr>
        <b/>
        <sz val="10"/>
        <rFont val="Arial Narrow"/>
        <family val="2"/>
      </rPr>
      <t>SF Acandí</t>
    </r>
    <r>
      <rPr>
        <sz val="10"/>
        <rFont val="Arial Narrow"/>
        <family val="2"/>
      </rPr>
      <t xml:space="preserve">: 40% 
</t>
    </r>
    <r>
      <rPr>
        <b/>
        <sz val="10"/>
        <rFont val="Arial Narrow"/>
        <family val="2"/>
      </rPr>
      <t xml:space="preserve">PNN Bahía Portete: </t>
    </r>
    <r>
      <rPr>
        <sz val="10"/>
        <rFont val="Arial Narrow"/>
        <family val="2"/>
      </rPr>
      <t>40%</t>
    </r>
  </si>
  <si>
    <r>
      <rPr>
        <b/>
        <sz val="10"/>
        <rFont val="Arial Narrow"/>
        <family val="2"/>
      </rPr>
      <t>PNN PARAMILLO</t>
    </r>
    <r>
      <rPr>
        <sz val="10"/>
        <rFont val="Arial Narrow"/>
        <family val="2"/>
      </rPr>
      <t xml:space="preserve">: El 27 de julio se realizó socialización del Plan de Emergencias y Contingencias por Desastres Naturales del PNN Paramillo al personal del Área protegida. EVIDENCIA: 2022_07_27 Asistencia socialización PECDNS PNN Paramillo, 2022_07_27 Socialización PECDNS PNN Paramillo
</t>
    </r>
    <r>
      <rPr>
        <b/>
        <sz val="10"/>
        <rFont val="Arial Narrow"/>
        <family val="2"/>
      </rPr>
      <t>PNN Tayrona</t>
    </r>
    <r>
      <rPr>
        <sz val="10"/>
        <rFont val="Arial Narrow"/>
        <family val="2"/>
      </rPr>
      <t xml:space="preserve">: Para el periodo reportado no fue programada la actividad, se programa realizar en el mes Septiembre. No se anexan evidencias
</t>
    </r>
    <r>
      <rPr>
        <b/>
        <sz val="10"/>
        <rFont val="Arial Narrow"/>
        <family val="2"/>
      </rPr>
      <t>SFF CGSM</t>
    </r>
    <r>
      <rPr>
        <sz val="10"/>
        <rFont val="Arial Narrow"/>
        <family val="2"/>
      </rPr>
      <t xml:space="preserve">: se realizó la socialización al equipo del área protegida del PLEC, evidencia: socializacion plec equipo AP
</t>
    </r>
    <r>
      <rPr>
        <b/>
        <sz val="10"/>
        <rFont val="Arial Narrow"/>
        <family val="2"/>
      </rPr>
      <t>SFF El Corchal</t>
    </r>
    <r>
      <rPr>
        <sz val="10"/>
        <rFont val="Arial Narrow"/>
        <family val="2"/>
      </rPr>
      <t xml:space="preserve">: Esta actividad no fue programa a realizar en el segundo cuatrimestre, por lo tanto, se realizará en el III cuatrimestre de la vigencia. No se anexan evidencias
</t>
    </r>
    <r>
      <rPr>
        <b/>
        <sz val="10"/>
        <rFont val="Arial Narrow"/>
        <family val="2"/>
      </rPr>
      <t>PNNOPMBL</t>
    </r>
    <r>
      <rPr>
        <sz val="10"/>
        <rFont val="Arial Narrow"/>
        <family val="2"/>
      </rPr>
      <t xml:space="preserve">: Para el periodo de este informe se avanzó en la realización de la socialización del Plan de Emergencia y Contingencia con el personal del AP (listado asistenciasocializacioninternaPLEC; fotografiasocializacioninternaPLEC; PresentaciónsocializacioninternaPLEC),
</t>
    </r>
    <r>
      <rPr>
        <b/>
        <sz val="10"/>
        <rFont val="Arial Narrow"/>
        <family val="2"/>
      </rPr>
      <t>VIPIS</t>
    </r>
    <r>
      <rPr>
        <sz val="10"/>
        <rFont val="Arial Narrow"/>
        <family val="2"/>
      </rPr>
      <t xml:space="preserve">: De acuerdo a la implementación del PEC, el día 13 de julio se realizó la socialización del Plan de Emergencias y Contingencias al Equipo de trabajo de VIPIS, a cargo del Funcionario Técnico Administrativo Eric Deulufeut. Evidencia:1-Socializacion PEC- Equipo VIPIS
</t>
    </r>
    <r>
      <rPr>
        <b/>
        <sz val="10"/>
        <rFont val="Arial Narrow"/>
        <family val="2"/>
      </rPr>
      <t>PNN CRSB</t>
    </r>
    <r>
      <rPr>
        <sz val="10"/>
        <rFont val="Arial Narrow"/>
        <family val="2"/>
      </rPr>
      <t xml:space="preserve">: Debido a la falta de profesional que lidere el PECDNS, el equipo del área que se encuentra apoyando la implementación del mismo, el 02 de junio se citó la socialización del Plan de Emergencia y Contingencia al equipo del AP, sin embargo no se pudo realizar debido a problemas de conexión este espacio se reprograma para realizar en el III cuatrimestres de la vigencia 2022. No se anexan evidencias.
</t>
    </r>
    <r>
      <rPr>
        <b/>
        <sz val="10"/>
        <rFont val="Arial Narrow"/>
        <family val="2"/>
      </rPr>
      <t>PNN Corales de Profundidad</t>
    </r>
    <r>
      <rPr>
        <sz val="10"/>
        <rFont val="Arial Narrow"/>
        <family val="2"/>
      </rPr>
      <t xml:space="preserve">: Se realizó la socialización del PECDS, al equipo de trabajo que se encuentra actualmente en el área protegida. Está pendiente el nombramiento completo de la planta de personal para el PNN Corales de Profundidad, en la cual se ha realizado gestión con la DTCA y GGH de Nivel Central. Anexo 12. Memo DTCA_Planta_Personal_PNN_CPR_23_06-2022; Anexo 13. Email_Solici_contin_nombra_planta_personal_PNN_CPR_08_07_2022; Anexo 14. Email_Gestión_nombra_operario_PNN_CPR_19_07_2022; Anexo 15. Lista_asist_socia_PECDNS_PNN_CPR_01_08_2022
</t>
    </r>
    <r>
      <rPr>
        <b/>
        <sz val="10"/>
        <rFont val="Arial Narrow"/>
        <family val="2"/>
      </rPr>
      <t>SFF Los colorados</t>
    </r>
    <r>
      <rPr>
        <sz val="10"/>
        <rFont val="Arial Narrow"/>
        <family val="2"/>
      </rPr>
      <t xml:space="preserve">: El área protegida alcanzo el cumplimiento total de la acción durante el primer reporte cuatrimestral, al respecto, el Plan de emergencias y Contingencias por Desastres Naturales y Socio naturales del SFF Los Colorados, fue aprobado mediante memorando 20201500003133 del 28 de diciembre del 2020 y la socialización con el equipo del SFF Los Colorados se llevó a cabo el día 22 de febrero de 2022.
</t>
    </r>
    <r>
      <rPr>
        <b/>
        <sz val="10"/>
        <rFont val="Arial Narrow"/>
        <family val="2"/>
      </rPr>
      <t>PNN Macuira</t>
    </r>
    <r>
      <rPr>
        <sz val="10"/>
        <rFont val="Arial Narrow"/>
        <family val="2"/>
      </rPr>
      <t xml:space="preserve">: Esta acción no se programó para el segundo cuatrimestre de esta vigencia, Se plantea el espacio de socialización con el equipo en un comité local mensual que se realizan en el PNN de Macuira para el segundo semestre del año.
</t>
    </r>
    <r>
      <rPr>
        <b/>
        <sz val="10"/>
        <rFont val="Arial Narrow"/>
        <family val="2"/>
      </rPr>
      <t>SFF Los Flamencos</t>
    </r>
    <r>
      <rPr>
        <sz val="10"/>
        <rFont val="Arial Narrow"/>
        <family val="2"/>
      </rPr>
      <t xml:space="preserve">: El área protegida alcanzo el cumplimiento total de la acción durante el primer reporte cuatrimestral
</t>
    </r>
    <r>
      <rPr>
        <b/>
        <sz val="10"/>
        <rFont val="Arial Narrow"/>
        <family val="2"/>
      </rPr>
      <t>PNN SNSM</t>
    </r>
    <r>
      <rPr>
        <sz val="10"/>
        <rFont val="Arial Narrow"/>
        <family val="2"/>
      </rPr>
      <t xml:space="preserve">: El área protegida alcanzó el cumplimiento total de la acción durante el primer reporte cuatrimestral.
</t>
    </r>
    <r>
      <rPr>
        <b/>
        <sz val="10"/>
        <rFont val="Arial Narrow"/>
        <family val="2"/>
      </rPr>
      <t>SF Acandí</t>
    </r>
    <r>
      <rPr>
        <sz val="10"/>
        <rFont val="Arial Narrow"/>
        <family val="2"/>
      </rPr>
      <t xml:space="preserve">: Durante el cuatrimestre se socializó al equipo técnico del área protegida el Plan de Emergencia y Contingencia por Desastres Naturales, dado que ingresó nuevo personal y es necesario que estos conozcan los diferentes protocolos de respuesta ante alguna eventualidad. Evidencia:Anexo 3. Asistencia Socialización PECDN.xlsx - GAINF_FO_04
</t>
    </r>
    <r>
      <rPr>
        <b/>
        <sz val="10"/>
        <rFont val="Arial Narrow"/>
        <family val="2"/>
      </rPr>
      <t>PNN Bahía Portete</t>
    </r>
    <r>
      <rPr>
        <sz val="10"/>
        <rFont val="Arial Narrow"/>
        <family val="2"/>
      </rPr>
      <t>: Se socializó el Plan de Emergencias y Contingencias por desastres naturales con el equipo de trabajo del área protegida durante el mes de julio.Anexo_1_Listado_de_asistencia_Socializacion _PLEC_PNN_BPK</t>
    </r>
  </si>
  <si>
    <r>
      <rPr>
        <b/>
        <sz val="11"/>
        <rFont val="Arial Narrow"/>
        <family val="2"/>
      </rPr>
      <t xml:space="preserve">GTEA: 30%
DTAM: </t>
    </r>
    <r>
      <rPr>
        <sz val="11"/>
        <rFont val="Arial Narrow"/>
        <family val="2"/>
      </rPr>
      <t>50%</t>
    </r>
    <r>
      <rPr>
        <b/>
        <sz val="11"/>
        <rFont val="Arial Narrow"/>
        <family val="2"/>
      </rPr>
      <t xml:space="preserve">
PNN Churumbelos</t>
    </r>
    <r>
      <rPr>
        <sz val="11"/>
        <rFont val="Arial Narrow"/>
        <family val="2"/>
      </rPr>
      <t xml:space="preserve">: 50%
</t>
    </r>
    <r>
      <rPr>
        <b/>
        <sz val="11"/>
        <rFont val="Arial Narrow"/>
        <family val="2"/>
      </rPr>
      <t>PNN Alto Fragua</t>
    </r>
    <r>
      <rPr>
        <sz val="11"/>
        <rFont val="Arial Narrow"/>
        <family val="2"/>
      </rPr>
      <t xml:space="preserve">:50%
</t>
    </r>
    <r>
      <rPr>
        <b/>
        <sz val="11"/>
        <rFont val="Arial Narrow"/>
        <family val="2"/>
      </rPr>
      <t>PNN Cahuinarí</t>
    </r>
    <r>
      <rPr>
        <sz val="11"/>
        <rFont val="Arial Narrow"/>
        <family val="2"/>
      </rPr>
      <t xml:space="preserve">: 50%
</t>
    </r>
    <r>
      <rPr>
        <b/>
        <sz val="11"/>
        <rFont val="Arial Narrow"/>
        <family val="2"/>
      </rPr>
      <t>RNN Nukak</t>
    </r>
    <r>
      <rPr>
        <sz val="11"/>
        <rFont val="Arial Narrow"/>
        <family val="2"/>
      </rPr>
      <t xml:space="preserve">: 50%
</t>
    </r>
    <r>
      <rPr>
        <b/>
        <sz val="11"/>
        <rFont val="Arial Narrow"/>
        <family val="2"/>
      </rPr>
      <t>PNN Amacayacu</t>
    </r>
    <r>
      <rPr>
        <sz val="11"/>
        <rFont val="Arial Narrow"/>
        <family val="2"/>
      </rPr>
      <t xml:space="preserve">: 50%
</t>
    </r>
    <r>
      <rPr>
        <b/>
        <sz val="11"/>
        <rFont val="Arial Narrow"/>
        <family val="2"/>
      </rPr>
      <t>SPM Orito</t>
    </r>
    <r>
      <rPr>
        <sz val="11"/>
        <rFont val="Arial Narrow"/>
        <family val="2"/>
      </rPr>
      <t xml:space="preserve">: 50%
</t>
    </r>
    <r>
      <rPr>
        <b/>
        <sz val="11"/>
        <rFont val="Arial Narrow"/>
        <family val="2"/>
      </rPr>
      <t>PNN Río Puré</t>
    </r>
    <r>
      <rPr>
        <sz val="11"/>
        <rFont val="Arial Narrow"/>
        <family val="2"/>
      </rPr>
      <t xml:space="preserve">: 50%
</t>
    </r>
    <r>
      <rPr>
        <b/>
        <sz val="11"/>
        <rFont val="Arial Narrow"/>
        <family val="2"/>
      </rPr>
      <t>PNN Yaigojé</t>
    </r>
    <r>
      <rPr>
        <sz val="11"/>
        <rFont val="Arial Narrow"/>
        <family val="2"/>
      </rPr>
      <t xml:space="preserve">: 0%
</t>
    </r>
    <r>
      <rPr>
        <b/>
        <sz val="11"/>
        <rFont val="Arial Narrow"/>
        <family val="2"/>
      </rPr>
      <t>PNN Chiribiquete</t>
    </r>
    <r>
      <rPr>
        <sz val="11"/>
        <rFont val="Arial Narrow"/>
        <family val="2"/>
      </rPr>
      <t xml:space="preserve">: 50%
</t>
    </r>
    <r>
      <rPr>
        <b/>
        <sz val="11"/>
        <rFont val="Arial Narrow"/>
        <family val="2"/>
      </rPr>
      <t>RNN Puinawai:</t>
    </r>
    <r>
      <rPr>
        <sz val="11"/>
        <rFont val="Arial Narrow"/>
        <family val="2"/>
      </rPr>
      <t xml:space="preserve"> 50%
</t>
    </r>
    <r>
      <rPr>
        <b/>
        <sz val="11"/>
        <rFont val="Arial Narrow"/>
        <family val="2"/>
      </rPr>
      <t>PNN La Paya</t>
    </r>
    <r>
      <rPr>
        <sz val="11"/>
        <rFont val="Arial Narrow"/>
        <family val="2"/>
      </rPr>
      <t xml:space="preserve">: 50%
</t>
    </r>
    <r>
      <rPr>
        <b/>
        <sz val="11"/>
        <rFont val="Arial Narrow"/>
        <family val="2"/>
      </rPr>
      <t>DTAO:</t>
    </r>
    <r>
      <rPr>
        <sz val="11"/>
        <rFont val="Arial Narrow"/>
        <family val="2"/>
      </rPr>
      <t xml:space="preserve"> 0%
</t>
    </r>
    <r>
      <rPr>
        <b/>
        <sz val="11"/>
        <rFont val="Arial Narrow"/>
        <family val="2"/>
      </rPr>
      <t>DTAN:</t>
    </r>
    <r>
      <rPr>
        <sz val="11"/>
        <rFont val="Arial Narrow"/>
        <family val="2"/>
      </rPr>
      <t xml:space="preserve"> 33,33%
</t>
    </r>
    <r>
      <rPr>
        <b/>
        <sz val="11"/>
        <rFont val="Arial Narrow"/>
        <family val="2"/>
      </rPr>
      <t>DTOR</t>
    </r>
    <r>
      <rPr>
        <sz val="11"/>
        <rFont val="Arial Narrow"/>
        <family val="2"/>
      </rPr>
      <t xml:space="preserve">: 33,33%
</t>
    </r>
    <r>
      <rPr>
        <b/>
        <sz val="11"/>
        <rFont val="Arial Narrow"/>
        <family val="2"/>
      </rPr>
      <t>DTPA:</t>
    </r>
    <r>
      <rPr>
        <sz val="11"/>
        <rFont val="Arial Narrow"/>
        <family val="2"/>
      </rPr>
      <t xml:space="preserve"> 12,5%
</t>
    </r>
    <r>
      <rPr>
        <b/>
        <sz val="11"/>
        <rFont val="Arial Narrow"/>
        <family val="2"/>
      </rPr>
      <t>DTCA</t>
    </r>
    <r>
      <rPr>
        <sz val="11"/>
        <rFont val="Arial Narrow"/>
        <family val="2"/>
      </rPr>
      <t>: 0%</t>
    </r>
  </si>
  <si>
    <t>PNN Paramillo 1/08/2022
PNN Tayrona 1/08/2022
PNN CGSM 1/08/2022
EL CORCHAL 1/08/2022
PROVIDENCIA 1/08/2022
CRSB 1/08/2022
CORALES DE PROFUNDIDAD 1/08/2022
VIPIS 1/08/2022
LOC COLORADOS 1/08/2022
MACUIRA 1/08/2022
LOS FLAMENCOS 1/08/2022
SNSM1/08/2022
ACANDÍ 1/08/2022
PORTETE 1/08/2022</t>
  </si>
  <si>
    <t>PNN Paramillo 1/08/2022
PNN Tayrona 1/08/2022
PNN CGSM 1/08/2022
EL CORCHAL 1/08/2022
PROVIDENCIA 1/08/2022
CRSB 1/08/2022
CPR 1/08/2022
VIPIS 1/08/2022
LOC COLORADOS 1/08/2022
MACUIRA 1/08/2022
LOS FLAMENCOS 1/08/2022
SNSM1/08/2022
ACANDÍ 1/08/2022
PORTETE 1/08/2022</t>
  </si>
  <si>
    <t>PNN PICACHOS: 22%
PNN MACARENA:  22%
PNN TINIGUA:  22%
PNN CHINGAZA: 22%
PNN SUMAPAZ:  22%
DTOR:  22%
PNN EL TUPARRO:  22%
DNMI CINARUCO: 22%</t>
  </si>
  <si>
    <t>PNN PICACHOS: 67%
PNN MACARENA: 67%
PNN TINIGUA:  67%
PNN CHINGAZA: 67%
PNN SUMAPAZ:  67%
PNN EL TUPARRO:  67%
DNMI CINARUCO: 67%</t>
  </si>
  <si>
    <t xml:space="preserve">1. PNN Complejo volcánico Doña Juana:33.33%
2. PNN Cueva de Los Guacharos 33.33%
3. PNN Las Hermosas 33.33%
4. PNN Las Orquídeas 33.33%
5. PNN Los Nevados: 33.33%
6. PNN Nevado Del Huila: 33.33%
7. PNN Puracé: 33.33%
8. PNN Selva De Florencia: 33.33% 
9. PNN Tatamá: 33.33%
10. SFF Galeras: 33.33%
11. SFF Isla de La Corota: 33.33%
12. SFF Otún Quimbaya: 33.33%
</t>
  </si>
  <si>
    <r>
      <rPr>
        <b/>
        <sz val="10"/>
        <rFont val="Arial Narrow"/>
        <family val="2"/>
      </rPr>
      <t xml:space="preserve">PNN Complejo volcánico Doña Juana: </t>
    </r>
    <r>
      <rPr>
        <sz val="10"/>
        <rFont val="Arial Narrow"/>
        <family val="2"/>
      </rPr>
      <t>04/08/2022</t>
    </r>
    <r>
      <rPr>
        <b/>
        <sz val="10"/>
        <rFont val="Arial Narrow"/>
        <family val="2"/>
      </rPr>
      <t xml:space="preserve">
PNN Cueva De Los Guacharos:</t>
    </r>
    <r>
      <rPr>
        <sz val="10"/>
        <rFont val="Arial Narrow"/>
        <family val="2"/>
      </rPr>
      <t xml:space="preserve"> 04/08/2022
</t>
    </r>
    <r>
      <rPr>
        <b/>
        <sz val="10"/>
        <rFont val="Arial Narrow"/>
        <family val="2"/>
      </rPr>
      <t>PNN Las Hermosas:</t>
    </r>
    <r>
      <rPr>
        <sz val="10"/>
        <rFont val="Arial Narrow"/>
        <family val="2"/>
      </rPr>
      <t xml:space="preserve"> 04/08/2022
</t>
    </r>
    <r>
      <rPr>
        <b/>
        <sz val="10"/>
        <rFont val="Arial Narrow"/>
        <family val="2"/>
      </rPr>
      <t>PNN Las Orquideas</t>
    </r>
    <r>
      <rPr>
        <sz val="10"/>
        <rFont val="Arial Narrow"/>
        <family val="2"/>
      </rPr>
      <t xml:space="preserve">: 04/08/2022
</t>
    </r>
    <r>
      <rPr>
        <b/>
        <sz val="10"/>
        <rFont val="Arial Narrow"/>
        <family val="2"/>
      </rPr>
      <t>PNN Los Nevados:</t>
    </r>
    <r>
      <rPr>
        <sz val="10"/>
        <rFont val="Arial Narrow"/>
        <family val="2"/>
      </rPr>
      <t xml:space="preserve"> 04/08/2022
</t>
    </r>
    <r>
      <rPr>
        <b/>
        <sz val="10"/>
        <rFont val="Arial Narrow"/>
        <family val="2"/>
      </rPr>
      <t>PNN Nevado Del Huila:</t>
    </r>
    <r>
      <rPr>
        <sz val="10"/>
        <rFont val="Arial Narrow"/>
        <family val="2"/>
      </rPr>
      <t xml:space="preserve"> 04/08/2022
</t>
    </r>
    <r>
      <rPr>
        <b/>
        <sz val="10"/>
        <rFont val="Arial Narrow"/>
        <family val="2"/>
      </rPr>
      <t xml:space="preserve">PNN Purace: </t>
    </r>
    <r>
      <rPr>
        <sz val="10"/>
        <rFont val="Arial Narrow"/>
        <family val="2"/>
      </rPr>
      <t xml:space="preserve">04/08/2022
</t>
    </r>
    <r>
      <rPr>
        <b/>
        <sz val="10"/>
        <rFont val="Arial Narrow"/>
        <family val="2"/>
      </rPr>
      <t>PNN Selva De Florencia:</t>
    </r>
    <r>
      <rPr>
        <sz val="10"/>
        <rFont val="Arial Narrow"/>
        <family val="2"/>
      </rPr>
      <t xml:space="preserve"> 04/08/2022
</t>
    </r>
    <r>
      <rPr>
        <b/>
        <sz val="10"/>
        <rFont val="Arial Narrow"/>
        <family val="2"/>
      </rPr>
      <t xml:space="preserve">PNN Tatama: </t>
    </r>
    <r>
      <rPr>
        <sz val="10"/>
        <rFont val="Arial Narrow"/>
        <family val="2"/>
      </rPr>
      <t xml:space="preserve">04/08/2022
</t>
    </r>
    <r>
      <rPr>
        <b/>
        <sz val="10"/>
        <rFont val="Arial Narrow"/>
        <family val="2"/>
      </rPr>
      <t>SFF Galeras:</t>
    </r>
    <r>
      <rPr>
        <sz val="10"/>
        <rFont val="Arial Narrow"/>
        <family val="2"/>
      </rPr>
      <t xml:space="preserve"> 04/08/2022
</t>
    </r>
    <r>
      <rPr>
        <b/>
        <sz val="10"/>
        <rFont val="Arial Narrow"/>
        <family val="2"/>
      </rPr>
      <t>SFF Isla de La Corota:</t>
    </r>
    <r>
      <rPr>
        <sz val="10"/>
        <rFont val="Arial Narrow"/>
        <family val="2"/>
      </rPr>
      <t xml:space="preserve"> 04/08/2022
</t>
    </r>
    <r>
      <rPr>
        <b/>
        <sz val="10"/>
        <rFont val="Arial Narrow"/>
        <family val="2"/>
      </rPr>
      <t>SFF Otun Quimbaya:</t>
    </r>
    <r>
      <rPr>
        <sz val="10"/>
        <rFont val="Arial Narrow"/>
        <family val="2"/>
      </rPr>
      <t xml:space="preserve"> 04/08/2022</t>
    </r>
  </si>
  <si>
    <r>
      <rPr>
        <b/>
        <sz val="10"/>
        <rFont val="Arial Narrow"/>
        <family val="2"/>
      </rPr>
      <t xml:space="preserve">1. PNN Complejo volcánico Doña Juana Cascabel: </t>
    </r>
    <r>
      <rPr>
        <sz val="10"/>
        <rFont val="Arial Narrow"/>
        <family val="2"/>
      </rPr>
      <t xml:space="preserve">El AP realizó el informe de seguimiento trimestral de implementación de acciones del protocolo de PVC correspondientes al II trimestre del 2022 revisados por la territorial. Carpera: Informe PVC II trimestre- Doña Juana – 2022- con anexos
</t>
    </r>
    <r>
      <rPr>
        <b/>
        <sz val="10"/>
        <rFont val="Arial Narrow"/>
        <family val="2"/>
      </rPr>
      <t xml:space="preserve">2. PNN Cueva de Los Guacharos: </t>
    </r>
    <r>
      <rPr>
        <sz val="10"/>
        <rFont val="Arial Narrow"/>
        <family val="2"/>
      </rPr>
      <t xml:space="preserve">El AP realizó el informe de seguimiento trimestral de implementación de acciones del protocolo de PVC correspondientes al II trimestre del 2022 revisados por la territorial. Carpera: Informe PVC II Trimestre- Guacharos- 2022 con anexos
</t>
    </r>
    <r>
      <rPr>
        <b/>
        <sz val="10"/>
        <rFont val="Arial Narrow"/>
        <family val="2"/>
      </rPr>
      <t>3. PNN Las Hermosas Gloria Valencia de Castaño</t>
    </r>
    <r>
      <rPr>
        <sz val="10"/>
        <rFont val="Arial Narrow"/>
        <family val="2"/>
      </rPr>
      <t xml:space="preserve">: El AP realizó el informe de seguimiento trimestral de implementación de acciones del protocolo de PVC correspondientes al II trimestre del 2022 revisados por la territorial. Carpera: Informe PVC II Trimestre- Las Hermosas- 2022- con anexos
</t>
    </r>
    <r>
      <rPr>
        <b/>
        <sz val="10"/>
        <rFont val="Arial Narrow"/>
        <family val="2"/>
      </rPr>
      <t>4. PNN Orquídeas</t>
    </r>
    <r>
      <rPr>
        <sz val="10"/>
        <rFont val="Arial Narrow"/>
        <family val="2"/>
      </rPr>
      <t xml:space="preserve">: El AP realizó el informe de seguimiento trimestral de implementación de acciones del protocolo de PVC correspondientes al II trimestre del 2022 revisados por la territorial. Carpera: Informe PVC II trimestre- Las Orquídeas- 2022- con Anexos
</t>
    </r>
    <r>
      <rPr>
        <b/>
        <sz val="10"/>
        <rFont val="Arial Narrow"/>
        <family val="2"/>
      </rPr>
      <t>5. PNN Nevados</t>
    </r>
    <r>
      <rPr>
        <sz val="10"/>
        <rFont val="Arial Narrow"/>
        <family val="2"/>
      </rPr>
      <t xml:space="preserve">: El AP realizó el informe de seguimiento trimestral de implementación de acciones del protocolo de PVC correspondientes al II trimestre del 2022 revisados por la territorial. A través del MEMORANDO 20192000006493 se emite  Concepto de Viabilidad Técnica del Protocolo de Prevención, Vigilancia y Control (PVyC) del PNN Los Nevados del 05 de noviembre de 2019. Se generó el segundo informe trimestral de acciones de Prevención, Vigilancia y Control bajo el formato institucional establecido (Código: AMMB_FO_30, Versión: 3, Vigente desde: 08/09/2021).  En este informe se reporta la realización de 121 recorridos de PVyC en nueve (9) sectores operativos ( Anzoátegui, Brisas, Cisne, Cuenca Otún - El Cedral, La Cueva, Laguna del Otún, Potosí, Murillo y Quindío). Las rutas realizadas permitieron la cobertura de 2.520,226 hectáreas en presión, lo que corresponde al 79.15% del área en presión cubierta mediante el ejercicio de autoridad ambiental. Carpera: Informe PVC II Trimestre- Nevados- 2022- con Anexos
</t>
    </r>
    <r>
      <rPr>
        <b/>
        <sz val="10"/>
        <rFont val="Arial Narrow"/>
        <family val="2"/>
      </rPr>
      <t xml:space="preserve">6. PNN Nevado del Huila </t>
    </r>
    <r>
      <rPr>
        <sz val="10"/>
        <rFont val="Arial Narrow"/>
        <family val="2"/>
      </rPr>
      <t xml:space="preserve">El AP realizó el informe de seguimiento trimestral de implementación de acciones del protocolo de PVC correspondientes al II trimestre del 2022 revisados por la territorial. Carpera: Informe PVC II Trimestre- NHU- 2022- con Anexos
</t>
    </r>
    <r>
      <rPr>
        <b/>
        <sz val="10"/>
        <rFont val="Arial Narrow"/>
        <family val="2"/>
      </rPr>
      <t>7. PNN Puracé</t>
    </r>
    <r>
      <rPr>
        <sz val="10"/>
        <rFont val="Arial Narrow"/>
        <family val="2"/>
      </rPr>
      <t xml:space="preserve">: El AP realizó el informe de seguimiento trimestral de implementación de acciones del protocolo de PVC correspondientes al II trimestre del 2022 revisados por la territorial. Carpera: Informe PVC  II Trimestre- Puracé- 2022- con Anexos
</t>
    </r>
    <r>
      <rPr>
        <b/>
        <sz val="10"/>
        <rFont val="Arial Narrow"/>
        <family val="2"/>
      </rPr>
      <t>8. PNN Selva de Florencia</t>
    </r>
    <r>
      <rPr>
        <sz val="10"/>
        <rFont val="Arial Narrow"/>
        <family val="2"/>
      </rPr>
      <t xml:space="preserve">: El AP realizó el informe de seguimiento trimestral de implementación de acciones del protocolo de PVC correspondientes al II trimestre del 2022 revisados por la territorial. Carpera: Informe trimestre II PVC- Selva de Florencia- 2022 - con Anexos
</t>
    </r>
    <r>
      <rPr>
        <b/>
        <sz val="10"/>
        <rFont val="Arial Narrow"/>
        <family val="2"/>
      </rPr>
      <t>9. PNN Tatamá</t>
    </r>
    <r>
      <rPr>
        <sz val="10"/>
        <rFont val="Arial Narrow"/>
        <family val="2"/>
      </rPr>
      <t xml:space="preserve">: El AP realizó el informe de seguimiento trimestral de implementación de acciones del protocolo de PVC correspondientes al II trimestre del 2022 revisados por la territorial. Carpera: Informe PVC II Trimestre- Tatamá- 2022 - con Anexos
</t>
    </r>
    <r>
      <rPr>
        <b/>
        <sz val="10"/>
        <rFont val="Arial Narrow"/>
        <family val="2"/>
      </rPr>
      <t>10. SFF Galeras</t>
    </r>
    <r>
      <rPr>
        <sz val="10"/>
        <rFont val="Arial Narrow"/>
        <family val="2"/>
      </rPr>
      <t xml:space="preserve">: El AP realizó el informe de seguimiento trimestral de implementación de acciones del protocolo de PVC correspondientes al II trimestre del 2022 revisados por la territorial. Carpera: Informe PVC II Trimestre- Galeras- 2022- con Anexos
</t>
    </r>
    <r>
      <rPr>
        <b/>
        <sz val="10"/>
        <rFont val="Arial Narrow"/>
        <family val="2"/>
      </rPr>
      <t>11. SF Isla de La Corota</t>
    </r>
    <r>
      <rPr>
        <sz val="10"/>
        <rFont val="Arial Narrow"/>
        <family val="2"/>
      </rPr>
      <t xml:space="preserve">: El AP realizó el informe de seguimiento trimestral de implementación de acciones del protocolo de PVC correspondientes al II trimestre del 2022 revisados por la territorial. Carpera: Informe PVC II Trimestre- Corota – 2022 - con Anexos 
</t>
    </r>
    <r>
      <rPr>
        <b/>
        <sz val="10"/>
        <rFont val="Arial Narrow"/>
        <family val="2"/>
      </rPr>
      <t>12. SFF Otún Quimbaya:</t>
    </r>
    <r>
      <rPr>
        <sz val="10"/>
        <rFont val="Arial Narrow"/>
        <family val="2"/>
      </rPr>
      <t xml:space="preserve"> El AP realizó el informe de seguimiento trimestral de implementación de acciones del protocolo de PVC correspondientes al II trimestre del 2022 revisados por la territorial. Carpera: Informe PVC II Trimestre -Otun Quimbaya-2022 con anexos</t>
    </r>
  </si>
  <si>
    <t>PNN Cueva De Los Guacharos: 4/8/2022
PNN Complejo volcánico Doña Juana: 4/8/2022
PNN Las Hermosas: 4/8/2022
PNN Las Orquideas: 4/8/2022
PNN Los Nevados: 4/8/2022
PNN Nevado Del Huila: 4/8/2022
PNN Purace: 4/8/2022
PNN Selva De Florencia: 4/8/2022
PNN Tatama: 4/8/2022
SFF Galeras: 4/8/2022
SFF Isla De La Corota: 4/8/2022
SFF Otun Quimbaya: 4/8/2022</t>
  </si>
  <si>
    <t>PNN Complejo volcánico Doña Juana:66.67%
PNN Cueva De Los Guacharos 66.67%
PNN Las Hermosas 66.67%
PNN Las Orquídeas 66.67%
PNN Los Nevados: 66.67%
PNN Nevado Del Huila: 66.67%
PNN Purace: 66.67%
PNN Selva De Florencia: 66.67% 
PNN Tatamá: 66.67%
SFF Galeras: 66.67%
SFF Isla De La Corota: 66.67%
SFF Otún Quimbaya: 66.67%</t>
  </si>
  <si>
    <t>PNN Las Hermosas: 100%
PNN Las Orquídeas: 100%
PNN Nevado Del Huila: 100%
PNN Purace: 100%
SFF Galeras: 100%
SFF Isla de La Corota: 100%
SFF Otún Quimbaya: 100%
PNN Los Nevados:  100%
PNN Doña Juana: 100%
PNN Tatama: 100%
PNN Selva de Florencia: 100%
PNN Cueva de los Guacharos:100%</t>
  </si>
  <si>
    <r>
      <t xml:space="preserve">El plan de Riesgo público para las áreas protegidas de la DTPA se encuentra actualizado a la fecha y en periodo de vigencia; con respecto a la socialización de dichos documentos; en el primer seguimiento se reportaron las evidencias que permitieron identificar ejecutada la acción para </t>
    </r>
    <r>
      <rPr>
        <b/>
        <sz val="10"/>
        <rFont val="Arial Narrow"/>
        <family val="2"/>
      </rPr>
      <t>PNN Gorgona, PNN Katios, PNN Munchique, PNN Sanquianga</t>
    </r>
    <r>
      <rPr>
        <sz val="10"/>
        <rFont val="Arial Narrow"/>
        <family val="2"/>
      </rPr>
      <t xml:space="preserve">; quedando pendiente la socialización por parte de PNN Farallones de Cali, PNN Uramba Bahia Malaga, PNN Utria y SFF Malpelo.
</t>
    </r>
    <r>
      <rPr>
        <b/>
        <sz val="10"/>
        <rFont val="Arial Narrow"/>
        <family val="2"/>
      </rPr>
      <t>1. PNN FARALLONES DE CALI:</t>
    </r>
    <r>
      <rPr>
        <sz val="10"/>
        <rFont val="Arial Narrow"/>
        <family val="2"/>
      </rPr>
      <t xml:space="preserve"> El equipo de PNN Farallones participo en la socialización de riesgo público organizada desde el nivel central. Evidencias: Lista de Asistencia
</t>
    </r>
    <r>
      <rPr>
        <b/>
        <sz val="10"/>
        <rFont val="Arial Narrow"/>
        <family val="2"/>
      </rPr>
      <t>2. SFF ISLA MALPELO</t>
    </r>
    <r>
      <rPr>
        <sz val="10"/>
        <rFont val="Arial Narrow"/>
        <family val="2"/>
      </rPr>
      <t xml:space="preserve">: A la fecha (8 de agosto de 2022) no se han realizado actualizaciones o modificaciones en el plan de contingencia, aprobado en vigencia 2021; sin embargo se tiene planeada la capacitación del mismo al equipo del área protegida para el trimestre siguiente
</t>
    </r>
    <r>
      <rPr>
        <b/>
        <sz val="10"/>
        <rFont val="Arial Narrow"/>
        <family val="2"/>
      </rPr>
      <t xml:space="preserve">3. PNN URAMBA BAHIA MALAGA: </t>
    </r>
    <r>
      <rPr>
        <sz val="10"/>
        <rFont val="Arial Narrow"/>
        <family val="2"/>
      </rPr>
      <t xml:space="preserve">se viene desarrollado acciones de modificación de Plan de Gestión del Riesgo, aunque dicho documento se encuentre actualizado, el equipo encontró algunas situaciones que se deben considerar en el mismo por lo tanto viene desarrollando acciones de actualización:
Evidencias:
Anexo 1. Acta #17 (2° Jormada Revision y ajuste PCRP (15-06-22)
Anexo 2. Acta 11 (1°Jornada Revisión y ajuste Plan de Contingencia Riesgo Público (11-05-22)
Anexo 3 . Plan de Contigencia de Riesgo Público PNN UBM_2022
Anexo 4. Memorando envío documento de PCRP (28-06-22)
</t>
    </r>
    <r>
      <rPr>
        <b/>
        <sz val="10"/>
        <rFont val="Arial Narrow"/>
        <family val="2"/>
      </rPr>
      <t xml:space="preserve">4. PN UTRIA: </t>
    </r>
    <r>
      <rPr>
        <sz val="10"/>
        <rFont val="Arial Narrow"/>
        <family val="2"/>
      </rPr>
      <t>La acción de socialización se realizara en el próximo reporte, considerando que a la fecha este no se ha efectuado.</t>
    </r>
  </si>
  <si>
    <r>
      <rPr>
        <b/>
        <sz val="10"/>
        <rFont val="Arial Narrow"/>
        <family val="2"/>
      </rPr>
      <t>PNN FARALLONES DE CALI</t>
    </r>
    <r>
      <rPr>
        <sz val="10"/>
        <rFont val="Arial Narrow"/>
        <family val="2"/>
      </rPr>
      <t xml:space="preserve"> 0%
</t>
    </r>
    <r>
      <rPr>
        <b/>
        <sz val="10"/>
        <rFont val="Arial Narrow"/>
        <family val="2"/>
      </rPr>
      <t>PNN GORGONA</t>
    </r>
    <r>
      <rPr>
        <sz val="10"/>
        <rFont val="Arial Narrow"/>
        <family val="2"/>
      </rPr>
      <t xml:space="preserve"> 10%
</t>
    </r>
    <r>
      <rPr>
        <b/>
        <sz val="10"/>
        <rFont val="Arial Narrow"/>
        <family val="2"/>
      </rPr>
      <t>SFF ISLA MALPELO</t>
    </r>
    <r>
      <rPr>
        <sz val="10"/>
        <rFont val="Arial Narrow"/>
        <family val="2"/>
      </rPr>
      <t xml:space="preserve"> 0%
</t>
    </r>
    <r>
      <rPr>
        <b/>
        <sz val="10"/>
        <rFont val="Arial Narrow"/>
        <family val="2"/>
      </rPr>
      <t>PNN KATIOS</t>
    </r>
    <r>
      <rPr>
        <sz val="10"/>
        <rFont val="Arial Narrow"/>
        <family val="2"/>
      </rPr>
      <t xml:space="preserve"> 40%
</t>
    </r>
    <r>
      <rPr>
        <b/>
        <sz val="10"/>
        <rFont val="Arial Narrow"/>
        <family val="2"/>
      </rPr>
      <t>PNN MUNCHIQUE</t>
    </r>
    <r>
      <rPr>
        <sz val="10"/>
        <rFont val="Arial Narrow"/>
        <family val="2"/>
      </rPr>
      <t xml:space="preserve"> 40% 
</t>
    </r>
    <r>
      <rPr>
        <b/>
        <sz val="10"/>
        <rFont val="Arial Narrow"/>
        <family val="2"/>
      </rPr>
      <t>PNN SANQUIANGA</t>
    </r>
    <r>
      <rPr>
        <sz val="10"/>
        <rFont val="Arial Narrow"/>
        <family val="2"/>
      </rPr>
      <t xml:space="preserve"> 0%
</t>
    </r>
    <r>
      <rPr>
        <b/>
        <sz val="10"/>
        <rFont val="Arial Narrow"/>
        <family val="2"/>
      </rPr>
      <t>PNN URAMBA BAHIA</t>
    </r>
    <r>
      <rPr>
        <sz val="10"/>
        <rFont val="Arial Narrow"/>
        <family val="2"/>
      </rPr>
      <t xml:space="preserve"> </t>
    </r>
    <r>
      <rPr>
        <b/>
        <sz val="10"/>
        <rFont val="Arial Narrow"/>
        <family val="2"/>
      </rPr>
      <t>MALAGA</t>
    </r>
    <r>
      <rPr>
        <sz val="10"/>
        <rFont val="Arial Narrow"/>
        <family val="2"/>
      </rPr>
      <t xml:space="preserve"> 0%
</t>
    </r>
    <r>
      <rPr>
        <b/>
        <sz val="10"/>
        <rFont val="Arial Narrow"/>
        <family val="2"/>
      </rPr>
      <t>PNN UTRIA</t>
    </r>
    <r>
      <rPr>
        <sz val="10"/>
        <rFont val="Arial Narrow"/>
        <family val="2"/>
      </rPr>
      <t xml:space="preserve"> 0%</t>
    </r>
  </si>
  <si>
    <r>
      <rPr>
        <b/>
        <sz val="10"/>
        <rFont val="Arial Narrow"/>
        <family val="2"/>
      </rPr>
      <t>PNN FARALLONES DE CALI</t>
    </r>
    <r>
      <rPr>
        <sz val="10"/>
        <rFont val="Arial Narrow"/>
        <family val="2"/>
      </rPr>
      <t xml:space="preserve"> 26,67%
</t>
    </r>
    <r>
      <rPr>
        <b/>
        <sz val="10"/>
        <rFont val="Arial Narrow"/>
        <family val="2"/>
      </rPr>
      <t>PNN GORGONA</t>
    </r>
    <r>
      <rPr>
        <sz val="10"/>
        <rFont val="Arial Narrow"/>
        <family val="2"/>
      </rPr>
      <t xml:space="preserve"> 0%
</t>
    </r>
    <r>
      <rPr>
        <b/>
        <sz val="10"/>
        <rFont val="Arial Narrow"/>
        <family val="2"/>
      </rPr>
      <t>SFF ISLA MALPELO</t>
    </r>
    <r>
      <rPr>
        <sz val="10"/>
        <rFont val="Arial Narrow"/>
        <family val="2"/>
      </rPr>
      <t xml:space="preserve"> 0%
</t>
    </r>
    <r>
      <rPr>
        <b/>
        <sz val="10"/>
        <rFont val="Arial Narrow"/>
        <family val="2"/>
      </rPr>
      <t xml:space="preserve">PNN KATIOS </t>
    </r>
    <r>
      <rPr>
        <sz val="10"/>
        <rFont val="Arial Narrow"/>
        <family val="2"/>
      </rPr>
      <t xml:space="preserve">26,67%
</t>
    </r>
    <r>
      <rPr>
        <b/>
        <sz val="10"/>
        <rFont val="Arial Narrow"/>
        <family val="2"/>
      </rPr>
      <t>PNN MUNCHIQUE</t>
    </r>
    <r>
      <rPr>
        <sz val="10"/>
        <rFont val="Arial Narrow"/>
        <family val="2"/>
      </rPr>
      <t xml:space="preserve"> 26,66% 
</t>
    </r>
    <r>
      <rPr>
        <b/>
        <sz val="10"/>
        <rFont val="Arial Narrow"/>
        <family val="2"/>
      </rPr>
      <t>PNN SANQUIANGA</t>
    </r>
    <r>
      <rPr>
        <sz val="10"/>
        <rFont val="Arial Narrow"/>
        <family val="2"/>
      </rPr>
      <t xml:space="preserve"> 0%
</t>
    </r>
    <r>
      <rPr>
        <b/>
        <sz val="10"/>
        <rFont val="Arial Narrow"/>
        <family val="2"/>
      </rPr>
      <t>PNN URAMBA BAHIA MALAGA</t>
    </r>
    <r>
      <rPr>
        <sz val="10"/>
        <rFont val="Arial Narrow"/>
        <family val="2"/>
      </rPr>
      <t xml:space="preserve"> 0%
</t>
    </r>
    <r>
      <rPr>
        <b/>
        <sz val="10"/>
        <rFont val="Arial Narrow"/>
        <family val="2"/>
      </rPr>
      <t>PNN UTRIA</t>
    </r>
    <r>
      <rPr>
        <sz val="10"/>
        <rFont val="Arial Narrow"/>
        <family val="2"/>
      </rPr>
      <t xml:space="preserve"> 0%</t>
    </r>
  </si>
  <si>
    <r>
      <rPr>
        <b/>
        <sz val="10"/>
        <rFont val="Arial Narrow"/>
        <family val="2"/>
      </rPr>
      <t xml:space="preserve">PNN FARALLONES DE CALI </t>
    </r>
    <r>
      <rPr>
        <sz val="10"/>
        <rFont val="Arial Narrow"/>
        <family val="2"/>
      </rPr>
      <t>0%</t>
    </r>
    <r>
      <rPr>
        <b/>
        <sz val="10"/>
        <rFont val="Arial Narrow"/>
        <family val="2"/>
      </rPr>
      <t xml:space="preserve">
PNN GORGONA </t>
    </r>
    <r>
      <rPr>
        <sz val="10"/>
        <rFont val="Arial Narrow"/>
        <family val="2"/>
      </rPr>
      <t>0%</t>
    </r>
    <r>
      <rPr>
        <b/>
        <sz val="10"/>
        <rFont val="Arial Narrow"/>
        <family val="2"/>
      </rPr>
      <t xml:space="preserve">
SFF ISLA MALPELO 0%
PNN KATIOS </t>
    </r>
    <r>
      <rPr>
        <sz val="10"/>
        <rFont val="Arial Narrow"/>
        <family val="2"/>
      </rPr>
      <t>20%</t>
    </r>
    <r>
      <rPr>
        <b/>
        <sz val="10"/>
        <rFont val="Arial Narrow"/>
        <family val="2"/>
      </rPr>
      <t xml:space="preserve">
PNN MUNCHIQUE </t>
    </r>
    <r>
      <rPr>
        <sz val="10"/>
        <rFont val="Arial Narrow"/>
        <family val="2"/>
      </rPr>
      <t xml:space="preserve">0% </t>
    </r>
    <r>
      <rPr>
        <b/>
        <sz val="10"/>
        <rFont val="Arial Narrow"/>
        <family val="2"/>
      </rPr>
      <t xml:space="preserve">
PNN SANQUIANGA </t>
    </r>
    <r>
      <rPr>
        <sz val="10"/>
        <rFont val="Arial Narrow"/>
        <family val="2"/>
      </rPr>
      <t>0%</t>
    </r>
    <r>
      <rPr>
        <b/>
        <sz val="10"/>
        <rFont val="Arial Narrow"/>
        <family val="2"/>
      </rPr>
      <t xml:space="preserve">
PNN URAMBA BAHIA MALAGA </t>
    </r>
    <r>
      <rPr>
        <sz val="10"/>
        <rFont val="Arial Narrow"/>
        <family val="2"/>
      </rPr>
      <t>5%</t>
    </r>
    <r>
      <rPr>
        <b/>
        <sz val="10"/>
        <rFont val="Arial Narrow"/>
        <family val="2"/>
      </rPr>
      <t xml:space="preserve">
PNN UTRIA </t>
    </r>
    <r>
      <rPr>
        <sz val="10"/>
        <rFont val="Arial Narrow"/>
        <family val="2"/>
      </rPr>
      <t>0%</t>
    </r>
  </si>
  <si>
    <r>
      <rPr>
        <b/>
        <sz val="10"/>
        <rFont val="Arial Narrow"/>
        <family val="2"/>
      </rPr>
      <t>PNN CATATUMBO BARI</t>
    </r>
    <r>
      <rPr>
        <sz val="10"/>
        <rFont val="Arial Narrow"/>
        <family val="2"/>
      </rPr>
      <t xml:space="preserve"> 09/08/2022
</t>
    </r>
    <r>
      <rPr>
        <b/>
        <sz val="10"/>
        <rFont val="Arial Narrow"/>
        <family val="2"/>
      </rPr>
      <t xml:space="preserve">PNN COCUY </t>
    </r>
    <r>
      <rPr>
        <sz val="10"/>
        <rFont val="Arial Narrow"/>
        <family val="2"/>
      </rPr>
      <t xml:space="preserve">09/08/2022
</t>
    </r>
    <r>
      <rPr>
        <b/>
        <sz val="10"/>
        <rFont val="Arial Narrow"/>
        <family val="2"/>
      </rPr>
      <t xml:space="preserve">ANU ESTORAQUES </t>
    </r>
    <r>
      <rPr>
        <sz val="10"/>
        <rFont val="Arial Narrow"/>
        <family val="2"/>
      </rPr>
      <t xml:space="preserve">09/08/2022
</t>
    </r>
    <r>
      <rPr>
        <b/>
        <sz val="10"/>
        <rFont val="Arial Narrow"/>
        <family val="2"/>
      </rPr>
      <t>SFF GUANENTA ALTO RIO FONCE</t>
    </r>
    <r>
      <rPr>
        <sz val="10"/>
        <rFont val="Arial Narrow"/>
        <family val="2"/>
      </rPr>
      <t xml:space="preserve"> 09/08/2022
</t>
    </r>
    <r>
      <rPr>
        <b/>
        <sz val="10"/>
        <rFont val="Arial Narrow"/>
        <family val="2"/>
      </rPr>
      <t xml:space="preserve">SFF IGUAQUE: </t>
    </r>
    <r>
      <rPr>
        <sz val="10"/>
        <rFont val="Arial Narrow"/>
        <family val="2"/>
      </rPr>
      <t xml:space="preserve">09/08/2022
</t>
    </r>
    <r>
      <rPr>
        <b/>
        <sz val="10"/>
        <rFont val="Arial Narrow"/>
        <family val="2"/>
      </rPr>
      <t>PNN PISBA:</t>
    </r>
    <r>
      <rPr>
        <sz val="10"/>
        <rFont val="Arial Narrow"/>
        <family val="2"/>
      </rPr>
      <t xml:space="preserve"> 09/08/2022
</t>
    </r>
    <r>
      <rPr>
        <b/>
        <sz val="10"/>
        <rFont val="Arial Narrow"/>
        <family val="2"/>
      </rPr>
      <t xml:space="preserve">PNN SERRANIA YARIGUIES </t>
    </r>
    <r>
      <rPr>
        <sz val="10"/>
        <rFont val="Arial Narrow"/>
        <family val="2"/>
      </rPr>
      <t xml:space="preserve">09/08/2022
</t>
    </r>
    <r>
      <rPr>
        <b/>
        <sz val="10"/>
        <rFont val="Arial Narrow"/>
        <family val="2"/>
      </rPr>
      <t>PNN TAMA</t>
    </r>
    <r>
      <rPr>
        <sz val="10"/>
        <rFont val="Arial Narrow"/>
        <family val="2"/>
      </rPr>
      <t xml:space="preserve"> 09/08/2022</t>
    </r>
  </si>
  <si>
    <t>1. Publicación de los avances trimestralmente del reporte de PAA, en la página web de la entidad con la finalidad de socializar a los grupos de interés la información, conforme el índice de transparencia. Nota. En el primer trimestre del año se realiza cierre del PAA de la vigencia anterior por lo cual se publica a inicio del primer trimestre.</t>
  </si>
  <si>
    <r>
      <rPr>
        <b/>
        <sz val="10"/>
        <rFont val="Arial Narrow"/>
        <family val="2"/>
      </rPr>
      <t xml:space="preserve">DTAM: </t>
    </r>
    <r>
      <rPr>
        <sz val="10"/>
        <rFont val="Arial Narrow"/>
        <family val="2"/>
      </rPr>
      <t>24,6%</t>
    </r>
    <r>
      <rPr>
        <b/>
        <sz val="10"/>
        <rFont val="Arial Narrow"/>
        <family val="2"/>
      </rPr>
      <t xml:space="preserve">
DTAO: </t>
    </r>
    <r>
      <rPr>
        <sz val="10"/>
        <rFont val="Arial Narrow"/>
        <family val="2"/>
      </rPr>
      <t>26.2%</t>
    </r>
    <r>
      <rPr>
        <b/>
        <sz val="10"/>
        <rFont val="Arial Narrow"/>
        <family val="2"/>
      </rPr>
      <t xml:space="preserve">
DTAN: </t>
    </r>
    <r>
      <rPr>
        <sz val="10"/>
        <rFont val="Arial Narrow"/>
        <family val="2"/>
      </rPr>
      <t xml:space="preserve">0%
</t>
    </r>
    <r>
      <rPr>
        <b/>
        <sz val="10"/>
        <rFont val="Arial Narrow"/>
        <family val="2"/>
      </rPr>
      <t xml:space="preserve">DTOR: </t>
    </r>
    <r>
      <rPr>
        <sz val="10"/>
        <rFont val="Arial Narrow"/>
        <family val="2"/>
      </rPr>
      <t xml:space="preserve">33,33%
</t>
    </r>
    <r>
      <rPr>
        <b/>
        <sz val="10"/>
        <rFont val="Arial Narrow"/>
        <family val="2"/>
      </rPr>
      <t xml:space="preserve">DTCA: </t>
    </r>
    <r>
      <rPr>
        <sz val="10"/>
        <rFont val="Arial Narrow"/>
        <family val="2"/>
      </rPr>
      <t xml:space="preserve">9%
</t>
    </r>
    <r>
      <rPr>
        <b/>
        <sz val="10"/>
        <rFont val="Arial Narrow"/>
        <family val="2"/>
      </rPr>
      <t>DTPA</t>
    </r>
    <r>
      <rPr>
        <sz val="10"/>
        <rFont val="Arial Narrow"/>
        <family val="2"/>
      </rPr>
      <t>: 34 %</t>
    </r>
  </si>
  <si>
    <r>
      <rPr>
        <b/>
        <sz val="10"/>
        <rFont val="Arial Narrow"/>
        <family val="2"/>
      </rPr>
      <t xml:space="preserve">DTAM: </t>
    </r>
    <r>
      <rPr>
        <sz val="10"/>
        <rFont val="Arial Narrow"/>
        <family val="2"/>
      </rPr>
      <t xml:space="preserve">13,3 %
</t>
    </r>
    <r>
      <rPr>
        <b/>
        <sz val="10"/>
        <rFont val="Arial Narrow"/>
        <family val="2"/>
      </rPr>
      <t xml:space="preserve">DTAO: </t>
    </r>
    <r>
      <rPr>
        <sz val="10"/>
        <rFont val="Arial Narrow"/>
        <family val="2"/>
      </rPr>
      <t xml:space="preserve">9,98%
</t>
    </r>
    <r>
      <rPr>
        <b/>
        <sz val="10"/>
        <rFont val="Arial Narrow"/>
        <family val="2"/>
      </rPr>
      <t>DTAN:</t>
    </r>
    <r>
      <rPr>
        <sz val="10"/>
        <rFont val="Arial Narrow"/>
        <family val="2"/>
      </rPr>
      <t xml:space="preserve"> 13,3%
</t>
    </r>
    <r>
      <rPr>
        <b/>
        <sz val="10"/>
        <rFont val="Arial Narrow"/>
        <family val="2"/>
      </rPr>
      <t xml:space="preserve">DTOR: </t>
    </r>
    <r>
      <rPr>
        <sz val="10"/>
        <rFont val="Arial Narrow"/>
        <family val="2"/>
      </rPr>
      <t xml:space="preserve">13,33%
</t>
    </r>
    <r>
      <rPr>
        <b/>
        <sz val="10"/>
        <rFont val="Arial Narrow"/>
        <family val="2"/>
      </rPr>
      <t xml:space="preserve">DTCA: </t>
    </r>
    <r>
      <rPr>
        <sz val="10"/>
        <rFont val="Arial Narrow"/>
        <family val="2"/>
      </rPr>
      <t xml:space="preserve">13,33%
</t>
    </r>
    <r>
      <rPr>
        <b/>
        <sz val="10"/>
        <rFont val="Arial Narrow"/>
        <family val="2"/>
      </rPr>
      <t>DTPA</t>
    </r>
    <r>
      <rPr>
        <sz val="10"/>
        <rFont val="Arial Narrow"/>
        <family val="2"/>
      </rPr>
      <t>: 13,34 %</t>
    </r>
  </si>
  <si>
    <r>
      <rPr>
        <b/>
        <sz val="10"/>
        <rFont val="Arial Narrow"/>
        <family val="2"/>
      </rPr>
      <t>PNN PARAMILLO</t>
    </r>
    <r>
      <rPr>
        <sz val="10"/>
        <rFont val="Arial Narrow"/>
        <family val="2"/>
      </rPr>
      <t xml:space="preserve">: Para este cuatrimestre no se programó la socialización del Plan de Emergencia y contingencia por desastres naturales a los entes territoriales, se espera estar dando cumplimiento en este segundo semestre. No se anexan evidencias. 
</t>
    </r>
    <r>
      <rPr>
        <b/>
        <sz val="10"/>
        <rFont val="Arial Narrow"/>
        <family val="2"/>
      </rPr>
      <t>PNN Tayrona</t>
    </r>
    <r>
      <rPr>
        <sz val="10"/>
        <rFont val="Arial Narrow"/>
        <family val="2"/>
      </rPr>
      <t xml:space="preserve">: Para el segundo cuatrimestre de la vigencia no se programó la socialización ante los consejos municipales y departamentales de gestión del riesgo, por lo que se espera realizar la socialización del instrumento durante el último cuatrimestre de la vigencia. Como avance desde el PNN Tayrona se envió oficio radicado 20226720003611 de fecha 23 de junio de 2022, mediante el cual se remite al Consejo Departamental y municipal de Gestión del Riesgo, el Plan de Emergencias y Contingencias por Amenazas Naturales – PEC - del Área Protegida, ajustado y aprobado para la vigencia en curso, dando cumplimiento a lo establecido en marco jurídico de la Ley 1523 de 2012 y tal cómo se establece en la actividad 08 del Procedimiento Gestión del Riesgo de Desastres Naturales y Socionaturales AAMB_PR_06 V6 . (Anexo: Acción 1. Remisión del PLEC del PNN Tayrona a CMGRD y CDGRD_ junio 2022.pdf). 
</t>
    </r>
    <r>
      <rPr>
        <b/>
        <sz val="10"/>
        <rFont val="Arial Narrow"/>
        <family val="2"/>
      </rPr>
      <t>SFF CGSM</t>
    </r>
    <r>
      <rPr>
        <sz val="10"/>
        <rFont val="Arial Narrow"/>
        <family val="2"/>
      </rPr>
      <t xml:space="preserve">: No se ha programado socialización del plan de emergencia ante los consejos municipales, esta actividad se realizará en el tercer cuatrimestre de la presente vigencia.
</t>
    </r>
    <r>
      <rPr>
        <b/>
        <sz val="10"/>
        <rFont val="Arial Narrow"/>
        <family val="2"/>
      </rPr>
      <t>SFF El Corchal</t>
    </r>
    <r>
      <rPr>
        <sz val="10"/>
        <rFont val="Arial Narrow"/>
        <family val="2"/>
      </rPr>
      <t xml:space="preserve">: Esta actividad no fue programa a realizar en el segundo cuatrimestre, por lo tanto, se realizará en el III cuatrimestre de la vigencia. No se anexan evidencias.
</t>
    </r>
    <r>
      <rPr>
        <b/>
        <sz val="10"/>
        <rFont val="Arial Narrow"/>
        <family val="2"/>
      </rPr>
      <t>PNN Old Providence</t>
    </r>
    <r>
      <rPr>
        <sz val="10"/>
        <rFont val="Arial Narrow"/>
        <family val="2"/>
      </rPr>
      <t xml:space="preserve">: Para el periodo de este informe no se realizó la programación para socializar el Plan ante el CMGRD, se espera realizarlo en los próximos meses. No se anexan evidencias.
</t>
    </r>
    <r>
      <rPr>
        <b/>
        <sz val="10"/>
        <rFont val="Arial Narrow"/>
        <family val="2"/>
      </rPr>
      <t>VIPIS</t>
    </r>
    <r>
      <rPr>
        <sz val="10"/>
        <rFont val="Arial Narrow"/>
        <family val="2"/>
      </rPr>
      <t xml:space="preserve">: EL AP cumplió con esta actividad en el cuatrimestre pasado, sin embargo, El día 28 de julio se realizó la socialización del PEC a funcionarios de la Alcaldía de Sitiunevo, esta socialización se realizó en el marco de los compromisos de la sentencia 3872 de 2020. Evidencia: 1-Socializacion PEC Alcaldia Sitionuevo
</t>
    </r>
    <r>
      <rPr>
        <b/>
        <sz val="10"/>
        <rFont val="Arial Narrow"/>
        <family val="2"/>
      </rPr>
      <t>PNN CRSB</t>
    </r>
    <r>
      <rPr>
        <sz val="10"/>
        <rFont val="Arial Narrow"/>
        <family val="2"/>
      </rPr>
      <t xml:space="preserve">: Durante el segundo trimestre se realizó la socialización del Plan de Emergencia y Contingencia del Parque, ante la oficina de gestión del riesgo del departamento de Bolívar. Lo anterior con el apoyo del profesional de Planeación, el líder de SST y un funcionario operario que apoya los temas de educación ambiental, toda vez que desde finales del 2020 el área protegida carece del funcionario profesional grado 8 que venía apoyando PLEC, se anexa listado de asistecia. REUNIÓN DE SOCIALIZACION DE PLEC PNNCRSB-PNNCPR A GESTION DEL RIESGO DEPTAL 01-07-2022
</t>
    </r>
    <r>
      <rPr>
        <b/>
        <sz val="10"/>
        <rFont val="Arial Narrow"/>
        <family val="2"/>
      </rPr>
      <t>PNN Corales de Profundidad</t>
    </r>
    <r>
      <rPr>
        <sz val="10"/>
        <rFont val="Arial Narrow"/>
        <family val="2"/>
      </rPr>
      <t xml:space="preserve">: Durante este periodo se realizó gestión y actividades de socialización y articulación interinstitucional del PECDNS del área protegida con la Oficina de Gestión del Riesgo de la Gobernación de Bolívar, El Distrito de Cartagena, empresas transportadoras de hidrocarburos como: Oleoducto Central S.A (OCENSA), Oleoducto de Colombia (ODC) y CENIT, también con Ecopetrol. También propuesta de realizar simulacro para las áreas protegidas de la sede de Cartagena en Bocagrande como: SFF CMH, PNN CRSB y PNN CPR, gestión de proyecto de recursos pesqueros que aporta información Oceanográfica para el área protegida, y se continua con el seguimiento al tránsito marítimo por medio de la versión gratuita de la Plataforma satelital Marine Traffic. Anexo 1. Oficio_CDGRD_Bolivar_PNNC_01_06_2022; Anexo 2. Oficio_CDGRD_Cartagena_PNNC_01_06_2022; Anexo 3. Lista_Asist_ Socialización_PECDNS_PNN_CPR_23_06_2022; Anexo 4. Lista_Asis_Ecopetrol_PNN_CPR_24_05_2022; Anexo 5. List_asis_ayu_mem_soci_PECDNS_PNN_CPR_OCENSA_30_06_2022; Anexo 6. List_asis_ayu_mem_socia_PECDNS_PNN_CPR_Centi_ODC_Ocensa_30_06_2022; Anexo 7. Lista_Asist_Articulacion_Social_PECDNS_AP_ 02_06_2022; Anexo 8. Lista_Asist_ Logistica_Simulacro_Huracanes_PNNC_14_06_2022; Anexo 9. Oficio_Proyecto_OCENSA_PNN_CPR_UNIMAGDALENA_10_06_2022; Anexo 1_Segundo_Informe_Trimestral_Impl_PECDNS_PNN_CPR_30_06_2022
</t>
    </r>
    <r>
      <rPr>
        <b/>
        <sz val="10"/>
        <rFont val="Arial Narrow"/>
        <family val="2"/>
      </rPr>
      <t>SFF Los colorados</t>
    </r>
    <r>
      <rPr>
        <sz val="10"/>
        <rFont val="Arial Narrow"/>
        <family val="2"/>
      </rPr>
      <t xml:space="preserve">: El área protegida alcanzó el cumplimiento total de la acción durante el primer reporte cuatrimestral, debido a que el Plan de Emergencias y Contingencias por Desastres Naturales y Socio naturales del SFF Los Colorados, fue aprobado mediante memorando 20201500003133 del 28 de diciembre del 2020 y la socialización se llevó a cabo el día 24 de marzo de 2022,alcanzando el cumplimiento total de la acción, contando con la participación de organismo de socorro y fuerza pública del municipio de San Juan Nepomuceno y zonas aledañas, las evidencias fueron aportadas en el primer reporte cuatrimestral del mapa de riesgo. 
</t>
    </r>
    <r>
      <rPr>
        <b/>
        <sz val="10"/>
        <rFont val="Arial Narrow"/>
        <family val="2"/>
      </rPr>
      <t>PNN Macuira</t>
    </r>
    <r>
      <rPr>
        <sz val="10"/>
        <rFont val="Arial Narrow"/>
        <family val="2"/>
      </rPr>
      <t xml:space="preserve">: El AP ha realizado la gestión ante el municipio de Uribia (120226680000631_00001 Solicitud de presentación PLEC PNNs MACUIRA y Portete (1)), para poder socializar el plan de Emergencia y Contingencia con las dependencias correspondientes y no fué posible programarla para el II cuatrimestre. Se está a la espera de la respuesta del ente territorial para realizar la socialización del documento en el tercer cuatrimestre de la vigencia 2022.
</t>
    </r>
    <r>
      <rPr>
        <b/>
        <sz val="10"/>
        <rFont val="Arial Narrow"/>
        <family val="2"/>
      </rPr>
      <t>SFF Los Flamencos</t>
    </r>
    <r>
      <rPr>
        <sz val="10"/>
        <rFont val="Arial Narrow"/>
        <family val="2"/>
      </rPr>
      <t xml:space="preserve">: El Área Protegida ha realizado la reiteración de la solicitud a la oficina de Gestión del riesgo municipal de Riohacha el espacio presencial y/o virtual para realizar la Socialización del Plan de Emergencia y Contingencia con las instancias territoriales del SNGRD (Anexo 1. Recibidos de oficio de la oficina municipal a gestión de riesgo con fecha 28/06/2022). 
</t>
    </r>
    <r>
      <rPr>
        <b/>
        <sz val="10"/>
        <rFont val="Arial Narrow"/>
        <family val="2"/>
      </rPr>
      <t>PNN SNSM</t>
    </r>
    <r>
      <rPr>
        <sz val="10"/>
        <rFont val="Arial Narrow"/>
        <family val="2"/>
      </rPr>
      <t xml:space="preserve">: El área protegida alcanzo el cumplimiento total de la acción durante el primer reporte cuatrimestral. De acuerdo con el cronograma del primer año del PLECDNS aprobado, en el primer cuatrimestre del 2022 se socializó la versión actualizada y aprobada del plan a los ocho (8) municipios de los departamentos de Cesar, La Guajira y Magdalena, en los que el AP tiene jurisdicción. Las evidencias fueron aportadas en el primer reporte cuatrimestral del mapa de riesgo.
</t>
    </r>
    <r>
      <rPr>
        <b/>
        <sz val="10"/>
        <rFont val="Arial Narrow"/>
        <family val="2"/>
      </rPr>
      <t>SF Acandí</t>
    </r>
    <r>
      <rPr>
        <sz val="10"/>
        <rFont val="Arial Narrow"/>
        <family val="2"/>
      </rPr>
      <t xml:space="preserve">: No se ha recibido respuesta por parte de la instancia territorial razón por la cual no fue posible la programación y realización de la actividad en el segundo cuatrimestre. Se espera realizar la actividad en el próximo cuatrimestre. No se anexan evidencias.
</t>
    </r>
    <r>
      <rPr>
        <b/>
        <sz val="10"/>
        <rFont val="Arial Narrow"/>
        <family val="2"/>
      </rPr>
      <t>PNN Bahía Portete:</t>
    </r>
    <r>
      <rPr>
        <sz val="10"/>
        <rFont val="Arial Narrow"/>
        <family val="2"/>
      </rPr>
      <t xml:space="preserve"> Se solicito un espacio en conjunto con el PNN Macuira para la socialización del PLEC ante el Consejo Municipal de Gestión del Riesgo de del Municipio de Uribía, estamos a la espera de que nos den fecha para socializar el documento.Anexo_1_Solicitud_de_espacio_Socializacion_PLEC</t>
    </r>
  </si>
  <si>
    <r>
      <rPr>
        <b/>
        <sz val="10"/>
        <rFont val="Arial Narrow"/>
        <family val="2"/>
      </rPr>
      <t>PNN PARAMILLO</t>
    </r>
    <r>
      <rPr>
        <sz val="10"/>
        <rFont val="Arial Narrow"/>
        <family val="2"/>
      </rPr>
      <t xml:space="preserve">: Se elaboró el informe de la implementación del Plan de Emergencias y Contingencias por Desastres Naturales del AP correspondiente al trimestre II y se envió a la DTCA mediante correo electrónico. EVIDENCIAS: 2022_06_30 Informe PECDNS trimestre II PNN Paramillo; Remisión Informe implementación PECDNS PNN Paramillo Trimestre II.
</t>
    </r>
    <r>
      <rPr>
        <b/>
        <sz val="10"/>
        <rFont val="Arial Narrow"/>
        <family val="2"/>
      </rPr>
      <t>PNN Tayrona</t>
    </r>
    <r>
      <rPr>
        <sz val="10"/>
        <rFont val="Arial Narrow"/>
        <family val="2"/>
      </rPr>
      <t xml:space="preserve">: Durante el periodo se realizaron acciones conforme a lo establecido en el cronograma de actividades del PLEC, (Ver: Informe implementación PLEC PNN Tayrona II trim 2022), de las cuales se destacan las siguientes acciones: -El día 19 de mayo se realizó una reunión de Socialización el estado del plan de riesgo por desastres naturales 2022 y puntos importantes para su implementación con el apoyo del PLEC y la oficina gestión del riesgo de la DTCA. - Revisión diaria de los reportes del IDEAM y DIMAR. De manera diaria se remite al equipo de trabajo los reportes que emite DIMAR e IDEAM sobre las Condiciones climáticas, oceanográficas y Meteomarinas. Actividad 7: Implementación de los Protocolos de respuesta de las amenazas priorizadas en los niveles de alerta Amarillas, Naranja y Rojo. Por medio de talleres, con el grupo de trabajo de PVC y con el grupo encargado de la operación ecoturística del AP. El día 6 de julio se realizaron ejercicios de sensibilización con funcionarios y contratistas adscritos al equipo local del área protegida respecto al PLEC formulado y aprobado para el área protegidaLista_asistencia_Palangana_socialización interna PEC PNN Tayrona 6jul2022; Lista_asistencia_Bahía concha_socialización interna PEC PNN Tayrona 6jul2022: Énfasis lección de puntos seguridad vial en el marco de Recorridos de control y vigilancia en puntos identificados como vulnerables, o con historial de amenazas naturales).20226720003321_ALERTA AMARILLA POR INCREMENTO DE LLUVIAS Y CRECIENTES SUBITA DE QUEBRADAS POR EL PASO DE ONDA TROPICAL EN EL CARIBE. _ 13-06-202220226720003401-ALERTA ROJA POR INCREMENTO DE , LLUVIAS Y CRECIENTES SUBITAS, EN CARIBE 15-06-2022, 120226720003561_ALERTA ROJA POR LLUVIAS Y CRECIENTES SUBITAS-21-06-2022, 120226720003691_ALERTA NARANJA POR CONSOLIDACIÓN POTENCIAL DEL CICLÓN TROPICAL TWO, SOBRE EL MAR CARIBE-28-06-22, 20226720003741-ALERTA ROJA POR CAMBIO DE CATEGORÍA DEL FENÓMENO ATMOSFERICO, DE CICLO A TORMENTA TROPICAL SOBRE EL MAR CARIBE-28-06-2022.
</t>
    </r>
    <r>
      <rPr>
        <b/>
        <sz val="10"/>
        <rFont val="Arial Narrow"/>
        <family val="2"/>
      </rPr>
      <t>SFF CGSM</t>
    </r>
    <r>
      <rPr>
        <sz val="10"/>
        <rFont val="Arial Narrow"/>
        <family val="2"/>
      </rPr>
      <t xml:space="preserve">: De acuerdo al cronograma de actividdes del PLEC se vienen adelantanto diferentes actividades que se describen en el informe de implentacion. Evidencias: Implementación _SFFCGSM_junio.pdf; CAPACITACION STIHL SEDE ADMINISTRATIVASFF; Oficio-plantilla nueva_CIENAGA capcitacion STHIL 2 ; presentacion plan de emegencias Plantilla Presentacion-PNNC-2022; socializacion plec equipo AP
</t>
    </r>
    <r>
      <rPr>
        <b/>
        <sz val="10"/>
        <rFont val="Arial Narrow"/>
        <family val="2"/>
      </rPr>
      <t>SFF El Corchal</t>
    </r>
    <r>
      <rPr>
        <sz val="10"/>
        <rFont val="Arial Narrow"/>
        <family val="2"/>
      </rPr>
      <t xml:space="preserve">:Durante el segundo trismestre del 2022 se realizaron acciones en el marco de la implementación del PLEC, asi mismo re realizó el informe trimestra de implementacion del PLEC. Evidencias Informe_Implementación_PLEC-SFFCMH_Segundo_Trim._2022;Actividades implementación PLEC.
</t>
    </r>
    <r>
      <rPr>
        <b/>
        <sz val="10"/>
        <rFont val="Arial Narrow"/>
        <family val="2"/>
      </rPr>
      <t>PNN Old Providence</t>
    </r>
    <r>
      <rPr>
        <sz val="10"/>
        <rFont val="Arial Narrow"/>
        <family val="2"/>
      </rPr>
      <t xml:space="preserve">: De acuerdo al cronograma de medidas y actividades estipulado en el PLEC:  Articulación con el CMGRD de Providencia y Santa Catalina- Participar en las reuniones de los CMGRD, en los cuales se ha convocado el AP, el AP ha venido participando en dichas reuniones las cuales se reportan en los informes mensuales del PAA, que son validados por la DTCaribe y el NC ( Asistencia CMGRD).se avanzó en la realización de la socialización del Plan de Emergencia y Contigencia con el personal del AP (Socialización PLEC).
</t>
    </r>
    <r>
      <rPr>
        <b/>
        <sz val="10"/>
        <rFont val="Arial Narrow"/>
        <family val="2"/>
      </rPr>
      <t>VIPIS</t>
    </r>
    <r>
      <rPr>
        <sz val="10"/>
        <rFont val="Arial Narrow"/>
        <family val="2"/>
      </rPr>
      <t xml:space="preserve">: El área Protegida realizo el Informe trimestral de Implementación del PEC el cual, se reporta en el PAA 2022, donde es verificado por DTCA y NC. Evidencias_ Informe de Implementacion de PECDNS DTCA-VIPIS y anexos
</t>
    </r>
    <r>
      <rPr>
        <b/>
        <sz val="10"/>
        <rFont val="Arial Narrow"/>
        <family val="2"/>
      </rPr>
      <t>PNN CRSB</t>
    </r>
    <r>
      <rPr>
        <sz val="10"/>
        <rFont val="Arial Narrow"/>
        <family val="2"/>
      </rPr>
      <t xml:space="preserve">: Debido a que desde finales del 2020, el área tiene falencias de personal requerido para liderar la implementación del PECDNS. En este sentido el Profesional de Planeación, el líder de SST, un funcionario operario que apoya los temas de educación ambiental y la profesional de la DTCA, se encuentran apoyando la implementación de acuerdo a compromisos y obligaciones contractuales. En virtud de las actividades programadas en el trimestre no se logró avanzar en gran medida, por lo que se espera avanzar el próximo cuatrimestre, así como la gestión de la entidad para el nombramiento del personal faltante en el AP. No se anexan evidencias
</t>
    </r>
    <r>
      <rPr>
        <b/>
        <sz val="10"/>
        <rFont val="Arial Narrow"/>
        <family val="2"/>
      </rPr>
      <t>PNN Corales de Profundidad</t>
    </r>
    <r>
      <rPr>
        <sz val="10"/>
        <rFont val="Arial Narrow"/>
        <family val="2"/>
      </rPr>
      <t xml:space="preserve">: El área protegida realiza el segundo reporte trimestral del avance en la implementación del PECDNS, correspondiente al PAA 2022, el cual aporta elementos para el informe final, correspondiente al segundo año, en donde finaliza su vigencia. Anexo 10_Segundo_Informe_Trimestral_Impl_PECDNS_PNN_CPR_30_06_2022; Anexo 11. Email_Valid_DTCA_Segundo_Infor_Trim_PECDNS_PNN_CPR_28-06_2022.
</t>
    </r>
    <r>
      <rPr>
        <b/>
        <sz val="10"/>
        <rFont val="Arial Narrow"/>
        <family val="2"/>
      </rPr>
      <t>SFF Los colorados</t>
    </r>
    <r>
      <rPr>
        <sz val="10"/>
        <rFont val="Arial Narrow"/>
        <family val="2"/>
      </rPr>
      <t xml:space="preserve">: Durante el segundo cuatrimestre, se presentó el segundo informe de implementación del Plan de emergencias y Contingencias por Desastres Naturales y Socio naturales (PECDNS) (Anexo 1. Informe_PECDNS-II Trimestre 2022), en el que se detallan los avances conforme a los requerimientos de capacitación definidos en cronograma de implementación, ante lo cual, se abordaron las temáticas de derrames de hidrocarburos y otras sustancias peligrosas, minas antipersonas, sistema comando incidente y prevención y atención de emergencias por incendios forestales. El informe generado, se envió mediante comunicación del 12 de julio de 2022, al director dela Oficina de Gestión del Riesgo del NC, y a la profesional de gestión del riesgo de la DTCA (Anexo 2. Comunicación remisión implementación PECDNS 12-07-22).
</t>
    </r>
    <r>
      <rPr>
        <b/>
        <sz val="10"/>
        <rFont val="Arial Narrow"/>
        <family val="2"/>
      </rPr>
      <t>PNN Macuira</t>
    </r>
    <r>
      <rPr>
        <sz val="10"/>
        <rFont val="Arial Narrow"/>
        <family val="2"/>
      </rPr>
      <t xml:space="preserve">: En el segundo cuatrimestre de 2022, se adelantaron acciones relevantes se encuentra la vigilancia e inspección de los riesgos naturales y socionaturales en el Área Protegida, a través de los recorridos de PVC en todos los sectores de manejo, construcción de contenidos temáticos, así como el mantenimiento preventivo y correctivo de los vehículos adscritos al Área Protegida, se envió oficio al coordinador de gestión del riesgo de desastres del Municipio de Uribia a fin de solicitar una fecha para socializar el PLEC del Área en sesión del Comité Municipal de Gestión del Riesgo, atendiendo la participación en el sesión presencial del Consejo Municipal de Gestión del Riesgo de Desastres, en seguimiento al Potencial Ciclón Tropical Two que impactó de manera directa el municipio, asistencia a un taller regional sobre la temporada de huracanes y la temporada de más lluvias, entre otras. Evidencias: Anexos implementación PLEC; Informe cuatrimestral 2022 PLEC Macuira
</t>
    </r>
    <r>
      <rPr>
        <b/>
        <sz val="10"/>
        <rFont val="Arial Narrow"/>
        <family val="2"/>
      </rPr>
      <t>SFF Los Flamencos</t>
    </r>
    <r>
      <rPr>
        <sz val="10"/>
        <rFont val="Arial Narrow"/>
        <family val="2"/>
      </rPr>
      <t xml:space="preserve">: Conforme al cronograma definido para la implementación del PLECD se lograron desarrollar las siguientes actividades: Anexo 4. Informe PECDNS_II trimestre_ 2022 SFF Flamencos; Anexo 2_Socializacion PLEC-Comunidad Palaimaa 
</t>
    </r>
    <r>
      <rPr>
        <b/>
        <sz val="10"/>
        <rFont val="Arial Narrow"/>
        <family val="2"/>
      </rPr>
      <t>PNN SNSM</t>
    </r>
    <r>
      <rPr>
        <sz val="10"/>
        <rFont val="Arial Narrow"/>
        <family val="2"/>
      </rPr>
      <t xml:space="preserve">: Durante este cuatrimestre el AP avanzó en la implementación del PLECDNS aprobado y se desarrollaron algunas actividades en el marco de ello en coordinación con la DTCA y el NC. El equipo operativo del AP se capacitó en temas como primer respondiente. También se ha mantenido el seguimiento a las afectaciones de erosión costera en el Cerro Los Muchachitos, ruta 90, Troncal del Caribe, sector La Lengüeta o Salida al Mar del PNN SNSM, donde el INVIAS se encuentra adelantando una barrera de piedras para mitigar el impacto de las fuertes corrientes, así también, desde el AP se realiza seguimiento a las alertas de focos de calor y se generan imágenes de apoyo para el análisis comparativo. El AP elaboró el Segundo informe trimestral de implementación del PLECDNS, con destino al reporte de indicadores PAA 2022.  Evidencias: 1) Certificado Primer Respondiente; 2) INFORME SEGUIMIENTO EROSIÓN COSTERA -MAYO 2022; 3) Reporte de Focos de calor abril a junio 2022; 4) Informe_implementación _PNN SNSM II trimestre 20+E4922.
</t>
    </r>
    <r>
      <rPr>
        <b/>
        <sz val="10"/>
        <rFont val="Arial Narrow"/>
        <family val="2"/>
      </rPr>
      <t>SF Acandí</t>
    </r>
    <r>
      <rPr>
        <sz val="10"/>
        <rFont val="Arial Narrow"/>
        <family val="2"/>
      </rPr>
      <t xml:space="preserve">:  El equipo técnico del área protegida remitió a la DTCA informe de avance de implementación del PECDNSN, en el cual se relacionan las actividades que se implementarán durante la vigencia 2022, las cuales están contempladas en el cronograma del Plan de Emergencia y Contingencia de Desastres Naturales del Santuario.Evidencia: Anexo 4. Informe de Avance Implementación  PECDNSN  SF APP 2022; ACTIVIDADES REALIZADAS
</t>
    </r>
    <r>
      <rPr>
        <b/>
        <sz val="10"/>
        <rFont val="Arial Narrow"/>
        <family val="2"/>
      </rPr>
      <t>PNN Bahía Portete</t>
    </r>
    <r>
      <rPr>
        <sz val="10"/>
        <rFont val="Arial Narrow"/>
        <family val="2"/>
      </rPr>
      <t>: Se realizo informe de implementacion del Plan de Emergencias y Contigencias por Desastres Naturales del  segundo trimestre de la presente vigencia el cual se reporte en PAA. Evidencia: Avance informe de implementación PLEC segundo Trimestre BPK, Anexos implementación PLEC</t>
    </r>
  </si>
  <si>
    <r>
      <rPr>
        <b/>
        <sz val="11"/>
        <rFont val="Arial Narrow"/>
        <family val="2"/>
      </rPr>
      <t>GTEA:</t>
    </r>
    <r>
      <rPr>
        <sz val="11"/>
        <rFont val="Arial Narrow"/>
        <family val="2"/>
      </rPr>
      <t xml:space="preserve"> Se inicia la planificación de capacitaciones en el marco de trámites ambientales y procesos sancionatorios. se busca realizar esta actividad  en el mes de Junio. No se cuenta con evidencia
</t>
    </r>
    <r>
      <rPr>
        <b/>
        <sz val="11"/>
        <rFont val="Arial Narrow"/>
        <family val="2"/>
      </rPr>
      <t xml:space="preserve">DTCA: </t>
    </r>
    <r>
      <rPr>
        <sz val="11"/>
        <rFont val="Arial Narrow"/>
        <family val="2"/>
      </rPr>
      <t>EL Director de la territorial Caribe en apoyo con su equipo de trabajo, realizará sensibilización  de norma para trámites  para así evitar los retrasos en los procesos en el transcurso de los Trámites Ambientales. Para el primer cuatrimestre no estaba programada la actividad. Las fechas de sensibilización serán: Mayo 24 de 2022,  / Octubre 29 de 2022 . Anexamos programación de capacitaciones; , Invitación sensibilización R230; Invitación 2 sensibilización oficina apoyo jurídico.</t>
    </r>
  </si>
  <si>
    <r>
      <rPr>
        <b/>
        <sz val="10"/>
        <rFont val="Arial Narrow"/>
        <family val="2"/>
      </rPr>
      <t>PNN FARALLONES DE CALI</t>
    </r>
    <r>
      <rPr>
        <sz val="10"/>
        <rFont val="Arial Narrow"/>
        <family val="2"/>
      </rPr>
      <t xml:space="preserve"> 10%
</t>
    </r>
    <r>
      <rPr>
        <b/>
        <sz val="10"/>
        <rFont val="Arial Narrow"/>
        <family val="2"/>
      </rPr>
      <t>PNN GORGONA</t>
    </r>
    <r>
      <rPr>
        <sz val="10"/>
        <rFont val="Arial Narrow"/>
        <family val="2"/>
      </rPr>
      <t xml:space="preserve"> 50%
</t>
    </r>
    <r>
      <rPr>
        <b/>
        <sz val="10"/>
        <rFont val="Arial Narrow"/>
        <family val="2"/>
      </rPr>
      <t>SFF ISLA MALPELO</t>
    </r>
    <r>
      <rPr>
        <sz val="10"/>
        <rFont val="Arial Narrow"/>
        <family val="2"/>
      </rPr>
      <t xml:space="preserve"> 0%
</t>
    </r>
    <r>
      <rPr>
        <b/>
        <sz val="10"/>
        <rFont val="Arial Narrow"/>
        <family val="2"/>
      </rPr>
      <t>PNN KATIOS</t>
    </r>
    <r>
      <rPr>
        <sz val="10"/>
        <rFont val="Arial Narrow"/>
        <family val="2"/>
      </rPr>
      <t xml:space="preserve"> 50%
</t>
    </r>
    <r>
      <rPr>
        <b/>
        <sz val="10"/>
        <rFont val="Arial Narrow"/>
        <family val="2"/>
      </rPr>
      <t>PNN MUNCHIQUE</t>
    </r>
    <r>
      <rPr>
        <sz val="10"/>
        <rFont val="Arial Narrow"/>
        <family val="2"/>
      </rPr>
      <t xml:space="preserve"> 50% 
</t>
    </r>
    <r>
      <rPr>
        <b/>
        <sz val="10"/>
        <rFont val="Arial Narrow"/>
        <family val="2"/>
      </rPr>
      <t>PNN SANQUIANGA</t>
    </r>
    <r>
      <rPr>
        <sz val="10"/>
        <rFont val="Arial Narrow"/>
        <family val="2"/>
      </rPr>
      <t xml:space="preserve"> 50%
</t>
    </r>
    <r>
      <rPr>
        <b/>
        <sz val="10"/>
        <rFont val="Arial Narrow"/>
        <family val="2"/>
      </rPr>
      <t>PNN URAMBA BAHIA MALAGA</t>
    </r>
    <r>
      <rPr>
        <sz val="10"/>
        <rFont val="Arial Narrow"/>
        <family val="2"/>
      </rPr>
      <t xml:space="preserve"> 10%
</t>
    </r>
    <r>
      <rPr>
        <b/>
        <sz val="10"/>
        <rFont val="Arial Narrow"/>
        <family val="2"/>
      </rPr>
      <t>PNN UTRIA</t>
    </r>
    <r>
      <rPr>
        <sz val="10"/>
        <rFont val="Arial Narrow"/>
        <family val="2"/>
      </rPr>
      <t xml:space="preserve"> 0%</t>
    </r>
  </si>
  <si>
    <r>
      <rPr>
        <b/>
        <sz val="10"/>
        <rFont val="Arial Narrow"/>
        <family val="2"/>
      </rPr>
      <t>PNN PICACHOS:</t>
    </r>
    <r>
      <rPr>
        <sz val="10"/>
        <rFont val="Arial Narrow"/>
        <family val="2"/>
      </rPr>
      <t xml:space="preserve"> 12/8/2022
</t>
    </r>
    <r>
      <rPr>
        <b/>
        <sz val="10"/>
        <rFont val="Arial Narrow"/>
        <family val="2"/>
      </rPr>
      <t>PNN MACARENA:</t>
    </r>
    <r>
      <rPr>
        <sz val="10"/>
        <rFont val="Arial Narrow"/>
        <family val="2"/>
      </rPr>
      <t xml:space="preserve"> 12/8/2022
</t>
    </r>
    <r>
      <rPr>
        <b/>
        <sz val="10"/>
        <rFont val="Arial Narrow"/>
        <family val="2"/>
      </rPr>
      <t>PNN TINIGUA:</t>
    </r>
    <r>
      <rPr>
        <sz val="10"/>
        <rFont val="Arial Narrow"/>
        <family val="2"/>
      </rPr>
      <t xml:space="preserve"> 12/8/2022
</t>
    </r>
    <r>
      <rPr>
        <b/>
        <sz val="10"/>
        <rFont val="Arial Narrow"/>
        <family val="2"/>
      </rPr>
      <t>PNN CHINGAZA</t>
    </r>
    <r>
      <rPr>
        <sz val="10"/>
        <rFont val="Arial Narrow"/>
        <family val="2"/>
      </rPr>
      <t xml:space="preserve">:12/8/2022
</t>
    </r>
    <r>
      <rPr>
        <b/>
        <sz val="10"/>
        <rFont val="Arial Narrow"/>
        <family val="2"/>
      </rPr>
      <t xml:space="preserve">PNN SUMAPAZ: </t>
    </r>
    <r>
      <rPr>
        <sz val="10"/>
        <rFont val="Arial Narrow"/>
        <family val="2"/>
      </rPr>
      <t xml:space="preserve">12/8/2022
</t>
    </r>
    <r>
      <rPr>
        <b/>
        <sz val="10"/>
        <rFont val="Arial Narrow"/>
        <family val="2"/>
      </rPr>
      <t>PNN EL TUPARRO:</t>
    </r>
    <r>
      <rPr>
        <sz val="10"/>
        <rFont val="Arial Narrow"/>
        <family val="2"/>
      </rPr>
      <t xml:space="preserve"> 12/8/2022
</t>
    </r>
    <r>
      <rPr>
        <b/>
        <sz val="10"/>
        <rFont val="Arial Narrow"/>
        <family val="2"/>
      </rPr>
      <t>DNMI CINARUCO:</t>
    </r>
    <r>
      <rPr>
        <sz val="10"/>
        <rFont val="Arial Narrow"/>
        <family val="2"/>
      </rPr>
      <t xml:space="preserve"> 12/8/2022</t>
    </r>
  </si>
  <si>
    <t>PNN PICACHOS: 67%
PNN MACARENA: 67%
PNN TINIGUA:  67%
PNN CHINGAZA: 67%
PNN SUMAPAZ:  67%
PNN EL TUPARRO:  67%
DNMI CINARUCO: 0%</t>
  </si>
  <si>
    <t>La OAJ realizó seguimiento al cumplimiento de aportes de insumos técnicos para la elaboración de los productos jurídicos mediante el diligenciamiento de las bases de datos que posee de la siguiente forma: *Anexo 1 Base de datos CUADRO COACTIVOS ACTUALIZADO, COMENTARIOS PROYECTO RESOLUCIÓN COBRO CORPORACIONES TSE, MANDAMIENTO DE PAGO 0002 DE 2022, MANDAMIENTO DE PAGO 0003 DE 2022, MEMORANDO ANTENAS, MEMORANDO FINAL SALAMANCA ,  MEMORANDO LA SAMARIA , MEMORANDO MANDAMIENTOS EJERCITO NACIONAL  y RESPUESTA CONSORCIO SALAMANCA. *Anexo 2 Base de datos estudio de títulos: Estudios de Títulos Predios 1, Estudios de Títulos Predios 2, Estudios de Títulos Predios 3 y Estudios de Títulos Predios 4  *Anexo 3 Base de datos sobre Instrumentos normativos en proyección: AutodiagnósticoPolítica MejoraNormativa, 120221300104621_00012, 120221300113151_00005, 120221300113161_00005, 120221300114871_00003, concepto-delegacion-2022, Resolución 204 Cierre Parques Ciclón Caribe, Resolución No. 256 reapertura sede administrativa RNN Puinawai, resolucion-no-142-por-la-cual-se-adopta-el-plan-de-manejo-del-pnn-guacharos, resolucion-no-143-por-la-cual-se-adopta-el-plan-de-manejo-del-pnn-rio-pure, Respuesta Concepto aclaración inversión en PNN Sumapaz de entes, Respuesta Concepto artículos 7 y 8 de la Ley 1955 de 2019, RESPUESTA CONCEPTO FINNANCIERO editado def *Anexo 4. Base de datos sobre respuestas a solicitudes: Solicitud de información 1, Solicitud de información 2, Solicitud de información 3, Solicitud de información 4 *Anexo 5. Base de datos sobre procesos judiciales y acciones de tutela:  92 anexos con información sobre procesos judiciales y acciones de tutela *Anexo 6 Base de datos sobre revisión jurídica a Planes de Manejo: Seguimiento Planes de Manejo</t>
  </si>
  <si>
    <t>GPC: 22/08/2022</t>
  </si>
  <si>
    <t>GPC Se elaboró Plan de Trabajo de Gestión Documental para el seguimiento de los archivos de Gestión, el cual se reportó a la fecha con un porcentaje de avance a nivel nacional al primer trimestre de 55%.
Anexo 1. Ponderado Nal- %avance-Gdtal-2022</t>
  </si>
  <si>
    <t>GPC: 55%</t>
  </si>
  <si>
    <r>
      <rPr>
        <b/>
        <sz val="10"/>
        <rFont val="Arial Narrow"/>
        <family val="2"/>
      </rPr>
      <t xml:space="preserve">DTCA -DTOR -DTAO - DTAM - DTPA - DTAN </t>
    </r>
    <r>
      <rPr>
        <sz val="10"/>
        <rFont val="Arial Narrow"/>
        <family val="2"/>
      </rPr>
      <t>16/08}/2022</t>
    </r>
  </si>
  <si>
    <r>
      <rPr>
        <b/>
        <sz val="10"/>
        <rFont val="Arial Narrow"/>
        <family val="2"/>
      </rPr>
      <t>DTCA:</t>
    </r>
    <r>
      <rPr>
        <sz val="10"/>
        <rFont val="Arial Narrow"/>
        <family val="2"/>
      </rPr>
      <t xml:space="preserve">33%
</t>
    </r>
    <r>
      <rPr>
        <b/>
        <sz val="10"/>
        <rFont val="Arial Narrow"/>
        <family val="2"/>
      </rPr>
      <t>DTOR:</t>
    </r>
    <r>
      <rPr>
        <sz val="10"/>
        <rFont val="Arial Narrow"/>
        <family val="2"/>
      </rPr>
      <t xml:space="preserve"> 67%
</t>
    </r>
    <r>
      <rPr>
        <b/>
        <sz val="10"/>
        <rFont val="Arial Narrow"/>
        <family val="2"/>
      </rPr>
      <t>DTAO:</t>
    </r>
    <r>
      <rPr>
        <sz val="10"/>
        <rFont val="Arial Narrow"/>
        <family val="2"/>
      </rPr>
      <t xml:space="preserve">64%
</t>
    </r>
    <r>
      <rPr>
        <b/>
        <sz val="10"/>
        <rFont val="Arial Narrow"/>
        <family val="2"/>
      </rPr>
      <t>DTAM:</t>
    </r>
    <r>
      <rPr>
        <sz val="10"/>
        <rFont val="Arial Narrow"/>
        <family val="2"/>
      </rPr>
      <t xml:space="preserve"> 33%
</t>
    </r>
    <r>
      <rPr>
        <b/>
        <sz val="10"/>
        <rFont val="Arial Narrow"/>
        <family val="2"/>
      </rPr>
      <t xml:space="preserve">DTPA: </t>
    </r>
    <r>
      <rPr>
        <sz val="10"/>
        <rFont val="Arial Narrow"/>
        <family val="2"/>
      </rPr>
      <t xml:space="preserve">34%
</t>
    </r>
    <r>
      <rPr>
        <b/>
        <sz val="10"/>
        <rFont val="Arial Narrow"/>
        <family val="2"/>
      </rPr>
      <t>DTAN</t>
    </r>
    <r>
      <rPr>
        <sz val="10"/>
        <rFont val="Arial Narrow"/>
        <family val="2"/>
      </rPr>
      <t>: 33%</t>
    </r>
  </si>
  <si>
    <t>GPC De acuerdo con el seguimiento al aseguramiento de bienes, se gestionaron un total de 10 anexos de inclusión a las pólizas de seguros de PNNC.
Anexo $1.547.782
Anexo $1.625.743
Anexo $19.260
Anexo $63.725.366
Anexo $84.850
Anexo $312.891
Anexo $614.740
Anexo $801.379
Anexo $891.498
Anexo $918.835</t>
  </si>
  <si>
    <t>GPC: 34%</t>
  </si>
  <si>
    <r>
      <rPr>
        <b/>
        <sz val="10"/>
        <rFont val="Arial Narrow"/>
        <family val="2"/>
      </rPr>
      <t xml:space="preserve">GGF </t>
    </r>
    <r>
      <rPr>
        <sz val="10"/>
        <rFont val="Arial Narrow"/>
        <family val="2"/>
      </rPr>
      <t xml:space="preserve">Se realizó la validación de los 5 indicadores de PAC establecidos por la Direccion del Tesoro Nacional según la Circular Externa 02 de enero 02 de 2020 del Ministerio de Hacienda y Crédito Público, para la aprobación del PAC a ejecutar la vigencia 2022, estableciendo un control y compromisos para la correcta ejecución de los recursos asignados y por asignar de manera mensual.
Esta actividad de seguimiento se realizó de manera detallada con cada Direccion Territorial de Parques Nacionales Naturales de Colombia. Evidencia: Se anexan las actas de los meses de mayo, junio, julio y agosto evidencias corrrespondiente a DTAM, DTAN, DTCA, DTOR, DTPA y DTAO. </t>
    </r>
  </si>
  <si>
    <r>
      <rPr>
        <b/>
        <sz val="10"/>
        <rFont val="Arial Narrow"/>
        <family val="2"/>
      </rPr>
      <t>GGF:</t>
    </r>
    <r>
      <rPr>
        <sz val="10"/>
        <rFont val="Arial Narrow"/>
        <family val="2"/>
      </rPr>
      <t xml:space="preserve"> 48%</t>
    </r>
  </si>
  <si>
    <r>
      <rPr>
        <b/>
        <sz val="10"/>
        <rFont val="Arial Narrow"/>
        <family val="2"/>
      </rPr>
      <t xml:space="preserve">GGF </t>
    </r>
    <r>
      <rPr>
        <sz val="10"/>
        <rFont val="Arial Narrow"/>
        <family val="2"/>
      </rPr>
      <t>Se anexa Informes mensuales de relación de lineamientos de tipo contable y seguimiento al cumplimiento de entrega de información de DTS Y NC de mayo, junio y julio. 
Evidencia:  Se anexa  3 (tres) Informes de Lineamientos y Cumplimiento de plazos  DTS y NC-  de Mayo, junio y julio</t>
    </r>
  </si>
  <si>
    <r>
      <rPr>
        <b/>
        <sz val="10"/>
        <rFont val="Arial Narrow"/>
        <family val="2"/>
      </rPr>
      <t xml:space="preserve">GGF: </t>
    </r>
    <r>
      <rPr>
        <sz val="10"/>
        <rFont val="Arial Narrow"/>
        <family val="2"/>
      </rPr>
      <t>Se anexa Plan de Control Interno contable de seguimiento a DTS y NC, correspondente a evaluación y seguimiento contable de DTS y NC con corte a junio 30 de 2022.  
De igual forma se anexa actas de socialización del Plan de Control Interno Contable (PCIC) a los Contadores de las DTS sustentando la evaluación y observaciones.
Evidencia:1. Informe de Seguimiento Plan de Control Interno Contable DTS Y NC JUN.pdf
Evidencia 2: Seis (6) actas de socialización de PCIC DTS.</t>
    </r>
  </si>
  <si>
    <t xml:space="preserve">GGF: Para el presente reporte no se programó la actualización del normograma correspondiente al Proceso de Gestión de Recursos Financieros. 
Es importante notar que para el tercer reporte en caso de que se requiera actualizar la versión actualizada del normograma por parte del grupo Financiera se remitirá la versión a publicar en la intranet. </t>
  </si>
  <si>
    <t>GGF: 33,34%
DTAO: 33,34%
DTAM: 33,34%
DTAN: 33,34%
DTCA: 33,34%
DTPA: 33,34%
DTOR: 33,34%</t>
  </si>
  <si>
    <t xml:space="preserve">Para cuatrimestre reportado no se recibió invitación par participar en la capa virtual del Catálogo de Clasificación Presupuestal, se ejecutara la actividad en el siguiente cuatrimestre. </t>
  </si>
  <si>
    <t xml:space="preserve">GGF:16,66%
DTPA: 16.66%
DTAO: 16,66%
DTAM: 16.66%
DTAN: 16.66%
DTCA: 16.66%
DTOR: 16.66%
</t>
  </si>
  <si>
    <t>GGF: 18%</t>
  </si>
  <si>
    <r>
      <rPr>
        <b/>
        <sz val="10"/>
        <rFont val="Arial Narrow"/>
        <family val="2"/>
      </rPr>
      <t xml:space="preserve">GGF: </t>
    </r>
    <r>
      <rPr>
        <sz val="10"/>
        <rFont val="Arial Narrow"/>
        <family val="2"/>
      </rPr>
      <t xml:space="preserve">Se anexa el Informe técnico administrativo y financiero con corte al 30 de junio 2022, en el cual se evidencia en su numeral 13, el cumplimiento de la acción de control de este riesgo. Informe Técnico Administrativo y Financiero a junio 30. </t>
    </r>
    <r>
      <rPr>
        <b/>
        <sz val="10"/>
        <rFont val="Arial Narrow"/>
        <family val="2"/>
      </rPr>
      <t xml:space="preserve">
DTPA: </t>
    </r>
    <r>
      <rPr>
        <sz val="10"/>
        <rFont val="Arial Narrow"/>
        <family val="2"/>
      </rPr>
      <t xml:space="preserve">Se realiza informe técnico administrativo y financiero con corte a 30 de junio 2022
Evidencia: 1_Informe administrativo y financiero 2do TRIMESTRE 2022
</t>
    </r>
    <r>
      <rPr>
        <b/>
        <sz val="10"/>
        <rFont val="Arial Narrow"/>
        <family val="2"/>
      </rPr>
      <t xml:space="preserve">
DTAO:</t>
    </r>
    <r>
      <rPr>
        <sz val="10"/>
        <rFont val="Arial Narrow"/>
        <family val="2"/>
      </rPr>
      <t xml:space="preserve"> En el Informe técnico administrativo y financiero con corte al 30 de junio 2022 se evidencia en su numeral 13, elcumplimiento de la acción de control de este riesgo; "se revisa el presupuesto realizando la verificación en cada contrato en elmomento en que se solicita la expedición del RPD para que la ejecución presupuestal quede dentro de la vigencia, se haceentrega del informe del segundo trimestre 2022. Evidencias: Informe Técnico Administrativo y Financiero a Junio 30
Evidencia: INFORME TÉCNICO ADMINISTRATIVO Y FINANCIERO A JUNIO 30 2022
</t>
    </r>
    <r>
      <rPr>
        <b/>
        <sz val="10"/>
        <rFont val="Arial Narrow"/>
        <family val="2"/>
      </rPr>
      <t xml:space="preserve">DTAM: </t>
    </r>
    <r>
      <rPr>
        <sz val="10"/>
        <rFont val="Arial Narrow"/>
        <family val="2"/>
      </rPr>
      <t xml:space="preserve">Para este periodo se presenta un avance de ejecucion presupuestal de 69.8 % ,  para la ejecucion cualitativa un avance del 92,35% incluida la verificacion del numeral 13.
Anexo 1 Criterios JUNIO 2022 
</t>
    </r>
    <r>
      <rPr>
        <b/>
        <sz val="10"/>
        <rFont val="Arial Narrow"/>
        <family val="2"/>
      </rPr>
      <t>DTAN:</t>
    </r>
    <r>
      <rPr>
        <sz val="10"/>
        <rFont val="Arial Narrow"/>
        <family val="2"/>
      </rPr>
      <t xml:space="preserve"> Se adjunta informe tecnico adminsitrativo y financiero  con el cumplimiento de los criterios de periodicidad, El informe contiene los avances del segundo trimestre acumulado de la ejecución presupuestal 2022, reservas presupuestales 2021 y cuentas por pagar 2021. Se puede evidenciar también el cumplimiento de los 13 indicadores de seguimiento presupuestal con su correspondiente calificación.ANEXOS: Anexo 1 Criterios INDICADORES ADM Y FINANC _PPTO Corte JUNIOMARZO 2022.
</t>
    </r>
    <r>
      <rPr>
        <b/>
        <sz val="10"/>
        <rFont val="Arial Narrow"/>
        <family val="2"/>
      </rPr>
      <t>DTCA:</t>
    </r>
    <r>
      <rPr>
        <sz val="10"/>
        <rFont val="Arial Narrow"/>
        <family val="2"/>
      </rPr>
      <t xml:space="preserve"> Se anexa informe técnico administrativo de la DTCA, con la verificación del numeral 13 del segundo trimestre 2022, con las firmas reglamentarias. Evidencia (Indicadores_informe administrativo y financiero dtca Junio22).
</t>
    </r>
    <r>
      <rPr>
        <b/>
        <sz val="10"/>
        <rFont val="Arial Narrow"/>
        <family val="2"/>
      </rPr>
      <t>DTOR</t>
    </r>
    <r>
      <rPr>
        <sz val="10"/>
        <rFont val="Arial Narrow"/>
        <family val="2"/>
      </rPr>
      <t xml:space="preserve">: Se genera el informe de ejecución presupuestal tanto de vigencia actual, como de las vigencias futuras y las reservas presupuestales. anexo1 Inorme tecnico adtrivo 2do trimestre 2022.
</t>
    </r>
  </si>
  <si>
    <t xml:space="preserve">De acuerdo  a las solicitudes se diligencia el formato establecido por Minhacienda para  vinculacion de usos presupuestales. Se adjunta listado de usos presupuestales actualizado para la entidad en formato excel y se adjunta listado de usos presupuestales FONAM- PDF y Listado de usos presupuestales NACIÓN- PDF. 
</t>
  </si>
  <si>
    <r>
      <rPr>
        <b/>
        <sz val="10"/>
        <rFont val="Arial Narrow"/>
        <family val="2"/>
      </rPr>
      <t xml:space="preserve">El GGF </t>
    </r>
    <r>
      <rPr>
        <sz val="10"/>
        <rFont val="Arial Narrow"/>
        <family val="2"/>
      </rPr>
      <t xml:space="preserve">Para el periodo comprendido entre abril 1 y junio 30 de 2022, se han emitido 9 certificaciones correspondientes a recaudo de Fonam - Recurso 20 del proyecto "Administración de las áreas del sistema de Parques Nacionales Naturales y coordinación del sistema nacional de áreas protegidas – Otros grupos" y 1 certificación Fonam - Recurso 20 del proyecto "Tasas de Agua" para un total de 10 certficaciones de recurso 20 con destino a las diferentes territoriales.
De forma previa a la emisión de las certificaciones se realiza verificación del recaudo, la disponibilidad de los recursos y PAA 2022 con sus actualizaciones.
</t>
    </r>
    <r>
      <rPr>
        <b/>
        <sz val="10"/>
        <rFont val="Arial Narrow"/>
        <family val="2"/>
      </rPr>
      <t xml:space="preserve">Evidencia: </t>
    </r>
    <r>
      <rPr>
        <sz val="10"/>
        <rFont val="Arial Narrow"/>
        <family val="2"/>
      </rPr>
      <t xml:space="preserve">
14. Certificación No. 14 Rc 20 Admon DTPA
15. Certificación No. 15 Rc 20 Admon DTAN Firmada
16. Certificación No. 16 Rc 20 Admon DTCA Firmada
17. Certificación No. 17 Rc 20 Admon SSNA Firmada
18. Certificación No. 18 Rc 20 Admon DTAO Firmada
19. Certificación No. 19 Rc 20 Admon DTOR Firmada
20. Certificación No. 20 Rc 20 Admon GGF Firmada
21. Certificación No. 1 Rc 20 Tasas de Agua DTOR Firmada
22. Certificación No. 22 Rc 20 Admon GGF Firm
23. Certificación No. 23 Rc 20 Admon DTCA Firmada</t>
    </r>
  </si>
  <si>
    <r>
      <rPr>
        <b/>
        <sz val="10"/>
        <rFont val="Arial Narrow"/>
        <family val="2"/>
      </rPr>
      <t xml:space="preserve">GGF </t>
    </r>
    <r>
      <rPr>
        <sz val="10"/>
        <rFont val="Arial Narrow"/>
        <family val="2"/>
      </rPr>
      <t>Se realizó seguimiento a la recuperación de cartera de FONAM establecida en los excedentes financieros. correspondientes al  segundo cuatrimestre. Evidencias: 1. INFORME DE CARTERA ABRIL 2022 FONAM PDF- 1. INFORME DE CARTERA ABRIL 2022 FONAM EXCEL ,  2. INFORME DE CARTERA MAYO 2022 FONAM PDF-  2. INFORME DE CARTERA MAYO 2022 FONAM EXCEL-  3. INFORME DE CARTERA JUNIO 2022 FONAM PDF-  3. INFORME DE CARTERA JUNIO 2022 FONAM EXCEL- 4.  INFORME DE CARTERA JULIO 2022 FONAM PDF- 4. INFORME DE CARTERA JULIO 2022 FONAM EXCEL.</t>
    </r>
  </si>
  <si>
    <r>
      <rPr>
        <b/>
        <sz val="10"/>
        <rFont val="Arial Narrow"/>
        <family val="2"/>
      </rPr>
      <t xml:space="preserve">GGF </t>
    </r>
    <r>
      <rPr>
        <sz val="10"/>
        <rFont val="Arial Narrow"/>
        <family val="2"/>
      </rPr>
      <t xml:space="preserve">Se remite formato de conciliacion e informe de seguimiento al Saldo de la CUN, donde se determinan la afectación generada por el proyecto de desincentivo de los recursos del Fonam de los meses de febrero, marzo, abril, mayo y junio toda vez que las conciliaciones son remitidas a partir del insumo entregado por el MADS de manera mensual y de acuerdo a sus cierres contables. 
</t>
    </r>
    <r>
      <rPr>
        <b/>
        <sz val="10"/>
        <rFont val="Arial Narrow"/>
        <family val="2"/>
      </rPr>
      <t xml:space="preserve">Evidencias: </t>
    </r>
    <r>
      <rPr>
        <sz val="10"/>
        <rFont val="Arial Narrow"/>
        <family val="2"/>
      </rPr>
      <t xml:space="preserve"> 
Informe de seguimiento a la afectación del saldo CUN- Febrero
 Informe de seguimiento a la afectación del saldo CUN- marzo
 Informe de seguimiento a la afectación del saldo CUN-  abril
 Informe de seguimiento a la afectación del saldo CUN-  mayo
 Informe de seguimiento a la afectación del saldo CUN- junio 
Memorando desincentivo febrero
Memorando desincentivo marzo
Memorando desincentivo abril</t>
    </r>
  </si>
  <si>
    <t>GGF: 16/08/2022</t>
  </si>
  <si>
    <t>GPC: 66%</t>
  </si>
  <si>
    <t>GPC  Se realizó sensibilización en el tema de Conflicto de Intereses, haciendo énfasis en el tema de la Gestión Documental y manejo de documentos en Parques Nacionales Naturales de Colombia.
Anexo 3. Correo Conflicto de Intereses - ESTE MENSAJE ES PARA USTED... SERVIDOR PÚBLICO
Anexo 4. Correo Recordatorio cumplimiento procedimiento conflicto de intereses</t>
  </si>
  <si>
    <t>GPC: Se envío correo electrónico al Grupo de Comunicaciones para la socilalización y divulgación de flash informativo para el manejo de Gestión de Recursos Físicos.
Anexo 1. Correo - Flash informativo gestión de recursos físicos
Anexo 2. Flash-Recursos Físicos</t>
  </si>
  <si>
    <t>GPC  Se realizó sensibilización en el tema de Conflicto de Intereses, haciendo énfasis en el tema de la Gestión Documental y manejo de documentos en Parques Nacionales Naturales de Colombia.
Anexo 1. Correo Conflicto de Intereses - ESTE MENSAJE ES PARA USTED... SERVIDOR PÚBLICO
Anexo 2. Correo Recordatorio cumplimiento procedimiento conflicto de intereses</t>
  </si>
  <si>
    <t xml:space="preserve">Se anexa la Ejecución del ingreso y del gasto correspondiente a los mes de Abril, mayo, junio y julio, adí mismo es importante resaltar que para este corte se anexa la evidencia del mes de abril toda vez que el seguimiento se realiza para el periodo vencido, una vez se tienen los registros mensuales. </t>
  </si>
  <si>
    <t>213 - 215 - 231 - 232 - 240</t>
  </si>
  <si>
    <t xml:space="preserve"> 22 - 23 - 24</t>
  </si>
  <si>
    <r>
      <rPr>
        <b/>
        <sz val="10"/>
        <rFont val="Arial Narrow"/>
        <family val="2"/>
      </rPr>
      <t xml:space="preserve">GGF: </t>
    </r>
    <r>
      <rPr>
        <sz val="10"/>
        <rFont val="Arial Narrow"/>
        <family val="2"/>
      </rPr>
      <t>Se realizó a manera de diagnóstico la solicitud de temas de capacitación a las DTS dentro del plan de capacitación por parte de la firma asesora Aqua con enfoque nuevo marco normativo. De igual forma se viene desarrollando mesas de trabajo con dependencias con el enfoque de políticas del nuevo marco normativo con el GPC e Infraestructura.
Evidencia:1: Carpeta con cuatro (4) actas de mesa de trabajo con GPC con Aqua de vidas útiles, marco normativo.
Evidencia 2: Carpeta con ocho (8) memorandos solicitados a DTS y NC para temas de capacitación.</t>
    </r>
  </si>
  <si>
    <r>
      <rPr>
        <b/>
        <sz val="10"/>
        <rFont val="Arial Narrow"/>
        <family val="2"/>
      </rPr>
      <t>GGF:</t>
    </r>
    <r>
      <rPr>
        <sz val="10"/>
        <rFont val="Arial Narrow"/>
        <family val="2"/>
      </rPr>
      <t xml:space="preserve">16,66%
</t>
    </r>
    <r>
      <rPr>
        <b/>
        <sz val="10"/>
        <rFont val="Arial Narrow"/>
        <family val="2"/>
      </rPr>
      <t>DTPA:</t>
    </r>
    <r>
      <rPr>
        <sz val="10"/>
        <rFont val="Arial Narrow"/>
        <family val="2"/>
      </rPr>
      <t xml:space="preserve"> 16,66%
</t>
    </r>
    <r>
      <rPr>
        <b/>
        <sz val="10"/>
        <rFont val="Arial Narrow"/>
        <family val="2"/>
      </rPr>
      <t>DTAO:</t>
    </r>
    <r>
      <rPr>
        <sz val="10"/>
        <rFont val="Arial Narrow"/>
        <family val="2"/>
      </rPr>
      <t xml:space="preserve"> 16..66%
</t>
    </r>
    <r>
      <rPr>
        <b/>
        <sz val="10"/>
        <rFont val="Arial Narrow"/>
        <family val="2"/>
      </rPr>
      <t>DTAM:</t>
    </r>
    <r>
      <rPr>
        <sz val="10"/>
        <rFont val="Arial Narrow"/>
        <family val="2"/>
      </rPr>
      <t xml:space="preserve"> 16.66%
</t>
    </r>
    <r>
      <rPr>
        <b/>
        <sz val="10"/>
        <rFont val="Arial Narrow"/>
        <family val="2"/>
      </rPr>
      <t>DTAN:</t>
    </r>
    <r>
      <rPr>
        <sz val="10"/>
        <rFont val="Arial Narrow"/>
        <family val="2"/>
      </rPr>
      <t xml:space="preserve"> 16.66%
</t>
    </r>
    <r>
      <rPr>
        <b/>
        <sz val="10"/>
        <rFont val="Arial Narrow"/>
        <family val="2"/>
      </rPr>
      <t>DTCA:</t>
    </r>
    <r>
      <rPr>
        <sz val="10"/>
        <rFont val="Arial Narrow"/>
        <family val="2"/>
      </rPr>
      <t xml:space="preserve"> 16.66%
</t>
    </r>
    <r>
      <rPr>
        <b/>
        <sz val="10"/>
        <rFont val="Arial Narrow"/>
        <family val="2"/>
      </rPr>
      <t xml:space="preserve">DTOR: </t>
    </r>
    <r>
      <rPr>
        <sz val="10"/>
        <rFont val="Arial Narrow"/>
        <family val="2"/>
      </rPr>
      <t xml:space="preserve">16,66%
</t>
    </r>
  </si>
  <si>
    <r>
      <rPr>
        <b/>
        <sz val="10"/>
        <rFont val="Arial Narrow"/>
        <family val="2"/>
      </rPr>
      <t>GGF:</t>
    </r>
    <r>
      <rPr>
        <sz val="10"/>
        <rFont val="Arial Narrow"/>
        <family val="2"/>
      </rPr>
      <t xml:space="preserve">33,33%
</t>
    </r>
    <r>
      <rPr>
        <b/>
        <sz val="10"/>
        <rFont val="Arial Narrow"/>
        <family val="2"/>
      </rPr>
      <t xml:space="preserve">DTPA: </t>
    </r>
    <r>
      <rPr>
        <sz val="10"/>
        <rFont val="Arial Narrow"/>
        <family val="2"/>
      </rPr>
      <t xml:space="preserve">33,33%
DTAO: 33,33%
DTAM: 33,33%
</t>
    </r>
    <r>
      <rPr>
        <b/>
        <sz val="10"/>
        <rFont val="Arial Narrow"/>
        <family val="2"/>
      </rPr>
      <t xml:space="preserve">DTAN: </t>
    </r>
    <r>
      <rPr>
        <sz val="10"/>
        <rFont val="Arial Narrow"/>
        <family val="2"/>
      </rPr>
      <t xml:space="preserve">33,33%
</t>
    </r>
    <r>
      <rPr>
        <b/>
        <sz val="10"/>
        <rFont val="Arial Narrow"/>
        <family val="2"/>
      </rPr>
      <t>DTCA:</t>
    </r>
    <r>
      <rPr>
        <sz val="10"/>
        <rFont val="Arial Narrow"/>
        <family val="2"/>
      </rPr>
      <t xml:space="preserve"> 33.33%
</t>
    </r>
    <r>
      <rPr>
        <b/>
        <sz val="10"/>
        <rFont val="Arial Narrow"/>
        <family val="2"/>
      </rPr>
      <t>DTOR:</t>
    </r>
    <r>
      <rPr>
        <sz val="10"/>
        <rFont val="Arial Narrow"/>
        <family val="2"/>
      </rPr>
      <t xml:space="preserve"> 33,33%
</t>
    </r>
  </si>
  <si>
    <r>
      <rPr>
        <b/>
        <sz val="10"/>
        <rFont val="Arial Narrow"/>
        <family val="2"/>
      </rPr>
      <t>GGF: 22</t>
    </r>
    <r>
      <rPr>
        <sz val="10"/>
        <rFont val="Arial Narrow"/>
        <family val="2"/>
      </rPr>
      <t>%</t>
    </r>
  </si>
  <si>
    <r>
      <rPr>
        <b/>
        <sz val="10"/>
        <rFont val="Arial Narrow"/>
        <family val="2"/>
      </rPr>
      <t xml:space="preserve">GGF: </t>
    </r>
    <r>
      <rPr>
        <sz val="10"/>
        <rFont val="Arial Narrow"/>
        <family val="2"/>
      </rPr>
      <t>Para dar cumplimiento a la acción, se tiene programado para el mes de septiembre la remisión de las comunicaciones, con el fin de solicitar al Grupo de Gestión Humana las capacitaciones para los temas especificos que se requieren en los procesos de presupuesto e impuestos.</t>
    </r>
  </si>
  <si>
    <r>
      <rPr>
        <b/>
        <sz val="10"/>
        <rFont val="Arial Narrow"/>
        <family val="2"/>
      </rPr>
      <t xml:space="preserve">GGF: </t>
    </r>
    <r>
      <rPr>
        <sz val="10"/>
        <rFont val="Arial Narrow"/>
        <family val="2"/>
      </rPr>
      <t>Para dar cumplimiento a la acción, se tiene programado para el mes de septiembre la remisión de las comunicaciones, con el fin de gestionar las capacitaciones ante las Entidades que generan los lineamientos y directrices para la gestión en los procesos de presupuesto e impuestos.</t>
    </r>
  </si>
  <si>
    <r>
      <rPr>
        <b/>
        <sz val="10"/>
        <rFont val="Arial Narrow"/>
        <family val="2"/>
      </rPr>
      <t xml:space="preserve">GGH </t>
    </r>
    <r>
      <rPr>
        <sz val="10"/>
        <rFont val="Arial Narrow"/>
        <family val="2"/>
      </rPr>
      <t>18/08/2022</t>
    </r>
  </si>
  <si>
    <r>
      <rPr>
        <b/>
        <sz val="10"/>
        <rFont val="Arial Narrow"/>
        <family val="2"/>
      </rPr>
      <t xml:space="preserve">GGH  </t>
    </r>
    <r>
      <rPr>
        <sz val="10"/>
        <rFont val="Arial Narrow"/>
        <family val="2"/>
      </rPr>
      <t xml:space="preserve">El reporte se dió por  </t>
    </r>
    <r>
      <rPr>
        <b/>
        <sz val="10"/>
        <rFont val="Arial Narrow"/>
        <family val="2"/>
      </rPr>
      <t>CUMPLIDO</t>
    </r>
    <r>
      <rPr>
        <sz val="10"/>
        <rFont val="Arial Narrow"/>
        <family val="2"/>
      </rPr>
      <t xml:space="preserve"> en el primer cuatrimestre, no se reportan evidencias</t>
    </r>
  </si>
  <si>
    <r>
      <rPr>
        <b/>
        <sz val="10"/>
        <rFont val="Arial Narrow"/>
        <family val="2"/>
      </rPr>
      <t xml:space="preserve">GGH - </t>
    </r>
    <r>
      <rPr>
        <sz val="10"/>
        <rFont val="Arial Narrow"/>
        <family val="2"/>
      </rPr>
      <t xml:space="preserve">Se gestionaron actividades de forma virtual del Plan de Bienestar e incentivos, Plan Anual del Sistema de Seguridad y Salud en el Trabajo, Plan de Riesgo psicosocial y Plan Institucional de capacitación, en las siguientes temáticas: 
</t>
    </r>
    <r>
      <rPr>
        <b/>
        <sz val="10"/>
        <rFont val="Arial Narrow"/>
        <family val="2"/>
      </rPr>
      <t xml:space="preserve">PLAN DE BIENESTAR E INCENTIVOS: </t>
    </r>
    <r>
      <rPr>
        <sz val="10"/>
        <rFont val="Arial Narrow"/>
        <family val="2"/>
      </rPr>
      <t xml:space="preserve">presentación beneficios electoral, día de la memoria de los guardaparques, día del servidor público, agenda IDARTES agosto, invitación curso de ingles, </t>
    </r>
    <r>
      <rPr>
        <b/>
        <sz val="10"/>
        <rFont val="Arial Narrow"/>
        <family val="2"/>
      </rPr>
      <t>PLAN ANUAL DEL SISTEMA DE SEGURIDAD Y SALUD EN EL TRABAJO</t>
    </r>
    <r>
      <rPr>
        <sz val="10"/>
        <rFont val="Arial Narrow"/>
        <family val="2"/>
      </rPr>
      <t xml:space="preserve">: Riesgo público, salud visual,   Funciones y Responsabilidades en el  Sistema de Gestión de Seguridad y Salud en el Trabajo, Riesgo cardio vascular. </t>
    </r>
    <r>
      <rPr>
        <b/>
        <sz val="10"/>
        <rFont val="Arial Narrow"/>
        <family val="2"/>
      </rPr>
      <t>PLAN DE RIESGO PSICOSOCIAL</t>
    </r>
    <r>
      <rPr>
        <sz val="10"/>
        <rFont val="Arial Narrow"/>
        <family val="2"/>
      </rPr>
      <t xml:space="preserve">: Tips ¿Cómo ser responsable afectivamente?, prevención de acoso laboral y acoso sexual laboral. </t>
    </r>
    <r>
      <rPr>
        <b/>
        <sz val="10"/>
        <rFont val="Arial Narrow"/>
        <family val="2"/>
      </rPr>
      <t>PLAN INSTITUCIONAL DE CAPACITACIÓN</t>
    </r>
    <r>
      <rPr>
        <sz val="10"/>
        <rFont val="Arial Narrow"/>
        <family val="2"/>
      </rPr>
      <t>: curso sena dirigir al talento humano de acuerdo con la normatividad, Integridad, transparencia y lucha contra la corrupción, código de integridad, Modulo fundamentos generales Modelo integrado de Planeación y Gestión – MIPG, modulo auditoria, Capacitación sobre CLASSROOM
NOTA: Se adjunta una muestra de los productos/evidencias de la acción toda vez que el espacio en DRIVE es muy reducido. Ver evidencia
ANEXO 1</t>
    </r>
  </si>
  <si>
    <r>
      <rPr>
        <b/>
        <sz val="10"/>
        <rFont val="Arial Narrow"/>
        <family val="2"/>
      </rPr>
      <t>GGH</t>
    </r>
    <r>
      <rPr>
        <sz val="10"/>
        <rFont val="Arial Narrow"/>
        <family val="2"/>
      </rPr>
      <t xml:space="preserve">  54%</t>
    </r>
  </si>
  <si>
    <r>
      <rPr>
        <b/>
        <sz val="10"/>
        <rFont val="Arial Narrow"/>
        <family val="2"/>
      </rPr>
      <t xml:space="preserve">GCM </t>
    </r>
    <r>
      <rPr>
        <sz val="10"/>
        <rFont val="Arial Narrow"/>
        <family val="2"/>
      </rPr>
      <t>8/08/2022</t>
    </r>
  </si>
  <si>
    <r>
      <rPr>
        <b/>
        <sz val="10"/>
        <rFont val="Arial Narrow"/>
        <family val="2"/>
      </rPr>
      <t>GCM:</t>
    </r>
    <r>
      <rPr>
        <sz val="10"/>
        <rFont val="Arial Narrow"/>
        <family val="2"/>
      </rPr>
      <t xml:space="preserve"> Desde e Grupo de Comunicaciones se implementaron acciones comunicativas para posicionar la entidad y mostrar los avances en su gestión a nivel externo e interno, a través de las redes sociales y el email marketing. 
Anexo 1: Informe de Gestión GCM Primer Semestre 2022</t>
    </r>
  </si>
  <si>
    <r>
      <rPr>
        <b/>
        <sz val="10"/>
        <rFont val="Arial Narrow"/>
        <family val="2"/>
      </rPr>
      <t>DTAM</t>
    </r>
    <r>
      <rPr>
        <sz val="10"/>
        <rFont val="Arial Narrow"/>
        <family val="2"/>
      </rPr>
      <t xml:space="preserve">: 06/08/2022
</t>
    </r>
    <r>
      <rPr>
        <b/>
        <sz val="10"/>
        <rFont val="Arial Narrow"/>
        <family val="2"/>
      </rPr>
      <t>DTAN</t>
    </r>
    <r>
      <rPr>
        <sz val="10"/>
        <rFont val="Arial Narrow"/>
        <family val="2"/>
      </rPr>
      <t xml:space="preserve">: 10/08/2022
</t>
    </r>
    <r>
      <rPr>
        <b/>
        <sz val="10"/>
        <rFont val="Arial Narrow"/>
        <family val="2"/>
      </rPr>
      <t>DTAO</t>
    </r>
    <r>
      <rPr>
        <sz val="10"/>
        <rFont val="Arial Narrow"/>
        <family val="2"/>
      </rPr>
      <t xml:space="preserve">: 04/08/2022
</t>
    </r>
    <r>
      <rPr>
        <b/>
        <sz val="10"/>
        <rFont val="Arial Narrow"/>
        <family val="2"/>
      </rPr>
      <t>DTCA</t>
    </r>
    <r>
      <rPr>
        <sz val="10"/>
        <rFont val="Arial Narrow"/>
        <family val="2"/>
      </rPr>
      <t xml:space="preserve">: 04/08/2022
</t>
    </r>
    <r>
      <rPr>
        <b/>
        <sz val="10"/>
        <rFont val="Arial Narrow"/>
        <family val="2"/>
      </rPr>
      <t>DTOR</t>
    </r>
    <r>
      <rPr>
        <sz val="10"/>
        <rFont val="Arial Narrow"/>
        <family val="2"/>
      </rPr>
      <t xml:space="preserve">: 12/08/2022
</t>
    </r>
    <r>
      <rPr>
        <b/>
        <sz val="10"/>
        <rFont val="Arial Narrow"/>
        <family val="2"/>
      </rPr>
      <t>DTPA</t>
    </r>
    <r>
      <rPr>
        <sz val="10"/>
        <rFont val="Arial Narrow"/>
        <family val="2"/>
      </rPr>
      <t xml:space="preserve">: 11/08/2022
</t>
    </r>
    <r>
      <rPr>
        <b/>
        <sz val="10"/>
        <rFont val="Arial Narrow"/>
        <family val="2"/>
      </rPr>
      <t>GGIS</t>
    </r>
    <r>
      <rPr>
        <sz val="10"/>
        <rFont val="Arial Narrow"/>
        <family val="2"/>
      </rPr>
      <t>: 22/08/2022</t>
    </r>
  </si>
  <si>
    <r>
      <rPr>
        <b/>
        <sz val="10"/>
        <rFont val="Arial Narrow"/>
        <family val="2"/>
      </rPr>
      <t>DTAM:</t>
    </r>
    <r>
      <rPr>
        <sz val="10"/>
        <rFont val="Arial Narrow"/>
        <family val="2"/>
      </rPr>
      <t xml:space="preserve"> Durante los meses de mayo y agosto se han venido realizando las actividades que responden a los lineamientos del CONPES 4050 de 2021 y que han generado algunas reflexiones y consideraciones para el fortalecimiento del SIRAP amazonia y que continuación se describen: Aplicación de la herramienta de medición de efectividad:  este ejercicio se realizó con el apoyo de WWF. Participaron las dos corporaciones para la amazonia: CDA y Corpoamazonía, organizaciones aliadas como GAIA, ATC, FCDS. Esto como parte de los ejercicios para el fortalecimiento del SINAP. Se realizaron aportes en la construcción en la declaratoria de bajo guayabero, en donde se hicieron aportes en relación al proceso participativo y los mecanismos de relacionamiento con las comunidades indígenas de la zona. Se dio inicio a la construcción de la ruta de participación para la construcción del SIRAP Amazonia. Se participó de la reunión convocada por el SDIAP Guaviare. En esta reunión MADS generó claridades sobre las OMEC como estrategias de conservación. Anexo 1 Asistencia GEF-CA Mesa tecnica APR PNN  CDA, Anexo 2 Aplicativo efectividad Sistema AP_ V2 (2), Anexo 3 acta reunion MADS- CDA 16-06-2022, Anexo 4 MEMORIA TALLER 26 DE MAYO SIRAP AMAZONIA, Anexo 5 Ruta para la conformación del SIRAP Borrador de avance), Anexo 6 Dialogo OPIAC_DTAM_2022.
</t>
    </r>
    <r>
      <rPr>
        <b/>
        <sz val="10"/>
        <rFont val="Arial Narrow"/>
        <family val="2"/>
      </rPr>
      <t>DTAN:</t>
    </r>
    <r>
      <rPr>
        <sz val="10"/>
        <rFont val="Arial Narrow"/>
        <family val="2"/>
      </rPr>
      <t xml:space="preserve">DTAN: Para el SIRAP Andes Nororientales en el segundo trimestre del presente año, se han abordado temáticas relacionadas con el componente de Plan de Acción del SIRAP, adicionalmente se han concertado reuniones con el equipo formulador de la política PNUD para la consolidación del PAA (Evidencia mes mayo/PAA comité técnico), se anexa evidencia del mes de abril, por cuanto por las fechas del reporte 1 cuatrimestre  no se pudo presentar y se considera pertinente. Adicionalmente se desarrolló el comité interno de la territorial para socialización de metas y ajustes con las AP en jurisdicción (Evidencias mes mayo/comité interno) y el comité técnico del SIRAP AN con las participación de las 7 CARS y la Secretaría Técnica en cabeza de la DTAN al igual que la actualización de acciones PAA con el equipo en pleno (Evidencias mes mayo/ 31 de mayo). Adicionalmente, se abordaron temáticas preestablecidas para las temáticas del comité directivo (Evidencia mes junio/comité directivo), ajustes de zonificación de los predios en proceso de registro de RNSC (Evidencia mes junio/zonificación)  y finalmente se abordaron los temas de planes de mejoramiento para las AP que en el indicador de Ordenamiento Territorial presentaron dificultades en el año 2021 (Evidencia mes junio/Plan de mejoramiento) y la convocatoria para mesa de prioridades del SIRAP AN (Evidencia mes junio/mesa de prioridades). ANEXOS: SE ADJUNTAN 2 CARPETAS: Mes Mayo: 31 de mayo de 2022.-  2. comité territorial interno.-  3. COMITE TECNICO. Mes junio: :ZONIFICACION.-  PLAN DE MEJORAMIENTO.-  MESA DE PRIORIDADES.-  COMITE DIRECTIVO.
</t>
    </r>
    <r>
      <rPr>
        <b/>
        <sz val="10"/>
        <rFont val="Arial Narrow"/>
        <family val="2"/>
      </rPr>
      <t>DTAO</t>
    </r>
    <r>
      <rPr>
        <sz val="10"/>
        <rFont val="Arial Narrow"/>
        <family val="2"/>
      </rPr>
      <t xml:space="preserve">: Se reportan las siguientes actividades: Los días 18,19 y 20 de mayo de 2022 se llevó a cabo en la ciudad de Pereira, Risaralda, encuentro del SAO con ocasión de la aplicación de la herramienta de análisis de efectividad a escala de Sistema y del proceso de diálogo frente a la actualización del Plan Estratégico del mismo de acuerdo a los planteamientos del PAS de la Política SINAP con horizonte a 2030. Este espacio contó con la participación de diferentes actores que a lo largo del tiempo han hecho parte de este proceso en la región e involucró el desarrollo de espacios preparatorios de trabajo, que contemplaron jornadas de capacitación acerca de la herramienta dirigidos a los actores convocados a la jornada presencial y espacios internos de trabajo con el equipo técnico y logístico (WWF) como antesala al encuentro, en donde se corrió y retroalimentó previamente la herramienta de análisis de efectividad propuesta desde GEF-SINAP.  En el mes de junio de 2020 se concluyó y remitió a nivel central, versión preliminar de dicha herramienta, en jornada virtual de continuidad al ejercicio presencial adelantada en le ciudad de Pereira, la cual tuvo lugar el 14 de junio de 2022 y que de igual forma involucró espacios internos de trabajo para su preparación. Este ejercicio permitió generar un proceso importante de diálogo social y evaluación acerca del trasegar que se ha recorrido en la región desde la gestión en conservación y se convierte en un insumo de trabajo para el enfoque regional, que desde luego requiere seguir siendo actualizado y retroalimentado por parte de los actores de la región. Sumado a esto, se mantuvo espacio interno de trabajo orientado a revisar actualización Plan Estratégico SIRAP Andes Occidentales-SAO. Sumado a lo anterior, se participó en espacio de socialización del Informe de resultados del ejercicio nacional de análisis de efectividad a escalas de sitio y para los diferentes Subsistemas Regionales de Áreas Protegidas del país, realizado el día 18 de julio de 2022 a través de la plataforma Facebook Live de PNNC, apoyando el proceso de convocatoria a actores aliados del SAO, promoviendo su participación en este espacio. Se rindió informe semestral de la gestión adelantada desde el SIRAP Andes Occidentales, gestionando al interior de la Entidad y ante las Secretarias Técnicas de cada uno de los subsistemas temáticos asociados a este Subsistema: SIDAP Antioquia, SIRAP Eje Cafetero, SIRAP Macizo y SIDAP Nariño, información respecto a la gestión adelantada desde dichas instancias en lo corrido del año, con ocasión de la presentación de dicho informe. Se apoyó a la Secretaria Técnica del Subsistema Regional de Áreas Protegidas Andes Occidentales (SAO), en la preparación, abordaje metodológico e instalación de la mesa de incidencia en política del Subsistema, conforme a los compromisos adquiridos en los comité técnico y directivo de esta instancia, la cual cuenta con el co - liderazgo de las Corporaciones Autónomas Regionales del Cauca-CRC y de Nariño- CORPONARIÑO, con la intención de orientar la puesta en marcha de la mesa en incidencia política para el SAO como mecanismo para propiciar el diálogo y posicionamiento político frente a las prioridades de trabajo de la región.  Se realizó seguimiento y acompañamiento a los líderes de las mesas técnicas colegiadas para la coadyuvar el ejercicio de la secretaría técnica del Subsistema Regional de Áreas Protegidas Andes Occidentales-SAO de acuerdo a las líneas estratégicas mantenidas. Se participó en jornada de capacitación Taller de Verificadores OMEC convocada por parte de la Dirección de Bosques, Biodiversidad y Servicios Ecosistémicos del Ministerio de Ambiente y Desarrollo Sostenible- MADS, realizado de manera virtual el pasado 09 de junio de 2022, y se atendieron solicitudes de emisión de conceptos técnicos con ocasión de las postulaciones de iniciativas OMEC en la región Andes Occidentales. Se acompañaron los espacios de trabajo convocados por parte de la Mesa Nacional de Prioridades de Conservación que se vienen desarrollando con apoyo del GEF SINAP. Se realizó espacio regional de la Mesa Nacional de Prioridades de Conservación, realizada el día 14 de julio de 2022 en la ciudad de Pereira, Risaralda. Adicionalmente se adelantaron espacios tendientes a avanzar en las apuestas relacionadas con la ruta de las nuevas áreas protegidas de “Tochecito” y “Bosque Seco del Patía”, así como frente al proceso de ampliación del PNN Tatamá para lo cual se participó en espacios de articulación entre los tres (3) niveles de gestión de PNNC y con las autoridades ambientales correspondientes. Evidencias: Anexo-1-Agenda-encuentro-SIRAP-Andes-Occidentales, Anexo-2-Listado-Asistencia_18-20-mayo-2022_SAO, Anexo-3-Espacio-interno-efectividad-SAO-05-05-2022, Anexo-4-Avance-diligenciamiento-herramienta-efectividad-05-05-2022, Anexo-5-Espacio-interno-continuidad-efectividad-SAO-10-05-2022, Anexo-6-gd_fo_02_lista-de-asistencia-Preparacion-joarnada-efectividad-SAO-02-05-2022, Anexo-7-Resultados-prelimininares-efectividad-SIRAP-Andes-Occidentales-18-19_mayo-2022, Anexo-8-Jornada-interna-analisis-efectividad-06-05-2022, Anexo-9-Preparacion-jornada-presencial-SAO_confirmacion-asistentes, Anexo-10-Capacitacion-actores-SAO-analisis-efectividad, Anexo-11-Convocatoria-aplicacion-efectividad-SAO-14.06.2022.PDF, Anexo-12-Listado-asistencia-cotinuidad-analisis-efectividad-SIRAP-Andes-Occidentales-14.06.22.PDF, Anexo-13-Remision-Resultados-preliminares-analisis-efectividad-SAO.PDF, Anexo-14-Aplicativo-analisis-efectividad-SAO-VF-periodo-2022.PDF, Anexo-15-Jornadas-internas-prediligenciamiento-herramienta-efectividad-SAO.PDF, Anexo-16-Insumos-Mesa-Incidencia-Politica-Financiera-SAO.PDF, Anexo-17-Propuesta-presentacion-ayuda-memoria-mesa-incidencia-SAO.PDF, Anexo-18-Listado-asistencia-mesa-incidencia-politica-SAO-01-06-22.PDF, Anexo-19-Acta-reunion-mesa-incidencia-politica-SAO-01-06-2022-V1.PDF, Anexo-20-ppt-Insumos-preparacion-Mesa-incidencia-PoliticaSAO-v3.PDF. Anexo-21-Instalacion-Mesa-Incidencia-Politica-SAO.PDF, Anexo-22-Presentacion-final-Mesa-Incidencia-Política-SAO.PDF, Anexo-23-Reunion-Directivos-mesa-incidencia-politica-SAO-08-06-2022.PDF, Anexo-24-2022-06-09 Lista de asistencia Taller de verificadores-OMEC.PDF, Anexo-25-Memorias-Taller-verificadores-OMEC-09.06.2022.PDF, Anexo-26-Documento_Guia_Verificadores-OMEC.PDF, Anexo-27-Taller-Verificadores-OMEC-junio-9.PDF, Anexo-28-Evidencias-Capacitacion-OMEC-MADS.PDF, Anexo-29-Revision-interna-Plan-Estrategico-SIRAP-Andes-Occidentales.pdf, Anexo-30-Reunion_seguimiento-nuevas-areas-ampliaciones.pdf, Anexo-31-20220610_Reunion_Seguimiento_NUAR.pdf, Anexo-32-Revision-Proceso-Bosque-seco.pdf, Anexo-33-Acta y compromisos - Espacios regionales - Mesa Nacional de Prioridades.pdf,Anexo-34-Acta Preparación mesas regionales (08-06-22).pdf,Anexo-35-Socializacion-Nacional-Resultados-efectividad.pdf,Anexo-36-Invitacion-espacio-resultados-analisis-efectividad.pdf,Anexo-37-Asistencia-Mesa-Regional-Prioridades-Conservacion.pdf, Anexo-38-Actualizacion-datos-RUNAP-Informe-SAO-Primer-Semestre-2022.pdf, Anexo-39-Solicitud-informe-Gestion-SIRAP-Macizo 2022-I.pdf, Anexo-40-Solicitud-Informe-Gestion-SIDAP-Nariño 2022-I.pdf, Anexo-41-Solicitud-Informe-Gestion-SIRAP Eje Cafetero 2022-I.pdf, Anexo-42-Solicitud-Informe-Gestion-SIDAP Antioquia 2022-I.pdf, Anexo-43-Reporte-PAA-Indicador-Subsistemas-Informe-semestral.pdf, Anexo-44-Informe-Semestral-Gestion-SAO-2022-I.pdf Anexo-45-Acompañamiento-mesas-tecnicas-colegiadas-SAO.pdf, Anexo-46-Concepto-verificacion-OMEC-Cuenca-Cocorna-Directos-Magdalena.pdf, Anexo-47-Orfeo-remisorio-Informe-Semestral-Gestion-SAO-2022-I.pdf.
</t>
    </r>
    <r>
      <rPr>
        <b/>
        <sz val="10"/>
        <rFont val="Arial Narrow"/>
        <family val="2"/>
      </rPr>
      <t>DTCA:</t>
    </r>
    <r>
      <rPr>
        <sz val="10"/>
        <rFont val="Arial Narrow"/>
        <family val="2"/>
      </rPr>
      <t xml:space="preserve"> La Dirección Territorial Caribe continúa acompañando los ejercicios de trabajo conjunto sobre subsistemas temáticos- departamentales y locales, divulgando lineamientos relacionados al SINAP. De esta manera se llevó a cabo espacio de trabajo del SIDAP Bolívar, donde se incorporaron al espacio interinstitucional, la gestión de las áreas marino costeras PNN Corales del Rosario y San Bernardo y PNN Corales de Profundidad (Anexo 1 Acta_SIDAP_Bolivar_10_05_2022), quedando como compromiso el desarrollo de planes de trabajo para la presente vigencia.
</t>
    </r>
    <r>
      <rPr>
        <b/>
        <sz val="10"/>
        <rFont val="Arial Narrow"/>
        <family val="2"/>
      </rPr>
      <t>DTOR:</t>
    </r>
    <r>
      <rPr>
        <sz val="10"/>
        <rFont val="Arial Narrow"/>
        <family val="2"/>
      </rPr>
      <t xml:space="preserve"> Durante el periodo se realizó las siguientes acciones: Se concertó el POA SIRAPO 2022 en la segunda sesión (virtual) del I Comité Técnico a partir de las acciones priorizadas en la propuesta de Plan de Acción, la cual fue aprobada por unanimidad por el Comité Directivo del SIRAP, reunido el 27 de mayo/2022. Anexos: Anexo_1_Acta_ICT_SIRAP, Anexo_2_Acta_ICD_SIRAP y Anexo_3_PA _SIRAPO_V8. Se realizó comité técnico extraordinario “taller para socializar los avances del plan de acción del SIRAP Orinoquia, alineado con el CONPES 4050 SINAP para la concertación de metas y la definición de estrategias para su implementación”. Anexo_4_Acta_IICT_SIRAP. Se adelantó revisión con la secretaria técnica del SIRAP Orinoquia y el especialista en áreas protegidas del proyecto los avances y tareas pendientes en el apoyo a la implementación del plan de posicionamiento del SIRAP Orinoquia. Anexo_5_Ayu_memo_comunic. Se participó en el espacio de presentación general del proyecto "Diseño participativo de estrategias para la reducción de incendios forestales, la conservación de la biodiversidad y el desarrollo regional en paisajes multifuncionales del Vichada". Anexo_6_Ayud_memo_Ecolmod. Se realizaron espacios de planificación para el curso de monitoreo de aves con la Asociación Calidris con la Asociación Calidris Bird Life Internacional y Fundación Camana. Anexo_7_Acta_Curso_Calidris y Anexo_8_Acta_Curso_Calidris. Se realizó acompañamiento al SIDAP Meta en la planificación y seguimiento del Plan de Acción formulado para el 2022. Anexo_9_I_Inf_Gestion_SIDAP Meta. Se realizó espacio de fortalecimiento de capacidades técnicas del equipo del PNN El Tuparro en aspectos generales de Ordenamiento Territorial. Anexo_10_AM_Taller_Sirap_pTup. Se revisó y retroalimentó informe de resultados de los análisis de efectividad del manejo de las áreas protegidas públicas del SIRAP Orinoquia Ciclo 2019 – 2021. Anexo_11_Info_efectivid_Orinoquia. Se consolidado informe de seguimiento al Plan de Operativo Anual a corte del primer semestre del presente año, para los resultados programados logrando un avance de cumplimiento del 74%. Anexo_12_Inf_gesti_I_seme_sirap. Se remitió al Comité Directivo, el reglamento operativo (2022) ajustado para el SIRAP Orinoquia, para su revisión, retroalimentación y/o aprobación. Anexo_13_correo_electo_reglam. Se desarrollo un espacio para dar impulso al SIMAP Uribe. Anexo_14_acta_simap_uribe. Se realizó espacio de seguimiento a la construcción del tercer boletín virtual "El Zumbido del Orinoco" con el grupo editor. Anexo_15_acta_boletin. Se realizó espacio de coordinación con el grupo gestor del Plan de Acción del SIRAPO, para avanzar en el ejercicio de costeo de este instrumento estratégico. Anexo_16_acta_plan_orino. Se desarrolló un curso a 20 participantes de organizaciones del SIRAP con el apoyo de Asociación Calidris Bird Life Internacional y un espacio con Agrosavia para contextualizar la intención de ruta declaratoria del C.I. La Libertad. Anexo_17_listado_asitenci_ayuda.
</t>
    </r>
    <r>
      <rPr>
        <b/>
        <sz val="10"/>
        <rFont val="Arial Narrow"/>
        <family val="2"/>
      </rPr>
      <t>DTPA:</t>
    </r>
    <r>
      <rPr>
        <sz val="10"/>
        <rFont val="Arial Narrow"/>
        <family val="2"/>
      </rPr>
      <t xml:space="preserve"> Se realizaron dos (2) comités técnicos para un total de cuatro (4) comités para el I semestre , en estos espacios se abordaron los temas relacionados con los avances en el plan de trabajo para la vigencia, revisión del ámbito de gestión y regionalización del SIRAP, la propuesta de análisis de efectividad a nivel de subsistema, la propuesta metodología para la actualización del Plan de Acción del subsistema, la contratación de la secretaria técnica entre otros temas de interés, cabe resaltar que en todos los espacios de los comités técnicos se incluye la participación de FAO para conocer los avances de cada componente del proyecto Pacifico Biocultural. Con respecto al plan de acción del SIRAP Pacífico, se retomó el proceso de ajuste y validación de indicadores, resultados y metas en 9 sesiones de trabajo de manera virtual, el proceso se realizó mediante la propuesta de trabajo planteada por el equipo dinamizador de la política, PNN y el grupo BIOFIN. Para contar con un documento de trabajo para el proceso de validación en el taller que se realizó el 1 de julio en el marco de la mesa técnica regional. Es importante mencionar que el SIRAP Pacífico avanzó en la aplicación del análisis de efectividad a nivel del subsistema en el marco del comité técnico de la mesa regional, con la participación de los delegados étnicos con el fin de promover una evaluación desde diferentes miradas del proceso y del territorio. En lo relacionado con el proyecto Pacifico Biocultural, se han realizado 3 reuniones de trabajo para definir alcances y validar las propuestas metodológicas para las acciones estratégicas en el marco del plan de acción específicamente armonización de instrumentos de planificación, fortalecimiento de capacidades y protocolo para el manejo de información ambiental entre entidades del SIRAP Pacífico. Se realizó una socialización de avances consolidados hasta la fecha y se está avanzando en la instalación de los comités técnicos de mosaico con lo cual se avala la implementación de acciones concertadas en lo local. También se definió un mecanismo de comunicación efectivo entre los socios del proyecto para agilizar la toma de decisiones específicas a los mosaicos de intervención. Se acordó entre las partes que el reporte formal de avances en la implementación se realizará en seis meses. Se realizó en el marco del comité técnico de la mesa regional se realizó el taller para avanzar el propósito de continuar con el proceso de actualización del plan de acción del SIRAP Pacífico y de manera concertada identificar las actividades, productos y metas que orientarán la gestión para el subsistema hasta el 2030, tomando como referencia el plan de acción nacional, en este espacio no fue posible terminar la validación por lo tanto quedó pendiente para el mes de agosto terminarlo. Por parte de la DTPA con el apoyo del IIAP (anterior secretaria técnica del SIRAP Pacífico) se realizó el proceso de empalme al nuevo profesional que estará a cargo de la secretaría técnica, también se avanzó en terminar el ejercicio de aplicación del análisis de efectividad para el Subsistema. La Territorial Pacífico brindó apoyo a la secretaría técnica de la mesa de prioridades en la logística del evento con la consolidación de los datos de los expertos que fueron convocados a la mesa regional de prioridades realizado en Cali el 28 y 29 de julio, en la cual también participó la Territorial. Se brindaron los insumos de información para el reporte del informe semestral de la PNOEC. Evidencias: Anexo 01. Informe de gestión SIRAP Pacífico I semestre 2022. Anexo 02. Soportes informe l semestre.
</t>
    </r>
    <r>
      <rPr>
        <b/>
        <sz val="10"/>
        <rFont val="Arial Narrow"/>
        <family val="2"/>
      </rPr>
      <t>GGIS:</t>
    </r>
    <r>
      <rPr>
        <sz val="10"/>
        <rFont val="Arial Narrow"/>
        <family val="2"/>
      </rPr>
      <t xml:space="preserve"> Desde el grupo de GGIS se ha venido acompañando los diferentes espacios de los subsistemas regionales, dando las orientaciones para la consolidación del sistema de áreas protegidas acorde a la implementación de la Política Pública 2020 2030 CONPES 4050 SEP 2021, entre las actividades acompañadas están los análisis de efectividad a los subsistemas regionales, actualización de sus planes de acción, acompañamientos a comités directivos y técnicos de subsistemas regionales, departamentales y locales, capacitaciones a Ap. en tema de conservación privada, entre otros. El informe de acompañamiento y orientación a los SIRAP para el primer semestre de 2021 da cuenta de las actividades realizadas y orientadas a nivel nacional. Evidencia: Anexo 1 20220715_ Informe de Orientacion y Acompañamiento SIRAP-I Sem 2022.</t>
    </r>
  </si>
  <si>
    <r>
      <rPr>
        <b/>
        <sz val="10"/>
        <rFont val="Arial Narrow"/>
        <family val="2"/>
      </rPr>
      <t>GGIS</t>
    </r>
    <r>
      <rPr>
        <sz val="10"/>
        <rFont val="Arial Narrow"/>
        <family val="2"/>
      </rPr>
      <t>: 22/08/2022</t>
    </r>
  </si>
  <si>
    <r>
      <rPr>
        <b/>
        <sz val="10"/>
        <rFont val="Arial Narrow"/>
        <family val="2"/>
      </rPr>
      <t>GGIS</t>
    </r>
    <r>
      <rPr>
        <sz val="10"/>
        <rFont val="Arial Narrow"/>
        <family val="2"/>
      </rPr>
      <t xml:space="preserve">: Se realizó validación de la información documentada en el reporte RUNAP generado el 30 de junio de 2022 y publicado en el calendario de difusión de la entidad. </t>
    </r>
    <r>
      <rPr>
        <b/>
        <sz val="10"/>
        <rFont val="Arial Narrow"/>
        <family val="2"/>
      </rPr>
      <t>Evidencias</t>
    </r>
    <r>
      <rPr>
        <sz val="10"/>
        <rFont val="Arial Narrow"/>
        <family val="2"/>
      </rPr>
      <t xml:space="preserve">: Anexo 1 20220624 Reunion Reporte RUNAP I Sem 2022 Temáticos. Anexo 2 120222100000803_00001_MEMO_A_GC. </t>
    </r>
    <r>
      <rPr>
        <b/>
        <sz val="10"/>
        <rFont val="Arial Narrow"/>
        <family val="2"/>
      </rPr>
      <t>Nota</t>
    </r>
    <r>
      <rPr>
        <sz val="10"/>
        <rFont val="Arial Narrow"/>
        <family val="2"/>
      </rPr>
      <t>: se reporta avance del 40% (acción cumplida) debido a que el próximo reporte/difusión del RUNAP se realiza al final de diciembre por lo que no podrá ser reportado en la presente vigencia.</t>
    </r>
  </si>
  <si>
    <r>
      <rPr>
        <b/>
        <sz val="10"/>
        <rFont val="Arial Narrow"/>
        <family val="2"/>
      </rPr>
      <t>GGIS</t>
    </r>
    <r>
      <rPr>
        <sz val="10"/>
        <rFont val="Arial Narrow"/>
        <family val="2"/>
      </rPr>
      <t>: 40%</t>
    </r>
  </si>
  <si>
    <r>
      <rPr>
        <b/>
        <sz val="10"/>
        <rFont val="Arial Narrow"/>
        <family val="2"/>
      </rPr>
      <t xml:space="preserve">OCID </t>
    </r>
    <r>
      <rPr>
        <sz val="10"/>
        <rFont val="Arial Narrow"/>
        <family val="2"/>
      </rPr>
      <t>19/08/2022</t>
    </r>
  </si>
  <si>
    <r>
      <rPr>
        <b/>
        <sz val="10"/>
        <rFont val="Arial Narrow"/>
        <family val="2"/>
      </rPr>
      <t xml:space="preserve">OCDI </t>
    </r>
    <r>
      <rPr>
        <sz val="10"/>
        <rFont val="Arial Narrow"/>
        <family val="2"/>
      </rPr>
      <t>Se revisó diariamente el estado de los expedientes y priorizó el impulso de los siguientes Expedientes 768-2018, 774-2018, 922-2021, 929-2021, 843-2019, 851-2019, 850-2019, 800-2019, 934-2021, 964-2022, 900-2021, 920-2021, 651-2016, 965-2022, 812-2019, 932-2021, 944-2021, 961-2022, 937-2021, 612-2016, 855-2019, 936-2021, 902-2021, 820-2019, 941-2021, 893-2020, 907-2021, 924-2021, 966-2022, 942-2021, 967-2022, 623-2016, 968-2022, 906-2021, 841-2019, 910-2021, 954-2022, 870-2020, 865-2020, 938-2021, 927-2021, 901-2021, 969-2022, 939-2021, 915-2021, 759-2018, 970-2022, 897-2020, 945-2021, 947-2021, 931-2021, 914-2021, 962-2022, 784-2019, 940-2021, 857-2020</t>
    </r>
    <r>
      <rPr>
        <b/>
        <sz val="10"/>
        <rFont val="Arial Narrow"/>
        <family val="2"/>
      </rPr>
      <t xml:space="preserve">
Ver anexo </t>
    </r>
    <r>
      <rPr>
        <sz val="10"/>
        <rFont val="Arial Narrow"/>
        <family val="2"/>
      </rPr>
      <t>"CERTIFICACIÒN REVISIÒN BASE DE DATOS ENERO A 18 DE AGOSTO 2022"</t>
    </r>
  </si>
  <si>
    <r>
      <rPr>
        <b/>
        <sz val="10"/>
        <rFont val="Arial Narrow"/>
        <family val="2"/>
      </rPr>
      <t>OCDI.</t>
    </r>
    <r>
      <rPr>
        <sz val="10"/>
        <rFont val="Arial Narrow"/>
        <family val="2"/>
      </rPr>
      <t xml:space="preserve">  33,32%</t>
    </r>
  </si>
  <si>
    <r>
      <rPr>
        <b/>
        <sz val="10"/>
        <rFont val="Arial Narrow"/>
        <family val="2"/>
      </rPr>
      <t>OCID</t>
    </r>
    <r>
      <rPr>
        <sz val="10"/>
        <rFont val="Arial Narrow"/>
        <family val="2"/>
      </rPr>
      <t xml:space="preserve"> 19/08/2023</t>
    </r>
  </si>
  <si>
    <r>
      <rPr>
        <b/>
        <sz val="10"/>
        <rFont val="Arial Narrow"/>
        <family val="2"/>
      </rPr>
      <t xml:space="preserve">OCDI  </t>
    </r>
    <r>
      <rPr>
        <sz val="10"/>
        <rFont val="Arial Narrow"/>
        <family val="2"/>
      </rPr>
      <t>Se expedieron autos de cargos y citación audiencia dentro de los siguientes expedientes, 870-2020, 927-2021, 897-2020 y 784-2019
Ver anexo "Base de Datos Autos Pliegos de cargos y de citación audiencia"</t>
    </r>
  </si>
  <si>
    <r>
      <rPr>
        <b/>
        <sz val="10"/>
        <rFont val="Arial Narrow"/>
        <family val="2"/>
      </rPr>
      <t xml:space="preserve">OCDI </t>
    </r>
    <r>
      <rPr>
        <sz val="10"/>
        <rFont val="Arial Narrow"/>
        <family val="2"/>
      </rPr>
      <t xml:space="preserve"> 33,32%</t>
    </r>
  </si>
  <si>
    <r>
      <rPr>
        <b/>
        <sz val="10"/>
        <rFont val="Arial Narrow"/>
        <family val="2"/>
      </rPr>
      <t>SSNA:</t>
    </r>
    <r>
      <rPr>
        <sz val="10"/>
        <rFont val="Arial Narrow"/>
        <family val="2"/>
      </rPr>
      <t xml:space="preserve"> Duante el segundo cuatrimestre de 2022, se presentaron los siguientes avances en los mecanismos financieros: </t>
    </r>
    <r>
      <rPr>
        <b/>
        <sz val="10"/>
        <rFont val="Arial Narrow"/>
        <family val="2"/>
      </rPr>
      <t>Compensaciones:</t>
    </r>
    <r>
      <rPr>
        <sz val="10"/>
        <rFont val="Arial Narrow"/>
        <family val="2"/>
      </rPr>
      <t xml:space="preserve"> (1) Área de Perforación Exploratoria Topoyaco: Compensación con Frontera Energy en PNN Alto Fragua Indi Wasi, Monto de Inversión $248.199.479, aprox. 62 has. De acuerdo con el portafolio y aprobación del ANLA, se seleccionaron tres 3 predios para realizar la compensación, para los cuales se avanza en el proceso de habilitación de compra. Frontera Energy asumiría todos los temas de escrituración y gestión inmobiliaria que acarrea la compra. (2) Líneas de transmisión asociadas a la conexión Antioquia - Cerromatoso a 500 Kv: Compensación con ISA Intercolombia en PNN Paramillo. Se debe realizar un piloto con área mayor o igual a 1.000 hectáreas, se seleccionó el sector UOT río San Pedro, específicamente en la vereda William. El equipo de ISA, prioriza 14 predios con un área mayor a 70% dentro del Parque. Se está revisando la documentación necesaria.</t>
    </r>
    <r>
      <rPr>
        <u/>
        <sz val="10"/>
        <rFont val="Arial Narrow"/>
        <family val="2"/>
      </rPr>
      <t xml:space="preserve"> Anexo 1 Compensaciones (carpeta con archivos de avance de gestión).</t>
    </r>
    <r>
      <rPr>
        <sz val="10"/>
        <rFont val="Arial Narrow"/>
        <family val="2"/>
      </rPr>
      <t xml:space="preserve">
</t>
    </r>
    <r>
      <rPr>
        <b/>
        <sz val="10"/>
        <rFont val="Arial Narrow"/>
        <family val="2"/>
      </rPr>
      <t>Transferencias del Sector Eléctrico</t>
    </r>
    <r>
      <rPr>
        <sz val="10"/>
        <rFont val="Arial Narrow"/>
        <family val="2"/>
      </rPr>
      <t xml:space="preserve">: Se avanza en la construcción y socialización del Procedimiento Interno; que permitirá a todas las dependencias de la Entidad tener claridad respecto de las actividades a desarrollar en el marco de la gestión de las TSE, tambien se establecio un formato en excel para hacer seguimiento a las liquidaciones de TSE, se están ajustando detalles de forma para proceder con la publicación en el SGI. Como resultado de la gestión de contacto con las Empresas Involucradas se ha recibido liquidaciones y pagos de CELSIA, ISAGEN y URRA para cinco proyectos hidroeléctricos: Alto Anchicaya, La Miel, Amoyá, Hidrosogamoso y Urra. Las liquidaciones por este concepto, ascienden a $4.794 millones. </t>
    </r>
    <r>
      <rPr>
        <u/>
        <sz val="10"/>
        <rFont val="Arial Narrow"/>
        <family val="2"/>
      </rPr>
      <t>Anexo 2 TSE (carpeta con archivos de avance de gestión)</t>
    </r>
    <r>
      <rPr>
        <sz val="10"/>
        <rFont val="Arial Narrow"/>
        <family val="2"/>
      </rPr>
      <t xml:space="preserve">. 
</t>
    </r>
    <r>
      <rPr>
        <b/>
        <sz val="10"/>
        <rFont val="Arial Narrow"/>
        <family val="2"/>
      </rPr>
      <t>Pago por Servicios Ambientales:</t>
    </r>
    <r>
      <rPr>
        <sz val="10"/>
        <rFont val="Arial Narrow"/>
        <family val="2"/>
      </rPr>
      <t xml:space="preserve"> PNN Cocuy: se ha venido estructurando un PSA para la cuenca del Rio Tame cuyo Financiador es el Fondo Colombia en Paz; 11 potenciales beneficiarios, 218 Ha, valor $1.134 millones. Se han desarrollado mesas de trabajo donde se han revisado documentos técnicos, información cartográfica, cálculo del incentivo, áreas escogidas, predios, familias, el presupuesto, cálculo del costo de oportunidad y contrapartidas. Adicional se ha brindado apoyo a nivel del SPNNC, en actividades de diseño y gestión para implementación de esquemas de PSA; algunos en fases iniciales y otros en gestión para su implementación. </t>
    </r>
    <r>
      <rPr>
        <u/>
        <sz val="10"/>
        <rFont val="Arial Narrow"/>
        <family val="2"/>
      </rPr>
      <t>Anexo 3 PSA (carpeta con archivos de avance de gestión).</t>
    </r>
  </si>
  <si>
    <r>
      <rPr>
        <b/>
        <sz val="10"/>
        <rFont val="Arial Narrow"/>
        <family val="2"/>
      </rPr>
      <t>GTIC</t>
    </r>
    <r>
      <rPr>
        <sz val="10"/>
        <rFont val="Arial Narrow"/>
        <family val="2"/>
      </rPr>
      <t>: 19/08/2022</t>
    </r>
  </si>
  <si>
    <r>
      <rPr>
        <b/>
        <sz val="10"/>
        <rFont val="Arial Narrow"/>
        <family val="2"/>
      </rPr>
      <t>GTIC:</t>
    </r>
    <r>
      <rPr>
        <sz val="10"/>
        <rFont val="Arial Narrow"/>
        <family val="2"/>
      </rPr>
      <t xml:space="preserve"> Para el segundo cutrrimestre se finalizó con la integración de las aplicaciones en el directorio activo de usuarios, guardaparques y venitalla única. Ver Anexos: Anexo 1. Screen Shot 2022-08-19 at 7.39.10 AM ; Anexo 2. Screen Shot 2022-08-19 at 7.38.35 AM; Anexo 3. Screen Shot 2022-08-19 at 7.38.51 AM).</t>
    </r>
  </si>
  <si>
    <r>
      <rPr>
        <b/>
        <sz val="10"/>
        <rFont val="Arial Narrow"/>
        <family val="2"/>
      </rPr>
      <t>GTIC</t>
    </r>
    <r>
      <rPr>
        <sz val="10"/>
        <rFont val="Arial Narrow"/>
        <family val="2"/>
      </rPr>
      <t>:  100%</t>
    </r>
  </si>
  <si>
    <r>
      <rPr>
        <b/>
        <sz val="10"/>
        <rFont val="Arial Narrow"/>
        <family val="2"/>
      </rPr>
      <t>GTIC:</t>
    </r>
    <r>
      <rPr>
        <sz val="10"/>
        <rFont val="Arial Narrow"/>
        <family val="2"/>
      </rPr>
      <t xml:space="preserve"> 19/08/2022</t>
    </r>
  </si>
  <si>
    <r>
      <rPr>
        <b/>
        <sz val="10"/>
        <rFont val="Arial Narrow"/>
        <family val="2"/>
      </rPr>
      <t>GTIC:</t>
    </r>
    <r>
      <rPr>
        <sz val="10"/>
        <rFont val="Arial Narrow"/>
        <family val="2"/>
      </rPr>
      <t xml:space="preserve"> Se presentó el documento de lineamientos BCP con los siguientes soportes anexos al mismo.</t>
    </r>
    <r>
      <rPr>
        <b/>
        <sz val="10"/>
        <rFont val="Arial Narrow"/>
        <family val="2"/>
      </rPr>
      <t xml:space="preserve"> Ver Anexos 1</t>
    </r>
    <r>
      <rPr>
        <sz val="10"/>
        <rFont val="Arial Narrow"/>
        <family val="2"/>
      </rPr>
      <t>. Lineamientos Plan de continuidad de Negocio.pdf, 2. matriz BIA, 3. Planificación Pruebas Funcional BCP-DRP, 4.Modelo guión de pruebas Grupo de Sistemas 20171205, 5. Guión para Observador, 6. Guión para el EMI, 7. Guión para Ejecutante, 8. Guión de pruebas Redes y Comunic).</t>
    </r>
  </si>
  <si>
    <r>
      <rPr>
        <b/>
        <sz val="10"/>
        <rFont val="Arial Narrow"/>
        <family val="2"/>
      </rPr>
      <t xml:space="preserve">GTIC: </t>
    </r>
    <r>
      <rPr>
        <sz val="10"/>
        <rFont val="Arial Narrow"/>
        <family val="2"/>
      </rPr>
      <t>33%</t>
    </r>
  </si>
  <si>
    <r>
      <rPr>
        <b/>
        <sz val="10"/>
        <rFont val="Arial Narrow"/>
        <family val="2"/>
      </rPr>
      <t xml:space="preserve">GTIC: </t>
    </r>
    <r>
      <rPr>
        <sz val="10"/>
        <rFont val="Arial Narrow"/>
        <family val="2"/>
      </rPr>
      <t xml:space="preserve">Se implementó el tercer esquema de auditoria correspondiente a restauración. </t>
    </r>
    <r>
      <rPr>
        <b/>
        <sz val="10"/>
        <rFont val="Arial Narrow"/>
        <family val="2"/>
      </rPr>
      <t>Ver anexos</t>
    </r>
    <r>
      <rPr>
        <sz val="10"/>
        <rFont val="Arial Narrow"/>
        <family val="2"/>
      </rPr>
      <t xml:space="preserve"> (Anexo 1. Screen Shot 2022-08-19; Anexo 2. Screen Shot 2022-08-19</t>
    </r>
  </si>
  <si>
    <r>
      <rPr>
        <b/>
        <sz val="10"/>
        <rFont val="Arial Narrow"/>
        <family val="2"/>
      </rPr>
      <t xml:space="preserve">GTIC </t>
    </r>
    <r>
      <rPr>
        <sz val="10"/>
        <rFont val="Arial Narrow"/>
        <family val="2"/>
      </rPr>
      <t>35%</t>
    </r>
  </si>
  <si>
    <r>
      <rPr>
        <b/>
        <sz val="10"/>
        <rFont val="Arial Narrow"/>
        <family val="2"/>
      </rPr>
      <t xml:space="preserve">GTIC: </t>
    </r>
    <r>
      <rPr>
        <sz val="10"/>
        <rFont val="Arial Narrow"/>
        <family val="2"/>
      </rPr>
      <t>19/08/2022</t>
    </r>
  </si>
  <si>
    <r>
      <rPr>
        <b/>
        <sz val="10"/>
        <rFont val="Arial Narrow"/>
        <family val="2"/>
      </rPr>
      <t>GTIC</t>
    </r>
    <r>
      <rPr>
        <sz val="10"/>
        <rFont val="Arial Narrow"/>
        <family val="2"/>
      </rPr>
      <t>: Se implementó el esquema de auditoría de recurso crítico para la Política del Sinap con un avance del 5%, dado que se determinó que las evidencias reportadas en el primer cuatrimestre no corresponde a la acción de control programada que son la implementar el esquema de auditoría sobre 6 recursos críticos  priorizados dentro de la entidad. .</t>
    </r>
    <r>
      <rPr>
        <b/>
        <sz val="10"/>
        <rFont val="Arial Narrow"/>
        <family val="2"/>
      </rPr>
      <t>Ver anexos</t>
    </r>
    <r>
      <rPr>
        <sz val="10"/>
        <rFont val="Arial Narrow"/>
        <family val="2"/>
      </rPr>
      <t xml:space="preserve"> (Anexo 1. Screen Shot 2022-08-19; Anexo 2. downloaded-logs-20220819).</t>
    </r>
  </si>
  <si>
    <r>
      <rPr>
        <b/>
        <sz val="10"/>
        <rFont val="Arial Narrow"/>
        <family val="2"/>
      </rPr>
      <t>GTIC</t>
    </r>
    <r>
      <rPr>
        <sz val="10"/>
        <rFont val="Arial Narrow"/>
        <family val="2"/>
      </rPr>
      <t xml:space="preserve"> 5%</t>
    </r>
  </si>
  <si>
    <r>
      <rPr>
        <b/>
        <sz val="10"/>
        <rFont val="Arial Narrow"/>
        <family val="2"/>
      </rPr>
      <t xml:space="preserve">OAJ: </t>
    </r>
    <r>
      <rPr>
        <sz val="10"/>
        <rFont val="Arial Narrow"/>
        <family val="2"/>
      </rPr>
      <t>19/08/2022</t>
    </r>
  </si>
  <si>
    <r>
      <rPr>
        <b/>
        <sz val="10"/>
        <rFont val="Arial Narrow"/>
        <family val="2"/>
      </rPr>
      <t>La OAJ r</t>
    </r>
    <r>
      <rPr>
        <sz val="10"/>
        <rFont val="Arial Narrow"/>
        <family val="2"/>
      </rPr>
      <t>ealizó seguimiento al cumplimiento de aportes de insumos técnicos para la elaboración de los productos jurídicos mediante el diligenciamiento de las bases de datos que posee de la siguiente forma: *Anexo 1 Base de datos CUADRO COACTIVOS ACTUALIZADO, COMENTARIOS PROYECTO RESOLUCIÓN COBRO CORPORACIONES TSE, MANDAMIENTO DE PAGO 0002 DE 2022, MANDAMIENTO DE PAGO 0003 DE 2022, MEMORANDO ANTENAS, MEMORANDO FINAL SALAMANCA ,  MEMORANDO LA SAMARIA , MEMORANDO MANDAMIENTOS EJERCITO NACIONAL  y RESPUESTA CONSORCIO SALAMANCA. *Anexo 2 Base de datos estudio de títulos: Estudios de Títulos Predios 1, Estudios de Títulos Predios 2, Estudios de Títulos Predios 3 y Estudios de Títulos Predios 4  *Anexo 3 Base de datos sobre Instrumentos normativos en proyección: AutodiagnósticoPolítica MejoraNormativa, 120221300104621_00012, 120221300113151_00005, 120221300113161_00005, 120221300114871_00003, concepto-delegacion-2022, Resolución 204 Cierre Parques Ciclón Caribe, Resolución No. 256 reapertura sede administrativa RNN Puinawai, resolucion-no-142-por-la-cual-se-adopta-el-plan-de-manejo-del-pnn-guacharos, resolucion-no-143-por-la-cual-se-adopta-el-plan-de-manejo-del-pnn-rio-pure, Respuesta Concepto aclaración inversión en PNN Sumapaz de entes, Respuesta Concepto artículos 7 y 8 de la Ley 1955 de 2019, RESPUESTA CONCEPTO FINNANCIERO editado def *Anexo 4. Base de datos sobre respuestas a solicitudes: Solicitud de información 1, Solicitud de información 2, Solicitud de información 3, Solicitud de información 4 *Anexo 5. Base de datos sobre procesos judiciales y acciones de tutela:  92 anexos con información sobre procesos judiciales y acciones de tutela *Anexo 6 Base de datos sobre revisión jurídica a Planes de Manejo: Seguimiento Planes de Manejo</t>
    </r>
  </si>
  <si>
    <r>
      <rPr>
        <b/>
        <sz val="10"/>
        <rFont val="Arial Narrow"/>
        <family val="2"/>
      </rPr>
      <t>OAJ</t>
    </r>
    <r>
      <rPr>
        <sz val="10"/>
        <rFont val="Arial Narrow"/>
        <family val="2"/>
      </rPr>
      <t xml:space="preserve"> 33%</t>
    </r>
  </si>
  <si>
    <r>
      <rPr>
        <b/>
        <sz val="10"/>
        <rFont val="Arial Narrow"/>
        <family val="2"/>
      </rPr>
      <t>OAJ:</t>
    </r>
    <r>
      <rPr>
        <sz val="10"/>
        <rFont val="Arial Narrow"/>
        <family val="2"/>
      </rPr>
      <t xml:space="preserve"> 19/08/2022</t>
    </r>
  </si>
  <si>
    <r>
      <rPr>
        <b/>
        <sz val="10"/>
        <rFont val="Arial Narrow"/>
        <family val="2"/>
      </rPr>
      <t>La OAJ r</t>
    </r>
    <r>
      <rPr>
        <sz val="10"/>
        <rFont val="Arial Narrow"/>
        <family val="2"/>
      </rPr>
      <t xml:space="preserve">ealizó seguimiento al cumplimiento de las gestiones para  la diligencia de los asuntos asignados, a través de reuniones mensuales, de la siguiente forma: 4 actas de reunión de equipo (evidencia en  4 archivos: ACTA DE REUNIÓN DE EQUIPO DE ABRIL, REUNIÓN DE EQUIPO DE MAYO, REUNIÓN DE EQUIPO DE JUNIO, ACTA DE REUNIÓN DE EQUIPO DE JULIO) </t>
    </r>
  </si>
  <si>
    <r>
      <rPr>
        <b/>
        <sz val="10"/>
        <rFont val="Arial Narrow"/>
        <family val="2"/>
      </rPr>
      <t xml:space="preserve">OAP: </t>
    </r>
    <r>
      <rPr>
        <sz val="10"/>
        <rFont val="Arial Narrow"/>
        <family val="2"/>
      </rPr>
      <t>15/08/2022</t>
    </r>
  </si>
  <si>
    <r>
      <rPr>
        <b/>
        <sz val="10"/>
        <rFont val="Arial Narrow"/>
        <family val="2"/>
      </rPr>
      <t>OAP</t>
    </r>
    <r>
      <rPr>
        <sz val="10"/>
        <rFont val="Arial Narrow"/>
        <family val="2"/>
      </rPr>
      <t xml:space="preserve">:  Con el objetivo de divulgar las diferentes actividades a realizar por la Entidad en cumplimiento del MIPG como SGI la OAP generó la inducción y reinducción conforme la invitación del Grupo de Gestión Humana (12/05/2022), lidero el primer encuentro del lideres del SGI para la vigencia 2022 (23/05/2022) y brindó acompañamiento a los diferentes procesos conforme a requerimientos allegados (se presenta una muestra de la actividad de acompañamiento).
</t>
    </r>
    <r>
      <rPr>
        <b/>
        <sz val="10"/>
        <rFont val="Arial Narrow"/>
        <family val="2"/>
      </rPr>
      <t xml:space="preserve">Anexos </t>
    </r>
    <r>
      <rPr>
        <sz val="10"/>
        <rFont val="Arial Narrow"/>
        <family val="2"/>
      </rPr>
      <t xml:space="preserve">
1 listado de asistencia encuentro de lideres del SGI 23/05/2022
2. Listados de asistencia de acompañamiento y socializaciones
(3sesión) Inducción General-Func Colab 12 mayo 2022.xlsx - GD_FO_02</t>
    </r>
  </si>
  <si>
    <r>
      <rPr>
        <b/>
        <sz val="10"/>
        <rFont val="Arial Narrow"/>
        <family val="2"/>
      </rPr>
      <t>OAP:</t>
    </r>
    <r>
      <rPr>
        <sz val="10"/>
        <rFont val="Arial Narrow"/>
        <family val="2"/>
      </rPr>
      <t xml:space="preserve">  33%</t>
    </r>
  </si>
  <si>
    <r>
      <rPr>
        <b/>
        <sz val="10"/>
        <rFont val="Arial Narrow"/>
        <family val="2"/>
      </rPr>
      <t>OAP: 1</t>
    </r>
    <r>
      <rPr>
        <sz val="10"/>
        <rFont val="Arial Narrow"/>
        <family val="2"/>
      </rPr>
      <t>5/08/2022</t>
    </r>
  </si>
  <si>
    <r>
      <rPr>
        <b/>
        <sz val="10"/>
        <rFont val="Arial Narrow"/>
        <family val="2"/>
      </rPr>
      <t>OAP:</t>
    </r>
    <r>
      <rPr>
        <sz val="10"/>
        <rFont val="Arial Narrow"/>
        <family val="2"/>
      </rPr>
      <t xml:space="preserve"> Para el segundo cuatrimestre se llevaron a cabo diferentes espacios de socialización relacionados con los resultados FURAG y con el diligenciamiento y reporte de autodiagnósticos por política adscritos al MIPG realizando de esta forma la consolidación, publicación y remisión de resultados a los procesos para fines de retroalimentación.
Ver anexos 
1.	Listado de asistencia de socialización de resultados FURAG
2.	Informe de resultados Furag
3.	Listados de asistencia Autodiagnósticos 
4.	Memorandos Autodiagnósticos 
5.	Informe de resultados de Autodiagnósticos 2022</t>
    </r>
  </si>
  <si>
    <r>
      <rPr>
        <b/>
        <sz val="10"/>
        <rFont val="Arial Narrow"/>
        <family val="2"/>
      </rPr>
      <t>OAP:</t>
    </r>
    <r>
      <rPr>
        <sz val="10"/>
        <rFont val="Arial Narrow"/>
        <family val="2"/>
      </rPr>
      <t xml:space="preserve"> En el segundo cuatrimestre de 2022, se solicitó a las dependencias por medio de correo electrónico como mecanismo de alerta y/o recordatorio la información correspondiente a los reportes de seguimiento de los proyectos de inversión Administración, Fortalecimiento y Tasas; dando a conocer el plazo de entrega y trimestralmente recordando el envío del informe de avances. Se anexan los soportes para la solicitud de información de mayo, junio, julio y agosto de 2022. 
ANEXO 1 SOLICITUD INFORMACIÓN SEGUIMIENTO PROYECTOS DE INVERSIÓN.
</t>
    </r>
  </si>
  <si>
    <r>
      <rPr>
        <b/>
        <sz val="10"/>
        <rFont val="Arial Narrow"/>
        <family val="2"/>
      </rPr>
      <t>OAP:</t>
    </r>
    <r>
      <rPr>
        <sz val="10"/>
        <rFont val="Arial Narrow"/>
        <family val="2"/>
      </rPr>
      <t xml:space="preserve">  34%</t>
    </r>
  </si>
  <si>
    <r>
      <rPr>
        <b/>
        <sz val="10"/>
        <rFont val="Arial Narrow"/>
        <family val="2"/>
      </rPr>
      <t xml:space="preserve">OAP: </t>
    </r>
    <r>
      <rPr>
        <sz val="10"/>
        <rFont val="Arial Narrow"/>
        <family val="2"/>
      </rPr>
      <t>Se generaron los reportes del estado de los proyectos de inversión para los meses de abril, mayo, junio y julio de 2022 en el aplicativo SPI. Se anexa el print de pantalla de la publicación en página web y los reportes PDF dando cumplimiento a la presentación de la información de la entidad. 
ANEXO 2 REPORTE Y PRINT DE PANTALLA.</t>
    </r>
  </si>
  <si>
    <r>
      <rPr>
        <b/>
        <sz val="10"/>
        <rFont val="Arial Narrow"/>
        <family val="2"/>
      </rPr>
      <t>OAP:</t>
    </r>
    <r>
      <rPr>
        <sz val="10"/>
        <rFont val="Arial Narrow"/>
        <family val="2"/>
      </rPr>
      <t xml:space="preserve"> 16/08/2022</t>
    </r>
  </si>
  <si>
    <r>
      <rPr>
        <b/>
        <sz val="10"/>
        <rFont val="Arial Narrow"/>
        <family val="2"/>
      </rPr>
      <t xml:space="preserve">OAP: </t>
    </r>
    <r>
      <rPr>
        <sz val="10"/>
        <rFont val="Arial Narrow"/>
        <family val="2"/>
      </rPr>
      <t>Continuando con la estrategia se llevaron a cabo 2 reuniones, 1) el 10 de Agosto con la dirección territorial Orionquía en la que se realizó una orientación del Proceso de Cooperación en su totalidad y 2) el día 27 de Julio con la Subdirección de Gestión y Manejo en la que se desarrolló la socialización del procedimiento de Cooperación Nacional no Oficial e Internacional para el trabajo articulado de los diferentes grupos desde nivel central. Anexos:  10082022 asistencia Orientación DTOR,  27072022 asistencia Socialización SGM</t>
    </r>
  </si>
  <si>
    <r>
      <rPr>
        <b/>
        <sz val="10"/>
        <rFont val="Arial Narrow"/>
        <family val="2"/>
      </rPr>
      <t xml:space="preserve">OAP: </t>
    </r>
    <r>
      <rPr>
        <sz val="10"/>
        <rFont val="Arial Narrow"/>
        <family val="2"/>
      </rPr>
      <t>66,66%</t>
    </r>
  </si>
  <si>
    <r>
      <rPr>
        <b/>
        <sz val="10"/>
        <rFont val="Arial Narrow"/>
        <family val="2"/>
      </rPr>
      <t xml:space="preserve">DTAM: </t>
    </r>
    <r>
      <rPr>
        <sz val="10"/>
        <rFont val="Arial Narrow"/>
        <family val="2"/>
      </rPr>
      <t xml:space="preserve">Consideramos importante mencionar:  que en las hojas metodológicas de los indicadores del PAA mencionan que la entrega del diseño de estudio con datos en Smart  o del conjunto de datos organizados en el modelo de datos se realiza en el segundo (junio), tercer (septiembre) o cuarto reporte trimestral PAA dependiendo del avance en la capacitación y construcción del diseño de estudio y el cargue de los datos en el módulo o la consolidación de datos en el modelo de datos.  En el 2022 no se ha realizado capacitación para las AP de la DTAM en Smart desde NC para el módulo de registros ecológicos, se realizará un primer Taller presencial en Smart en Orito entre el 23-26 de Agosto dirigido a 8 AP de la DTAM. Las AP de la DTAM vienen avanzando con la actualización de información de monitoreo de un total 14 Valores Objeto de Conservación/Prioridades Integrales y 9 VOC/PIC con información actualizada de investigación durante mayo-agosto del 2022. 
El PNNCAH con el apoyo de la SZF y las familias del PANI avanzan en el monitoreo comunitario del VOC Sistema - Charapa. Se desarrolló taller en Leticia entre la SZF, NC, la DTAM y el PNNCAH PNNCAH, la SZF y la DTAM para evaluar la estrategia monitoreo comunitario de charapa, se definió una ruta de trabajo para ajustar la estrategia y fortalecer de la gobernanza territorial. En la línea se realizó reunión de planeación en la Pedrera para fortalecer la coordinación entre SZF, PANI y PNN Cahuinari.
Dentro de las acciones que acompaña la DTAM, se presentó avances en la generación de conocimiento de los valores naturales y culturales del bioma amazónico por medio de los siguientes proyectos: a) Áreas Protegidas y Paz: Articulación entre PROCAT, WWF, el PNNSCh, el PNNAFIW, la SGM y la DTAM para revisar los avances del proceso de monitoreo comunitario del proyecto. b) Proyecto ASL/Wildlife Insights: Se entregó informe los resultados del SFPMOIA en el marco del proyecto “Fortalecimiento de la capacidad de los gobiernos y comunidades para analizar datos de vida silvestre colectados con cámaras trampa”. c) Proyecto del SGR:  El PNNRPU y la DTAM vienen acompañando el comité de coordinación del proyecto ""Desarrollo de un sistema de monitoreo remoto para identificar presiones y amenazas a los pueblos indígenas en aislamiento y a biodiversidad del Parque Nacional Natural Río Puré en el Amazonas”.  Las evidencias que se adjuntan la DTAM cosidera pertinente subirlas ya que son insumos para el próximo cargue en el aplicativo y son actividades para el control del riesgo. Anexos: 1. VOC Sistema, 2. VOC-PIC Información Monitoreo, 3. VOC-PIC Información Investigación
Como el indicador PAA establece documewnto anual, acorde a la acció nde control, consolidamos los avances que tienen al segundo cuatrimestre a través de plantilla Word en cuanto a VOC/PIC y Portafolio de investigaciones.
Anexo 4 Consolidado en formato word, organizado por área protegida.
</t>
    </r>
    <r>
      <rPr>
        <b/>
        <sz val="10"/>
        <rFont val="Arial Narrow"/>
        <family val="2"/>
      </rPr>
      <t>DTAO:</t>
    </r>
    <r>
      <rPr>
        <sz val="10"/>
        <rFont val="Arial Narrow"/>
        <family val="2"/>
      </rPr>
      <t xml:space="preserve"> De acuerdo al segundo producto o evidencia del reporte al riesgo 19, el cual que corresponde al consolidado en formato Word, organizado por área protegida, con las evidencias de cargue y/o validación de los lotes de datos al Sistema de Información de investigación y monitoreo de PNN para los VOC priorizados, es importante mencionar que estas evidencias de cargue y/o validación de datos se van entregando por parte de las AP durante todo el año en la medida que se toma la información en campo, se sistematiza y se carga al SI o se envía por correo a la administradora nacional (Margarita Rozo), por tanto las áreas protegidas entregaran el consolidado de lotes de datos de los VOC priorizados, en el último reporte trimestral de PAA 2022 y esto ha sido pactado de acuerdo a la Hoja Metodológica de los indicadores de investigación y monitoreo de PAA y a los planes de trabajo que se tienen con las áreas protegidas y la DT (ver actas y planes de trabajo reportados en el I cuatrimestre del mapa de riesgos). De acuerdo a esto, las áreas protegidas, durante el I y II cuatrimestre se han encontrado en fase de toma de datos en campo de monitoreo e investigación de VOC, según corresponda, por lo que la sistematización de la información aún no se encuentra en proceso y se tiene priorizado para el III y IV trimestre.
Sin embargo, en todo lo que lleva el año 2022, incluyendo el segundo cuatrimestre de este reporte, algunas áreas protegidas como PNN Puracé, PNN Las Hermosas, PNN Los Nevados, PNN Doña Juana, SFF Galeras, SF Corota y PNN Selva de Florencia, han enviado a validación por vía email a la DT y al administrador nacional, algunos lotes de datos históricos (de años anteriores) de monitoreo e investigación sistematizados en estructuras de SULA (mientras las áreas protegidas comienzan a migrar al uso de SMART) y algunos con metadatos elaborados, los cuales han sido revisados y validados por la profesional de monitoreo e investigación y la técnica en SIG de la DTAO y posterior envío por vía email a Margarita Rozo la administradora Nacional del SI de PNN, para su validación final, migración a SMART y publicación en el SIB.  Cabe mencionar que algunos lotes de datos históricos correspondientes al SFF Galeras y SF Corota han sido validados por el NC y publicados satisfactoriamente en el SIB.
Evidencia: Consolidado por área protegida de lotes de datos cargados y o validados hasta el II cuatrimestre de 2022  (En el consolidado están Los correos electrónicos de envío a la DTAO, de los lotes de datos históricos sistematizados en estructuras SULA por las áreas protegidas PNN Puracé, PNN Las Hermosas, PNN Los Nevados, PNN Doña Juana, SFF Galeras, SF Corota y PNN Selva de Florencia hasta el II cuatrimestre de 2022. 2. Los correos electrónicos de confirmación de validación por parte de la DTAO de los lotes de datos enviados y 3. Los correos electrónicos de envío al administrador nacional de los lotes de datos enviados por las AP y validados por la DTAO. Cabe mencionar que algunos lotes de datos como los de PNN Nevados y PNN Puracé, se encuentran en fase de validación por la DTAO).
</t>
    </r>
    <r>
      <rPr>
        <b/>
        <sz val="10"/>
        <rFont val="Arial Narrow"/>
        <family val="2"/>
      </rPr>
      <t>DTAN:</t>
    </r>
    <r>
      <rPr>
        <sz val="10"/>
        <rFont val="Arial Narrow"/>
        <family val="2"/>
      </rPr>
      <t xml:space="preserve"> La territorial Andes Nororientales a la fecha no se cuenta con el profesional temático para investigación y monitoreo. Para el segundo cuatrimestre de 2022 no se  presenta avance de seguimiento con las Áreas Protegidas de la DTAN. Se espera para el tercer cuatrimestre  presentar las evidencias de seguimiento solicitadas para este riesgo. 
</t>
    </r>
    <r>
      <rPr>
        <b/>
        <sz val="10"/>
        <rFont val="Arial Narrow"/>
        <family val="2"/>
      </rPr>
      <t>DTOR:</t>
    </r>
    <r>
      <rPr>
        <sz val="10"/>
        <rFont val="Arial Narrow"/>
        <family val="2"/>
      </rPr>
      <t xml:space="preserve"> Se entrega soporte de correo electrónico de entrega de los datos capturados en campo para subir al aplicativo de SICO-SMART de los PNNs Sierra de La Macarena y Chingaza. Anexos: Correo_envio_validación_datos_SMART_pChi y Correo_envio_validacion_dato_SMART_pSMac. 
</t>
    </r>
    <r>
      <rPr>
        <b/>
        <sz val="10"/>
        <rFont val="Arial Narrow"/>
        <family val="2"/>
      </rPr>
      <t>DTCA:</t>
    </r>
    <r>
      <rPr>
        <sz val="10"/>
        <rFont val="Arial Narrow"/>
        <family val="2"/>
      </rPr>
      <t xml:space="preserve"> La Dirección territorial no aporta evidencias por cuanto las áreas no están con la capacidad de manejo de la herramienta SMART por lo que no habrá cargue, por ende no es posible realizar seguimiento. Las áreas pidieron capacitación en sus sedes, pero no se dará porque el nivel central no tiene el tiempo ni los recursos. A cambio se programó un taller en la DTCA para realizar en septiembre. La agenda se ha revisado de manera preliminar con la responsable de la SGM (Margarita Rozo) pero para asegurar que la capacitación se lleve a cabo, se requiere que se aprueben los viáticos por FONAM. Aunque no sea posible el cargue de la información por la causa ya expuesta, las AP realizan las acciones y actividades insumos, para la generación de los datos y cargues en la herramienta una vez se cuente con el conocimiento para ello. Se evidencia una muestra de estos insumos.(Insumos para cargue en de los  VOC/PIC en la herramienta Smart)
</t>
    </r>
    <r>
      <rPr>
        <b/>
        <sz val="10"/>
        <rFont val="Arial Narrow"/>
        <family val="2"/>
      </rPr>
      <t>DTPA</t>
    </r>
    <r>
      <rPr>
        <sz val="10"/>
        <rFont val="Arial Narrow"/>
        <family val="2"/>
      </rPr>
      <t>: Se comparte Matriz organizado por área protegida, en el cual se presentan las evidencias del cargue y/o validación según corresponda en el sistema de información de investigación y monitoreo de PNN, durante la vigencia, para los VOC/PIC priorizados.
Evidencia: Segui.metasPAAInves&amp;Monitoreo_12may2021</t>
    </r>
  </si>
  <si>
    <r>
      <rPr>
        <b/>
        <sz val="10"/>
        <rFont val="Arial Narrow"/>
        <family val="2"/>
      </rPr>
      <t xml:space="preserve">GPM: </t>
    </r>
    <r>
      <rPr>
        <sz val="10"/>
        <rFont val="Arial Narrow"/>
        <family val="2"/>
      </rPr>
      <t>15/08/2022</t>
    </r>
  </si>
  <si>
    <r>
      <rPr>
        <b/>
        <sz val="10"/>
        <rFont val="Arial Narrow"/>
        <family val="2"/>
      </rPr>
      <t>GPM:</t>
    </r>
    <r>
      <rPr>
        <sz val="10"/>
        <rFont val="Arial Narrow"/>
        <family val="2"/>
      </rPr>
      <t xml:space="preserve"> Teniendo como base el ciclo de vida del dato que incluye la formulación, implementación, calidad-archivo, uso-retroalimentación, para la consolidación del módulo de informes de monitoreo e investigación en la herramienta SMART se realizaron las siguientes actividades:
a. Orientaciones del monitoreo e investigación para la consolidación de datos e información a nivel nacional:  Se han realizado orientaciones temáticas a 12 APs.
b. Capacitaciones HERRAMIENTA SMART, para la toma de datos de monitoreo entre mayo y agosto se realizaron con apoyo del aliado WCS, espacios de capacitación para los diferentes niveles de gestión y roles en el manejo de  la herramienta SMART módulo de registros ecológicos:modelo restauración con la participación de 15 personas; 3/06/2022 virtual a 6 áreas protegidas de las territoriales Pacífico (Utría, Sanquianga, Cabo manglares) y Caribe (Salamanca, Providencia, Corchal) en la temática de manglar, con 18 participantes; 21-24/06/2022 presencial a 9 areas de la territorial Andes Occidentales (Orquideas, Galeras, Guacharos, Puracé, Doña Juana, Nevados, Otun, Nevado del Huila, Tatama), en modelos de datos de restauración y recurso hídrico, con la participación de 27 personas.
c. Plantilla de informes de monitoreo: Con el aliado Riqueza Natural  se realizaron ajustes y entregas finales del proyecto de plantillas de informes y el cierre del proyecto, entrega de equipos donados configurados.
d. Análisis de integridad: En cuanto a los análisis de integridad de las APS,  que integran la información de investigación y monitoreo para evaluar el cumplimiento de los objetivos de conservación de las APs de enero-agosto se han realizado a escala de gruesa para 52 APs, de otra parte se avanza con 5 APs en análisis de integridad con base en datos de VOC filtro fino y filtro grueso.
e. Divulgación de resultados monitoreo e investigación: A través de la herramienta ArcGIS online se construyeron las experiencia de monitoreo e investigación para la divulgación de los programas y portafolios. En el caso de monitoreo el lector podrá observar informacion por AP sobre el documento programa de monitoreo, los voc con y sin monitoreo, la lista de diseños con  indicadores priorizados y los sitios de muestreo espacializados. En investigación, el listado de investigaciones otorgadas por aval y su ubicación dentro del AP. 
Evidencias: Carpetas: "ApoyoAPs"; "Capacitación SMART *; "Plantillas Piloto informes monitoreo"; "Análisisintegridad; "Divulgación monitoreo e investigación"  </t>
    </r>
  </si>
  <si>
    <r>
      <rPr>
        <b/>
        <sz val="10"/>
        <rFont val="Arial Narrow"/>
        <family val="2"/>
      </rPr>
      <t xml:space="preserve">GPM: </t>
    </r>
    <r>
      <rPr>
        <sz val="10"/>
        <rFont val="Arial Narrow"/>
        <family val="2"/>
      </rPr>
      <t>33.3%</t>
    </r>
  </si>
  <si>
    <r>
      <rPr>
        <b/>
        <sz val="10"/>
        <rFont val="Arial Narrow"/>
        <family val="2"/>
      </rPr>
      <t>GPM:</t>
    </r>
    <r>
      <rPr>
        <sz val="10"/>
        <rFont val="Arial Narrow"/>
        <family val="2"/>
      </rPr>
      <t xml:space="preserve"> En el primer cuatrimestre se reportaron los planes de trabajo con las 6 DTs, por ende, en dicho reporte se dio por cumplida la acción y en este cuatrimestre no se reporta.</t>
    </r>
  </si>
  <si>
    <r>
      <rPr>
        <b/>
        <sz val="10"/>
        <rFont val="Arial Narrow"/>
        <family val="2"/>
      </rPr>
      <t xml:space="preserve">GPM: </t>
    </r>
    <r>
      <rPr>
        <sz val="10"/>
        <rFont val="Arial Narrow"/>
        <family val="2"/>
      </rPr>
      <t>A la fecha los planes de trabajo de Estrategias Espaciales de Manejo, para las 6 direcciones territoriales, han sido objeto de seguimiento y acompañamiento desde el equipo de gobernanza del Grupo de Planeación y Manejo, el cual se ha consolidado en la matriz de seguimiento, donde se tienen atributos cuantitativos, cualitativos, y además se encuentran enlaces de soportes.</t>
    </r>
    <r>
      <rPr>
        <b/>
        <sz val="10"/>
        <rFont val="Arial Narrow"/>
        <family val="2"/>
      </rPr>
      <t xml:space="preserve">
Evidencias: </t>
    </r>
    <r>
      <rPr>
        <sz val="10"/>
        <rFont val="Arial Narrow"/>
        <family val="2"/>
      </rPr>
      <t>Matriz de seguimineto a planes de trabajo por DT.</t>
    </r>
  </si>
  <si>
    <r>
      <t xml:space="preserve">DTAM: </t>
    </r>
    <r>
      <rPr>
        <sz val="10"/>
        <rFont val="Arial Narrow"/>
        <family val="2"/>
      </rPr>
      <t xml:space="preserve">Con ocasión a la acción de control, en Orito: Cuenta con 15 acuerdos vigentes de Sistemas Sostenibles para la Conservación suscritos con campesinos de la zona con función amortiguadora del área protegida.
PNN Chiribiquete: Cuenta con 10 acuerdos de conservación vigentes, firmados con familias campesinas de la zona con función amortiguadora en el Municipio de Calamar (Guaviare). 
PNN Alto Fragua: Se realiza implementación de proyectos productivos de ciclo corto y ciclo largo con 127 familias ocupantes del AP; se realizó una segunda mesa técnica para la revisión de información y direccionamiento de las implementaciones entre los tres niveles de PNN, los tres niveles de la DSCI (Dirección Nacional de sustitución de cultivos de uso ilícito) y el Operador encargado de las implementaciones.
Evidencias:
Anexo 1 Informe de seguimiento y monitoreo a los acuerdos suscritos en la DTAM - II Cuatrimestre.
Anexo 2  Memoria_Revision_Familias_REP_26y27052022. 
</t>
    </r>
    <r>
      <rPr>
        <b/>
        <sz val="10"/>
        <rFont val="Arial Narrow"/>
        <family val="2"/>
      </rPr>
      <t>DTAO</t>
    </r>
    <r>
      <rPr>
        <sz val="10"/>
        <rFont val="Arial Narrow"/>
        <family val="2"/>
      </rPr>
      <t xml:space="preserve">: Durante esta vigencia se firmaron 5 acuerdos de Restauración Ecológica Participativa en el SFF Galeras, los cuales cuentan con concepto técnico aprobado por parte de la SGM, estos fueron enviados a la plataforma de acuerdos de la entidad. También se tienen avances en relacionamiento con propietarios de predios en el </t>
    </r>
    <r>
      <rPr>
        <b/>
        <sz val="10"/>
        <rFont val="Arial Narrow"/>
        <family val="2"/>
      </rPr>
      <t>PNN Los Nevados</t>
    </r>
    <r>
      <rPr>
        <sz val="10"/>
        <rFont val="Arial Narrow"/>
        <family val="2"/>
      </rPr>
      <t xml:space="preserve"> para lograr los 4 acuerdos que se tienen como meta en esta AP en la vigencia 2022; además se hace seguimiento a los acuerdos ya firmados en vigencias anteriores para</t>
    </r>
    <r>
      <rPr>
        <b/>
        <sz val="10"/>
        <rFont val="Arial Narrow"/>
        <family val="2"/>
      </rPr>
      <t xml:space="preserve"> Nevados, Selva de Florencia y Galeras, </t>
    </r>
    <r>
      <rPr>
        <sz val="10"/>
        <rFont val="Arial Narrow"/>
        <family val="2"/>
      </rPr>
      <t xml:space="preserve">las demás áreas presenta su seguimiento anual, tal como se estipula en los compromisos de los acuerdos firmados. Durante el mes de Junio el PNN Nevado del Huila incluyó meta de acuerdos en el PAA, por tanto se encuentran en revisión por parte de la SGM 6 acuerdos de REP, los cuales han sido trabajados entre el AP, las familias y la DTAO, esto hace parte de la construcción técnica y seguimiento a los acuerdos, dado que se revisa por parte de las diferentes instancias encargadas de la entidad los aspectos técnicos a implementar. Anexos: Carpera SFF Galeras. Informes de seguimiento acuerdos y carpeta de acuerdos firmados: 1. JESUS FLORENCIO PIZARRO.pdf, 2.LUIS ANTONIO RIASCOS.pdf, 3. LUIS IGNACIO CHAVES.pdf 4. MARIA TRANSITO DEL ROSARIO GOMEZ.pdf y 5. ZOILA DEL CARMEN PIZARRO ROSERO.pdf. 
Carpeta PNN Nevados: Carpeta seguimiento acuerdos: Informe grupo 1 seguimiento acuerdos, Informe Síntesis seguimiento acuerdos 6-8_7_22, matrizseguimientoacuerdosCCuencaOtún y Producto 3. Línea base de la oferta turística de los predios La Sierra y La Libertad. Carpeta acuerdos 2022: Acta 23 de junioConstruccion plan de trabajo; Propuestas de intervención Predio Termales; ReunionTermaleslaCabaña. 
Carpeta PNN Nevados del Huila: memorando Remisión Concepto técnico 120226030000873_00001 y Pantallazo Orfeo envío a CT 
Carpeta Selva de Florencia: InformeTecnicoAcuerdosConservacionfirmado.pdf e _InformeTecnicoAcuerdosConservacionfirmado.pdf
</t>
    </r>
    <r>
      <rPr>
        <b/>
        <sz val="10"/>
        <rFont val="Arial Narrow"/>
        <family val="2"/>
      </rPr>
      <t xml:space="preserve">DTAN: </t>
    </r>
    <r>
      <rPr>
        <sz val="10"/>
        <rFont val="Arial Narrow"/>
        <family val="2"/>
      </rPr>
      <t>Seguimiento a los acuerdos con comunidades campesinas que contemplan acciones con economía campesina y alternativa con uso compatible con los objetivos de conservación. En el periodo del mayo a agosto de 2022, desde la DTAN, se han adelantado acciones de seguimiento a acuerdos de Conservación de las siguientes áreas protegidas:
Anule: Se anexa informe que evidencia las acciones de seguimiento a los 6 acuerdos firmados en 2021. 
SFF GARF: Se anexa informe que evidencia las acciones de seguimiento a una muestra de los acuerdos vigentes de 2019 al 2021 
PNN Cocuy: Se anexa informe que evidencia las acciones de seguimiento a una muestra de los acuerdos vigentes de 2020 al 2021
PNN Yariguies: Se anexa informe que evidencia las acciones de seguimiento a una muestra de los acuerdos vigentes de 2020 al 2021
PNN Pisba: Se anexa informe que evidencia las acciones de seguimiento a una muestra de los acuerdos vigentes de 2019 al 2021
PNN Tama: Se anexa informe que evidencia las acciones de seguimiento a una muestra de los acuerdos vigentes de 2019 al 2021
El PNN Catatumbo no ha firmado de los 2019 al 2021 acuerdos con comunidad campesina. 
SFF Iguaque: En el SFF Iguaque en el periodo de análisis no ha sido posible adelantar acciones de seguimiento a los acuerdos de conservación firmados con familias campesinas, por las dificultades de relacionamiento que se han generado por la construcción de una plataforma de avistamiento de la laguna de Iguaque, y donde por desinformación generada por terceros, la comunidad específicamente del municipio de Chiquiza ha asumido una posición reactiva hacia la presencia institucional de Parques Nacionales Naturales de Colombia, por lo que de manera muy pertinente, se ha considerado que hasta no generar los espacios de dialogo y aclaración, lo más justo es no adelantar acciones de seguimiento. Anexo: https://www.parquesnacionales.gov.co/portal/es/santuario-de-fauna-y-flora-iguaque-reemplaza-puentes-y-senderos-de-mas-de-33-anos-sin-adecuaciones/
ANEXOS: INFORMES de AP por Seguimiento: (6 informes a 31-06-2022 de acciones de seguimiento a acuerdos de Conservación, de las áreas indicadas).</t>
    </r>
    <r>
      <rPr>
        <b/>
        <sz val="10"/>
        <rFont val="Arial Narrow"/>
        <family val="2"/>
      </rPr>
      <t xml:space="preserve">
DTOR: </t>
    </r>
    <r>
      <rPr>
        <sz val="10"/>
        <rFont val="Arial Narrow"/>
        <family val="2"/>
      </rPr>
      <t>Durante el periodo se realizó seguimiento a la implementación de los acuerdos que se han suscrito en los Parques Nacionales Naturales Tinigua, Sumapaz, Sierra de La Macarena, Cordillera de Los Picachos, Chingaza y Distrito Nacional de Manejo Integrado Cinaruco donde se resalta acciones como:  la gestión precontractual de estudios previos de insumos y elementos que contribuyen al fortalecimiento acuerdos, verificación en campo del estado actual de los tratamientos de restauración activa y sistemas sostenibles, seguimiento satelital del cambio en las coberturas de los acuerdos suscritos, implementación de siembras de especies nativas y propagación en viveros en el marco de los compromisos de restauración ecológica y espacios de relacionamiento con los campesinos beneficiados para identificar opciones de mejora en los tratamientos y definir la ruta de alternativas sostenibles teniendo en cuenta la construcción colectiva del concepto de vulnerabilidad que se viene adelantando. Anexo_1_Infor_seguimi_acuerd y Anexo_1b_anexo_infor_seguimi_acuerd.</t>
    </r>
    <r>
      <rPr>
        <b/>
        <sz val="10"/>
        <rFont val="Arial Narrow"/>
        <family val="2"/>
      </rPr>
      <t xml:space="preserve">
DTCA: </t>
    </r>
    <r>
      <rPr>
        <sz val="10"/>
        <rFont val="Arial Narrow"/>
        <family val="2"/>
      </rPr>
      <t xml:space="preserve">En el segundo trimestre del año 2022, se ha avanzado en el seguimiento y monitoreo de los acuerdos con comunidades campesinas de la siguiente manera: El Acuerdo denominado La Ruta de la Conservación se concertó, formalizó e inició su implementación durante la ejecución del proyecto de reactivación económica. Entre los meses de mayo y julio de 2022 La Ruta participó en el Encuentro de Acuerdos de conservación en VIPIS, en el marco de los Centros regionales de diálogo ambiental, en un diálogo de saberes en restauración ecológica de manglar, ha realizado jornadas voluntarias de restauración ecológica y los representantes legales de las organizaciones firmantes asistieron a la reunión convocada para definir el contenido y recibir insumos del informe de seguimiento para el comité respectivo. INFORME DE SEGUIMIENTO ACUERDO CON CAMPESINOS VIPIS MAYO A JULIO 2022. Seguimiento al acuerdo de conservación para procesos de producción de material vegetal como estrategia de relacionamiento social y restauración participativa, suscrito entre PNNC - DCTA y Asociación Grupo de Exsacerradores en la vigencia 2021, (ACUERDO_SIERRA). El Parque Nacional Natural Paramillo para el 2022 adelanta el proceso de seguimientos de acuerdos de uso, mediante proyectos de financiación internacional en el programa “Desarrollo Local Sostenible de la Unión Europea, en el enfoque de Uso Ocupación y Tenencia. 2022_06_25__Informe técnico sobre avances de los proyectos que se están ejecutando en el PNN Paramillo 2022.docx
</t>
    </r>
    <r>
      <rPr>
        <b/>
        <sz val="10"/>
        <rFont val="Arial Narrow"/>
        <family val="2"/>
      </rPr>
      <t xml:space="preserve">DTPA: </t>
    </r>
    <r>
      <rPr>
        <sz val="10"/>
        <rFont val="Arial Narrow"/>
        <family val="2"/>
      </rPr>
      <t>Para el segundo cuatrimestre se tiene
1. Acuerdo de voluntades vereda Pueblo Nuevo: Se avanza en la implementación del acuerdo de Pueblo Nuevo en zona es estratégica para el Parque, ya que sus habitantes tienen voluntad de transformar y mejorar sus prácticas agropecuarias, pero además están generando iniciativas que aportan a la conservación de fuentes hídricas, ecosistemas y biodiversidad. En el marco del acuerdo se avanzó en el 90% de la caracterización predial del Pueblo Nuevo; adicionalmente se ha realizado articulación con el DAGMA para la incorpación de familias en el esquema de PSA; implementación de aislamientos de fuentes hídricas y bosques subandions (1.4 Km) para la reducción de presiones.
2. Seguimiento a Acuerdos de restauración implementados al año 2021:
Informe de seguimiento a  los acuerdos suscritos por el Parque NN Farallones de Cali
Evidencias:
-Seguimiento a acuerdo de Pueblo Nuevo
Un informe de seguimiento
- Seguimiento a acuerdos REP
Matriz de seguimiento.</t>
    </r>
  </si>
  <si>
    <r>
      <rPr>
        <b/>
        <sz val="10"/>
        <rFont val="Arial Narrow"/>
        <family val="2"/>
      </rPr>
      <t>GTEA:</t>
    </r>
    <r>
      <rPr>
        <sz val="10"/>
        <rFont val="Arial Narrow"/>
        <family val="2"/>
      </rPr>
      <t xml:space="preserve"> 22/08/2022</t>
    </r>
  </si>
  <si>
    <r>
      <rPr>
        <b/>
        <sz val="10"/>
        <rFont val="Arial Narrow"/>
        <family val="2"/>
      </rPr>
      <t>GTEA:</t>
    </r>
    <r>
      <rPr>
        <sz val="10"/>
        <rFont val="Arial Narrow"/>
        <family val="2"/>
      </rPr>
      <t xml:space="preserve"> Se realiza recepción y validación del indicador 22 del PAA se adjunta matriz de las validaciones para cada DT del trimestre de junio. </t>
    </r>
    <r>
      <rPr>
        <b/>
        <sz val="10"/>
        <rFont val="Arial Narrow"/>
        <family val="2"/>
      </rPr>
      <t>Evidencia</t>
    </r>
    <r>
      <rPr>
        <sz val="10"/>
        <rFont val="Arial Narrow"/>
        <family val="2"/>
      </rPr>
      <t>: Carpeta Validaciones junio 2022 ind 22 PAA</t>
    </r>
  </si>
  <si>
    <r>
      <rPr>
        <b/>
        <sz val="10"/>
        <rFont val="Arial Narrow"/>
        <family val="2"/>
      </rPr>
      <t>GTEA:</t>
    </r>
    <r>
      <rPr>
        <sz val="10"/>
        <rFont val="Arial Narrow"/>
        <family val="2"/>
      </rPr>
      <t xml:space="preserve"> 30%</t>
    </r>
  </si>
  <si>
    <r>
      <t xml:space="preserve">PNN Churumbelos: </t>
    </r>
    <r>
      <rPr>
        <sz val="10"/>
        <rFont val="Arial Narrow"/>
        <family val="2"/>
      </rPr>
      <t>08/08/2022</t>
    </r>
    <r>
      <rPr>
        <b/>
        <sz val="10"/>
        <rFont val="Arial Narrow"/>
        <family val="2"/>
      </rPr>
      <t xml:space="preserve">
PNN Alto Fragua:</t>
    </r>
    <r>
      <rPr>
        <sz val="10"/>
        <rFont val="Arial Narrow"/>
        <family val="2"/>
      </rPr>
      <t xml:space="preserve"> 08/08/2022</t>
    </r>
    <r>
      <rPr>
        <b/>
        <sz val="10"/>
        <rFont val="Arial Narrow"/>
        <family val="2"/>
      </rPr>
      <t xml:space="preserve">
PNN Amacyacu:</t>
    </r>
    <r>
      <rPr>
        <sz val="10"/>
        <rFont val="Arial Narrow"/>
        <family val="2"/>
      </rPr>
      <t xml:space="preserve"> 08/08/2022</t>
    </r>
    <r>
      <rPr>
        <b/>
        <sz val="10"/>
        <rFont val="Arial Narrow"/>
        <family val="2"/>
      </rPr>
      <t xml:space="preserve">
PNN  Cahuinarí:</t>
    </r>
    <r>
      <rPr>
        <sz val="10"/>
        <rFont val="Arial Narrow"/>
        <family val="2"/>
      </rPr>
      <t xml:space="preserve"> 08/08/2022</t>
    </r>
    <r>
      <rPr>
        <b/>
        <sz val="10"/>
        <rFont val="Arial Narrow"/>
        <family val="2"/>
      </rPr>
      <t xml:space="preserve">
RNN Nukak: </t>
    </r>
    <r>
      <rPr>
        <sz val="10"/>
        <rFont val="Arial Narrow"/>
        <family val="2"/>
      </rPr>
      <t>08/08/2022</t>
    </r>
    <r>
      <rPr>
        <b/>
        <sz val="10"/>
        <rFont val="Arial Narrow"/>
        <family val="2"/>
      </rPr>
      <t xml:space="preserve">
SPM Orito:</t>
    </r>
    <r>
      <rPr>
        <sz val="10"/>
        <rFont val="Arial Narrow"/>
        <family val="2"/>
      </rPr>
      <t xml:space="preserve"> 08/08/2022</t>
    </r>
    <r>
      <rPr>
        <b/>
        <sz val="10"/>
        <rFont val="Arial Narrow"/>
        <family val="2"/>
      </rPr>
      <t xml:space="preserve">
PNN Río Puré:</t>
    </r>
    <r>
      <rPr>
        <sz val="10"/>
        <rFont val="Arial Narrow"/>
        <family val="2"/>
      </rPr>
      <t xml:space="preserve"> 08/08/2022</t>
    </r>
    <r>
      <rPr>
        <b/>
        <sz val="10"/>
        <rFont val="Arial Narrow"/>
        <family val="2"/>
      </rPr>
      <t xml:space="preserve">
PNN Yaigojé Apaporis: </t>
    </r>
    <r>
      <rPr>
        <sz val="10"/>
        <rFont val="Arial Narrow"/>
        <family val="2"/>
      </rPr>
      <t>08/08/2022</t>
    </r>
    <r>
      <rPr>
        <b/>
        <sz val="10"/>
        <rFont val="Arial Narrow"/>
        <family val="2"/>
      </rPr>
      <t xml:space="preserve">
PNN Chiribiquete: </t>
    </r>
    <r>
      <rPr>
        <sz val="10"/>
        <rFont val="Arial Narrow"/>
        <family val="2"/>
      </rPr>
      <t>08/08/2022</t>
    </r>
    <r>
      <rPr>
        <b/>
        <sz val="10"/>
        <rFont val="Arial Narrow"/>
        <family val="2"/>
      </rPr>
      <t xml:space="preserve">
RNN Puinawai:</t>
    </r>
    <r>
      <rPr>
        <sz val="10"/>
        <rFont val="Arial Narrow"/>
        <family val="2"/>
      </rPr>
      <t xml:space="preserve"> 08/08/2022</t>
    </r>
    <r>
      <rPr>
        <b/>
        <sz val="10"/>
        <rFont val="Arial Narrow"/>
        <family val="2"/>
      </rPr>
      <t xml:space="preserve">
PNN La Paya: </t>
    </r>
    <r>
      <rPr>
        <sz val="10"/>
        <rFont val="Arial Narrow"/>
        <family val="2"/>
      </rPr>
      <t>08/08/2022</t>
    </r>
  </si>
  <si>
    <r>
      <rPr>
        <b/>
        <sz val="10"/>
        <rFont val="Arial Narrow"/>
        <family val="2"/>
      </rPr>
      <t>PNN Churumbelos</t>
    </r>
    <r>
      <rPr>
        <sz val="10"/>
        <rFont val="Arial Narrow"/>
        <family val="2"/>
      </rPr>
      <t xml:space="preserve">: Con memorando 20225180004573 de junio 29 de 2022 se envia a DTAM informe de PVC II Trimestre (Anexo 1_memorando 20225180004573 de junio 29 de 2022.  Anexo 2i_ Informe PVC  II trimestre de 2022. Anexo 2ii_Informe SICOSMART de II trimestre de 2022).
</t>
    </r>
    <r>
      <rPr>
        <b/>
        <sz val="10"/>
        <rFont val="Arial Narrow"/>
        <family val="2"/>
      </rPr>
      <t>PNN Alto Fragua</t>
    </r>
    <r>
      <rPr>
        <sz val="10"/>
        <rFont val="Arial Narrow"/>
        <family val="2"/>
      </rPr>
      <t xml:space="preserve">: Remitió a la DTAM (memorando 20225160004133 el 09/05/2022) informe de implementación del protocolo correspondiente al periodo año 2018 – abril 2022. Desde la DTAM se remite con memorando 20225050000663 del 07/06/22 al Grupo de Trámites y Evaluación Ambiental, acusándose recibido mediante memorando 20222300005043 del 09/06/2022, para continuar con la implementación. (Anexo_1_Orfeo PNN, Anexo 2 Orfeo DTAM, Anexo 3 Inf_implementacion_protocolo PVyC y Anexo 4 Orfeo GTEA).
</t>
    </r>
    <r>
      <rPr>
        <b/>
        <sz val="10"/>
        <rFont val="Arial Narrow"/>
        <family val="2"/>
      </rPr>
      <t>PNN Amacayacu</t>
    </r>
    <r>
      <rPr>
        <sz val="10"/>
        <rFont val="Arial Narrow"/>
        <family val="2"/>
      </rPr>
      <t xml:space="preserve">: El equipo realiza anualmente el informe de implementacion del protocolo de PVC de manera que se recogen los insumos en cada trimestre para llenar esta estructura con esta informacion. En cuanto a los informes de PVC se realizan trimestralmente.ANEXO 1. INFORME II TRIM. PVC PNNRPU.
</t>
    </r>
    <r>
      <rPr>
        <b/>
        <sz val="10"/>
        <rFont val="Arial Narrow"/>
        <family val="2"/>
      </rPr>
      <t>PNN Cahuinarí</t>
    </r>
    <r>
      <rPr>
        <sz val="10"/>
        <rFont val="Arial Narrow"/>
        <family val="2"/>
      </rPr>
      <t xml:space="preserve">: Durante el segundo trimestre del año en curso se han adelantado 10 recorridos de PVC (uno aéreo y nueve acuáticos) con el acompañamiento de funcionarios y expertos locales, estos recorridos han sido de gran relevancia porque ayudan al monitoreo del estado de las PIC y a fortalecer el relacionamiento entre líderes y autoridades en torno a la gobernanza del territorio. Anexo 1: informe-gestión-pvc-2-trimestre-2022, Anexo 2 patrullajes-pdf-2-trimestre-2022
</t>
    </r>
    <r>
      <rPr>
        <b/>
        <sz val="10"/>
        <rFont val="Arial Narrow"/>
        <family val="2"/>
      </rPr>
      <t>RNN Nukak</t>
    </r>
    <r>
      <rPr>
        <sz val="10"/>
        <rFont val="Arial Narrow"/>
        <family val="2"/>
      </rPr>
      <t xml:space="preserve">: El AP desarrolla las acciones de implementación del protocolo con el apoyo de las diferentes herramientas tecnológicas habilitadas para el seguimiento a las presiones antrópicas (SICO SMART y aplicativos) y los informes de PVC. Anexo 1. Informe PVC 2do_TRIM_2022. Anexo 2. Reporte Sico SMART 2do Tri_000006. Anexo 3 Informe_seguimiento Protocolo PVC_ 2do_NUKAK. Anexo 4: correo envió informe implementación PVC a la DTAM
</t>
    </r>
    <r>
      <rPr>
        <b/>
        <sz val="10"/>
        <rFont val="Arial Narrow"/>
        <family val="2"/>
      </rPr>
      <t>SPM Orito</t>
    </r>
    <r>
      <rPr>
        <sz val="10"/>
        <rFont val="Arial Narrow"/>
        <family val="2"/>
      </rPr>
      <t xml:space="preserve">: Se adjunta el Informe del segundo trimestre de Prevención, Vigilancia y Control - P, V y C._Anexo 1: 06_30_2022_ Informe de Gestión PVyC_2do Trim_ F.
</t>
    </r>
    <r>
      <rPr>
        <b/>
        <sz val="10"/>
        <rFont val="Arial Narrow"/>
        <family val="2"/>
      </rPr>
      <t xml:space="preserve">PNN Río Puré: </t>
    </r>
    <r>
      <rPr>
        <sz val="10"/>
        <rFont val="Arial Narrow"/>
        <family val="2"/>
      </rPr>
      <t xml:space="preserve">El equipo del AP durante el segundo cuatrimestre avanzó en la elaboración del informe final de seguimiento al protocolo de PVC correspondiente al periodo comprendido entre mayo del 2020 y mayo del 2022, toda vez que su aprobación fue en mayo del 2017. Mediante correo este documento fue enviado desde el AP a la DTAM y posteriormente por memorando la DTAM lo reenvió al coordinador del grupo de trámites y evaluación ambiental como se reportó en el seguimiento anterior. Para finales de abril el Grupo de Tramites envió a la jefatura del AP, el memorando con las recomendaciones para continuar con la implementación del mencionado protocolo, memorando que se adjunta como evidencia en este segundo trimestre, quedando pendiente la tarea de avanzar en la actualización del protocolo dados los cinco años que cumple desde su aprobación (ANEXO 1.  MEMO RECIBIDO INF. IMPLEMENTACION PROT. PVC 2020-2022)  Por otra parte, para este segundo reporte de seguimiento se adjunta también el informe de PVC correspondiente al segundo trimestre 2022. (ANEXO 2. INFORME PVC II TRIMESTRE)
</t>
    </r>
    <r>
      <rPr>
        <b/>
        <sz val="10"/>
        <rFont val="Arial Narrow"/>
        <family val="2"/>
      </rPr>
      <t>PNN Yaigojé Apaporis</t>
    </r>
    <r>
      <rPr>
        <sz val="10"/>
        <rFont val="Arial Narrow"/>
        <family val="2"/>
      </rPr>
      <t xml:space="preserve">: Se está realizando implementación del protocolo PVC acorde a los lineamientos establecidos, se tiene programación de recorridos e informe trimestral PVC, se cuenta con informe final sobrevuelo zona sur del AP. Anexo 1 Informe 2doTri2022PVC_PnnYAP, Anexo 2 prouesta prog recorridos pvc pnn yapaamb_fo_25_06062022 (1).xlsx.
</t>
    </r>
    <r>
      <rPr>
        <b/>
        <sz val="10"/>
        <rFont val="Arial Narrow"/>
        <family val="2"/>
      </rPr>
      <t>PNN Chiribiquete</t>
    </r>
    <r>
      <rPr>
        <sz val="10"/>
        <rFont val="Arial Narrow"/>
        <family val="2"/>
      </rPr>
      <t xml:space="preserve">: Mediante memorando 20225170005353 del 27 de julio 2022 se entrega el informe de implementación del Protocolo de PVC a la DTAM. Anexo 1. Memorando entrega Informe Implementación PVyC. Anexo 2. Memorando recibido informe Implementación PVyC
</t>
    </r>
    <r>
      <rPr>
        <b/>
        <sz val="10"/>
        <rFont val="Arial Narrow"/>
        <family val="2"/>
      </rPr>
      <t>RNN Puinawai</t>
    </r>
    <r>
      <rPr>
        <sz val="10"/>
        <rFont val="Arial Narrow"/>
        <family val="2"/>
      </rPr>
      <t xml:space="preserve">: Teniendo en cuenta el informe de riesgos del GCI que llevo a la generación del plan de mejoramiento, donde se identifican acciones relacionadas con el informe de protocolo de PVC se generó plan de mejoramiento el cual fue suscrito con el GCI con el fin de articular acciones con la DTAM para contar con esta información. (el plan se encuentra en ejecución) Anexo 1. PLAN DE MEJORAMIENTO RNN PUINAWAI POR RIESGOS 1ER CUATRIMETRE 22 Ajustado. Anexo 2. Respuesta GCI Aprobación Plan de Mejoramiento 120225250001103_00006
</t>
    </r>
    <r>
      <rPr>
        <b/>
        <sz val="10"/>
        <rFont val="Arial Narrow"/>
        <family val="2"/>
      </rPr>
      <t>PNN La Paya:</t>
    </r>
    <r>
      <rPr>
        <sz val="10"/>
        <rFont val="Arial Narrow"/>
        <family val="2"/>
      </rPr>
      <t xml:space="preserve"> Cuenta con el documento aprobado mediante el ORFEO No, 20202000003413, para la aprobación del Protocolo de PVyC con fecha de Junio de 2020, el cual los avances para este año se presentan, mediante los informes trimestrales y anuales de implementación. 1. Anexo 2. Segundo Informe de gestión trimestral PVC PNN LA PAYA  2022, 2 Anexo Informe Implementación Protocolo PVyC 2021 - 2022 (Año 2022)</t>
    </r>
  </si>
  <si>
    <r>
      <t>PNN Churumbelos:</t>
    </r>
    <r>
      <rPr>
        <sz val="10"/>
        <rFont val="Arial Narrow"/>
        <family val="2"/>
      </rPr>
      <t xml:space="preserve"> 33,3%</t>
    </r>
    <r>
      <rPr>
        <b/>
        <sz val="10"/>
        <rFont val="Arial Narrow"/>
        <family val="2"/>
      </rPr>
      <t xml:space="preserve">
PNN Alto Fragua: </t>
    </r>
    <r>
      <rPr>
        <sz val="10"/>
        <rFont val="Arial Narrow"/>
        <family val="2"/>
      </rPr>
      <t>33,3%</t>
    </r>
    <r>
      <rPr>
        <b/>
        <sz val="10"/>
        <rFont val="Arial Narrow"/>
        <family val="2"/>
      </rPr>
      <t xml:space="preserve">
PNN Amacayacu:</t>
    </r>
    <r>
      <rPr>
        <sz val="10"/>
        <rFont val="Arial Narrow"/>
        <family val="2"/>
      </rPr>
      <t xml:space="preserve"> 33,3%</t>
    </r>
    <r>
      <rPr>
        <b/>
        <sz val="10"/>
        <rFont val="Arial Narrow"/>
        <family val="2"/>
      </rPr>
      <t xml:space="preserve">
PNN  Cahuinarí: </t>
    </r>
    <r>
      <rPr>
        <sz val="10"/>
        <rFont val="Arial Narrow"/>
        <family val="2"/>
      </rPr>
      <t>33,3%</t>
    </r>
    <r>
      <rPr>
        <b/>
        <sz val="10"/>
        <rFont val="Arial Narrow"/>
        <family val="2"/>
      </rPr>
      <t xml:space="preserve">
RNN Nukak:</t>
    </r>
    <r>
      <rPr>
        <sz val="10"/>
        <rFont val="Arial Narrow"/>
        <family val="2"/>
      </rPr>
      <t xml:space="preserve"> 33,3%</t>
    </r>
    <r>
      <rPr>
        <b/>
        <sz val="10"/>
        <rFont val="Arial Narrow"/>
        <family val="2"/>
      </rPr>
      <t xml:space="preserve">
SPM Orito: </t>
    </r>
    <r>
      <rPr>
        <sz val="10"/>
        <rFont val="Arial Narrow"/>
        <family val="2"/>
      </rPr>
      <t>33,3%</t>
    </r>
    <r>
      <rPr>
        <b/>
        <sz val="10"/>
        <rFont val="Arial Narrow"/>
        <family val="2"/>
      </rPr>
      <t xml:space="preserve">
PNN Río Puré: </t>
    </r>
    <r>
      <rPr>
        <sz val="10"/>
        <rFont val="Arial Narrow"/>
        <family val="2"/>
      </rPr>
      <t>33,3%</t>
    </r>
    <r>
      <rPr>
        <b/>
        <sz val="10"/>
        <rFont val="Arial Narrow"/>
        <family val="2"/>
      </rPr>
      <t xml:space="preserve">
PNN Yaigojé Apaporis: </t>
    </r>
    <r>
      <rPr>
        <sz val="10"/>
        <rFont val="Arial Narrow"/>
        <family val="2"/>
      </rPr>
      <t>33,3%</t>
    </r>
    <r>
      <rPr>
        <b/>
        <sz val="10"/>
        <rFont val="Arial Narrow"/>
        <family val="2"/>
      </rPr>
      <t xml:space="preserve">
PNN Chiribiquete: </t>
    </r>
    <r>
      <rPr>
        <sz val="10"/>
        <rFont val="Arial Narrow"/>
        <family val="2"/>
      </rPr>
      <t>33,3%</t>
    </r>
    <r>
      <rPr>
        <b/>
        <sz val="10"/>
        <rFont val="Arial Narrow"/>
        <family val="2"/>
      </rPr>
      <t xml:space="preserve">
RNN Puinawai:  </t>
    </r>
    <r>
      <rPr>
        <sz val="10"/>
        <rFont val="Arial Narrow"/>
        <family val="2"/>
      </rPr>
      <t>0%</t>
    </r>
    <r>
      <rPr>
        <b/>
        <sz val="10"/>
        <rFont val="Arial Narrow"/>
        <family val="2"/>
      </rPr>
      <t xml:space="preserve">
PNN La Paya: </t>
    </r>
    <r>
      <rPr>
        <sz val="10"/>
        <rFont val="Arial Narrow"/>
        <family val="2"/>
      </rPr>
      <t>33,3%</t>
    </r>
  </si>
  <si>
    <r>
      <rPr>
        <b/>
        <sz val="10"/>
        <rFont val="Arial Narrow"/>
        <family val="2"/>
      </rPr>
      <t>DTAM</t>
    </r>
    <r>
      <rPr>
        <sz val="10"/>
        <rFont val="Arial Narrow"/>
        <family val="2"/>
      </rPr>
      <t xml:space="preserve">: 29/07/2022
</t>
    </r>
    <r>
      <rPr>
        <b/>
        <sz val="10"/>
        <rFont val="Arial Narrow"/>
        <family val="2"/>
      </rPr>
      <t xml:space="preserve">DTCA: </t>
    </r>
    <r>
      <rPr>
        <sz val="10"/>
        <rFont val="Arial Narrow"/>
        <family val="2"/>
      </rPr>
      <t xml:space="preserve">01/08/2022
</t>
    </r>
    <r>
      <rPr>
        <b/>
        <sz val="10"/>
        <rFont val="Arial Narrow"/>
        <family val="2"/>
      </rPr>
      <t>DTOR:</t>
    </r>
    <r>
      <rPr>
        <sz val="10"/>
        <rFont val="Arial Narrow"/>
        <family val="2"/>
      </rPr>
      <t xml:space="preserve"> 12/08/2022
</t>
    </r>
    <r>
      <rPr>
        <b/>
        <sz val="10"/>
        <rFont val="Arial Narrow"/>
        <family val="2"/>
      </rPr>
      <t>DTAO</t>
    </r>
    <r>
      <rPr>
        <sz val="10"/>
        <rFont val="Arial Narrow"/>
        <family val="2"/>
      </rPr>
      <t xml:space="preserve">: 04/08/202
</t>
    </r>
    <r>
      <rPr>
        <b/>
        <sz val="10"/>
        <rFont val="Arial Narrow"/>
        <family val="2"/>
      </rPr>
      <t>DTAN</t>
    </r>
    <r>
      <rPr>
        <sz val="10"/>
        <rFont val="Arial Narrow"/>
        <family val="2"/>
      </rPr>
      <t>: 09/08/2022</t>
    </r>
    <r>
      <rPr>
        <b/>
        <sz val="10"/>
        <rFont val="Arial Narrow"/>
        <family val="2"/>
      </rPr>
      <t xml:space="preserve">
DTPA:</t>
    </r>
    <r>
      <rPr>
        <sz val="10"/>
        <rFont val="Arial Narrow"/>
        <family val="2"/>
      </rPr>
      <t xml:space="preserve"> 02/08/2022</t>
    </r>
  </si>
  <si>
    <r>
      <rPr>
        <b/>
        <sz val="10"/>
        <rFont val="Arial Narrow"/>
        <family val="2"/>
      </rPr>
      <t>DTAM</t>
    </r>
    <r>
      <rPr>
        <sz val="10"/>
        <rFont val="Arial Narrow"/>
        <family val="2"/>
      </rPr>
      <t xml:space="preserve">: Para el periodo de reporte conforme a los lineamientos establecidos en el lineamiento vigente de PVC (Incluye procedimientos y guías) la dirección territorial reviso y aprobó el informe de implementación del protocolo de Prevención, Vigilancia y control del PNN Alto Fragua Indi Wasi, PNN La Paya y PNN Serranía de Chiribiquete con su envío como parte del trámite y adopción ante la SGM . Anexo 1 memorando 20225050000663 aprobaciónAlto Fragua, Anexo 2 memorando 20222300008063 aprobación La Paya, Anexo 2 Memorando 20222300008053 aprobación Chiribiquete.
</t>
    </r>
    <r>
      <rPr>
        <b/>
        <sz val="10"/>
        <rFont val="Arial Narrow"/>
        <family val="2"/>
      </rPr>
      <t>DTCA</t>
    </r>
    <r>
      <rPr>
        <sz val="10"/>
        <rFont val="Arial Narrow"/>
        <family val="2"/>
      </rPr>
      <t xml:space="preserve">: Se reportó PAA con corte mes de junio de la presente vigencia, Indicador 22, se reportaron los 14 informes de las áreas protegidas. Las áreas protegidas de PNN Bahía Portete y SF Acandí, Playón y Playona registran el envío de su informe de seguimiento de actividades de PVC trimestral; no obstante, debido a la dificultad que presentan en cuanto a su capacidad instalada y talento humano, no les es posible anexar los formatos relacionados con SicoSmart, debido a que no cuentan con el personal que maneja la herramienta. (MATRIZ PAA VERSION 21 junio 2022 Reporte 1 semestre (1));( Evidencias_22. Porcentaje de informes de PVC - II Trimestre (2)); (Correo - Reporte PAA - PVC finalizado (1)).
</t>
    </r>
    <r>
      <rPr>
        <b/>
        <sz val="10"/>
        <rFont val="Arial Narrow"/>
        <family val="2"/>
      </rPr>
      <t>DTOR:</t>
    </r>
    <r>
      <rPr>
        <sz val="10"/>
        <rFont val="Arial Narrow"/>
        <family val="2"/>
      </rPr>
      <t xml:space="preserve"> Se hace entrega del informe trimestral de acciones de prevención, vigilancia y control de las áreas protegidas PNNs El Tuparro, Chingaza, Sumapaz, Cordillera de Los Picachos, Tinigua y Sierra de La Macarena con sus respectivos anexos como seguimiento a recorridos, planificación de recorridos e informe de SICO-SMART. Nota: El DNMI Cinaruco no cuenta con Protocolo de PVC por lo tanto no se presenta informe de esta área protegida.  Anexo_1_ii_trime.
</t>
    </r>
    <r>
      <rPr>
        <b/>
        <sz val="10"/>
        <rFont val="Arial Narrow"/>
        <family val="2"/>
      </rPr>
      <t>DTAO:</t>
    </r>
    <r>
      <rPr>
        <sz val="10"/>
        <rFont val="Arial Narrow"/>
        <family val="2"/>
      </rPr>
      <t xml:space="preserve"> Se reliza reporte por parte de la DTAO y sus 12 áreas protegidas en la matriz de PAA correspondiente al II trimestre 2022. del indicador % de informes de acciones de prevención, vigilancia y control en las áreas administradas por PNNC.  De acuerdo a esto, cada una de las 12 áreas protegidas cargaron  su informe de PVC de II trimestre con sus anexos correspondientes. Desde la DTAO se realizó la validación y reporte consolidado en la matriz de PAA. Ademas se envío por correo electronico al Grupo de Trámites y Evaluación Ambiental, los 12 informes de seguimiento trimestral de implementación de acciones del protocolo de PVC de las 12 AP de la DTAO  correspondientes al II trimestre del 2022 revisados por la territorial.  Evidencias: 1. Reporte PAA indicador 22- II trimestre 2022 DTAO y  Gmail - Remisión de Informes de seguimiento de acciones de PVC- trimestre II- DTAO. 
</t>
    </r>
    <r>
      <rPr>
        <b/>
        <sz val="10"/>
        <rFont val="Arial Narrow"/>
        <family val="2"/>
      </rPr>
      <t xml:space="preserve">DTAN: </t>
    </r>
    <r>
      <rPr>
        <sz val="10"/>
        <rFont val="Arial Narrow"/>
        <family val="2"/>
      </rPr>
      <t xml:space="preserve">Para el segundo trimestre de 2022 se generaron los informes de PVC para cada una de las Áreas protegidas de la DTAN y así mismo se reportaron al PAA de la DTAN, se adjunta enlace del DRIVE donde reposan las evidencias. https://drive.google.com/drive/folders/1wXAitgUuyXARXyM7vyd9vfZ2STmtots6?usp=sharing
Se adjunta correo electrónico enviado al nivel central por profesional de planeación  DTAN con el reporte de las metas al segundo trimestre de 2022.
Se adjunta informe trimestral de acciones de prevención, vigilancia y control  de cada una de las AP de la DTAN al segundo trimestre de 2022.. ANEXOS: 1. DTAN  CORREO ELECT REPORTE PAA SEGUNDO TRIMESTRE.,-  CATATUMBO Informe PVC.-  COCUY PAA  INFORME DE PVC.-  ESTORAQUES INFORME DE PVC.-  GUANENTA INFORME_PVC.-  IGUAQUE Informe  PVC.-  PISBA INFORMEDE PVC.-  TAMA Informe PVC..-  YARIGUIES Informe PVC.
</t>
    </r>
    <r>
      <rPr>
        <b/>
        <sz val="10"/>
        <rFont val="Arial Narrow"/>
        <family val="2"/>
      </rPr>
      <t>DTPA</t>
    </r>
    <r>
      <rPr>
        <sz val="10"/>
        <rFont val="Arial Narrow"/>
        <family val="2"/>
      </rPr>
      <t>: Aprobados los protocolos de PVC, las Aps vienen aplicandolos en los recorridos realizados los cuales son remitidos a la DT  y la DT a NC, en los reportes de PAA.
Evidencia: -REPORTE PAA-DTPA (ENERO-JUNIO) y -Correo  Correo - Seguimiento PAA-DTPA (ENERO-JUNIO)</t>
    </r>
  </si>
  <si>
    <r>
      <t xml:space="preserve">DTAN: para el año 2022 se proyecta para las AP de Iguaque, El Cocuy y Guanentá se actualice el protocolo PVC ya que cumple su vigencia de cinco años, a continuación se detalla las fechas de formulación e implementación de los protocolos de PVC
SFF Iguaque 14/08/2017, - PNN - Cocuy 17/08/2017.- SFF – Guanentá ARF 6/06/2017 
A los que se les envía memorando informando el vencimiento del protocolo y solicitando formulación de un nuevo documento para aprobación. Los memorandos se adjuntan a las evidencias de cada AP. Se consolida la información de los informes PVC al segundo trimestre 2022 de las AP de la DTAN con protocolo vigente a la fecha del segundo informe trimestral 2022. 
</t>
    </r>
    <r>
      <rPr>
        <b/>
        <sz val="10"/>
        <rFont val="Arial Narrow"/>
        <family val="2"/>
      </rPr>
      <t>PNN CATATUMBO:</t>
    </r>
    <r>
      <rPr>
        <sz val="10"/>
        <rFont val="Arial Narrow"/>
        <family val="2"/>
      </rPr>
      <t xml:space="preserve"> CATATUMBO Informe PVC.-  
</t>
    </r>
    <r>
      <rPr>
        <b/>
        <sz val="10"/>
        <rFont val="Arial Narrow"/>
        <family val="2"/>
      </rPr>
      <t>PNN COCUY:</t>
    </r>
    <r>
      <rPr>
        <sz val="10"/>
        <rFont val="Arial Narrow"/>
        <family val="2"/>
      </rPr>
      <t xml:space="preserve"> COCUY MEMORANDO 20225530000763 ,-  COCUY PAA  INFORME DE PVC.-  
</t>
    </r>
    <r>
      <rPr>
        <b/>
        <sz val="10"/>
        <rFont val="Arial Narrow"/>
        <family val="2"/>
      </rPr>
      <t xml:space="preserve">ANU ESTORAQUES: </t>
    </r>
    <r>
      <rPr>
        <sz val="10"/>
        <rFont val="Arial Narrow"/>
        <family val="2"/>
      </rPr>
      <t xml:space="preserve">ESTORAQUES INFORME DE PVC.-  
</t>
    </r>
    <r>
      <rPr>
        <b/>
        <sz val="10"/>
        <rFont val="Arial Narrow"/>
        <family val="2"/>
      </rPr>
      <t>SFF GUANENTA ALTO RIO FONCE</t>
    </r>
    <r>
      <rPr>
        <sz val="10"/>
        <rFont val="Arial Narrow"/>
        <family val="2"/>
      </rPr>
      <t xml:space="preserve">: GUANENTA MEMORANDO 20225530000743, -  GUANENTA INFORME_PVC.-  
</t>
    </r>
    <r>
      <rPr>
        <b/>
        <sz val="10"/>
        <rFont val="Arial Narrow"/>
        <family val="2"/>
      </rPr>
      <t>SFF IGUAQUE</t>
    </r>
    <r>
      <rPr>
        <sz val="10"/>
        <rFont val="Arial Narrow"/>
        <family val="2"/>
      </rPr>
      <t xml:space="preserve">: IGUAQUE MEMORANDO 20225530000753,- IGUAQUE Informe  PVC.-  
</t>
    </r>
    <r>
      <rPr>
        <b/>
        <sz val="10"/>
        <rFont val="Arial Narrow"/>
        <family val="2"/>
      </rPr>
      <t xml:space="preserve">PNN PISBA: </t>
    </r>
    <r>
      <rPr>
        <sz val="10"/>
        <rFont val="Arial Narrow"/>
        <family val="2"/>
      </rPr>
      <t xml:space="preserve">PISBA INFORMEDE PVC.-  
</t>
    </r>
    <r>
      <rPr>
        <b/>
        <sz val="10"/>
        <rFont val="Arial Narrow"/>
        <family val="2"/>
      </rPr>
      <t>PNN TAMA</t>
    </r>
    <r>
      <rPr>
        <sz val="10"/>
        <rFont val="Arial Narrow"/>
        <family val="2"/>
      </rPr>
      <t xml:space="preserve">: TAMA Informe PVC..-  
</t>
    </r>
    <r>
      <rPr>
        <b/>
        <sz val="10"/>
        <rFont val="Arial Narrow"/>
        <family val="2"/>
      </rPr>
      <t xml:space="preserve">PNN SERRANIA YARIGUIES: </t>
    </r>
    <r>
      <rPr>
        <sz val="10"/>
        <rFont val="Arial Narrow"/>
        <family val="2"/>
      </rPr>
      <t>YARIGUIES Informe PVC.</t>
    </r>
  </si>
  <si>
    <r>
      <t xml:space="preserve">PNN CATATUMBO BARI </t>
    </r>
    <r>
      <rPr>
        <sz val="10"/>
        <rFont val="Arial Narrow"/>
        <family val="2"/>
      </rPr>
      <t>33,33%</t>
    </r>
    <r>
      <rPr>
        <b/>
        <sz val="10"/>
        <rFont val="Arial Narrow"/>
        <family val="2"/>
      </rPr>
      <t xml:space="preserve">
PNN COCUY </t>
    </r>
    <r>
      <rPr>
        <sz val="10"/>
        <rFont val="Arial Narrow"/>
        <family val="2"/>
      </rPr>
      <t>33,33%</t>
    </r>
    <r>
      <rPr>
        <b/>
        <sz val="10"/>
        <rFont val="Arial Narrow"/>
        <family val="2"/>
      </rPr>
      <t xml:space="preserve">
AUN ESTORAQUES</t>
    </r>
    <r>
      <rPr>
        <sz val="10"/>
        <rFont val="Arial Narrow"/>
        <family val="2"/>
      </rPr>
      <t xml:space="preserve"> 33,33%</t>
    </r>
    <r>
      <rPr>
        <b/>
        <sz val="10"/>
        <rFont val="Arial Narrow"/>
        <family val="2"/>
      </rPr>
      <t xml:space="preserve">
SFF GUANENTA ALTO RIO FONCE </t>
    </r>
    <r>
      <rPr>
        <sz val="10"/>
        <rFont val="Arial Narrow"/>
        <family val="2"/>
      </rPr>
      <t>33,33%</t>
    </r>
    <r>
      <rPr>
        <b/>
        <sz val="10"/>
        <rFont val="Arial Narrow"/>
        <family val="2"/>
      </rPr>
      <t xml:space="preserve">
SFF IGUAQUE: </t>
    </r>
    <r>
      <rPr>
        <sz val="10"/>
        <rFont val="Arial Narrow"/>
        <family val="2"/>
      </rPr>
      <t>33,33%</t>
    </r>
    <r>
      <rPr>
        <b/>
        <sz val="10"/>
        <rFont val="Arial Narrow"/>
        <family val="2"/>
      </rPr>
      <t xml:space="preserve">
PNN PISBA </t>
    </r>
    <r>
      <rPr>
        <sz val="10"/>
        <rFont val="Arial Narrow"/>
        <family val="2"/>
      </rPr>
      <t>33,33%</t>
    </r>
    <r>
      <rPr>
        <b/>
        <sz val="10"/>
        <rFont val="Arial Narrow"/>
        <family val="2"/>
      </rPr>
      <t xml:space="preserve">
PNN SERRANIA YARIGUIES </t>
    </r>
    <r>
      <rPr>
        <sz val="10"/>
        <rFont val="Arial Narrow"/>
        <family val="2"/>
      </rPr>
      <t>33,33%</t>
    </r>
    <r>
      <rPr>
        <b/>
        <sz val="10"/>
        <rFont val="Arial Narrow"/>
        <family val="2"/>
      </rPr>
      <t xml:space="preserve">
PNN TAMA </t>
    </r>
    <r>
      <rPr>
        <sz val="10"/>
        <rFont val="Arial Narrow"/>
        <family val="2"/>
      </rPr>
      <t>33,33%</t>
    </r>
  </si>
  <si>
    <r>
      <t xml:space="preserve">PNN PICACHOS: </t>
    </r>
    <r>
      <rPr>
        <sz val="10"/>
        <rFont val="Arial Narrow"/>
        <family val="2"/>
      </rPr>
      <t>33%</t>
    </r>
    <r>
      <rPr>
        <b/>
        <sz val="10"/>
        <rFont val="Arial Narrow"/>
        <family val="2"/>
      </rPr>
      <t xml:space="preserve">
PNN MACARENA: </t>
    </r>
    <r>
      <rPr>
        <sz val="10"/>
        <rFont val="Arial Narrow"/>
        <family val="2"/>
      </rPr>
      <t>33%</t>
    </r>
    <r>
      <rPr>
        <b/>
        <sz val="10"/>
        <rFont val="Arial Narrow"/>
        <family val="2"/>
      </rPr>
      <t xml:space="preserve">
PNN TINIGUA: </t>
    </r>
    <r>
      <rPr>
        <sz val="10"/>
        <rFont val="Arial Narrow"/>
        <family val="2"/>
      </rPr>
      <t>33%</t>
    </r>
    <r>
      <rPr>
        <b/>
        <sz val="10"/>
        <rFont val="Arial Narrow"/>
        <family val="2"/>
      </rPr>
      <t xml:space="preserve">
PNN CHINGAZA: </t>
    </r>
    <r>
      <rPr>
        <sz val="10"/>
        <rFont val="Arial Narrow"/>
        <family val="2"/>
      </rPr>
      <t>33%</t>
    </r>
    <r>
      <rPr>
        <b/>
        <sz val="10"/>
        <rFont val="Arial Narrow"/>
        <family val="2"/>
      </rPr>
      <t xml:space="preserve">
PNN SUMAPAZ: </t>
    </r>
    <r>
      <rPr>
        <sz val="10"/>
        <rFont val="Arial Narrow"/>
        <family val="2"/>
      </rPr>
      <t>33%</t>
    </r>
    <r>
      <rPr>
        <b/>
        <sz val="10"/>
        <rFont val="Arial Narrow"/>
        <family val="2"/>
      </rPr>
      <t xml:space="preserve">
PNN EL TUPARRO: </t>
    </r>
    <r>
      <rPr>
        <sz val="10"/>
        <rFont val="Arial Narrow"/>
        <family val="2"/>
      </rPr>
      <t>33%</t>
    </r>
    <r>
      <rPr>
        <b/>
        <sz val="10"/>
        <rFont val="Arial Narrow"/>
        <family val="2"/>
      </rPr>
      <t xml:space="preserve">
DNMI CINARUCO: </t>
    </r>
    <r>
      <rPr>
        <sz val="10"/>
        <rFont val="Arial Narrow"/>
        <family val="2"/>
      </rPr>
      <t>0%</t>
    </r>
  </si>
  <si>
    <r>
      <rPr>
        <b/>
        <sz val="10"/>
        <rFont val="Arial Narrow"/>
        <family val="2"/>
      </rPr>
      <t>PNN FARALLONES DE CALI</t>
    </r>
    <r>
      <rPr>
        <sz val="10"/>
        <rFont val="Arial Narrow"/>
        <family val="2"/>
      </rPr>
      <t xml:space="preserve"> 11/08/2022
</t>
    </r>
    <r>
      <rPr>
        <b/>
        <sz val="10"/>
        <rFont val="Arial Narrow"/>
        <family val="2"/>
      </rPr>
      <t>PNN GORGONA</t>
    </r>
    <r>
      <rPr>
        <sz val="10"/>
        <rFont val="Arial Narrow"/>
        <family val="2"/>
      </rPr>
      <t xml:space="preserve"> 11/08/2022
</t>
    </r>
    <r>
      <rPr>
        <b/>
        <sz val="10"/>
        <rFont val="Arial Narrow"/>
        <family val="2"/>
      </rPr>
      <t>SFF ISLA MALPELO</t>
    </r>
    <r>
      <rPr>
        <sz val="10"/>
        <rFont val="Arial Narrow"/>
        <family val="2"/>
      </rPr>
      <t xml:space="preserve"> 11/08/2022
</t>
    </r>
    <r>
      <rPr>
        <b/>
        <sz val="10"/>
        <rFont val="Arial Narrow"/>
        <family val="2"/>
      </rPr>
      <t>PNN KATIOS</t>
    </r>
    <r>
      <rPr>
        <sz val="10"/>
        <rFont val="Arial Narrow"/>
        <family val="2"/>
      </rPr>
      <t xml:space="preserve"> 11/08/2022
</t>
    </r>
    <r>
      <rPr>
        <b/>
        <sz val="10"/>
        <rFont val="Arial Narrow"/>
        <family val="2"/>
      </rPr>
      <t>PNN MUNCHIQUE</t>
    </r>
    <r>
      <rPr>
        <sz val="10"/>
        <rFont val="Arial Narrow"/>
        <family val="2"/>
      </rPr>
      <t xml:space="preserve"> 11/08/2022
</t>
    </r>
    <r>
      <rPr>
        <b/>
        <sz val="10"/>
        <rFont val="Arial Narrow"/>
        <family val="2"/>
      </rPr>
      <t>PNN SANQUIANGA</t>
    </r>
    <r>
      <rPr>
        <sz val="10"/>
        <rFont val="Arial Narrow"/>
        <family val="2"/>
      </rPr>
      <t xml:space="preserve"> 11/08/2022
</t>
    </r>
    <r>
      <rPr>
        <b/>
        <sz val="10"/>
        <rFont val="Arial Narrow"/>
        <family val="2"/>
      </rPr>
      <t>PNN URAMBA BAHIA MALAGA</t>
    </r>
    <r>
      <rPr>
        <sz val="10"/>
        <rFont val="Arial Narrow"/>
        <family val="2"/>
      </rPr>
      <t xml:space="preserve"> 11/08/2022
</t>
    </r>
    <r>
      <rPr>
        <b/>
        <sz val="10"/>
        <rFont val="Arial Narrow"/>
        <family val="2"/>
      </rPr>
      <t>PNN UTRIA</t>
    </r>
    <r>
      <rPr>
        <sz val="10"/>
        <rFont val="Arial Narrow"/>
        <family val="2"/>
      </rPr>
      <t xml:space="preserve"> 11/08/2022</t>
    </r>
  </si>
  <si>
    <r>
      <t xml:space="preserve">La DTPA, remitió el protocolo de Prevención Vigilancia y Control en el mes de diciembre del 2021 a nivel central; el cual, fue aprobado y se ha venido implementado en los recorridos de PVC desde las áreas protegidas. En el segundo trimestre del año en curso, se realizaron 467 distribuidos de la siguiente manera: PNN Uramba 4, PNN Gorgona 21, PNN Los Katíos 56, PNN Farallones 257, PNN Sanquianga 17, PNN Utría 10 y SFF Malpelo 102. Logrando un área visible de 340.883 ha y   cubrir 8.725 ha en presión.
</t>
    </r>
    <r>
      <rPr>
        <b/>
        <sz val="10"/>
        <rFont val="Arial Narrow"/>
        <family val="2"/>
      </rPr>
      <t xml:space="preserve">1. PNN Farallones: </t>
    </r>
    <r>
      <rPr>
        <sz val="10"/>
        <rFont val="Arial Narrow"/>
        <family val="2"/>
      </rPr>
      <t>II Informe PVC  II Trimestre 2022</t>
    </r>
    <r>
      <rPr>
        <b/>
        <sz val="10"/>
        <rFont val="Arial Narrow"/>
        <family val="2"/>
      </rPr>
      <t xml:space="preserve">
2. PNN Gorgona</t>
    </r>
    <r>
      <rPr>
        <sz val="10"/>
        <rFont val="Arial Narrow"/>
        <family val="2"/>
      </rPr>
      <t xml:space="preserve">:  II Informe PVC  II Trimestre 2022
</t>
    </r>
    <r>
      <rPr>
        <b/>
        <sz val="10"/>
        <rFont val="Arial Narrow"/>
        <family val="2"/>
      </rPr>
      <t>3. SFF ISLA MALPELO:</t>
    </r>
    <r>
      <rPr>
        <sz val="10"/>
        <rFont val="Arial Narrow"/>
        <family val="2"/>
      </rPr>
      <t xml:space="preserve">  II Informe PVC  II Trimestre 2022
</t>
    </r>
    <r>
      <rPr>
        <b/>
        <sz val="10"/>
        <rFont val="Arial Narrow"/>
        <family val="2"/>
      </rPr>
      <t>4.PNN LOS KATIOS</t>
    </r>
    <r>
      <rPr>
        <sz val="10"/>
        <rFont val="Arial Narrow"/>
        <family val="2"/>
      </rPr>
      <t xml:space="preserve">: II Informe PVC  II Trimestre 2022
</t>
    </r>
    <r>
      <rPr>
        <b/>
        <sz val="10"/>
        <rFont val="Arial Narrow"/>
        <family val="2"/>
      </rPr>
      <t>5. PNN MUNCHIQUE:</t>
    </r>
    <r>
      <rPr>
        <sz val="10"/>
        <rFont val="Arial Narrow"/>
        <family val="2"/>
      </rPr>
      <t xml:space="preserve"> II Informe PVC  II Trimestre 2022
</t>
    </r>
    <r>
      <rPr>
        <b/>
        <sz val="10"/>
        <rFont val="Arial Narrow"/>
        <family val="2"/>
      </rPr>
      <t xml:space="preserve">6. PNN SANQUIANGA: </t>
    </r>
    <r>
      <rPr>
        <sz val="10"/>
        <rFont val="Arial Narrow"/>
        <family val="2"/>
      </rPr>
      <t>II Informe PVC  II Trimestre 2022</t>
    </r>
    <r>
      <rPr>
        <b/>
        <sz val="10"/>
        <rFont val="Arial Narrow"/>
        <family val="2"/>
      </rPr>
      <t xml:space="preserve">
7. PNN URAMBA BAHIA MALAGA:</t>
    </r>
    <r>
      <rPr>
        <sz val="10"/>
        <rFont val="Arial Narrow"/>
        <family val="2"/>
      </rPr>
      <t xml:space="preserve"> II Informe PVC  II Trimestre 2022
</t>
    </r>
    <r>
      <rPr>
        <b/>
        <sz val="10"/>
        <rFont val="Arial Narrow"/>
        <family val="2"/>
      </rPr>
      <t>8. PN UTRIA</t>
    </r>
    <r>
      <rPr>
        <sz val="10"/>
        <rFont val="Arial Narrow"/>
        <family val="2"/>
      </rPr>
      <t>:  II Informe PVC  II Trimestre 2022</t>
    </r>
  </si>
  <si>
    <r>
      <rPr>
        <b/>
        <sz val="10"/>
        <rFont val="Arial Narrow"/>
        <family val="2"/>
      </rPr>
      <t>PNN FARALLONES DE CALI</t>
    </r>
    <r>
      <rPr>
        <sz val="10"/>
        <rFont val="Arial Narrow"/>
        <family val="2"/>
      </rPr>
      <t xml:space="preserve"> 
33,33%
</t>
    </r>
    <r>
      <rPr>
        <b/>
        <sz val="10"/>
        <rFont val="Arial Narrow"/>
        <family val="2"/>
      </rPr>
      <t xml:space="preserve">PNN GORGONA </t>
    </r>
    <r>
      <rPr>
        <sz val="10"/>
        <rFont val="Arial Narrow"/>
        <family val="2"/>
      </rPr>
      <t>33,33%</t>
    </r>
    <r>
      <rPr>
        <b/>
        <sz val="10"/>
        <rFont val="Arial Narrow"/>
        <family val="2"/>
      </rPr>
      <t xml:space="preserve">
SFF ISLA MALPELO</t>
    </r>
    <r>
      <rPr>
        <sz val="10"/>
        <rFont val="Arial Narrow"/>
        <family val="2"/>
      </rPr>
      <t xml:space="preserve"> 33,33%
</t>
    </r>
    <r>
      <rPr>
        <b/>
        <sz val="10"/>
        <rFont val="Arial Narrow"/>
        <family val="2"/>
      </rPr>
      <t>PNN KATIOS</t>
    </r>
    <r>
      <rPr>
        <sz val="10"/>
        <rFont val="Arial Narrow"/>
        <family val="2"/>
      </rPr>
      <t xml:space="preserve"> 33,33%
</t>
    </r>
    <r>
      <rPr>
        <b/>
        <sz val="10"/>
        <rFont val="Arial Narrow"/>
        <family val="2"/>
      </rPr>
      <t>PNN MUNCHIQUE</t>
    </r>
    <r>
      <rPr>
        <sz val="10"/>
        <rFont val="Arial Narrow"/>
        <family val="2"/>
      </rPr>
      <t xml:space="preserve"> 33,33% 
</t>
    </r>
    <r>
      <rPr>
        <b/>
        <sz val="10"/>
        <rFont val="Arial Narrow"/>
        <family val="2"/>
      </rPr>
      <t>PNN SANQUIANGA</t>
    </r>
    <r>
      <rPr>
        <sz val="10"/>
        <rFont val="Arial Narrow"/>
        <family val="2"/>
      </rPr>
      <t xml:space="preserve"> 33,33%
</t>
    </r>
    <r>
      <rPr>
        <b/>
        <sz val="10"/>
        <rFont val="Arial Narrow"/>
        <family val="2"/>
      </rPr>
      <t>PNN URAMBA BAHIA MALAGA</t>
    </r>
    <r>
      <rPr>
        <sz val="10"/>
        <rFont val="Arial Narrow"/>
        <family val="2"/>
      </rPr>
      <t xml:space="preserve"> 
33,33%
</t>
    </r>
    <r>
      <rPr>
        <b/>
        <sz val="10"/>
        <rFont val="Arial Narrow"/>
        <family val="2"/>
      </rPr>
      <t>PNN UTRIA</t>
    </r>
    <r>
      <rPr>
        <sz val="10"/>
        <rFont val="Arial Narrow"/>
        <family val="2"/>
      </rPr>
      <t xml:space="preserve"> 33,33%</t>
    </r>
  </si>
  <si>
    <r>
      <rPr>
        <b/>
        <sz val="10"/>
        <rFont val="Arial Narrow"/>
        <family val="2"/>
      </rPr>
      <t>PNN Churumbelos:</t>
    </r>
    <r>
      <rPr>
        <sz val="10"/>
        <rFont val="Arial Narrow"/>
        <family val="2"/>
      </rPr>
      <t xml:space="preserve"> 08/08/2022
</t>
    </r>
    <r>
      <rPr>
        <b/>
        <sz val="10"/>
        <rFont val="Arial Narrow"/>
        <family val="2"/>
      </rPr>
      <t>PNN Alto Fragua:</t>
    </r>
    <r>
      <rPr>
        <sz val="10"/>
        <rFont val="Arial Narrow"/>
        <family val="2"/>
      </rPr>
      <t xml:space="preserve">08/08/2022
</t>
    </r>
    <r>
      <rPr>
        <b/>
        <sz val="10"/>
        <rFont val="Arial Narrow"/>
        <family val="2"/>
      </rPr>
      <t>PNN Cahuinarí:</t>
    </r>
    <r>
      <rPr>
        <sz val="10"/>
        <rFont val="Arial Narrow"/>
        <family val="2"/>
      </rPr>
      <t xml:space="preserve"> 08/08/2022
</t>
    </r>
    <r>
      <rPr>
        <b/>
        <sz val="10"/>
        <rFont val="Arial Narrow"/>
        <family val="2"/>
      </rPr>
      <t>RNN  Nukak:</t>
    </r>
    <r>
      <rPr>
        <sz val="10"/>
        <rFont val="Arial Narrow"/>
        <family val="2"/>
      </rPr>
      <t xml:space="preserve"> 08/08/2022
</t>
    </r>
    <r>
      <rPr>
        <b/>
        <sz val="10"/>
        <rFont val="Arial Narrow"/>
        <family val="2"/>
      </rPr>
      <t xml:space="preserve">PNN Amacayacu: </t>
    </r>
    <r>
      <rPr>
        <sz val="10"/>
        <rFont val="Arial Narrow"/>
        <family val="2"/>
      </rPr>
      <t xml:space="preserve">08/08/2022
</t>
    </r>
    <r>
      <rPr>
        <b/>
        <sz val="10"/>
        <rFont val="Arial Narrow"/>
        <family val="2"/>
      </rPr>
      <t>SPM Orito:</t>
    </r>
    <r>
      <rPr>
        <sz val="10"/>
        <rFont val="Arial Narrow"/>
        <family val="2"/>
      </rPr>
      <t xml:space="preserve"> 08/08/2022
</t>
    </r>
    <r>
      <rPr>
        <b/>
        <sz val="10"/>
        <rFont val="Arial Narrow"/>
        <family val="2"/>
      </rPr>
      <t>PNN Río Puré:</t>
    </r>
    <r>
      <rPr>
        <sz val="10"/>
        <rFont val="Arial Narrow"/>
        <family val="2"/>
      </rPr>
      <t xml:space="preserve"> 08/08/2022
</t>
    </r>
    <r>
      <rPr>
        <b/>
        <sz val="10"/>
        <rFont val="Arial Narrow"/>
        <family val="2"/>
      </rPr>
      <t>PNN Yaigojé:</t>
    </r>
    <r>
      <rPr>
        <sz val="10"/>
        <rFont val="Arial Narrow"/>
        <family val="2"/>
      </rPr>
      <t xml:space="preserve"> 08/08/2022
</t>
    </r>
    <r>
      <rPr>
        <b/>
        <sz val="10"/>
        <rFont val="Arial Narrow"/>
        <family val="2"/>
      </rPr>
      <t xml:space="preserve">PNN Chiribiquete: </t>
    </r>
    <r>
      <rPr>
        <sz val="10"/>
        <rFont val="Arial Narrow"/>
        <family val="2"/>
      </rPr>
      <t xml:space="preserve">08/08/2022
</t>
    </r>
    <r>
      <rPr>
        <b/>
        <sz val="10"/>
        <rFont val="Arial Narrow"/>
        <family val="2"/>
      </rPr>
      <t xml:space="preserve">RNN Puinawai: </t>
    </r>
    <r>
      <rPr>
        <sz val="10"/>
        <rFont val="Arial Narrow"/>
        <family val="2"/>
      </rPr>
      <t xml:space="preserve">10/08/2022
</t>
    </r>
    <r>
      <rPr>
        <b/>
        <sz val="10"/>
        <rFont val="Arial Narrow"/>
        <family val="2"/>
      </rPr>
      <t>PNN La Paya:</t>
    </r>
    <r>
      <rPr>
        <sz val="10"/>
        <rFont val="Arial Narrow"/>
        <family val="2"/>
      </rPr>
      <t xml:space="preserve"> 08/08/2022</t>
    </r>
  </si>
  <si>
    <r>
      <rPr>
        <b/>
        <sz val="10"/>
        <rFont val="Arial Narrow"/>
        <family val="2"/>
      </rPr>
      <t>OGR:</t>
    </r>
    <r>
      <rPr>
        <sz val="10"/>
        <rFont val="Arial Narrow"/>
        <family val="2"/>
      </rPr>
      <t xml:space="preserve"> 19/08/2022</t>
    </r>
  </si>
  <si>
    <r>
      <rPr>
        <b/>
        <sz val="10"/>
        <rFont val="Arial Narrow"/>
        <family val="2"/>
      </rPr>
      <t>OGR:</t>
    </r>
    <r>
      <rPr>
        <sz val="10"/>
        <rFont val="Arial Narrow"/>
        <family val="2"/>
      </rPr>
      <t xml:space="preserve"> Se ha realizado la atención y seguimiento con las instancias pertinentes a seis (6) situaciones de orden público que se presentan en los municipios con jurisdicción en las áreas de los Parques Nacionales Naturales 
Evidencias:  1. Correo - Fwd_ Reporte Riesgo Público PNN S. Macarena_17052022.pdf
2. Correo - Fwd_ Reporte Riesgo Público Orinoquia_17052022.pdf
3. Correo - Alerta !!!!! Riesgo Público por comunicado de GAO Residual 14062022.pdf
4. Correo - Alerta!!! Explotación ilícita de yacimiento minero en zona de influencia PNN Farallones de Cali 14062022.pdf
5. Correo - Alerta!!!! Por bombardeo a disidencia en PNN Chiribiquete 15072022.pdf
6. Correo - Alerta!!! Presencia grupo armado ilegal en limites del PNN Farallones de Cali 16082022.pdf
Anexo 1. Situaciones de riesgo publico atendidas.pdf</t>
    </r>
  </si>
  <si>
    <r>
      <rPr>
        <b/>
        <sz val="10"/>
        <rFont val="Arial Narrow"/>
        <family val="2"/>
      </rPr>
      <t>OGR:</t>
    </r>
    <r>
      <rPr>
        <sz val="10"/>
        <rFont val="Arial Narrow"/>
        <family val="2"/>
      </rPr>
      <t xml:space="preserve"> 33.2%</t>
    </r>
  </si>
  <si>
    <r>
      <t>PNN CV Doña Juana:</t>
    </r>
    <r>
      <rPr>
        <sz val="10"/>
        <rFont val="Arial Narrow"/>
        <family val="2"/>
      </rPr>
      <t xml:space="preserve"> 4/08/2022
</t>
    </r>
    <r>
      <rPr>
        <b/>
        <sz val="10"/>
        <rFont val="Arial Narrow"/>
        <family val="2"/>
      </rPr>
      <t>PNN Cueva de Los Guacharos:</t>
    </r>
    <r>
      <rPr>
        <sz val="10"/>
        <rFont val="Arial Narrow"/>
        <family val="2"/>
      </rPr>
      <t xml:space="preserve"> 4/08/2022
</t>
    </r>
    <r>
      <rPr>
        <b/>
        <sz val="10"/>
        <rFont val="Arial Narrow"/>
        <family val="2"/>
      </rPr>
      <t>PNN Las Hermosas:</t>
    </r>
    <r>
      <rPr>
        <sz val="10"/>
        <rFont val="Arial Narrow"/>
        <family val="2"/>
      </rPr>
      <t xml:space="preserve"> 4/08/2022
</t>
    </r>
    <r>
      <rPr>
        <b/>
        <sz val="10"/>
        <rFont val="Arial Narrow"/>
        <family val="2"/>
      </rPr>
      <t>PNN Las Orquídeas:</t>
    </r>
    <r>
      <rPr>
        <sz val="10"/>
        <rFont val="Arial Narrow"/>
        <family val="2"/>
      </rPr>
      <t xml:space="preserve"> 4/08/2022
</t>
    </r>
    <r>
      <rPr>
        <b/>
        <sz val="10"/>
        <rFont val="Arial Narrow"/>
        <family val="2"/>
      </rPr>
      <t>PNN Los Nevados:</t>
    </r>
    <r>
      <rPr>
        <sz val="10"/>
        <rFont val="Arial Narrow"/>
        <family val="2"/>
      </rPr>
      <t xml:space="preserve"> 4/08/2022
</t>
    </r>
    <r>
      <rPr>
        <b/>
        <sz val="10"/>
        <rFont val="Arial Narrow"/>
        <family val="2"/>
      </rPr>
      <t>PNN Nevado Del Huila:</t>
    </r>
    <r>
      <rPr>
        <sz val="10"/>
        <rFont val="Arial Narrow"/>
        <family val="2"/>
      </rPr>
      <t xml:space="preserve"> 4/08/2022
</t>
    </r>
    <r>
      <rPr>
        <b/>
        <sz val="10"/>
        <rFont val="Arial Narrow"/>
        <family val="2"/>
      </rPr>
      <t xml:space="preserve">PNN Puracé: </t>
    </r>
    <r>
      <rPr>
        <sz val="10"/>
        <rFont val="Arial Narrow"/>
        <family val="2"/>
      </rPr>
      <t xml:space="preserve">4/08/2022
</t>
    </r>
    <r>
      <rPr>
        <b/>
        <sz val="10"/>
        <rFont val="Arial Narrow"/>
        <family val="2"/>
      </rPr>
      <t xml:space="preserve">PNN Selva De Florencia: </t>
    </r>
    <r>
      <rPr>
        <sz val="10"/>
        <rFont val="Arial Narrow"/>
        <family val="2"/>
      </rPr>
      <t xml:space="preserve">4/08/2022
</t>
    </r>
    <r>
      <rPr>
        <b/>
        <sz val="10"/>
        <rFont val="Arial Narrow"/>
        <family val="2"/>
      </rPr>
      <t>PNN Tatamá:</t>
    </r>
    <r>
      <rPr>
        <sz val="10"/>
        <rFont val="Arial Narrow"/>
        <family val="2"/>
      </rPr>
      <t xml:space="preserve"> 4/08/2022</t>
    </r>
    <r>
      <rPr>
        <b/>
        <sz val="10"/>
        <rFont val="Arial Narrow"/>
        <family val="2"/>
      </rPr>
      <t xml:space="preserve">
SFF Galeras:</t>
    </r>
    <r>
      <rPr>
        <sz val="10"/>
        <rFont val="Arial Narrow"/>
        <family val="2"/>
      </rPr>
      <t xml:space="preserve"> 4/08/2022</t>
    </r>
    <r>
      <rPr>
        <b/>
        <sz val="10"/>
        <rFont val="Arial Narrow"/>
        <family val="2"/>
      </rPr>
      <t xml:space="preserve">
SFF Isla de La Corota</t>
    </r>
    <r>
      <rPr>
        <sz val="10"/>
        <rFont val="Arial Narrow"/>
        <family val="2"/>
      </rPr>
      <t xml:space="preserve">: 4/08/2022
</t>
    </r>
    <r>
      <rPr>
        <b/>
        <sz val="10"/>
        <rFont val="Arial Narrow"/>
        <family val="2"/>
      </rPr>
      <t>SFF Otún Quimbaya:</t>
    </r>
    <r>
      <rPr>
        <sz val="10"/>
        <rFont val="Arial Narrow"/>
        <family val="2"/>
      </rPr>
      <t xml:space="preserve"> 4/08/2022
</t>
    </r>
  </si>
  <si>
    <r>
      <t>PNN CV Doña Juana:</t>
    </r>
    <r>
      <rPr>
        <sz val="10"/>
        <rFont val="Arial Narrow"/>
        <family val="2"/>
      </rPr>
      <t xml:space="preserve"> 0%
</t>
    </r>
    <r>
      <rPr>
        <b/>
        <sz val="10"/>
        <rFont val="Arial Narrow"/>
        <family val="2"/>
      </rPr>
      <t>PNN Cueva de Los Guacharos:</t>
    </r>
    <r>
      <rPr>
        <sz val="10"/>
        <rFont val="Arial Narrow"/>
        <family val="2"/>
      </rPr>
      <t xml:space="preserve"> 50%
</t>
    </r>
    <r>
      <rPr>
        <b/>
        <sz val="10"/>
        <rFont val="Arial Narrow"/>
        <family val="2"/>
      </rPr>
      <t>PNN Las Hermosas:</t>
    </r>
    <r>
      <rPr>
        <sz val="10"/>
        <rFont val="Arial Narrow"/>
        <family val="2"/>
      </rPr>
      <t xml:space="preserve"> 25%
</t>
    </r>
    <r>
      <rPr>
        <b/>
        <sz val="10"/>
        <rFont val="Arial Narrow"/>
        <family val="2"/>
      </rPr>
      <t>PNN Las Orquídeas:</t>
    </r>
    <r>
      <rPr>
        <sz val="10"/>
        <rFont val="Arial Narrow"/>
        <family val="2"/>
      </rPr>
      <t xml:space="preserve"> 50%
</t>
    </r>
    <r>
      <rPr>
        <b/>
        <sz val="10"/>
        <rFont val="Arial Narrow"/>
        <family val="2"/>
      </rPr>
      <t>PNN Los Nevados:</t>
    </r>
    <r>
      <rPr>
        <sz val="10"/>
        <rFont val="Arial Narrow"/>
        <family val="2"/>
      </rPr>
      <t xml:space="preserve"> 50%
</t>
    </r>
    <r>
      <rPr>
        <b/>
        <sz val="10"/>
        <rFont val="Arial Narrow"/>
        <family val="2"/>
      </rPr>
      <t>PNN Nevado Del Huila:</t>
    </r>
    <r>
      <rPr>
        <sz val="10"/>
        <rFont val="Arial Narrow"/>
        <family val="2"/>
      </rPr>
      <t xml:space="preserve"> 0%
</t>
    </r>
    <r>
      <rPr>
        <b/>
        <sz val="10"/>
        <rFont val="Arial Narrow"/>
        <family val="2"/>
      </rPr>
      <t>PNN Puracé:</t>
    </r>
    <r>
      <rPr>
        <sz val="10"/>
        <rFont val="Arial Narrow"/>
        <family val="2"/>
      </rPr>
      <t xml:space="preserve"> 33.3%
</t>
    </r>
    <r>
      <rPr>
        <b/>
        <sz val="10"/>
        <rFont val="Arial Narrow"/>
        <family val="2"/>
      </rPr>
      <t>PNN Selva De Florencia:</t>
    </r>
    <r>
      <rPr>
        <sz val="10"/>
        <rFont val="Arial Narrow"/>
        <family val="2"/>
      </rPr>
      <t xml:space="preserve"> 50%
</t>
    </r>
    <r>
      <rPr>
        <b/>
        <sz val="10"/>
        <rFont val="Arial Narrow"/>
        <family val="2"/>
      </rPr>
      <t>PNN Tatamá:</t>
    </r>
    <r>
      <rPr>
        <sz val="10"/>
        <rFont val="Arial Narrow"/>
        <family val="2"/>
      </rPr>
      <t xml:space="preserve"> 50%
</t>
    </r>
    <r>
      <rPr>
        <b/>
        <sz val="10"/>
        <rFont val="Arial Narrow"/>
        <family val="2"/>
      </rPr>
      <t>SFF Galeras:</t>
    </r>
    <r>
      <rPr>
        <sz val="10"/>
        <rFont val="Arial Narrow"/>
        <family val="2"/>
      </rPr>
      <t xml:space="preserve"> 16,6%
</t>
    </r>
    <r>
      <rPr>
        <b/>
        <sz val="10"/>
        <rFont val="Arial Narrow"/>
        <family val="2"/>
      </rPr>
      <t xml:space="preserve">SFF Isla de La Corota: </t>
    </r>
    <r>
      <rPr>
        <sz val="10"/>
        <rFont val="Arial Narrow"/>
        <family val="2"/>
      </rPr>
      <t xml:space="preserve">50%
</t>
    </r>
    <r>
      <rPr>
        <b/>
        <sz val="10"/>
        <rFont val="Arial Narrow"/>
        <family val="2"/>
      </rPr>
      <t xml:space="preserve">SFF Otún Quimbaya: </t>
    </r>
    <r>
      <rPr>
        <sz val="10"/>
        <rFont val="Arial Narrow"/>
        <family val="2"/>
      </rPr>
      <t xml:space="preserve">50%
</t>
    </r>
  </si>
  <si>
    <r>
      <rPr>
        <b/>
        <sz val="10"/>
        <rFont val="Arial Narrow"/>
        <family val="2"/>
      </rPr>
      <t>PNN Paramillo</t>
    </r>
    <r>
      <rPr>
        <sz val="10"/>
        <rFont val="Arial Narrow"/>
        <family val="2"/>
      </rPr>
      <t xml:space="preserve"> 1/08/2022
</t>
    </r>
    <r>
      <rPr>
        <b/>
        <sz val="10"/>
        <rFont val="Arial Narrow"/>
        <family val="2"/>
      </rPr>
      <t xml:space="preserve">PNN Tayrona </t>
    </r>
    <r>
      <rPr>
        <sz val="10"/>
        <rFont val="Arial Narrow"/>
        <family val="2"/>
      </rPr>
      <t xml:space="preserve">1/08/2022
</t>
    </r>
    <r>
      <rPr>
        <b/>
        <sz val="10"/>
        <rFont val="Arial Narrow"/>
        <family val="2"/>
      </rPr>
      <t xml:space="preserve">PNN CGSM </t>
    </r>
    <r>
      <rPr>
        <sz val="10"/>
        <rFont val="Arial Narrow"/>
        <family val="2"/>
      </rPr>
      <t xml:space="preserve">1/08/2022
</t>
    </r>
    <r>
      <rPr>
        <b/>
        <sz val="10"/>
        <rFont val="Arial Narrow"/>
        <family val="2"/>
      </rPr>
      <t xml:space="preserve">EL CORCHAL </t>
    </r>
    <r>
      <rPr>
        <sz val="10"/>
        <rFont val="Arial Narrow"/>
        <family val="2"/>
      </rPr>
      <t xml:space="preserve">1/08/2022
</t>
    </r>
    <r>
      <rPr>
        <b/>
        <sz val="10"/>
        <rFont val="Arial Narrow"/>
        <family val="2"/>
      </rPr>
      <t xml:space="preserve">PROVIDENCIA </t>
    </r>
    <r>
      <rPr>
        <sz val="10"/>
        <rFont val="Arial Narrow"/>
        <family val="2"/>
      </rPr>
      <t xml:space="preserve">1/08/2022
</t>
    </r>
    <r>
      <rPr>
        <b/>
        <sz val="10"/>
        <rFont val="Arial Narrow"/>
        <family val="2"/>
      </rPr>
      <t xml:space="preserve">CRSB </t>
    </r>
    <r>
      <rPr>
        <sz val="10"/>
        <rFont val="Arial Narrow"/>
        <family val="2"/>
      </rPr>
      <t xml:space="preserve">1/08/2022
</t>
    </r>
    <r>
      <rPr>
        <b/>
        <sz val="10"/>
        <rFont val="Arial Narrow"/>
        <family val="2"/>
      </rPr>
      <t xml:space="preserve">CORALES DE PROFUNDIDAD </t>
    </r>
    <r>
      <rPr>
        <sz val="10"/>
        <rFont val="Arial Narrow"/>
        <family val="2"/>
      </rPr>
      <t xml:space="preserve">1/08/2022
</t>
    </r>
    <r>
      <rPr>
        <b/>
        <sz val="10"/>
        <rFont val="Arial Narrow"/>
        <family val="2"/>
      </rPr>
      <t xml:space="preserve">VIPIS </t>
    </r>
    <r>
      <rPr>
        <sz val="10"/>
        <rFont val="Arial Narrow"/>
        <family val="2"/>
      </rPr>
      <t xml:space="preserve">1/08/2022
</t>
    </r>
    <r>
      <rPr>
        <b/>
        <sz val="10"/>
        <rFont val="Arial Narrow"/>
        <family val="2"/>
      </rPr>
      <t xml:space="preserve">LOS COLORADOS </t>
    </r>
    <r>
      <rPr>
        <sz val="10"/>
        <rFont val="Arial Narrow"/>
        <family val="2"/>
      </rPr>
      <t xml:space="preserve">1/08/2022
</t>
    </r>
    <r>
      <rPr>
        <b/>
        <sz val="10"/>
        <rFont val="Arial Narrow"/>
        <family val="2"/>
      </rPr>
      <t xml:space="preserve">MACUIRA </t>
    </r>
    <r>
      <rPr>
        <sz val="10"/>
        <rFont val="Arial Narrow"/>
        <family val="2"/>
      </rPr>
      <t xml:space="preserve">1/08/2022
</t>
    </r>
    <r>
      <rPr>
        <b/>
        <sz val="10"/>
        <rFont val="Arial Narrow"/>
        <family val="2"/>
      </rPr>
      <t xml:space="preserve">LOS FLAMENCOS </t>
    </r>
    <r>
      <rPr>
        <sz val="10"/>
        <rFont val="Arial Narrow"/>
        <family val="2"/>
      </rPr>
      <t xml:space="preserve">1/08/2022
</t>
    </r>
    <r>
      <rPr>
        <b/>
        <sz val="10"/>
        <rFont val="Arial Narrow"/>
        <family val="2"/>
      </rPr>
      <t xml:space="preserve">SNSM </t>
    </r>
    <r>
      <rPr>
        <sz val="10"/>
        <rFont val="Arial Narrow"/>
        <family val="2"/>
      </rPr>
      <t xml:space="preserve">1/08/2022
</t>
    </r>
    <r>
      <rPr>
        <b/>
        <sz val="10"/>
        <rFont val="Arial Narrow"/>
        <family val="2"/>
      </rPr>
      <t>ACANDÍ</t>
    </r>
    <r>
      <rPr>
        <sz val="10"/>
        <rFont val="Arial Narrow"/>
        <family val="2"/>
      </rPr>
      <t xml:space="preserve"> 1/08/2022
</t>
    </r>
    <r>
      <rPr>
        <b/>
        <sz val="10"/>
        <rFont val="Arial Narrow"/>
        <family val="2"/>
      </rPr>
      <t xml:space="preserve">PORTETE </t>
    </r>
    <r>
      <rPr>
        <sz val="10"/>
        <rFont val="Arial Narrow"/>
        <family val="2"/>
      </rPr>
      <t>1/08/2022</t>
    </r>
  </si>
  <si>
    <r>
      <rPr>
        <b/>
        <sz val="10"/>
        <rFont val="Arial Narrow"/>
        <family val="2"/>
      </rPr>
      <t>PNN PARAMILLO</t>
    </r>
    <r>
      <rPr>
        <sz val="10"/>
        <rFont val="Arial Narrow"/>
        <family val="2"/>
      </rPr>
      <t xml:space="preserve">: El Plan de Emergencia y Contingencia por Riesgo Público del PNN Paramillo se actualizó en el mes de marzo y fue enviado a la DTCA mediante memorando No. 20226700001813 el día 29 de marzo del presente año, quien a su vez hará la entrega al Nivel Central (OGR) para su revisión y aprobación, tal como se indica en la ruta procedimental. El 2 de junio se recibe de parte de la DTCA el memorando 20221500001133 con el cual la OGR aprueba la actualización del Plan de Riesgo Público del PNN Paramillo de fecha 12 de mayo de 2022. En los próximos meses se estará programando la divulgación de este al personal del AP. Evidencia: 20221500001133_Memorando aprobación del PRP PNN Paramillo 
</t>
    </r>
    <r>
      <rPr>
        <b/>
        <sz val="10"/>
        <rFont val="Arial Narrow"/>
        <family val="2"/>
      </rPr>
      <t>PNN Tayrona</t>
    </r>
    <r>
      <rPr>
        <sz val="10"/>
        <rFont val="Arial Narrow"/>
        <family val="2"/>
      </rPr>
      <t xml:space="preserve">: El Plan de Contingencia de Riesgo Público del PNN Tayrona, se encuentra aprobado mediante MEMORANDO 20211500000703, del 26 de marzo del 2021. Para el segundo cuatrimestre de la vigencia no fueron programados espacios de socialización, sin embargo, se programa realizarla en los próximos meses con el equipo local con el fin de recoger elementos y recomendaciones que aporten a la actualización. No se anexan evidencias. 
</t>
    </r>
    <r>
      <rPr>
        <b/>
        <sz val="10"/>
        <rFont val="Arial Narrow"/>
        <family val="2"/>
      </rPr>
      <t>SFF CGSM</t>
    </r>
    <r>
      <rPr>
        <sz val="10"/>
        <rFont val="Arial Narrow"/>
        <family val="2"/>
      </rPr>
      <t xml:space="preserve">: Para el segundo cuatrimestre de la vigencia no fueron programados espacios de socialización, sin embargo, se programa realizarla en los próximos meses con el equipo local con el fin de recoger elementos y recomendaciones que aporten a la actualización. 
</t>
    </r>
    <r>
      <rPr>
        <b/>
        <sz val="10"/>
        <rFont val="Arial Narrow"/>
        <family val="2"/>
      </rPr>
      <t>SFF El Corchal</t>
    </r>
    <r>
      <rPr>
        <sz val="10"/>
        <rFont val="Arial Narrow"/>
        <family val="2"/>
      </rPr>
      <t xml:space="preserve">: Para el segundo cuatrimestre de la vigencia no fueron programados espacios de socialización, sin embargo, se programa realizarla en los próximos meses con el equipo local con el fin de recoger elementos y recomendaciones que aporten a la actualización. No se anexan evidencias.
</t>
    </r>
    <r>
      <rPr>
        <b/>
        <sz val="10"/>
        <rFont val="Arial Narrow"/>
        <family val="2"/>
      </rPr>
      <t>PNN Old Providence</t>
    </r>
    <r>
      <rPr>
        <sz val="10"/>
        <rFont val="Arial Narrow"/>
        <family val="2"/>
      </rPr>
      <t xml:space="preserve">: Para el segundo cuatrimestre de la vigencia no fueron programados espacios de socialización, sin embargo, se programa realizarla en los próximos meses con el equipo local con el fin de recoger elementos y recomendaciones que aporten a la actualización. No se anexan evidencias
</t>
    </r>
    <r>
      <rPr>
        <b/>
        <sz val="10"/>
        <rFont val="Arial Narrow"/>
        <family val="2"/>
      </rPr>
      <t xml:space="preserve">VIPIS: </t>
    </r>
    <r>
      <rPr>
        <sz val="10"/>
        <rFont val="Arial Narrow"/>
        <family val="2"/>
      </rPr>
      <t xml:space="preserve">Área protegida cuenta el Plan de Riesgo Publico actualizado y aprobado por parte de la Oficina Gestión del Riesgo del nivel central, según memorando con radicado No. 20211500000253 del 22-enero-2021, por un término de dos años por lo cual se encuentra vigente, para el segundo cuatrimestre de la vigencia no fueron programados espacios de socialización, sin embargo, se programará para el mes de septiembre la socialización del Plan de Riesgo público a equipo del Área Protegida. No se anexan evidencias
</t>
    </r>
    <r>
      <rPr>
        <b/>
        <sz val="10"/>
        <rFont val="Arial Narrow"/>
        <family val="2"/>
      </rPr>
      <t>PNN CRSB</t>
    </r>
    <r>
      <rPr>
        <sz val="10"/>
        <rFont val="Arial Narrow"/>
        <family val="2"/>
      </rPr>
      <t xml:space="preserve">: EL plan de riesgo público del AP fue aprobado por la OGR 18-enero-2021 a través del memorando 20211500000203. Debido al cruce de agendas presentada en la programación que incluyen la atención en las temporadas altas, el área ha reprogramado el espacio de socialización del documento para el III cuatrimestre de la vigencia 2022. No se anexan evidencias
</t>
    </r>
    <r>
      <rPr>
        <b/>
        <sz val="10"/>
        <rFont val="Arial Narrow"/>
        <family val="2"/>
      </rPr>
      <t>PNN CORALES DE PROFUNDIDAD</t>
    </r>
    <r>
      <rPr>
        <sz val="10"/>
        <rFont val="Arial Narrow"/>
        <family val="2"/>
      </rPr>
      <t xml:space="preserve">: El área protegida alcanzo el cumplimiento total de la acción durante el primer reporte cuatrimestral, sin embargo se reporta que el día 20 de mayo del 2022, se responde una encuesta de riesgo público enviado por Nivel Central, y el día 26 de julio de 2022, se participó en la capacitación al personal de la entidad en riesgo público, de acuerdo con los resultados de la encuesta que se aplicó en el mes de mayo de 2022. Durante este periodo no se han presentado situaciones de riesgo público para el área protegida. La hoja metodológica menciona textualmente: “El reporte se realizará de acuerdo a las situaciones de riesgo público que se presenten en el periodo de vigencia. Las áreas protegidas en las cuales no se presenten situaciones de riesgo público, no serán necesario su reporte y no afectará la meta programada por cada DT”. Anexo 1. Encuesta_Riesgo_Publico_PNNC_PNN_CPR_20_05_2022;  Anexo 2. Lista_Asist_Riesgo_Público_GGH_26_07_2022; Anexo 3. Presentación_Riesgo_Público_PNNC_26-07_2022
</t>
    </r>
    <r>
      <rPr>
        <b/>
        <sz val="10"/>
        <rFont val="Arial Narrow"/>
        <family val="2"/>
      </rPr>
      <t>SFF Los colorados</t>
    </r>
    <r>
      <rPr>
        <sz val="10"/>
        <rFont val="Arial Narrow"/>
        <family val="2"/>
      </rPr>
      <t xml:space="preserve">: El área protegida alcanzó el cumplimiento total de la acción durante el primer reporte cuatrimestral, teniendo en cuenta que el Plan de Contingencia de Riesgo público del SFF Los Colorados fue aprobado el 12 de agosto de 2021, mediante memorando N°20211500001883 y tiene una vigencia de dos años a partir de su aprobación. Además, el día 24 de marzo de 2022, se realizó la socialización con organismos de socorro, entidades militares y de policía del municipio de San Juan Nepomuceno y zonas aledañas.
</t>
    </r>
    <r>
      <rPr>
        <b/>
        <sz val="10"/>
        <rFont val="Arial Narrow"/>
        <family val="2"/>
      </rPr>
      <t>PNN Macuira</t>
    </r>
    <r>
      <rPr>
        <sz val="10"/>
        <rFont val="Arial Narrow"/>
        <family val="2"/>
      </rPr>
      <t xml:space="preserve">: Esta actividad no fue programada para el segundo cuatrimestre de la vigencia, la profesional a cargo del tema de riesgo público en el AP, realizará la socialización durante el tercer cuatrimestre de la presente vigencia. Por tal razón, la evidencia de la socialización del documento de riesgo público se anexará en el tercer reporte del mapa de riesgo.
</t>
    </r>
    <r>
      <rPr>
        <b/>
        <sz val="10"/>
        <rFont val="Arial Narrow"/>
        <family val="2"/>
      </rPr>
      <t>SFF Los Flamencos:</t>
    </r>
    <r>
      <rPr>
        <sz val="10"/>
        <rFont val="Arial Narrow"/>
        <family val="2"/>
      </rPr>
      <t xml:space="preserve"> El Santuario Los Flamencos cuenta con Plan de Riesgo Público aprobado a través de memorando 20211500001763 de fecha 30 de julio de 2021.  El área protegida alcanzó el cumplimiento total de la acción durante el primer reporte cuatrimestral ya que se realizó la socialización del Plan de Riesgo Público al equipo de trabajo del Santuario Los Flamencos el día 30 de marzo de 2022. No se anexan evidencias  
</t>
    </r>
    <r>
      <rPr>
        <b/>
        <sz val="10"/>
        <rFont val="Arial Narrow"/>
        <family val="2"/>
      </rPr>
      <t>PNN SNSM</t>
    </r>
    <r>
      <rPr>
        <sz val="10"/>
        <rFont val="Arial Narrow"/>
        <family val="2"/>
      </rPr>
      <t xml:space="preserve">: La actualización del Plan de Contingencia de Riesgo Público se encuentra aprobado desde el 30 de noviembre de 2021, mediante el memorando 20211500003333. El área protegida alcanzó el cumplimiento total de la acción durante el primer reporte cuatrimestral, sin embargo, el AP avanza en su implementación y en este sentido, desarrolló las siguientes acciones: 1) realización de comité local (mesa local) del equipo del AP en el cual se realizó un análisis de la situación de orden público para el AP en general y para algunos sectores en particular, de acuerdo con informaciones allegadas por miembros de las comunidades, organismos oficiales y prensa. A partir de este análisis, se tomaron medidas de prevención para las actividades en campo. Se aplicaron las medidas de autoprotección previas, debido a las jornadas de primera y segunda vuelta de elección presidencial, para lo cual se observó el compromiso de este comité local y las actividades de campo se realizaron con precaución.  En este comité se adoptaron algunas restricciones en recorridos para la parte media y alta, se redujeron los recorridos y salidas de campo y las actividades para esos periodos se orientaron a la realización de espacios internos de los equipos del AP, para socializar, revisar, ajustar y/o actualizar los documentos o instrumentos que están en construcción.; 2) Miembros del equipo han participado en espacios de sensibilización y capacitación organizados por PNNC-OGR, como la CAPACITACION EDUCACION EN EL RIESGO DE MINAS PARA FUNCIONARIOS DE LAS DIRECCIONES TERRITORIALES; 3) Algunos miembros del equipo del AP diligenciaron la Encuesta del Programa Prevención Riesgo Público Parques Nacionales, que fue aplicada por la Oficina de Gestión del Riesgo en el mes de mayo de 2022; Evidencias:3) COMPROMISO DE COMITÉ LOCAL ACTIVIDADES DEL 23 DE MAYO AL 3 DE JUNIO DE 2022; 4) Asistencia reunión  25 05 2022.RIESGO DE MINAS; 5) Remisión Encuesta de riesgo público.
</t>
    </r>
    <r>
      <rPr>
        <b/>
        <sz val="10"/>
        <rFont val="Arial Narrow"/>
        <family val="2"/>
      </rPr>
      <t>SF Acandí</t>
    </r>
    <r>
      <rPr>
        <sz val="10"/>
        <rFont val="Arial Narrow"/>
        <family val="2"/>
      </rPr>
      <t xml:space="preserve">: Dado que el área protegida cuenta con el documento Plan de Emergencia de Riesgo Público aprobado por la Oficina de Gestión del Riesgo mediante memorando 20211500001403 del 31/05/21, durante el cuatrimestre, se activaron los protocolos de respuesta del Plan de Emergencia de Riesgo Público del Santuario de Fauna Acandí, Playón y Playona, debido al paro armado durante el mes de mayo en todo el país declarado por grupos al margen de la ley, así mismo, a los asesinatos de integrantes de la fuerza pública (Policía Nacional y Ejercito) y comunidad en general durante el mes de julio, lo que conllevó a que el personal del área protegida realizara una socialización de Plan de Riesgo Público del Santuario, con el objetivo de salvaguardar la integridad del personal. Evidencia-Anexo 2: List.  asist  Socialización al equipo técnico el PECRP - 2022
</t>
    </r>
    <r>
      <rPr>
        <b/>
        <sz val="10"/>
        <rFont val="Arial Narrow"/>
        <family val="2"/>
      </rPr>
      <t>PNN Portete</t>
    </r>
    <r>
      <rPr>
        <sz val="10"/>
        <rFont val="Arial Narrow"/>
        <family val="2"/>
      </rPr>
      <t xml:space="preserve">: El Área protegida cuenta con el Plan de Emergencia de Riesgo Publico, aprobado según memorando No.202115000003043 del 08 de noviembre de 2021. Se socializó el plan riesgo público al equipo de trabajo del área protegida el 19 de abril del 2022, el cual no fue reportado en el primer cuatrimestre, debido a que el reporte se hizo los primeros días del mes y la actividad aún no se había llevado a cabo. Anexo 2. Listado de asistencia  socializacion del plan de riesgo publico </t>
    </r>
  </si>
  <si>
    <r>
      <rPr>
        <b/>
        <sz val="10"/>
        <rFont val="Arial Narrow"/>
        <family val="2"/>
      </rPr>
      <t xml:space="preserve">PNN PARAMILLO: </t>
    </r>
    <r>
      <rPr>
        <sz val="10"/>
        <rFont val="Arial Narrow"/>
        <family val="2"/>
      </rPr>
      <t xml:space="preserve">33.33%
</t>
    </r>
    <r>
      <rPr>
        <b/>
        <sz val="10"/>
        <rFont val="Arial Narrow"/>
        <family val="2"/>
      </rPr>
      <t>PNN Tayrona</t>
    </r>
    <r>
      <rPr>
        <sz val="10"/>
        <rFont val="Arial Narrow"/>
        <family val="2"/>
      </rPr>
      <t xml:space="preserve">: 0%
</t>
    </r>
    <r>
      <rPr>
        <b/>
        <sz val="10"/>
        <rFont val="Arial Narrow"/>
        <family val="2"/>
      </rPr>
      <t>SFF CGSM:</t>
    </r>
    <r>
      <rPr>
        <sz val="10"/>
        <rFont val="Arial Narrow"/>
        <family val="2"/>
      </rPr>
      <t xml:space="preserve"> 0%
</t>
    </r>
    <r>
      <rPr>
        <b/>
        <sz val="10"/>
        <rFont val="Arial Narrow"/>
        <family val="2"/>
      </rPr>
      <t>SFF El Corchal:</t>
    </r>
    <r>
      <rPr>
        <sz val="10"/>
        <rFont val="Arial Narrow"/>
        <family val="2"/>
      </rPr>
      <t xml:space="preserve"> 0%
</t>
    </r>
    <r>
      <rPr>
        <b/>
        <sz val="10"/>
        <rFont val="Arial Narrow"/>
        <family val="2"/>
      </rPr>
      <t>PNN Old Providence</t>
    </r>
    <r>
      <rPr>
        <sz val="10"/>
        <rFont val="Arial Narrow"/>
        <family val="2"/>
      </rPr>
      <t xml:space="preserve">: 0%
</t>
    </r>
    <r>
      <rPr>
        <b/>
        <sz val="10"/>
        <rFont val="Arial Narrow"/>
        <family val="2"/>
      </rPr>
      <t>VIPIS</t>
    </r>
    <r>
      <rPr>
        <sz val="10"/>
        <rFont val="Arial Narrow"/>
        <family val="2"/>
      </rPr>
      <t xml:space="preserve">: 0%
</t>
    </r>
    <r>
      <rPr>
        <b/>
        <sz val="10"/>
        <rFont val="Arial Narrow"/>
        <family val="2"/>
      </rPr>
      <t>PNN CRSB</t>
    </r>
    <r>
      <rPr>
        <sz val="10"/>
        <rFont val="Arial Narrow"/>
        <family val="2"/>
      </rPr>
      <t xml:space="preserve">: 0%
</t>
    </r>
    <r>
      <rPr>
        <b/>
        <sz val="10"/>
        <rFont val="Arial Narrow"/>
        <family val="2"/>
      </rPr>
      <t>PNN CORALES DE PROFUNDIDAD</t>
    </r>
    <r>
      <rPr>
        <sz val="10"/>
        <rFont val="Arial Narrow"/>
        <family val="2"/>
      </rPr>
      <t xml:space="preserve">: 50%
</t>
    </r>
    <r>
      <rPr>
        <b/>
        <sz val="10"/>
        <rFont val="Arial Narrow"/>
        <family val="2"/>
      </rPr>
      <t>SFF Los colorados</t>
    </r>
    <r>
      <rPr>
        <sz val="10"/>
        <rFont val="Arial Narrow"/>
        <family val="2"/>
      </rPr>
      <t xml:space="preserve">: 50%
</t>
    </r>
    <r>
      <rPr>
        <b/>
        <sz val="10"/>
        <rFont val="Arial Narrow"/>
        <family val="2"/>
      </rPr>
      <t>PNN Macuira</t>
    </r>
    <r>
      <rPr>
        <sz val="10"/>
        <rFont val="Arial Narrow"/>
        <family val="2"/>
      </rPr>
      <t xml:space="preserve">: 0%
</t>
    </r>
    <r>
      <rPr>
        <b/>
        <sz val="10"/>
        <rFont val="Arial Narrow"/>
        <family val="2"/>
      </rPr>
      <t>SFF Los Flamencos</t>
    </r>
    <r>
      <rPr>
        <sz val="10"/>
        <rFont val="Arial Narrow"/>
        <family val="2"/>
      </rPr>
      <t xml:space="preserve">: 50%
</t>
    </r>
    <r>
      <rPr>
        <b/>
        <sz val="10"/>
        <rFont val="Arial Narrow"/>
        <family val="2"/>
      </rPr>
      <t>PNN SNSM</t>
    </r>
    <r>
      <rPr>
        <sz val="10"/>
        <rFont val="Arial Narrow"/>
        <family val="2"/>
      </rPr>
      <t xml:space="preserve">: 50%
</t>
    </r>
    <r>
      <rPr>
        <b/>
        <sz val="10"/>
        <rFont val="Arial Narrow"/>
        <family val="2"/>
      </rPr>
      <t>SF Acandí</t>
    </r>
    <r>
      <rPr>
        <sz val="10"/>
        <rFont val="Arial Narrow"/>
        <family val="2"/>
      </rPr>
      <t xml:space="preserve">: 50%
</t>
    </r>
    <r>
      <rPr>
        <b/>
        <sz val="10"/>
        <rFont val="Arial Narrow"/>
        <family val="2"/>
      </rPr>
      <t>PNN Portete</t>
    </r>
    <r>
      <rPr>
        <sz val="10"/>
        <rFont val="Arial Narrow"/>
        <family val="2"/>
      </rPr>
      <t>: 50%</t>
    </r>
  </si>
  <si>
    <r>
      <rPr>
        <b/>
        <sz val="10"/>
        <rFont val="Arial Narrow"/>
        <family val="2"/>
      </rPr>
      <t>PNN CATATUMBO BARI</t>
    </r>
    <r>
      <rPr>
        <sz val="10"/>
        <rFont val="Arial Narrow"/>
        <family val="2"/>
      </rPr>
      <t xml:space="preserve"> 12/8/2022
</t>
    </r>
    <r>
      <rPr>
        <b/>
        <sz val="10"/>
        <rFont val="Arial Narrow"/>
        <family val="2"/>
      </rPr>
      <t xml:space="preserve">PNN COCUY </t>
    </r>
    <r>
      <rPr>
        <sz val="10"/>
        <rFont val="Arial Narrow"/>
        <family val="2"/>
      </rPr>
      <t>12/8/2022</t>
    </r>
    <r>
      <rPr>
        <b/>
        <sz val="10"/>
        <rFont val="Arial Narrow"/>
        <family val="2"/>
      </rPr>
      <t xml:space="preserve">
AUN ESTORAQUES </t>
    </r>
    <r>
      <rPr>
        <sz val="10"/>
        <rFont val="Arial Narrow"/>
        <family val="2"/>
      </rPr>
      <t>12/8/2022</t>
    </r>
    <r>
      <rPr>
        <b/>
        <sz val="10"/>
        <rFont val="Arial Narrow"/>
        <family val="2"/>
      </rPr>
      <t xml:space="preserve">  
SFF GUANENTA ALTO RIO FONCE </t>
    </r>
    <r>
      <rPr>
        <sz val="10"/>
        <rFont val="Arial Narrow"/>
        <family val="2"/>
      </rPr>
      <t>12/8/2022</t>
    </r>
    <r>
      <rPr>
        <b/>
        <sz val="10"/>
        <rFont val="Arial Narrow"/>
        <family val="2"/>
      </rPr>
      <t xml:space="preserve">
SFF IGUAQUE:  </t>
    </r>
    <r>
      <rPr>
        <sz val="10"/>
        <rFont val="Arial Narrow"/>
        <family val="2"/>
      </rPr>
      <t>12/8/2022</t>
    </r>
    <r>
      <rPr>
        <b/>
        <sz val="10"/>
        <rFont val="Arial Narrow"/>
        <family val="2"/>
      </rPr>
      <t xml:space="preserve">
PNN PISBA </t>
    </r>
    <r>
      <rPr>
        <sz val="10"/>
        <rFont val="Arial Narrow"/>
        <family val="2"/>
      </rPr>
      <t>12/8/2022</t>
    </r>
    <r>
      <rPr>
        <b/>
        <sz val="10"/>
        <rFont val="Arial Narrow"/>
        <family val="2"/>
      </rPr>
      <t xml:space="preserve">
PNN SERRANIA YARIGUIES </t>
    </r>
    <r>
      <rPr>
        <sz val="10"/>
        <rFont val="Arial Narrow"/>
        <family val="2"/>
      </rPr>
      <t>12/8/2022</t>
    </r>
    <r>
      <rPr>
        <b/>
        <sz val="10"/>
        <rFont val="Arial Narrow"/>
        <family val="2"/>
      </rPr>
      <t xml:space="preserve">
PNN TAMA </t>
    </r>
    <r>
      <rPr>
        <sz val="10"/>
        <rFont val="Arial Narrow"/>
        <family val="2"/>
      </rPr>
      <t>12/8/2022</t>
    </r>
  </si>
  <si>
    <r>
      <rPr>
        <b/>
        <sz val="10"/>
        <rFont val="Arial Narrow"/>
        <family val="2"/>
      </rPr>
      <t>PNN Catatumbo:</t>
    </r>
    <r>
      <rPr>
        <sz val="10"/>
        <rFont val="Arial Narrow"/>
        <family val="2"/>
      </rPr>
      <t xml:space="preserve"> En el primer trimestre de 2022 dio cumplimiento a la acción propuesta de socialización. (No se adjuntan evidencias). 
</t>
    </r>
    <r>
      <rPr>
        <b/>
        <sz val="10"/>
        <rFont val="Arial Narrow"/>
        <family val="2"/>
      </rPr>
      <t>PNN Cocuy:</t>
    </r>
    <r>
      <rPr>
        <sz val="10"/>
        <rFont val="Arial Narrow"/>
        <family val="2"/>
      </rPr>
      <t xml:space="preserve"> Se aporta asistencia de socializacion al personal del area protegida del plan de riesgo publico, fecha: 21/02/2022 documento que no fue  aportado en el primer reporte a reisgos 2022, asi mimso se aporta acta de reunion donde se socializo temas de riesgo publico para el AP de Cocuy . ANEXOS: 1.  Asistencia reunión 21-02-22, - 2. Acta Riesgo Publico_9 y 10 de mayo_2022.pdf . Se adjunta presentación en power point  con los temas abordados en riesgo publico para el PNN Cocuy( Avance 50%).</t>
    </r>
    <r>
      <rPr>
        <b/>
        <sz val="10"/>
        <rFont val="Arial Narrow"/>
        <family val="2"/>
      </rPr>
      <t xml:space="preserve">
PNN Pisba: </t>
    </r>
    <r>
      <rPr>
        <sz val="10"/>
        <rFont val="Arial Narrow"/>
        <family val="2"/>
      </rPr>
      <t xml:space="preserve">No se aporta avance ( Avance 0%).
</t>
    </r>
    <r>
      <rPr>
        <b/>
        <sz val="10"/>
        <rFont val="Arial Narrow"/>
        <family val="2"/>
      </rPr>
      <t xml:space="preserve">PNN Estoraques: </t>
    </r>
    <r>
      <rPr>
        <sz val="10"/>
        <rFont val="Arial Narrow"/>
        <family val="2"/>
      </rPr>
      <t xml:space="preserve">En el primer trimestre de 2022 dio cumplimiento a la acción propuesta de socialización. (No se adjuntan evidencias).
</t>
    </r>
    <r>
      <rPr>
        <b/>
        <sz val="10"/>
        <rFont val="Arial Narrow"/>
        <family val="2"/>
      </rPr>
      <t>SFF Guanenta</t>
    </r>
    <r>
      <rPr>
        <sz val="10"/>
        <rFont val="Arial Narrow"/>
        <family val="2"/>
      </rPr>
      <t xml:space="preserve">: No aporta evidencias que denote avance de la acción. (Avance 0%).
</t>
    </r>
    <r>
      <rPr>
        <b/>
        <sz val="10"/>
        <rFont val="Arial Narrow"/>
        <family val="2"/>
      </rPr>
      <t>SFF Iguaque</t>
    </r>
    <r>
      <rPr>
        <sz val="10"/>
        <rFont val="Arial Narrow"/>
        <family val="2"/>
      </rPr>
      <t xml:space="preserve">: Se llevo a cabo socialización plan de Riesgo público al personal del AP Finalizando el mes de abril que por fecha de reporte del primer cuatrimestre no se logró aportar evidencia. se adjunta Lista de asistencia de socialización plan de riesgo público al personal del AP. Anexo: Socializacion riesgo publico equipo AP. (Avance: 50%) 
</t>
    </r>
    <r>
      <rPr>
        <b/>
        <sz val="10"/>
        <rFont val="Arial Narrow"/>
        <family val="2"/>
      </rPr>
      <t>PNN Yariguies</t>
    </r>
    <r>
      <rPr>
        <sz val="10"/>
        <rFont val="Arial Narrow"/>
        <family val="2"/>
      </rPr>
      <t xml:space="preserve">: Se adjunta lista de socialización Plan de emergencias y contingencias de riesgo público de fecha: 12 de julio 2022. Anexos: Lista de Asistencia Socialización PECDNIF Y Plan Riesgo Público_SYA. ( Avance  50%).
</t>
    </r>
    <r>
      <rPr>
        <b/>
        <sz val="10"/>
        <rFont val="Arial Narrow"/>
        <family val="2"/>
      </rPr>
      <t>PNN Tama</t>
    </r>
    <r>
      <rPr>
        <sz val="10"/>
        <rFont val="Arial Narrow"/>
        <family val="2"/>
      </rPr>
      <t>: No se adjuntan evidencias  (Avance 0%) .</t>
    </r>
  </si>
  <si>
    <r>
      <rPr>
        <b/>
        <sz val="10"/>
        <rFont val="Arial Narrow"/>
        <family val="2"/>
      </rPr>
      <t xml:space="preserve">PNN CATATUMBO BARI </t>
    </r>
    <r>
      <rPr>
        <sz val="10"/>
        <rFont val="Arial Narrow"/>
        <family val="2"/>
      </rPr>
      <t xml:space="preserve">50%
</t>
    </r>
    <r>
      <rPr>
        <b/>
        <sz val="10"/>
        <rFont val="Arial Narrow"/>
        <family val="2"/>
      </rPr>
      <t>PNN COCUY</t>
    </r>
    <r>
      <rPr>
        <sz val="10"/>
        <rFont val="Arial Narrow"/>
        <family val="2"/>
      </rPr>
      <t xml:space="preserve"> 50%
</t>
    </r>
    <r>
      <rPr>
        <b/>
        <sz val="10"/>
        <rFont val="Arial Narrow"/>
        <family val="2"/>
      </rPr>
      <t>AUN ESTORAQUES</t>
    </r>
    <r>
      <rPr>
        <sz val="10"/>
        <rFont val="Arial Narrow"/>
        <family val="2"/>
      </rPr>
      <t xml:space="preserve"> 50%
</t>
    </r>
    <r>
      <rPr>
        <b/>
        <sz val="10"/>
        <rFont val="Arial Narrow"/>
        <family val="2"/>
      </rPr>
      <t>SFF GUANENTA ALTO RIO FONCE</t>
    </r>
    <r>
      <rPr>
        <sz val="10"/>
        <rFont val="Arial Narrow"/>
        <family val="2"/>
      </rPr>
      <t xml:space="preserve"> 0%
</t>
    </r>
    <r>
      <rPr>
        <b/>
        <sz val="10"/>
        <rFont val="Arial Narrow"/>
        <family val="2"/>
      </rPr>
      <t xml:space="preserve">SFF IGUAQUE: </t>
    </r>
    <r>
      <rPr>
        <sz val="10"/>
        <rFont val="Arial Narrow"/>
        <family val="2"/>
      </rPr>
      <t xml:space="preserve"> 50%
</t>
    </r>
    <r>
      <rPr>
        <b/>
        <sz val="10"/>
        <rFont val="Arial Narrow"/>
        <family val="2"/>
      </rPr>
      <t>PNN PISBA</t>
    </r>
    <r>
      <rPr>
        <sz val="10"/>
        <rFont val="Arial Narrow"/>
        <family val="2"/>
      </rPr>
      <t xml:space="preserve"> 0%
</t>
    </r>
    <r>
      <rPr>
        <b/>
        <sz val="10"/>
        <rFont val="Arial Narrow"/>
        <family val="2"/>
      </rPr>
      <t>PNN SERRANIA YARIGUIES</t>
    </r>
    <r>
      <rPr>
        <sz val="10"/>
        <rFont val="Arial Narrow"/>
        <family val="2"/>
      </rPr>
      <t xml:space="preserve"> 50%
</t>
    </r>
    <r>
      <rPr>
        <b/>
        <sz val="10"/>
        <rFont val="Arial Narrow"/>
        <family val="2"/>
      </rPr>
      <t>PNN TAMA</t>
    </r>
    <r>
      <rPr>
        <sz val="10"/>
        <rFont val="Arial Narrow"/>
        <family val="2"/>
      </rPr>
      <t xml:space="preserve"> 0%</t>
    </r>
  </si>
  <si>
    <r>
      <rPr>
        <b/>
        <sz val="10"/>
        <rFont val="Arial Narrow"/>
        <family val="2"/>
      </rPr>
      <t>PNN PICACHOS</t>
    </r>
    <r>
      <rPr>
        <sz val="10"/>
        <rFont val="Arial Narrow"/>
        <family val="2"/>
      </rPr>
      <t xml:space="preserve">: Para este seguimiento se reporta la socialización en el mes julio 2022 del plan de contingencia de riesgo pÚblico aprobado por la OGR, al equipo de trabajo del PNN Cordillera de los Picachos. Evidencia: 1. Asistencia_soc_planes_emergencia.
</t>
    </r>
    <r>
      <rPr>
        <b/>
        <sz val="10"/>
        <rFont val="Arial Narrow"/>
        <family val="2"/>
      </rPr>
      <t>PNN SIERRA DE LA MACARENA</t>
    </r>
    <r>
      <rPr>
        <sz val="10"/>
        <rFont val="Arial Narrow"/>
        <family val="2"/>
      </rPr>
      <t xml:space="preserve">: Se realizó socialización al equipo del AP, taller plan de Riesgo Público con sus temáticas en el mes de junio. Evidencias Anexo 1. List asist_SocRP_PnMac_08_06_2022.
</t>
    </r>
    <r>
      <rPr>
        <b/>
        <sz val="10"/>
        <rFont val="Arial Narrow"/>
        <family val="2"/>
      </rPr>
      <t>PNN TINIGUA</t>
    </r>
    <r>
      <rPr>
        <sz val="10"/>
        <rFont val="Arial Narrow"/>
        <family val="2"/>
      </rPr>
      <t xml:space="preserve">: Durante el periodo de reporte se socializó el Plan de Contingencia y riesgo público con el equipo del AP teniendo en cuenta algunas situaciones y novedades en el contexto territorial. 23.1_Soci_Plan_Contin_Riesg_Pub.
</t>
    </r>
    <r>
      <rPr>
        <b/>
        <sz val="10"/>
        <rFont val="Arial Narrow"/>
        <family val="2"/>
      </rPr>
      <t>PNN CHINGAZA</t>
    </r>
    <r>
      <rPr>
        <sz val="10"/>
        <rFont val="Arial Narrow"/>
        <family val="2"/>
      </rPr>
      <t xml:space="preserve">: En el cuatrimestre anterior se realizó la socialización del Plan de Riesgo Público al equipo de trabajo del área protegida.  En el mes de julio se realizó socialización del Plan al personal nuevo que se vincula con el área protegida (Un funcionario y un contratista). Anexo 1.2 Socializacion_pcrp_nuevos.
</t>
    </r>
    <r>
      <rPr>
        <b/>
        <sz val="10"/>
        <rFont val="Arial Narrow"/>
        <family val="2"/>
      </rPr>
      <t xml:space="preserve">PNN SUMAPAZ: </t>
    </r>
    <r>
      <rPr>
        <sz val="10"/>
        <rFont val="Arial Narrow"/>
        <family val="2"/>
      </rPr>
      <t xml:space="preserve">La actualización del plan fue aprobada el 26 de noviembre de 2021 con memorando 20211500003193, según directriz de la OGR, la aprobación de actualización se harán cada 2 años, durante el período no hubo avance alguno. De acuerdo con lo anterior, y teniendo en cuenta que el porcentaje es acumulativo, se mantiene el % del primer reporte.
</t>
    </r>
    <r>
      <rPr>
        <b/>
        <sz val="10"/>
        <rFont val="Arial Narrow"/>
        <family val="2"/>
      </rPr>
      <t>PNN EL TUPARRO</t>
    </r>
    <r>
      <rPr>
        <sz val="10"/>
        <rFont val="Arial Narrow"/>
        <family val="2"/>
      </rPr>
      <t xml:space="preserve">: Se realizó la socialización del Plan de contingencia para riesgo público con el equipo operativo del AP, con el fin de fortalecer las medidas que se toman, teniendo en cuenta que se retornó al CO Tomo.  - Listado_PCRP.
</t>
    </r>
    <r>
      <rPr>
        <b/>
        <sz val="10"/>
        <rFont val="Arial Narrow"/>
        <family val="2"/>
      </rPr>
      <t xml:space="preserve">DNMI CINARUCO: </t>
    </r>
    <r>
      <rPr>
        <sz val="10"/>
        <rFont val="Arial Narrow"/>
        <family val="2"/>
      </rPr>
      <t>El área protegida cuenta con su plan de riesgo público aprobado mediante el memorando N°20211500e02683 con fecha del 14 -10 -2021, de la Oficina de Gestión  del Riesgo.  El cual se ha socializado al equipo del área protegida junto al protocolo de seguridad actitud y comportamiento frente al riesgo público (anexo 1), adicionalmente se ha informado sobre la situación de riesgo a la DTOR (anexo 2). y se han sostenido espacios de diálogo para conocer más a fondo la situación con el personero de Arauca (Anexo 3)</t>
    </r>
  </si>
  <si>
    <r>
      <rPr>
        <b/>
        <sz val="10"/>
        <rFont val="Arial Narrow"/>
        <family val="2"/>
      </rPr>
      <t>PNN PICACHOS:</t>
    </r>
    <r>
      <rPr>
        <sz val="10"/>
        <rFont val="Arial Narrow"/>
        <family val="2"/>
      </rPr>
      <t xml:space="preserve"> 50%
</t>
    </r>
    <r>
      <rPr>
        <b/>
        <sz val="10"/>
        <rFont val="Arial Narrow"/>
        <family val="2"/>
      </rPr>
      <t>PNN MACARENA:</t>
    </r>
    <r>
      <rPr>
        <sz val="10"/>
        <rFont val="Arial Narrow"/>
        <family val="2"/>
      </rPr>
      <t xml:space="preserve"> 50%
</t>
    </r>
    <r>
      <rPr>
        <b/>
        <sz val="10"/>
        <rFont val="Arial Narrow"/>
        <family val="2"/>
      </rPr>
      <t>PNN TINIGUA:</t>
    </r>
    <r>
      <rPr>
        <sz val="10"/>
        <rFont val="Arial Narrow"/>
        <family val="2"/>
      </rPr>
      <t xml:space="preserve"> 50%
</t>
    </r>
    <r>
      <rPr>
        <b/>
        <sz val="10"/>
        <rFont val="Arial Narrow"/>
        <family val="2"/>
      </rPr>
      <t>PNN CHINGAZA</t>
    </r>
    <r>
      <rPr>
        <sz val="10"/>
        <rFont val="Arial Narrow"/>
        <family val="2"/>
      </rPr>
      <t xml:space="preserve">:50%
</t>
    </r>
    <r>
      <rPr>
        <b/>
        <sz val="10"/>
        <rFont val="Arial Narrow"/>
        <family val="2"/>
      </rPr>
      <t>PNN SUMAPAZ:</t>
    </r>
    <r>
      <rPr>
        <sz val="10"/>
        <rFont val="Arial Narrow"/>
        <family val="2"/>
      </rPr>
      <t xml:space="preserve"> 17%
</t>
    </r>
    <r>
      <rPr>
        <b/>
        <sz val="10"/>
        <rFont val="Arial Narrow"/>
        <family val="2"/>
      </rPr>
      <t>PNN EL TUPARRO:</t>
    </r>
    <r>
      <rPr>
        <sz val="10"/>
        <rFont val="Arial Narrow"/>
        <family val="2"/>
      </rPr>
      <t xml:space="preserve"> 50%
</t>
    </r>
    <r>
      <rPr>
        <b/>
        <sz val="10"/>
        <rFont val="Arial Narrow"/>
        <family val="2"/>
      </rPr>
      <t>DNMI CINARUCO:</t>
    </r>
    <r>
      <rPr>
        <sz val="10"/>
        <rFont val="Arial Narrow"/>
        <family val="2"/>
      </rPr>
      <t>50%</t>
    </r>
  </si>
  <si>
    <r>
      <rPr>
        <b/>
        <sz val="10"/>
        <rFont val="Arial Narrow"/>
        <family val="2"/>
      </rPr>
      <t xml:space="preserve">PNN FARALLONES DE CALI </t>
    </r>
    <r>
      <rPr>
        <sz val="10"/>
        <rFont val="Arial Narrow"/>
        <family val="2"/>
      </rPr>
      <t xml:space="preserve">11/08/2022
</t>
    </r>
    <r>
      <rPr>
        <b/>
        <sz val="10"/>
        <rFont val="Arial Narrow"/>
        <family val="2"/>
      </rPr>
      <t>PNN GORGONA</t>
    </r>
    <r>
      <rPr>
        <sz val="10"/>
        <rFont val="Arial Narrow"/>
        <family val="2"/>
      </rPr>
      <t xml:space="preserve"> 11/08/2022
</t>
    </r>
    <r>
      <rPr>
        <b/>
        <sz val="10"/>
        <rFont val="Arial Narrow"/>
        <family val="2"/>
      </rPr>
      <t xml:space="preserve">SFF ISLA MALPELO </t>
    </r>
    <r>
      <rPr>
        <sz val="10"/>
        <rFont val="Arial Narrow"/>
        <family val="2"/>
      </rPr>
      <t xml:space="preserve">11/08/2022
</t>
    </r>
    <r>
      <rPr>
        <b/>
        <sz val="10"/>
        <rFont val="Arial Narrow"/>
        <family val="2"/>
      </rPr>
      <t>PNN KATIOS</t>
    </r>
    <r>
      <rPr>
        <sz val="10"/>
        <rFont val="Arial Narrow"/>
        <family val="2"/>
      </rPr>
      <t xml:space="preserve"> 11/08/2022
</t>
    </r>
    <r>
      <rPr>
        <b/>
        <sz val="10"/>
        <rFont val="Arial Narrow"/>
        <family val="2"/>
      </rPr>
      <t xml:space="preserve">PNN MUNCHIQUE </t>
    </r>
    <r>
      <rPr>
        <sz val="10"/>
        <rFont val="Arial Narrow"/>
        <family val="2"/>
      </rPr>
      <t xml:space="preserve">11/08/2022
</t>
    </r>
    <r>
      <rPr>
        <b/>
        <sz val="10"/>
        <rFont val="Arial Narrow"/>
        <family val="2"/>
      </rPr>
      <t>PNN SANQUIANGA</t>
    </r>
    <r>
      <rPr>
        <sz val="10"/>
        <rFont val="Arial Narrow"/>
        <family val="2"/>
      </rPr>
      <t xml:space="preserve"> 11/08/2022
</t>
    </r>
    <r>
      <rPr>
        <b/>
        <sz val="10"/>
        <rFont val="Arial Narrow"/>
        <family val="2"/>
      </rPr>
      <t xml:space="preserve">PNN URAMBA BAHIA MALAGA </t>
    </r>
    <r>
      <rPr>
        <sz val="10"/>
        <rFont val="Arial Narrow"/>
        <family val="2"/>
      </rPr>
      <t xml:space="preserve">11/08/2022
</t>
    </r>
    <r>
      <rPr>
        <b/>
        <sz val="10"/>
        <rFont val="Arial Narrow"/>
        <family val="2"/>
      </rPr>
      <t>PNN UTRIA</t>
    </r>
    <r>
      <rPr>
        <sz val="10"/>
        <rFont val="Arial Narrow"/>
        <family val="2"/>
      </rPr>
      <t xml:space="preserve"> 11/08/2022</t>
    </r>
  </si>
  <si>
    <r>
      <t xml:space="preserve">PNN Churumbelos: </t>
    </r>
    <r>
      <rPr>
        <sz val="10"/>
        <rFont val="Arial Narrow"/>
        <family val="2"/>
      </rPr>
      <t xml:space="preserve">08/08/2022
</t>
    </r>
    <r>
      <rPr>
        <b/>
        <sz val="10"/>
        <rFont val="Arial Narrow"/>
        <family val="2"/>
      </rPr>
      <t>PNN Alto Fragua:</t>
    </r>
    <r>
      <rPr>
        <sz val="10"/>
        <rFont val="Arial Narrow"/>
        <family val="2"/>
      </rPr>
      <t xml:space="preserve"> 08/08/2022
</t>
    </r>
    <r>
      <rPr>
        <b/>
        <sz val="10"/>
        <rFont val="Arial Narrow"/>
        <family val="2"/>
      </rPr>
      <t>PNN Cahuinarí:</t>
    </r>
    <r>
      <rPr>
        <sz val="10"/>
        <rFont val="Arial Narrow"/>
        <family val="2"/>
      </rPr>
      <t xml:space="preserve"> 08/08/2022
</t>
    </r>
    <r>
      <rPr>
        <b/>
        <sz val="10"/>
        <rFont val="Arial Narrow"/>
        <family val="2"/>
      </rPr>
      <t xml:space="preserve">RNN Nukak: </t>
    </r>
    <r>
      <rPr>
        <sz val="10"/>
        <rFont val="Arial Narrow"/>
        <family val="2"/>
      </rPr>
      <t xml:space="preserve">08/08/2022
</t>
    </r>
    <r>
      <rPr>
        <b/>
        <sz val="10"/>
        <rFont val="Arial Narrow"/>
        <family val="2"/>
      </rPr>
      <t xml:space="preserve">PNN Amacayacu: </t>
    </r>
    <r>
      <rPr>
        <sz val="10"/>
        <rFont val="Arial Narrow"/>
        <family val="2"/>
      </rPr>
      <t xml:space="preserve">08/08/2022
</t>
    </r>
    <r>
      <rPr>
        <b/>
        <sz val="10"/>
        <rFont val="Arial Narrow"/>
        <family val="2"/>
      </rPr>
      <t>SPM Orito:</t>
    </r>
    <r>
      <rPr>
        <sz val="10"/>
        <rFont val="Arial Narrow"/>
        <family val="2"/>
      </rPr>
      <t xml:space="preserve"> 08/08/2022
</t>
    </r>
    <r>
      <rPr>
        <b/>
        <sz val="10"/>
        <rFont val="Arial Narrow"/>
        <family val="2"/>
      </rPr>
      <t>PNN Río Puré:</t>
    </r>
    <r>
      <rPr>
        <sz val="10"/>
        <rFont val="Arial Narrow"/>
        <family val="2"/>
      </rPr>
      <t xml:space="preserve">08/08/2022
</t>
    </r>
    <r>
      <rPr>
        <b/>
        <sz val="10"/>
        <rFont val="Arial Narrow"/>
        <family val="2"/>
      </rPr>
      <t>PNN Yaigoje:</t>
    </r>
    <r>
      <rPr>
        <sz val="10"/>
        <rFont val="Arial Narrow"/>
        <family val="2"/>
      </rPr>
      <t xml:space="preserve"> 08/08/2022
</t>
    </r>
    <r>
      <rPr>
        <b/>
        <sz val="10"/>
        <rFont val="Arial Narrow"/>
        <family val="2"/>
      </rPr>
      <t xml:space="preserve">PNN Chiribiquete: </t>
    </r>
    <r>
      <rPr>
        <sz val="10"/>
        <rFont val="Arial Narrow"/>
        <family val="2"/>
      </rPr>
      <t xml:space="preserve">08/08/2022
</t>
    </r>
    <r>
      <rPr>
        <b/>
        <sz val="10"/>
        <rFont val="Arial Narrow"/>
        <family val="2"/>
      </rPr>
      <t>RNN Puinawai:</t>
    </r>
    <r>
      <rPr>
        <sz val="10"/>
        <rFont val="Arial Narrow"/>
        <family val="2"/>
      </rPr>
      <t xml:space="preserve"> 10/08/2022
</t>
    </r>
    <r>
      <rPr>
        <b/>
        <sz val="10"/>
        <rFont val="Arial Narrow"/>
        <family val="2"/>
      </rPr>
      <t>PNN La Paya:</t>
    </r>
    <r>
      <rPr>
        <sz val="10"/>
        <rFont val="Arial Narrow"/>
        <family val="2"/>
      </rPr>
      <t xml:space="preserve"> 08/08/2022</t>
    </r>
  </si>
  <si>
    <r>
      <rPr>
        <b/>
        <sz val="10"/>
        <rFont val="Arial Narrow"/>
        <family val="2"/>
      </rPr>
      <t>PNN Churumbelos</t>
    </r>
    <r>
      <rPr>
        <sz val="10"/>
        <rFont val="Arial Narrow"/>
        <family val="2"/>
      </rPr>
      <t xml:space="preserve">: No se reportan avances. (no se adjuntan evidencias)
</t>
    </r>
    <r>
      <rPr>
        <b/>
        <sz val="10"/>
        <rFont val="Arial Narrow"/>
        <family val="2"/>
      </rPr>
      <t>PNN Alto Fragua</t>
    </r>
    <r>
      <rPr>
        <sz val="10"/>
        <rFont val="Arial Narrow"/>
        <family val="2"/>
      </rPr>
      <t xml:space="preserve">: El plan fue aprobado por la OGR con el memorando 20221500000773 del 22-03-2022, surtida dicha aprobación se remitió oficios 20225160001391, 20225160001371 y 20225160001401 a los Consejos municipales de Gestión del Riesgo de Desastres de San José del Fragua y Belén de los Andaquíes, así como al Consejo Departamental del Caquetá, con el cual se compartió el documento y se solicitó espacio para realizar la socialización (Anexo 1 Oficios socialización). El 27/07/2022 se socializa el plan al CMGRD de San José del Fragua. (Anexo 2 Asistencia socialización y presentación)
</t>
    </r>
    <r>
      <rPr>
        <b/>
        <sz val="10"/>
        <rFont val="Arial Narrow"/>
        <family val="2"/>
      </rPr>
      <t>PNN Cahuinarí</t>
    </r>
    <r>
      <rPr>
        <sz val="10"/>
        <rFont val="Arial Narrow"/>
        <family val="2"/>
      </rPr>
      <t xml:space="preserve">: Se llevan a cabo acciones de socialización del PECDNSN del PNNCAH el 29 de abril en la comunidad de Loma Linda resguardo de Santa Sofia con participación de la OGR de la Gobernación del Amazonas, la Oficina de Derechos Humanos de la Gobernación del Amazonas, la Secretaría de Agricultura Medio Ambiente y Productividad de la Gobernación del Amazonas, la DIMAR, la Armada Nacional, autoridades y miembros de la comunidad. Es necesario para este periodo adjuntar la evidencia de finales de abril, dado que en el reporte del primer cuatrimestre por las fechas establecidas en el cronograma no era posible generarlas y adjuntarlas; además tener en cuenta que esta acción depende de un tercero y no es fácil para las AP poder concertar estas actividades con otros.  Anexo 1. acta-socialización-pecdnsn-pnncah-29-04-2022. 
</t>
    </r>
    <r>
      <rPr>
        <b/>
        <sz val="10"/>
        <rFont val="Arial Narrow"/>
        <family val="2"/>
      </rPr>
      <t>RNN Nukak</t>
    </r>
    <r>
      <rPr>
        <sz val="10"/>
        <rFont val="Arial Narrow"/>
        <family val="2"/>
      </rPr>
      <t xml:space="preserve">: Mediante ORFEO 20225240005121 de 29-07-2022, se convoca a un nuevo evento de socialización del PECDNS del AP dirigido a miembros de los CMGDR y CDGDR del Departamento del Guaviare. Anexo 1. Orfeo 120225240005121 invitación socialización PECDN NUkak
</t>
    </r>
    <r>
      <rPr>
        <b/>
        <sz val="10"/>
        <rFont val="Arial Narrow"/>
        <family val="2"/>
      </rPr>
      <t>PNN Amacayacu</t>
    </r>
    <r>
      <rPr>
        <sz val="10"/>
        <rFont val="Arial Narrow"/>
        <family val="2"/>
      </rPr>
      <t xml:space="preserve">: en este periodo se realizó plan de trabajo para actualizar el PECDN. Es así que se remite a la OGR el PECDN del Parque por parte de la DTAM. Anexo 1 remisión PECDN PNN AMACAYACU ORFEO 120225050000843_00001.docx. Anexo 2 PECDN PNN AMACAYACU.xlsx. La OGR Hace recomendaciones Anexo 3 Orfeo120225050000843 regresan para ajustes PECDN Amacayacu, Anexo 4 recomendaciones OGR a PECDN AMACAYACU. Se generan las incorporaciones recomendadas por la OGR. 
</t>
    </r>
    <r>
      <rPr>
        <b/>
        <sz val="10"/>
        <rFont val="Arial Narrow"/>
        <family val="2"/>
      </rPr>
      <t>SPM Orito</t>
    </r>
    <r>
      <rPr>
        <sz val="10"/>
        <rFont val="Arial Narrow"/>
        <family val="2"/>
      </rPr>
      <t xml:space="preserve">: De acuerdo al procedimiento el documento se encuentra en actualización, enviado a la DTAM mediante
Memorando No. 20225190004713, una vez aprobada la actualización se generará la socialización. (Anexo 1_08_02_2022_Memo-envío PECDNS Actualizado-SFPMOIA a DTAM
</t>
    </r>
    <r>
      <rPr>
        <b/>
        <sz val="10"/>
        <rFont val="Arial Narrow"/>
        <family val="2"/>
      </rPr>
      <t>PNN Río Puré</t>
    </r>
    <r>
      <rPr>
        <sz val="10"/>
        <rFont val="Arial Narrow"/>
        <family val="2"/>
      </rPr>
      <t xml:space="preserve">: Durante este segundo reporte la Oficina Gestión del Riesgo responde positivamente y aprueba el PECDNS para mediados del mes de mayo (ANEXO 3. APROBACION PECDNS PNNRPU). Posteriormente el AP mediante oficio, socializa y comparte el documento con sus anexos a la Coordinadora del GDGRD del departamento de Amazonas (ANEXO 4 OFICIO SOCIALIZACION PECDNS PNNRPU). 
</t>
    </r>
    <r>
      <rPr>
        <b/>
        <sz val="10"/>
        <rFont val="Arial Narrow"/>
        <family val="2"/>
      </rPr>
      <t>PNN Yaigoje</t>
    </r>
    <r>
      <rPr>
        <sz val="10"/>
        <rFont val="Arial Narrow"/>
        <family val="2"/>
      </rPr>
      <t xml:space="preserve">: El área protegida realizó acciones para dar cumplimiento ruta establecida para lograr aprobación del documento PECDNS, se envió memorando No 20225150004483 con Fecha 29-07-2022 aprobación documento a la oficina de Gestión del Riesgo para su aprobación. Anexo 1 memo envío documento Plan de Emergencias y Contingencia de Desastres-29-07-2022.pdf. Anexo 2 Correo envío PCEDN de PNN YAP 
</t>
    </r>
    <r>
      <rPr>
        <b/>
        <sz val="10"/>
        <rFont val="Arial Narrow"/>
        <family val="2"/>
      </rPr>
      <t>PNN Chiribiquete</t>
    </r>
    <r>
      <rPr>
        <sz val="10"/>
        <rFont val="Arial Narrow"/>
        <family val="2"/>
      </rPr>
      <t xml:space="preserve">: mediante memorando 20225170005373 FECHA: 29-07-2022 se envía el PECDN a la DT. Una vez se apruebe el Plan por la OGR enviado por la DTAM, se iniciara la fase de socialización con los entes territoriales. Anexo 1. Memorando entrega PECNDS
</t>
    </r>
    <r>
      <rPr>
        <b/>
        <sz val="10"/>
        <rFont val="Arial Narrow"/>
        <family val="2"/>
      </rPr>
      <t>RNN Puinawai</t>
    </r>
    <r>
      <rPr>
        <sz val="10"/>
        <rFont val="Arial Narrow"/>
        <family val="2"/>
      </rPr>
      <t xml:space="preserve">: Teniendo en cuenta el informe de riesgos del GCI que llevo a la generación del plan de mejoramiento, donde se identifican acciones relacionadas con el Planes de Emergencias y Contingencias, se generó plan de mejoramiento el cual fue suscrito con el GCI con el fin de articular acciones con la DTAM para contar con esta información. (el plan se encuentra en ejecución)
Anexo 1. PLAN DE MEJORAMIENTO RNN PUINAWAI POR RIESGOS 1ER CUATRIMETRE 22 Ajustado
Anexo 2. Respuesta GCI Aprobación Plan de Mejoramiento 120225250001103_00006
</t>
    </r>
    <r>
      <rPr>
        <b/>
        <sz val="10"/>
        <rFont val="Arial Narrow"/>
        <family val="2"/>
      </rPr>
      <t>PNN La Paya:</t>
    </r>
    <r>
      <rPr>
        <sz val="10"/>
        <rFont val="Arial Narrow"/>
        <family val="2"/>
      </rPr>
      <t xml:space="preserve"> Mediante el Memorando de Orfeo 20225200005843, se remite para revisión y ajustes a la DTAM y posterior envió a la OGR de NC, mediante el memorando de Orfeo, No. 20225050000873. 1. Anexo Memorando 20225200005843. 2. Anexo Memorando 20225050000873. 3. Anexo Matriz PECDNS PNN La Paya.</t>
    </r>
  </si>
  <si>
    <r>
      <t>PNN Churumbelos:</t>
    </r>
    <r>
      <rPr>
        <sz val="10"/>
        <rFont val="Arial Narrow"/>
        <family val="2"/>
      </rPr>
      <t xml:space="preserve"> 0%
</t>
    </r>
    <r>
      <rPr>
        <b/>
        <sz val="10"/>
        <rFont val="Arial Narrow"/>
        <family val="2"/>
      </rPr>
      <t>PNN Alto Fragua:</t>
    </r>
    <r>
      <rPr>
        <sz val="10"/>
        <rFont val="Arial Narrow"/>
        <family val="2"/>
      </rPr>
      <t xml:space="preserve"> 20%
</t>
    </r>
    <r>
      <rPr>
        <b/>
        <sz val="10"/>
        <rFont val="Arial Narrow"/>
        <family val="2"/>
      </rPr>
      <t>PNN Cahuinarí:</t>
    </r>
    <r>
      <rPr>
        <sz val="10"/>
        <rFont val="Arial Narrow"/>
        <family val="2"/>
      </rPr>
      <t xml:space="preserve"> 20%
</t>
    </r>
    <r>
      <rPr>
        <b/>
        <sz val="10"/>
        <rFont val="Arial Narrow"/>
        <family val="2"/>
      </rPr>
      <t xml:space="preserve">RNN Nukak: </t>
    </r>
    <r>
      <rPr>
        <sz val="10"/>
        <rFont val="Arial Narrow"/>
        <family val="2"/>
      </rPr>
      <t xml:space="preserve">10%
</t>
    </r>
    <r>
      <rPr>
        <b/>
        <sz val="10"/>
        <rFont val="Arial Narrow"/>
        <family val="2"/>
      </rPr>
      <t>PNN Amacayacu:</t>
    </r>
    <r>
      <rPr>
        <sz val="10"/>
        <rFont val="Arial Narrow"/>
        <family val="2"/>
      </rPr>
      <t xml:space="preserve"> 0%
</t>
    </r>
    <r>
      <rPr>
        <b/>
        <sz val="10"/>
        <rFont val="Arial Narrow"/>
        <family val="2"/>
      </rPr>
      <t>SPM Orito:</t>
    </r>
    <r>
      <rPr>
        <sz val="10"/>
        <rFont val="Arial Narrow"/>
        <family val="2"/>
      </rPr>
      <t xml:space="preserve"> 10%
</t>
    </r>
    <r>
      <rPr>
        <b/>
        <sz val="10"/>
        <rFont val="Arial Narrow"/>
        <family val="2"/>
      </rPr>
      <t>PNN Río Puré:</t>
    </r>
    <r>
      <rPr>
        <sz val="10"/>
        <rFont val="Arial Narrow"/>
        <family val="2"/>
      </rPr>
      <t xml:space="preserve"> 10%
</t>
    </r>
    <r>
      <rPr>
        <b/>
        <sz val="10"/>
        <rFont val="Arial Narrow"/>
        <family val="2"/>
      </rPr>
      <t xml:space="preserve">PNN Yaigoje: </t>
    </r>
    <r>
      <rPr>
        <sz val="10"/>
        <rFont val="Arial Narrow"/>
        <family val="2"/>
      </rPr>
      <t xml:space="preserve">0%
</t>
    </r>
    <r>
      <rPr>
        <b/>
        <sz val="10"/>
        <rFont val="Arial Narrow"/>
        <family val="2"/>
      </rPr>
      <t xml:space="preserve">PNN Chiribiquete: </t>
    </r>
    <r>
      <rPr>
        <sz val="10"/>
        <rFont val="Arial Narrow"/>
        <family val="2"/>
      </rPr>
      <t xml:space="preserve">0%
</t>
    </r>
    <r>
      <rPr>
        <b/>
        <sz val="10"/>
        <rFont val="Arial Narrow"/>
        <family val="2"/>
      </rPr>
      <t xml:space="preserve">RNN Puinawai: </t>
    </r>
    <r>
      <rPr>
        <sz val="10"/>
        <rFont val="Arial Narrow"/>
        <family val="2"/>
      </rPr>
      <t xml:space="preserve">0%
</t>
    </r>
    <r>
      <rPr>
        <b/>
        <sz val="10"/>
        <rFont val="Arial Narrow"/>
        <family val="2"/>
      </rPr>
      <t xml:space="preserve">PNN La Paya: </t>
    </r>
    <r>
      <rPr>
        <sz val="10"/>
        <rFont val="Arial Narrow"/>
        <family val="2"/>
      </rPr>
      <t>0%</t>
    </r>
  </si>
  <si>
    <r>
      <t>PNN Churumbelos:</t>
    </r>
    <r>
      <rPr>
        <sz val="10"/>
        <rFont val="Arial Narrow"/>
        <family val="2"/>
      </rPr>
      <t xml:space="preserve"> 08/08/2022
</t>
    </r>
    <r>
      <rPr>
        <b/>
        <sz val="10"/>
        <rFont val="Arial Narrow"/>
        <family val="2"/>
      </rPr>
      <t>PNN Alto Fragua:</t>
    </r>
    <r>
      <rPr>
        <sz val="10"/>
        <rFont val="Arial Narrow"/>
        <family val="2"/>
      </rPr>
      <t xml:space="preserve"> 08/08/2022
</t>
    </r>
    <r>
      <rPr>
        <b/>
        <sz val="10"/>
        <rFont val="Arial Narrow"/>
        <family val="2"/>
      </rPr>
      <t>PNN Cahuinarí:</t>
    </r>
    <r>
      <rPr>
        <sz val="10"/>
        <rFont val="Arial Narrow"/>
        <family val="2"/>
      </rPr>
      <t xml:space="preserve"> 08/08/2022
</t>
    </r>
    <r>
      <rPr>
        <b/>
        <sz val="10"/>
        <rFont val="Arial Narrow"/>
        <family val="2"/>
      </rPr>
      <t xml:space="preserve">RNN Nukak: </t>
    </r>
    <r>
      <rPr>
        <sz val="10"/>
        <rFont val="Arial Narrow"/>
        <family val="2"/>
      </rPr>
      <t xml:space="preserve">08/08/2022
</t>
    </r>
    <r>
      <rPr>
        <b/>
        <sz val="10"/>
        <rFont val="Arial Narrow"/>
        <family val="2"/>
      </rPr>
      <t>PNN Amacayacu:</t>
    </r>
    <r>
      <rPr>
        <sz val="10"/>
        <rFont val="Arial Narrow"/>
        <family val="2"/>
      </rPr>
      <t xml:space="preserve">08/08/2022
</t>
    </r>
    <r>
      <rPr>
        <b/>
        <sz val="10"/>
        <rFont val="Arial Narrow"/>
        <family val="2"/>
      </rPr>
      <t>SPM Orito:</t>
    </r>
    <r>
      <rPr>
        <sz val="10"/>
        <rFont val="Arial Narrow"/>
        <family val="2"/>
      </rPr>
      <t xml:space="preserve"> 08/08/2022
</t>
    </r>
    <r>
      <rPr>
        <b/>
        <sz val="10"/>
        <rFont val="Arial Narrow"/>
        <family val="2"/>
      </rPr>
      <t>PNN Río Puré:</t>
    </r>
    <r>
      <rPr>
        <sz val="10"/>
        <rFont val="Arial Narrow"/>
        <family val="2"/>
      </rPr>
      <t xml:space="preserve"> 08/08/2022
</t>
    </r>
    <r>
      <rPr>
        <b/>
        <sz val="10"/>
        <rFont val="Arial Narrow"/>
        <family val="2"/>
      </rPr>
      <t>PNN Yaigoje:</t>
    </r>
    <r>
      <rPr>
        <sz val="10"/>
        <rFont val="Arial Narrow"/>
        <family val="2"/>
      </rPr>
      <t xml:space="preserve"> 08/08/2022
</t>
    </r>
    <r>
      <rPr>
        <b/>
        <sz val="10"/>
        <rFont val="Arial Narrow"/>
        <family val="2"/>
      </rPr>
      <t>PNN Chiribiquete:</t>
    </r>
    <r>
      <rPr>
        <sz val="10"/>
        <rFont val="Arial Narrow"/>
        <family val="2"/>
      </rPr>
      <t xml:space="preserve"> 08/08/2022
</t>
    </r>
    <r>
      <rPr>
        <b/>
        <sz val="10"/>
        <rFont val="Arial Narrow"/>
        <family val="2"/>
      </rPr>
      <t xml:space="preserve">RNN Puinawai: </t>
    </r>
    <r>
      <rPr>
        <sz val="10"/>
        <rFont val="Arial Narrow"/>
        <family val="2"/>
      </rPr>
      <t xml:space="preserve">10/08/2022
</t>
    </r>
    <r>
      <rPr>
        <b/>
        <sz val="10"/>
        <rFont val="Arial Narrow"/>
        <family val="2"/>
      </rPr>
      <t>PNN La Paya:</t>
    </r>
    <r>
      <rPr>
        <sz val="10"/>
        <rFont val="Arial Narrow"/>
        <family val="2"/>
      </rPr>
      <t xml:space="preserve"> 08/08/2022</t>
    </r>
  </si>
  <si>
    <r>
      <rPr>
        <b/>
        <sz val="10"/>
        <rFont val="Arial Narrow"/>
        <family val="2"/>
      </rPr>
      <t>PNN Churumbelos</t>
    </r>
    <r>
      <rPr>
        <sz val="10"/>
        <rFont val="Arial Narrow"/>
        <family val="2"/>
      </rPr>
      <t xml:space="preserve">: se desarrolló socialización del Plan de Emergencia y contingencias por Desastres Naturales- PECDN del PNN SCHAW al grupo de trabajo. (Anexo 1 Acta de socialización y actualización documento PECDN del PNN SCHAW)
</t>
    </r>
    <r>
      <rPr>
        <b/>
        <sz val="10"/>
        <rFont val="Arial Narrow"/>
        <family val="2"/>
      </rPr>
      <t>PNN Alto Fragua</t>
    </r>
    <r>
      <rPr>
        <sz val="10"/>
        <rFont val="Arial Narrow"/>
        <family val="2"/>
      </rPr>
      <t xml:space="preserve">: El plan fue aprobado por la OGR con el memorando 20221500000773 del 22-03-2022, surtida dicha aprobación se socializó el 15/07/2022 al equipo del área (Anexo 3 Asistencia y presentación).
</t>
    </r>
    <r>
      <rPr>
        <b/>
        <sz val="10"/>
        <rFont val="Arial Narrow"/>
        <family val="2"/>
      </rPr>
      <t>PNN Cahuinarí</t>
    </r>
    <r>
      <rPr>
        <sz val="10"/>
        <rFont val="Arial Narrow"/>
        <family val="2"/>
      </rPr>
      <t xml:space="preserve">: Se adelanta la socialización del PECDNSN-PNNCAH el 3 de agosto de 2022 Anexo 1 asistencia-socialización-pecdnsn-pnncah-3-8-2022
</t>
    </r>
    <r>
      <rPr>
        <b/>
        <sz val="10"/>
        <rFont val="Arial Narrow"/>
        <family val="2"/>
      </rPr>
      <t>RNN Nukak</t>
    </r>
    <r>
      <rPr>
        <sz val="10"/>
        <rFont val="Arial Narrow"/>
        <family val="2"/>
      </rPr>
      <t xml:space="preserve">: En el primer cuatrimestre se Socializó el documento PECDNS al personal adscrito al Área protegida. El PECDNS está vigente y en implementación de acuerdo a las acciones establecidas en el cronograma de actividades. Se programa una segunda actividad para el segundo cuatrimestre. (no se registran evidencias)
</t>
    </r>
    <r>
      <rPr>
        <b/>
        <sz val="10"/>
        <rFont val="Arial Narrow"/>
        <family val="2"/>
      </rPr>
      <t>PNN Amacayacu</t>
    </r>
    <r>
      <rPr>
        <sz val="10"/>
        <rFont val="Arial Narrow"/>
        <family val="2"/>
      </rPr>
      <t xml:space="preserve">: Como se mencionó anteriormente, el documento fue regresado a finales de julio por la OGR. Estamos incorporando ajustes para remitir y contar con la aprobación de la OGR. 
</t>
    </r>
    <r>
      <rPr>
        <b/>
        <sz val="10"/>
        <rFont val="Arial Narrow"/>
        <family val="2"/>
      </rPr>
      <t>SPM Orito</t>
    </r>
    <r>
      <rPr>
        <sz val="10"/>
        <rFont val="Arial Narrow"/>
        <family val="2"/>
      </rPr>
      <t xml:space="preserve">: Se realizó la socialización del PECDNS al equipo del AP y al profesional temático de la DTAM en el Taller de P, V y C realizado en junio de 2022. Anexo 1_06_29y30 y 01_julio_2022_Acta Taller P, V y C-DTAM-SF PMOIA
</t>
    </r>
    <r>
      <rPr>
        <b/>
        <sz val="10"/>
        <rFont val="Arial Narrow"/>
        <family val="2"/>
      </rPr>
      <t>PNN Río Puré</t>
    </r>
    <r>
      <rPr>
        <sz val="10"/>
        <rFont val="Arial Narrow"/>
        <family val="2"/>
      </rPr>
      <t xml:space="preserve">: Durante el periodo objeto del presente seguimiento, el PECDNS aprobado por la OGR se socializó al interior del equipo de trabajo de Río Puré . (ANEXO 5.ACTA SOCIALIZ.ACION INTERNA PECDNS PNNRPU)
</t>
    </r>
    <r>
      <rPr>
        <b/>
        <sz val="10"/>
        <rFont val="Arial Narrow"/>
        <family val="2"/>
      </rPr>
      <t>PNN Yaigoje</t>
    </r>
    <r>
      <rPr>
        <sz val="10"/>
        <rFont val="Arial Narrow"/>
        <family val="2"/>
      </rPr>
      <t xml:space="preserve">: esta actividad aún no se ejecuta; sin embargo para evidenciar actuaciones, el área protegida realizó acciones para dar cumplimiento ruta establecida para lograr aprobación del documento PECDNS, se envió memorando No 20225150004483 con Fecha 29-07-2022 aprobación documento a la oficina de Gestión del Riesgo para su aprobacion. Anexo 1 memo envío documento Plan de Emergencias y Contingencia de Desastres-29-07-2022 (1) Anexo 2 documento PECDNS_ PNNYAP final_28-07-2022.xlsx Anexo 3 taller de análisis descripción y calificación de amenazas 
</t>
    </r>
    <r>
      <rPr>
        <b/>
        <sz val="10"/>
        <rFont val="Arial Narrow"/>
        <family val="2"/>
      </rPr>
      <t>PNN Chiribiquete</t>
    </r>
    <r>
      <rPr>
        <sz val="10"/>
        <rFont val="Arial Narrow"/>
        <family val="2"/>
      </rPr>
      <t xml:space="preserve">: mediante memorando 20225170005373 FECHA: 29-07-2022 se envía el PECDN a la DT. Una vez se apruebe el Plan por la OGR enviado por la DTAM, se iniciara la fase de socialización con los entes territoriales. Anexo 1. Memorando entrega PECNDS
</t>
    </r>
    <r>
      <rPr>
        <b/>
        <sz val="10"/>
        <rFont val="Arial Narrow"/>
        <family val="2"/>
      </rPr>
      <t>RNN Puinawai</t>
    </r>
    <r>
      <rPr>
        <sz val="10"/>
        <rFont val="Arial Narrow"/>
        <family val="2"/>
      </rPr>
      <t xml:space="preserve">: Teniendo en cuenta el informe de riesgos del GCI que llevo a la generación del plan de mejoramiento, donde se identifican acciones relacionadas con el Planes de Emergencias y Contingencias, se generó plan de mejoramiento el cual fue suscrito con el GCI con el fin de articular acciones con la DTAM para contar con esta información. (el plan se encuentra en ejecución)
Anexo 1. PLAN DE MEJORAMIENTO RNN PUINAWAI POR RIESGOS 1ER CUATRIMETRE 22 Ajustado
Anexo 2. Respuesta GCI Aprobación Plan de Mejoramiento 120225250001103_00006.
</t>
    </r>
    <r>
      <rPr>
        <b/>
        <sz val="10"/>
        <rFont val="Arial Narrow"/>
        <family val="2"/>
      </rPr>
      <t>PNN La Paya</t>
    </r>
    <r>
      <rPr>
        <sz val="10"/>
        <rFont val="Arial Narrow"/>
        <family val="2"/>
      </rPr>
      <t>: Como se menciona en la descripción anterior, el documento PECDN en revisión mediante el memorando de ORFEO No.20225050000873. (no se registran evidencias)</t>
    </r>
  </si>
  <si>
    <r>
      <t>PNN Churumbelos:</t>
    </r>
    <r>
      <rPr>
        <sz val="10"/>
        <rFont val="Arial Narrow"/>
        <family val="2"/>
      </rPr>
      <t xml:space="preserve"> 40%
</t>
    </r>
    <r>
      <rPr>
        <b/>
        <sz val="10"/>
        <rFont val="Arial Narrow"/>
        <family val="2"/>
      </rPr>
      <t xml:space="preserve">PNN Alto Fragua: </t>
    </r>
    <r>
      <rPr>
        <sz val="10"/>
        <rFont val="Arial Narrow"/>
        <family val="2"/>
      </rPr>
      <t xml:space="preserve">40%
</t>
    </r>
    <r>
      <rPr>
        <b/>
        <sz val="10"/>
        <rFont val="Arial Narrow"/>
        <family val="2"/>
      </rPr>
      <t>PNN Cahuinarí:</t>
    </r>
    <r>
      <rPr>
        <sz val="10"/>
        <rFont val="Arial Narrow"/>
        <family val="2"/>
      </rPr>
      <t xml:space="preserve"> 40%
</t>
    </r>
    <r>
      <rPr>
        <b/>
        <sz val="10"/>
        <rFont val="Arial Narrow"/>
        <family val="2"/>
      </rPr>
      <t>RNN Nukak</t>
    </r>
    <r>
      <rPr>
        <sz val="10"/>
        <rFont val="Arial Narrow"/>
        <family val="2"/>
      </rPr>
      <t xml:space="preserve">: 20%
</t>
    </r>
    <r>
      <rPr>
        <b/>
        <sz val="10"/>
        <rFont val="Arial Narrow"/>
        <family val="2"/>
      </rPr>
      <t>PNN Amacayacu:</t>
    </r>
    <r>
      <rPr>
        <sz val="10"/>
        <rFont val="Arial Narrow"/>
        <family val="2"/>
      </rPr>
      <t xml:space="preserve"> 0%
</t>
    </r>
    <r>
      <rPr>
        <b/>
        <sz val="10"/>
        <rFont val="Arial Narrow"/>
        <family val="2"/>
      </rPr>
      <t>SPM Orito</t>
    </r>
    <r>
      <rPr>
        <sz val="10"/>
        <rFont val="Arial Narrow"/>
        <family val="2"/>
      </rPr>
      <t xml:space="preserve">: 20%
</t>
    </r>
    <r>
      <rPr>
        <b/>
        <sz val="10"/>
        <rFont val="Arial Narrow"/>
        <family val="2"/>
      </rPr>
      <t>PNN Río Puré:</t>
    </r>
    <r>
      <rPr>
        <sz val="10"/>
        <rFont val="Arial Narrow"/>
        <family val="2"/>
      </rPr>
      <t xml:space="preserve"> 40%
</t>
    </r>
    <r>
      <rPr>
        <b/>
        <sz val="10"/>
        <rFont val="Arial Narrow"/>
        <family val="2"/>
      </rPr>
      <t>PNN Yaigoje:</t>
    </r>
    <r>
      <rPr>
        <sz val="10"/>
        <rFont val="Arial Narrow"/>
        <family val="2"/>
      </rPr>
      <t xml:space="preserve"> 0%
</t>
    </r>
    <r>
      <rPr>
        <b/>
        <sz val="10"/>
        <rFont val="Arial Narrow"/>
        <family val="2"/>
      </rPr>
      <t>PNN Chiribiquete:</t>
    </r>
    <r>
      <rPr>
        <sz val="10"/>
        <rFont val="Arial Narrow"/>
        <family val="2"/>
      </rPr>
      <t xml:space="preserve"> 0%
</t>
    </r>
    <r>
      <rPr>
        <b/>
        <sz val="10"/>
        <rFont val="Arial Narrow"/>
        <family val="2"/>
      </rPr>
      <t>RNN Puinawai:</t>
    </r>
    <r>
      <rPr>
        <sz val="10"/>
        <rFont val="Arial Narrow"/>
        <family val="2"/>
      </rPr>
      <t xml:space="preserve"> 0%
</t>
    </r>
    <r>
      <rPr>
        <b/>
        <sz val="10"/>
        <rFont val="Arial Narrow"/>
        <family val="2"/>
      </rPr>
      <t xml:space="preserve">PNN La Paya: </t>
    </r>
    <r>
      <rPr>
        <sz val="10"/>
        <rFont val="Arial Narrow"/>
        <family val="2"/>
      </rPr>
      <t>0%</t>
    </r>
  </si>
  <si>
    <r>
      <t>PNN Churumbelos:</t>
    </r>
    <r>
      <rPr>
        <sz val="10"/>
        <rFont val="Arial Narrow"/>
        <family val="2"/>
      </rPr>
      <t xml:space="preserve"> 08/08/2022
</t>
    </r>
    <r>
      <rPr>
        <b/>
        <sz val="10"/>
        <rFont val="Arial Narrow"/>
        <family val="2"/>
      </rPr>
      <t>PNN Alto Fragua:</t>
    </r>
    <r>
      <rPr>
        <sz val="10"/>
        <rFont val="Arial Narrow"/>
        <family val="2"/>
      </rPr>
      <t xml:space="preserve"> 08/08/2022
</t>
    </r>
    <r>
      <rPr>
        <b/>
        <sz val="10"/>
        <rFont val="Arial Narrow"/>
        <family val="2"/>
      </rPr>
      <t>PNN Cahuinarí:</t>
    </r>
    <r>
      <rPr>
        <sz val="10"/>
        <rFont val="Arial Narrow"/>
        <family val="2"/>
      </rPr>
      <t xml:space="preserve"> 08/08/2022
</t>
    </r>
    <r>
      <rPr>
        <b/>
        <sz val="10"/>
        <rFont val="Arial Narrow"/>
        <family val="2"/>
      </rPr>
      <t xml:space="preserve">RNN Nukak: </t>
    </r>
    <r>
      <rPr>
        <sz val="10"/>
        <rFont val="Arial Narrow"/>
        <family val="2"/>
      </rPr>
      <t xml:space="preserve">08/08/2022
</t>
    </r>
    <r>
      <rPr>
        <b/>
        <sz val="10"/>
        <rFont val="Arial Narrow"/>
        <family val="2"/>
      </rPr>
      <t xml:space="preserve">PNN Amacayacu: </t>
    </r>
    <r>
      <rPr>
        <sz val="10"/>
        <rFont val="Arial Narrow"/>
        <family val="2"/>
      </rPr>
      <t xml:space="preserve">08/08/2022
</t>
    </r>
    <r>
      <rPr>
        <b/>
        <sz val="10"/>
        <rFont val="Arial Narrow"/>
        <family val="2"/>
      </rPr>
      <t xml:space="preserve">SPM Orito: </t>
    </r>
    <r>
      <rPr>
        <sz val="10"/>
        <rFont val="Arial Narrow"/>
        <family val="2"/>
      </rPr>
      <t xml:space="preserve">08/08/2022
</t>
    </r>
    <r>
      <rPr>
        <b/>
        <sz val="10"/>
        <rFont val="Arial Narrow"/>
        <family val="2"/>
      </rPr>
      <t>PNN Río Puré:</t>
    </r>
    <r>
      <rPr>
        <sz val="10"/>
        <rFont val="Arial Narrow"/>
        <family val="2"/>
      </rPr>
      <t xml:space="preserve"> 08/08/2022
</t>
    </r>
    <r>
      <rPr>
        <b/>
        <sz val="10"/>
        <rFont val="Arial Narrow"/>
        <family val="2"/>
      </rPr>
      <t>PNN Yaigoje:</t>
    </r>
    <r>
      <rPr>
        <sz val="10"/>
        <rFont val="Arial Narrow"/>
        <family val="2"/>
      </rPr>
      <t xml:space="preserve"> 08/08/2022
</t>
    </r>
    <r>
      <rPr>
        <b/>
        <sz val="10"/>
        <rFont val="Arial Narrow"/>
        <family val="2"/>
      </rPr>
      <t>PNN Chiribiquete:</t>
    </r>
    <r>
      <rPr>
        <sz val="10"/>
        <rFont val="Arial Narrow"/>
        <family val="2"/>
      </rPr>
      <t xml:space="preserve">08/08/2022
</t>
    </r>
    <r>
      <rPr>
        <b/>
        <sz val="10"/>
        <rFont val="Arial Narrow"/>
        <family val="2"/>
      </rPr>
      <t>RNN Puinawai:</t>
    </r>
    <r>
      <rPr>
        <sz val="10"/>
        <rFont val="Arial Narrow"/>
        <family val="2"/>
      </rPr>
      <t xml:space="preserve">
</t>
    </r>
    <r>
      <rPr>
        <b/>
        <sz val="10"/>
        <rFont val="Arial Narrow"/>
        <family val="2"/>
      </rPr>
      <t>PNN La Paya:</t>
    </r>
    <r>
      <rPr>
        <sz val="10"/>
        <rFont val="Arial Narrow"/>
        <family val="2"/>
      </rPr>
      <t xml:space="preserve"> 08/08/2022</t>
    </r>
  </si>
  <si>
    <r>
      <rPr>
        <b/>
        <sz val="10"/>
        <rFont val="Arial Narrow"/>
        <family val="2"/>
      </rPr>
      <t>PNN Churumbelos</t>
    </r>
    <r>
      <rPr>
        <sz val="10"/>
        <rFont val="Arial Narrow"/>
        <family val="2"/>
      </rPr>
      <t xml:space="preserve">: con memorando 20225180004553 del 24 de junio de 2022 se envió a DTAM segundo informe trimestral de avance en implementación del plan de emergencia y contingencia de desastres naturales-PECDN del PNN SCHAW. (Anexo 6_Memorando 20225180004553 del 24 de junio de 2022 . Anexo 7_segundo informe trimestral de avance en implementación del PECDN)
</t>
    </r>
    <r>
      <rPr>
        <b/>
        <sz val="10"/>
        <rFont val="Arial Narrow"/>
        <family val="2"/>
      </rPr>
      <t>PNN Alto Fragua</t>
    </r>
    <r>
      <rPr>
        <sz val="10"/>
        <rFont val="Arial Narrow"/>
        <family val="2"/>
      </rPr>
      <t xml:space="preserve">: Mediante el memorando 20225160004503 del 01/08/202 se remite a la DTAM el informe de implementación del PECDN, con corte al mes de julio de 2022 (Anexo 4 Memorando e informe implementación). 
</t>
    </r>
    <r>
      <rPr>
        <b/>
        <sz val="10"/>
        <rFont val="Arial Narrow"/>
        <family val="2"/>
      </rPr>
      <t>PNN Cahuinarí</t>
    </r>
    <r>
      <rPr>
        <sz val="10"/>
        <rFont val="Arial Narrow"/>
        <family val="2"/>
      </rPr>
      <t xml:space="preserve">: El Plan de Emergencia y Contingencia de Desastres Naturales y Socio naturales contempla dentro de su cronograma de actividades acciones a partir del mes de septiembre de 2022. No se relacionan evidencias.
</t>
    </r>
    <r>
      <rPr>
        <b/>
        <sz val="10"/>
        <rFont val="Arial Narrow"/>
        <family val="2"/>
      </rPr>
      <t>RNN Nukak</t>
    </r>
    <r>
      <rPr>
        <sz val="10"/>
        <rFont val="Arial Narrow"/>
        <family val="2"/>
      </rPr>
      <t xml:space="preserve">: el equipo del AP acorde al cronograma participa de capacitaciones en primeros auxilios apoyado por el SENA . Durante el mes de julio personal del AP asistió a una capacitación en incendios forestales, y se tiene contacto mediante un grupo WhatsApp del CMGRD de San José del Guaviare. Anexo 2. Asistencias SENA 240522. Anexo 3. Asistencias SENA 310522. Anexo 4. Asistencias SENA 070622
Anexo 5. Asistencias SENA 140622. Anexo 6. Asistencias SENA 280622. Anexo 7. Grupo Whatsapp CMGDR SJG.
</t>
    </r>
    <r>
      <rPr>
        <b/>
        <sz val="10"/>
        <rFont val="Arial Narrow"/>
        <family val="2"/>
      </rPr>
      <t>PNN Amacayacu</t>
    </r>
    <r>
      <rPr>
        <sz val="10"/>
        <rFont val="Arial Narrow"/>
        <family val="2"/>
      </rPr>
      <t xml:space="preserve">: Como se mencionó anteriormente, el documento fue regresado a finales de julio por la OGR. Estamos incorporando ajustes para remitir y contar con la aprobación de la OGR.
</t>
    </r>
    <r>
      <rPr>
        <b/>
        <sz val="10"/>
        <rFont val="Arial Narrow"/>
        <family val="2"/>
      </rPr>
      <t>SPM Orito</t>
    </r>
    <r>
      <rPr>
        <sz val="10"/>
        <rFont val="Arial Narrow"/>
        <family val="2"/>
      </rPr>
      <t xml:space="preserve">: Se envía a la DTAM el segundo Informe trimestral de implementación del PECDNS del SF PMOIA. Anexo 1 SF PMOIA_Inf_Implementación_PECDNS_2doTrim_2022
</t>
    </r>
    <r>
      <rPr>
        <b/>
        <sz val="10"/>
        <rFont val="Arial Narrow"/>
        <family val="2"/>
      </rPr>
      <t>PNN Río Puré</t>
    </r>
    <r>
      <rPr>
        <sz val="10"/>
        <rFont val="Arial Narrow"/>
        <family val="2"/>
      </rPr>
      <t xml:space="preserve">: No hay avances significativos asociados a su implementación desde la aprobación del PECDNS a mediados del mes de mayo. Su implementación se tiene considerada para el segundo semestre de los corrientes. No se adjuntan anexos.
</t>
    </r>
    <r>
      <rPr>
        <b/>
        <sz val="10"/>
        <rFont val="Arial Narrow"/>
        <family val="2"/>
      </rPr>
      <t>PNN Yaigoje</t>
    </r>
    <r>
      <rPr>
        <sz val="10"/>
        <rFont val="Arial Narrow"/>
        <family val="2"/>
      </rPr>
      <t xml:space="preserve">: en la aplicación de la ruta para aprobación documento PECDNS, se realizó reunión técnica con el profesional temático DTAM gestión del Riesgo para dar conocer y avances, servir de puente con el nivel nacional, se envió documento aprobación memorando 20225150004483 del 29-07-2022. Una vez aprobado se ejecutará la acción. Anexo 1 memo envío documento Plan de Emergencias y Contingencia de Desastres-29-07-2022
</t>
    </r>
    <r>
      <rPr>
        <b/>
        <sz val="10"/>
        <rFont val="Arial Narrow"/>
        <family val="2"/>
      </rPr>
      <t>PNN Chiribiquete</t>
    </r>
    <r>
      <rPr>
        <sz val="10"/>
        <rFont val="Arial Narrow"/>
        <family val="2"/>
      </rPr>
      <t xml:space="preserve">: como se mencionó, mediante memorando 20225170005373 FECHA: 29-07-2022 se envía el PECDN a la DT. Una vez se apruebe el Plan por la OGR enviado por la DTAM, se iniciara la fase de socialización con los entes territoriales. Anexo 1. Memorando entrega PECNDS
</t>
    </r>
    <r>
      <rPr>
        <b/>
        <sz val="10"/>
        <rFont val="Arial Narrow"/>
        <family val="2"/>
      </rPr>
      <t xml:space="preserve">RNN Puinawai: </t>
    </r>
    <r>
      <rPr>
        <sz val="10"/>
        <rFont val="Arial Narrow"/>
        <family val="2"/>
      </rPr>
      <t xml:space="preserve">Teniendo en cuenta el informe de riesgos del GCI que llevo a la generación del plan de mejoramiento, donde se identifican acciones relacionadas con el Planes de Emergencias y Contingencias, se generó plan de mejoramiento el cual fue suscrito con el GCI con el fin de articular acciones con la DTAM para contar con esta información. (el plan se encuentra en ejecución)
Anexo 1. PLAN DE MEJORAMIENTO RNN PUINAWAI POR RIESGOS 1ER CUATRIMETRE 22 Ajustado
Anexo 2. Respuesta GCI Aprobación Plan de Mejoramiento 120225250001103_00006.
</t>
    </r>
    <r>
      <rPr>
        <b/>
        <sz val="10"/>
        <rFont val="Arial Narrow"/>
        <family val="2"/>
      </rPr>
      <t>PNN La Paya</t>
    </r>
    <r>
      <rPr>
        <sz val="10"/>
        <rFont val="Arial Narrow"/>
        <family val="2"/>
      </rPr>
      <t>: La actualización del PECDNS del PNN La Paya, no ha sido aprobada durante este cuatrimestre, se cuenta en revisión y fue enviado mediante memorando de ORFEO No.20225050000873, como se menciona en las descripciones anteriores. (no se registran evidencias)</t>
    </r>
  </si>
  <si>
    <r>
      <t>PNN Churumbelos:</t>
    </r>
    <r>
      <rPr>
        <sz val="10"/>
        <rFont val="Arial Narrow"/>
        <family val="2"/>
      </rPr>
      <t xml:space="preserve"> 26,6%
</t>
    </r>
    <r>
      <rPr>
        <b/>
        <sz val="10"/>
        <rFont val="Arial Narrow"/>
        <family val="2"/>
      </rPr>
      <t xml:space="preserve">PNN Alto Fragua: </t>
    </r>
    <r>
      <rPr>
        <sz val="10"/>
        <rFont val="Arial Narrow"/>
        <family val="2"/>
      </rPr>
      <t xml:space="preserve">26,6%
</t>
    </r>
    <r>
      <rPr>
        <b/>
        <sz val="10"/>
        <rFont val="Arial Narrow"/>
        <family val="2"/>
      </rPr>
      <t>PNN Cahuinarí:</t>
    </r>
    <r>
      <rPr>
        <sz val="10"/>
        <rFont val="Arial Narrow"/>
        <family val="2"/>
      </rPr>
      <t xml:space="preserve"> 0%
</t>
    </r>
    <r>
      <rPr>
        <b/>
        <sz val="10"/>
        <rFont val="Arial Narrow"/>
        <family val="2"/>
      </rPr>
      <t>RNN Nukak:</t>
    </r>
    <r>
      <rPr>
        <sz val="10"/>
        <rFont val="Arial Narrow"/>
        <family val="2"/>
      </rPr>
      <t xml:space="preserve"> 26,6%
</t>
    </r>
    <r>
      <rPr>
        <b/>
        <sz val="10"/>
        <rFont val="Arial Narrow"/>
        <family val="2"/>
      </rPr>
      <t>PNN Amacayacu:</t>
    </r>
    <r>
      <rPr>
        <sz val="10"/>
        <rFont val="Arial Narrow"/>
        <family val="2"/>
      </rPr>
      <t xml:space="preserve"> 0%
</t>
    </r>
    <r>
      <rPr>
        <b/>
        <sz val="10"/>
        <rFont val="Arial Narrow"/>
        <family val="2"/>
      </rPr>
      <t>SPM Orito:</t>
    </r>
    <r>
      <rPr>
        <sz val="10"/>
        <rFont val="Arial Narrow"/>
        <family val="2"/>
      </rPr>
      <t xml:space="preserve"> 26,6%
</t>
    </r>
    <r>
      <rPr>
        <b/>
        <sz val="10"/>
        <rFont val="Arial Narrow"/>
        <family val="2"/>
      </rPr>
      <t>PNN Río Puré:</t>
    </r>
    <r>
      <rPr>
        <sz val="10"/>
        <rFont val="Arial Narrow"/>
        <family val="2"/>
      </rPr>
      <t xml:space="preserve"> 0%
</t>
    </r>
    <r>
      <rPr>
        <b/>
        <sz val="10"/>
        <rFont val="Arial Narrow"/>
        <family val="2"/>
      </rPr>
      <t>PNN Yaigoje:</t>
    </r>
    <r>
      <rPr>
        <sz val="10"/>
        <rFont val="Arial Narrow"/>
        <family val="2"/>
      </rPr>
      <t xml:space="preserve"> 0%
</t>
    </r>
    <r>
      <rPr>
        <b/>
        <sz val="10"/>
        <rFont val="Arial Narrow"/>
        <family val="2"/>
      </rPr>
      <t>PNN Chiribiquete:</t>
    </r>
    <r>
      <rPr>
        <sz val="10"/>
        <rFont val="Arial Narrow"/>
        <family val="2"/>
      </rPr>
      <t xml:space="preserve"> 0%
</t>
    </r>
    <r>
      <rPr>
        <b/>
        <sz val="10"/>
        <rFont val="Arial Narrow"/>
        <family val="2"/>
      </rPr>
      <t>RNN Puinawai:</t>
    </r>
    <r>
      <rPr>
        <sz val="10"/>
        <rFont val="Arial Narrow"/>
        <family val="2"/>
      </rPr>
      <t xml:space="preserve"> 0%
</t>
    </r>
    <r>
      <rPr>
        <b/>
        <sz val="10"/>
        <rFont val="Arial Narrow"/>
        <family val="2"/>
      </rPr>
      <t>PNN La Paya:</t>
    </r>
    <r>
      <rPr>
        <sz val="10"/>
        <rFont val="Arial Narrow"/>
        <family val="2"/>
      </rPr>
      <t xml:space="preserve"> 0%</t>
    </r>
  </si>
  <si>
    <r>
      <t>PNN Complejo volcánico Doña Juana:</t>
    </r>
    <r>
      <rPr>
        <sz val="10"/>
        <rFont val="Arial Narrow"/>
        <family val="2"/>
      </rPr>
      <t xml:space="preserve">4/8/2022 
</t>
    </r>
    <r>
      <rPr>
        <b/>
        <sz val="10"/>
        <rFont val="Arial Narrow"/>
        <family val="2"/>
      </rPr>
      <t>PNN Cueva de Los Guacharos:</t>
    </r>
    <r>
      <rPr>
        <sz val="10"/>
        <rFont val="Arial Narrow"/>
        <family val="2"/>
      </rPr>
      <t xml:space="preserve"> 4/8/2022 
</t>
    </r>
    <r>
      <rPr>
        <b/>
        <sz val="10"/>
        <rFont val="Arial Narrow"/>
        <family val="2"/>
      </rPr>
      <t xml:space="preserve">PNN Las Hermosas: </t>
    </r>
    <r>
      <rPr>
        <sz val="10"/>
        <rFont val="Arial Narrow"/>
        <family val="2"/>
      </rPr>
      <t xml:space="preserve">4/8/2022
</t>
    </r>
    <r>
      <rPr>
        <b/>
        <sz val="10"/>
        <rFont val="Arial Narrow"/>
        <family val="2"/>
      </rPr>
      <t xml:space="preserve">PNN Las Orquídeas: </t>
    </r>
    <r>
      <rPr>
        <sz val="10"/>
        <rFont val="Arial Narrow"/>
        <family val="2"/>
      </rPr>
      <t xml:space="preserve">4/8/2022
</t>
    </r>
    <r>
      <rPr>
        <b/>
        <sz val="10"/>
        <rFont val="Arial Narrow"/>
        <family val="2"/>
      </rPr>
      <t xml:space="preserve">PNN Los Nevados: </t>
    </r>
    <r>
      <rPr>
        <sz val="10"/>
        <rFont val="Arial Narrow"/>
        <family val="2"/>
      </rPr>
      <t xml:space="preserve">4/8/2022
</t>
    </r>
    <r>
      <rPr>
        <b/>
        <sz val="10"/>
        <rFont val="Arial Narrow"/>
        <family val="2"/>
      </rPr>
      <t>PNN Nevado Del Huila:</t>
    </r>
    <r>
      <rPr>
        <sz val="10"/>
        <rFont val="Arial Narrow"/>
        <family val="2"/>
      </rPr>
      <t xml:space="preserve"> 4/8/2022
</t>
    </r>
    <r>
      <rPr>
        <b/>
        <sz val="10"/>
        <rFont val="Arial Narrow"/>
        <family val="2"/>
      </rPr>
      <t xml:space="preserve">PNN Puracé: </t>
    </r>
    <r>
      <rPr>
        <sz val="10"/>
        <rFont val="Arial Narrow"/>
        <family val="2"/>
      </rPr>
      <t xml:space="preserve">4/8/2022
</t>
    </r>
    <r>
      <rPr>
        <b/>
        <sz val="10"/>
        <rFont val="Arial Narrow"/>
        <family val="2"/>
      </rPr>
      <t>PNN Selva De Florencia:</t>
    </r>
    <r>
      <rPr>
        <sz val="10"/>
        <rFont val="Arial Narrow"/>
        <family val="2"/>
      </rPr>
      <t xml:space="preserve"> 4/8/2022
</t>
    </r>
    <r>
      <rPr>
        <b/>
        <sz val="10"/>
        <rFont val="Arial Narrow"/>
        <family val="2"/>
      </rPr>
      <t>PNN Tatamá:</t>
    </r>
    <r>
      <rPr>
        <sz val="10"/>
        <rFont val="Arial Narrow"/>
        <family val="2"/>
      </rPr>
      <t xml:space="preserve"> 4/8/2022
</t>
    </r>
    <r>
      <rPr>
        <b/>
        <sz val="10"/>
        <rFont val="Arial Narrow"/>
        <family val="2"/>
      </rPr>
      <t>SFF Galeras:</t>
    </r>
    <r>
      <rPr>
        <sz val="10"/>
        <rFont val="Arial Narrow"/>
        <family val="2"/>
      </rPr>
      <t xml:space="preserve"> 4/8/2022
</t>
    </r>
    <r>
      <rPr>
        <b/>
        <sz val="10"/>
        <rFont val="Arial Narrow"/>
        <family val="2"/>
      </rPr>
      <t>SFF Isla de La Corota:</t>
    </r>
    <r>
      <rPr>
        <sz val="10"/>
        <rFont val="Arial Narrow"/>
        <family val="2"/>
      </rPr>
      <t xml:space="preserve"> 4/8/2022
</t>
    </r>
    <r>
      <rPr>
        <b/>
        <sz val="10"/>
        <rFont val="Arial Narrow"/>
        <family val="2"/>
      </rPr>
      <t>SFF Otún Quimbaya:</t>
    </r>
    <r>
      <rPr>
        <sz val="10"/>
        <rFont val="Arial Narrow"/>
        <family val="2"/>
      </rPr>
      <t xml:space="preserve"> 4/8/2022</t>
    </r>
  </si>
  <si>
    <r>
      <t xml:space="preserve">PNN Complejo volcánico Doña Juana: </t>
    </r>
    <r>
      <rPr>
        <sz val="10"/>
        <rFont val="Arial Narrow"/>
        <family val="2"/>
      </rPr>
      <t xml:space="preserve">0%
</t>
    </r>
    <r>
      <rPr>
        <b/>
        <sz val="10"/>
        <rFont val="Arial Narrow"/>
        <family val="2"/>
      </rPr>
      <t xml:space="preserve">PNN Cueva de Los Guacharos: </t>
    </r>
    <r>
      <rPr>
        <sz val="10"/>
        <rFont val="Arial Narrow"/>
        <family val="2"/>
      </rPr>
      <t xml:space="preserve">0%
</t>
    </r>
    <r>
      <rPr>
        <b/>
        <sz val="10"/>
        <rFont val="Arial Narrow"/>
        <family val="2"/>
      </rPr>
      <t>PNN Las Hermosas:</t>
    </r>
    <r>
      <rPr>
        <sz val="10"/>
        <rFont val="Arial Narrow"/>
        <family val="2"/>
      </rPr>
      <t xml:space="preserve"> 0%
</t>
    </r>
    <r>
      <rPr>
        <b/>
        <sz val="10"/>
        <rFont val="Arial Narrow"/>
        <family val="2"/>
      </rPr>
      <t>PNN Las Orquídeas:</t>
    </r>
    <r>
      <rPr>
        <sz val="10"/>
        <rFont val="Arial Narrow"/>
        <family val="2"/>
      </rPr>
      <t xml:space="preserve"> 20% 
</t>
    </r>
    <r>
      <rPr>
        <b/>
        <sz val="10"/>
        <rFont val="Arial Narrow"/>
        <family val="2"/>
      </rPr>
      <t>PNN Los Nevados:</t>
    </r>
    <r>
      <rPr>
        <sz val="10"/>
        <rFont val="Arial Narrow"/>
        <family val="2"/>
      </rPr>
      <t xml:space="preserve"> 0%
</t>
    </r>
    <r>
      <rPr>
        <b/>
        <sz val="10"/>
        <rFont val="Arial Narrow"/>
        <family val="2"/>
      </rPr>
      <t>PNN Nevado Del Huila:</t>
    </r>
    <r>
      <rPr>
        <sz val="10"/>
        <rFont val="Arial Narrow"/>
        <family val="2"/>
      </rPr>
      <t xml:space="preserve"> 0%
</t>
    </r>
    <r>
      <rPr>
        <b/>
        <sz val="10"/>
        <rFont val="Arial Narrow"/>
        <family val="2"/>
      </rPr>
      <t xml:space="preserve">PNN Puracé: </t>
    </r>
    <r>
      <rPr>
        <sz val="10"/>
        <rFont val="Arial Narrow"/>
        <family val="2"/>
      </rPr>
      <t xml:space="preserve">20%
</t>
    </r>
    <r>
      <rPr>
        <b/>
        <sz val="10"/>
        <rFont val="Arial Narrow"/>
        <family val="2"/>
      </rPr>
      <t>PNN Selva De Florencia:</t>
    </r>
    <r>
      <rPr>
        <sz val="10"/>
        <rFont val="Arial Narrow"/>
        <family val="2"/>
      </rPr>
      <t xml:space="preserve"> 0%
</t>
    </r>
    <r>
      <rPr>
        <b/>
        <sz val="10"/>
        <rFont val="Arial Narrow"/>
        <family val="2"/>
      </rPr>
      <t xml:space="preserve">PNN Tatamá: </t>
    </r>
    <r>
      <rPr>
        <sz val="10"/>
        <rFont val="Arial Narrow"/>
        <family val="2"/>
      </rPr>
      <t xml:space="preserve">0%
</t>
    </r>
    <r>
      <rPr>
        <b/>
        <sz val="10"/>
        <rFont val="Arial Narrow"/>
        <family val="2"/>
      </rPr>
      <t>SFF Galeras</t>
    </r>
    <r>
      <rPr>
        <sz val="10"/>
        <rFont val="Arial Narrow"/>
        <family val="2"/>
      </rPr>
      <t xml:space="preserve">: 0%
</t>
    </r>
    <r>
      <rPr>
        <b/>
        <sz val="10"/>
        <rFont val="Arial Narrow"/>
        <family val="2"/>
      </rPr>
      <t>SFF Isla de La Corota:</t>
    </r>
    <r>
      <rPr>
        <sz val="10"/>
        <rFont val="Arial Narrow"/>
        <family val="2"/>
      </rPr>
      <t xml:space="preserve"> 20%
</t>
    </r>
    <r>
      <rPr>
        <b/>
        <sz val="10"/>
        <rFont val="Arial Narrow"/>
        <family val="2"/>
      </rPr>
      <t>SFF Otún Quimbaya</t>
    </r>
    <r>
      <rPr>
        <sz val="10"/>
        <rFont val="Arial Narrow"/>
        <family val="2"/>
      </rPr>
      <t>: 0%</t>
    </r>
  </si>
  <si>
    <r>
      <rPr>
        <b/>
        <sz val="10"/>
        <rFont val="Arial Narrow"/>
        <family val="2"/>
      </rPr>
      <t>PNN Complejo volcánico Doña Juana:</t>
    </r>
    <r>
      <rPr>
        <sz val="10"/>
        <rFont val="Arial Narrow"/>
        <family val="2"/>
      </rPr>
      <t xml:space="preserve"> 0% 
</t>
    </r>
    <r>
      <rPr>
        <b/>
        <sz val="10"/>
        <rFont val="Arial Narrow"/>
        <family val="2"/>
      </rPr>
      <t xml:space="preserve">PNN Cueva de Los Guacharos: </t>
    </r>
    <r>
      <rPr>
        <sz val="10"/>
        <rFont val="Arial Narrow"/>
        <family val="2"/>
      </rPr>
      <t xml:space="preserve">20% 
</t>
    </r>
    <r>
      <rPr>
        <b/>
        <sz val="10"/>
        <rFont val="Arial Narrow"/>
        <family val="2"/>
      </rPr>
      <t xml:space="preserve">PNN Las Hermosas: </t>
    </r>
    <r>
      <rPr>
        <sz val="10"/>
        <rFont val="Arial Narrow"/>
        <family val="2"/>
      </rPr>
      <t xml:space="preserve">0% 
</t>
    </r>
    <r>
      <rPr>
        <b/>
        <sz val="10"/>
        <rFont val="Arial Narrow"/>
        <family val="2"/>
      </rPr>
      <t xml:space="preserve">PNN Las Orquídeas: </t>
    </r>
    <r>
      <rPr>
        <sz val="10"/>
        <rFont val="Arial Narrow"/>
        <family val="2"/>
      </rPr>
      <t xml:space="preserve">20% 
</t>
    </r>
    <r>
      <rPr>
        <b/>
        <sz val="10"/>
        <rFont val="Arial Narrow"/>
        <family val="2"/>
      </rPr>
      <t>PNN Los Nevados</t>
    </r>
    <r>
      <rPr>
        <sz val="10"/>
        <rFont val="Arial Narrow"/>
        <family val="2"/>
      </rPr>
      <t xml:space="preserve">: 20% 
</t>
    </r>
    <r>
      <rPr>
        <b/>
        <sz val="10"/>
        <rFont val="Arial Narrow"/>
        <family val="2"/>
      </rPr>
      <t>PNN Nevado Del Huila</t>
    </r>
    <r>
      <rPr>
        <sz val="10"/>
        <rFont val="Arial Narrow"/>
        <family val="2"/>
      </rPr>
      <t xml:space="preserve">: 0% 
</t>
    </r>
    <r>
      <rPr>
        <b/>
        <sz val="10"/>
        <rFont val="Arial Narrow"/>
        <family val="2"/>
      </rPr>
      <t>PNN Puracé</t>
    </r>
    <r>
      <rPr>
        <sz val="10"/>
        <rFont val="Arial Narrow"/>
        <family val="2"/>
      </rPr>
      <t xml:space="preserve">: 40% 
</t>
    </r>
    <r>
      <rPr>
        <b/>
        <sz val="10"/>
        <rFont val="Arial Narrow"/>
        <family val="2"/>
      </rPr>
      <t xml:space="preserve">PNN Selva De Florencia: </t>
    </r>
    <r>
      <rPr>
        <sz val="10"/>
        <rFont val="Arial Narrow"/>
        <family val="2"/>
      </rPr>
      <t xml:space="preserve">20% 
</t>
    </r>
    <r>
      <rPr>
        <b/>
        <sz val="10"/>
        <rFont val="Arial Narrow"/>
        <family val="2"/>
      </rPr>
      <t>PNN Tatamá:</t>
    </r>
    <r>
      <rPr>
        <sz val="10"/>
        <rFont val="Arial Narrow"/>
        <family val="2"/>
      </rPr>
      <t xml:space="preserve"> 0% 
</t>
    </r>
    <r>
      <rPr>
        <b/>
        <sz val="10"/>
        <rFont val="Arial Narrow"/>
        <family val="2"/>
      </rPr>
      <t xml:space="preserve">SFF Galeras: </t>
    </r>
    <r>
      <rPr>
        <sz val="10"/>
        <rFont val="Arial Narrow"/>
        <family val="2"/>
      </rPr>
      <t xml:space="preserve">0% 
</t>
    </r>
    <r>
      <rPr>
        <b/>
        <sz val="10"/>
        <rFont val="Arial Narrow"/>
        <family val="2"/>
      </rPr>
      <t>SFF Isla de La Corota</t>
    </r>
    <r>
      <rPr>
        <sz val="10"/>
        <rFont val="Arial Narrow"/>
        <family val="2"/>
      </rPr>
      <t xml:space="preserve">: 20% 
</t>
    </r>
    <r>
      <rPr>
        <b/>
        <sz val="10"/>
        <rFont val="Arial Narrow"/>
        <family val="2"/>
      </rPr>
      <t xml:space="preserve">SFF Otún Quimbaya: </t>
    </r>
    <r>
      <rPr>
        <sz val="10"/>
        <rFont val="Arial Narrow"/>
        <family val="2"/>
      </rPr>
      <t>0%</t>
    </r>
  </si>
  <si>
    <r>
      <rPr>
        <b/>
        <sz val="10"/>
        <rFont val="Arial Narrow"/>
        <family val="2"/>
      </rPr>
      <t>PNN Complejo volcánico Doña Juana:</t>
    </r>
    <r>
      <rPr>
        <sz val="10"/>
        <rFont val="Arial Narrow"/>
        <family val="2"/>
      </rPr>
      <t xml:space="preserve"> 26,67% 
</t>
    </r>
    <r>
      <rPr>
        <b/>
        <sz val="10"/>
        <rFont val="Arial Narrow"/>
        <family val="2"/>
      </rPr>
      <t>PNN Cueva de Los Guacharos</t>
    </r>
    <r>
      <rPr>
        <sz val="10"/>
        <rFont val="Arial Narrow"/>
        <family val="2"/>
      </rPr>
      <t xml:space="preserve">: 26,67% </t>
    </r>
    <r>
      <rPr>
        <b/>
        <sz val="10"/>
        <rFont val="Arial Narrow"/>
        <family val="2"/>
      </rPr>
      <t xml:space="preserve">
PNN Las Hermosas: </t>
    </r>
    <r>
      <rPr>
        <sz val="10"/>
        <rFont val="Arial Narrow"/>
        <family val="2"/>
      </rPr>
      <t xml:space="preserve">26,67% 
</t>
    </r>
    <r>
      <rPr>
        <b/>
        <sz val="10"/>
        <rFont val="Arial Narrow"/>
        <family val="2"/>
      </rPr>
      <t>PNN Las Orquídeas</t>
    </r>
    <r>
      <rPr>
        <sz val="10"/>
        <rFont val="Arial Narrow"/>
        <family val="2"/>
      </rPr>
      <t xml:space="preserve">: 26.66% 
</t>
    </r>
    <r>
      <rPr>
        <b/>
        <sz val="10"/>
        <rFont val="Arial Narrow"/>
        <family val="2"/>
      </rPr>
      <t>PNN Los Nevados</t>
    </r>
    <r>
      <rPr>
        <sz val="10"/>
        <rFont val="Arial Narrow"/>
        <family val="2"/>
      </rPr>
      <t xml:space="preserve">: 26,66% 
</t>
    </r>
    <r>
      <rPr>
        <b/>
        <sz val="10"/>
        <rFont val="Arial Narrow"/>
        <family val="2"/>
      </rPr>
      <t>PNN Nevado Del Huila</t>
    </r>
    <r>
      <rPr>
        <sz val="10"/>
        <rFont val="Arial Narrow"/>
        <family val="2"/>
      </rPr>
      <t xml:space="preserve">: 26,67% 
</t>
    </r>
    <r>
      <rPr>
        <b/>
        <sz val="10"/>
        <rFont val="Arial Narrow"/>
        <family val="2"/>
      </rPr>
      <t xml:space="preserve">PNN Puracé: </t>
    </r>
    <r>
      <rPr>
        <sz val="10"/>
        <rFont val="Arial Narrow"/>
        <family val="2"/>
      </rPr>
      <t xml:space="preserve">26.66% 
</t>
    </r>
    <r>
      <rPr>
        <b/>
        <sz val="10"/>
        <rFont val="Arial Narrow"/>
        <family val="2"/>
      </rPr>
      <t>PNN Selva De Florencia</t>
    </r>
    <r>
      <rPr>
        <sz val="10"/>
        <rFont val="Arial Narrow"/>
        <family val="2"/>
      </rPr>
      <t xml:space="preserve">: 26,67% </t>
    </r>
    <r>
      <rPr>
        <b/>
        <sz val="10"/>
        <rFont val="Arial Narrow"/>
        <family val="2"/>
      </rPr>
      <t xml:space="preserve">
PNN Tatamá: </t>
    </r>
    <r>
      <rPr>
        <sz val="10"/>
        <rFont val="Arial Narrow"/>
        <family val="2"/>
      </rPr>
      <t xml:space="preserve">0% 
</t>
    </r>
    <r>
      <rPr>
        <b/>
        <sz val="10"/>
        <rFont val="Arial Narrow"/>
        <family val="2"/>
      </rPr>
      <t>SFF Galeras:</t>
    </r>
    <r>
      <rPr>
        <sz val="10"/>
        <rFont val="Arial Narrow"/>
        <family val="2"/>
      </rPr>
      <t xml:space="preserve"> 26,67% 
</t>
    </r>
    <r>
      <rPr>
        <b/>
        <sz val="10"/>
        <rFont val="Arial Narrow"/>
        <family val="2"/>
      </rPr>
      <t>SFF Isla de La Corota</t>
    </r>
    <r>
      <rPr>
        <sz val="10"/>
        <rFont val="Arial Narrow"/>
        <family val="2"/>
      </rPr>
      <t xml:space="preserve">: 26,67% 
</t>
    </r>
    <r>
      <rPr>
        <b/>
        <sz val="10"/>
        <rFont val="Arial Narrow"/>
        <family val="2"/>
      </rPr>
      <t>SFF Otún Quimbaya:</t>
    </r>
    <r>
      <rPr>
        <sz val="10"/>
        <rFont val="Arial Narrow"/>
        <family val="2"/>
      </rPr>
      <t xml:space="preserve"> 26,67%</t>
    </r>
  </si>
  <si>
    <r>
      <t>PNN CATATUMBO BARI</t>
    </r>
    <r>
      <rPr>
        <sz val="10"/>
        <rFont val="Arial Narrow"/>
        <family val="2"/>
      </rPr>
      <t xml:space="preserve"> 12/8/2022
</t>
    </r>
    <r>
      <rPr>
        <b/>
        <sz val="10"/>
        <rFont val="Arial Narrow"/>
        <family val="2"/>
      </rPr>
      <t>PNN COCUY</t>
    </r>
    <r>
      <rPr>
        <sz val="10"/>
        <rFont val="Arial Narrow"/>
        <family val="2"/>
      </rPr>
      <t xml:space="preserve"> 12/8/2022
</t>
    </r>
    <r>
      <rPr>
        <b/>
        <sz val="10"/>
        <rFont val="Arial Narrow"/>
        <family val="2"/>
      </rPr>
      <t>AUN ESTORAQUES</t>
    </r>
    <r>
      <rPr>
        <sz val="10"/>
        <rFont val="Arial Narrow"/>
        <family val="2"/>
      </rPr>
      <t xml:space="preserve"> 12/8/2022
</t>
    </r>
    <r>
      <rPr>
        <b/>
        <sz val="10"/>
        <rFont val="Arial Narrow"/>
        <family val="2"/>
      </rPr>
      <t>SFF GUANENTA ALTO RIO FONCE</t>
    </r>
    <r>
      <rPr>
        <sz val="10"/>
        <rFont val="Arial Narrow"/>
        <family val="2"/>
      </rPr>
      <t xml:space="preserve"> 12/8/2022
</t>
    </r>
    <r>
      <rPr>
        <b/>
        <sz val="10"/>
        <rFont val="Arial Narrow"/>
        <family val="2"/>
      </rPr>
      <t xml:space="preserve">SFF IGUAQUE: </t>
    </r>
    <r>
      <rPr>
        <sz val="10"/>
        <rFont val="Arial Narrow"/>
        <family val="2"/>
      </rPr>
      <t xml:space="preserve">12/8/2022 
</t>
    </r>
    <r>
      <rPr>
        <b/>
        <sz val="10"/>
        <rFont val="Arial Narrow"/>
        <family val="2"/>
      </rPr>
      <t>PNN PISBA</t>
    </r>
    <r>
      <rPr>
        <sz val="10"/>
        <rFont val="Arial Narrow"/>
        <family val="2"/>
      </rPr>
      <t xml:space="preserve"> 12/8/2022
</t>
    </r>
    <r>
      <rPr>
        <b/>
        <sz val="10"/>
        <rFont val="Arial Narrow"/>
        <family val="2"/>
      </rPr>
      <t>PNN SERRANIA YARIGUIES</t>
    </r>
    <r>
      <rPr>
        <sz val="10"/>
        <rFont val="Arial Narrow"/>
        <family val="2"/>
      </rPr>
      <t xml:space="preserve"> 12/8/2022
</t>
    </r>
    <r>
      <rPr>
        <b/>
        <sz val="10"/>
        <rFont val="Arial Narrow"/>
        <family val="2"/>
      </rPr>
      <t>PNN TAMA</t>
    </r>
    <r>
      <rPr>
        <sz val="10"/>
        <rFont val="Arial Narrow"/>
        <family val="2"/>
      </rPr>
      <t xml:space="preserve"> 12/8/2022</t>
    </r>
  </si>
  <si>
    <r>
      <rPr>
        <b/>
        <sz val="10"/>
        <rFont val="Arial Narrow"/>
        <family val="2"/>
      </rPr>
      <t>PNN Catatumbo</t>
    </r>
    <r>
      <rPr>
        <sz val="10"/>
        <rFont val="Arial Narrow"/>
        <family val="2"/>
      </rPr>
      <t xml:space="preserve">, se adjuntan oficios de socialización radicados enviados a los municipios de: Convención memorando 20225670000611,- El Carmen 20225670000621,- El tarra 20225670000631,- Teorama 20225670000641. Anexos: oficio de convención,- oficio del Carmen,- oficio el tarra,- oficio Teorama. A (AVANCE: 20%)..- 
</t>
    </r>
    <r>
      <rPr>
        <b/>
        <sz val="10"/>
        <rFont val="Arial Narrow"/>
        <family val="2"/>
      </rPr>
      <t>PNN Cocuy</t>
    </r>
    <r>
      <rPr>
        <sz val="10"/>
        <rFont val="Arial Narrow"/>
        <family val="2"/>
      </rPr>
      <t xml:space="preserve">: No se aporta evidencias que denote avance. ( Avance 0%) 
</t>
    </r>
    <r>
      <rPr>
        <b/>
        <sz val="10"/>
        <rFont val="Arial Narrow"/>
        <family val="2"/>
      </rPr>
      <t xml:space="preserve">AUN Estoraques </t>
    </r>
    <r>
      <rPr>
        <sz val="10"/>
        <rFont val="Arial Narrow"/>
        <family val="2"/>
      </rPr>
      <t xml:space="preserve">Realizó socialización plan de emergencia y contingencia por desastre natural con el comité de gestión del riesgo del municipio Playa de Belén (29 de julio de 2022), se adjunta acta de reunión y lista de asistencia. ANEXOS: 1. Acta socialización comite de Gestion del riesgo _29 de Julio 2022 ANULE,- 2. ASISTENCIA_CGRDM_29JUL2022. AVANCE: (20%).- 
</t>
    </r>
    <r>
      <rPr>
        <b/>
        <sz val="10"/>
        <rFont val="Arial Narrow"/>
        <family val="2"/>
      </rPr>
      <t>SFF Guanenta</t>
    </r>
    <r>
      <rPr>
        <sz val="10"/>
        <rFont val="Arial Narrow"/>
        <family val="2"/>
      </rPr>
      <t xml:space="preserve">: Se adjunta 5 comunicados enviando de socialización con los municipios del Área Protegida que contienen el plan de emergencias y contingencias por desastre natural . Anexos: 08 Remito el PECDNS Alcaldia Encino,- 09 Remito el PECDNS Alcaldia Charalá..- 10 Remito el PECDNS Alcaldia Gambita.- 11 Remito el PECDNS Alcaldia Duitama.- Correo Alcadia Encino PECNDS. (Avance 20%). 
</t>
    </r>
    <r>
      <rPr>
        <b/>
        <sz val="10"/>
        <rFont val="Arial Narrow"/>
        <family val="2"/>
      </rPr>
      <t>SFF Iguaque</t>
    </r>
    <r>
      <rPr>
        <sz val="10"/>
        <rFont val="Arial Narrow"/>
        <family val="2"/>
      </rPr>
      <t xml:space="preserve">: En segundo cuatrimestre de 2022 se enviaron comunicaciones socializando plan de emergencias y contingencias por desastre natural a los municipios del AP. se adjunta 1 carpeta que contiene 3 archivos en PDF. Anexos: Socialización PEC Alcaldías: Oficio Arcabuco,- oficio Chiquiza.- Oficio Villa De Leyva. (Avance 20%)
</t>
    </r>
    <r>
      <rPr>
        <b/>
        <sz val="10"/>
        <rFont val="Arial Narrow"/>
        <family val="2"/>
      </rPr>
      <t>PNN Pisba</t>
    </r>
    <r>
      <rPr>
        <sz val="10"/>
        <rFont val="Arial Narrow"/>
        <family val="2"/>
      </rPr>
      <t xml:space="preserve">: Se adjuntan las comunicaciones enviadas en el mes marzo de 2022 que no fueron relacionadas en el avance del primer trimestre de 2022 en las cuales se pueden evidenciar el envió de comunicados para socializar el Plan de emergencia y contingencia aprobado del PNN Pisba. se adjuntan 7 archivos PDF con los radicados enviados a cada municipio que hace parte del AP. Así mismo dentro de los archivos se encuentra una lista de asistencia de 19 de mayo de 2022 donde se socializó el plan de emergencia y contingencias al alcalde municipal Municipio de Pisba y oficina de gestión del riesgo. Anexos: Socializacion PECDNS PNN PISBA ante CMGRD.- 0000641 Socialización PECNDS - Socha - Rad.- 0000651 Socialización PECNDS - Socotá - Rad.- 0000661 Socialización PECNDS - Tasco - Rad.- 0000671 Socialización PECNDS - Mongua - Rad.- 0000681 Socialización PECNDS - Pisba - Rad. Avance ( 20 %).- 
</t>
    </r>
    <r>
      <rPr>
        <b/>
        <sz val="10"/>
        <rFont val="Arial Narrow"/>
        <family val="2"/>
      </rPr>
      <t>PNN Yariguies</t>
    </r>
    <r>
      <rPr>
        <sz val="10"/>
        <rFont val="Arial Narrow"/>
        <family val="2"/>
      </rPr>
      <t xml:space="preserve">: Se adjuntan 2 carpetas y un archivo en Power point con la presentación del Plan de emergencias y contingencias. Las carpetas contiene los comunicados enviados a los municipios de Chima, san Vicente, El Carmen, Galán, Hato y Santa Helena del Opon y así mismo la carpeta 2 contiene los correos solicitando confirmación y espacio para socialización. . Anexos: Carpeta 1. ( 6 archivos)  Plan de Emergencias y Contingencias CHIMA,- socialización Plan de Emergencias y Contingencias san Vicente.- socialización Plan de Emergencias y Contingencias Carmen de chucuri.-  socialización Plan de Emergencias y Contingencias Galán.-  socialización Plan de Emergencias y Contingencias hato.- socialización Plan de Emergencias y Contingencias SANTA HELENA OPON. Carpeta 2: Soporte Envio y  Recibido Oficios ( contiene 10 archivos).- 3. PRESENTACIÓN PLAN DE EMERGENCIAS PNN SYA. ( Avance: 15%) 
</t>
    </r>
    <r>
      <rPr>
        <b/>
        <sz val="10"/>
        <rFont val="Arial Narrow"/>
        <family val="2"/>
      </rPr>
      <t>PNN Tama</t>
    </r>
    <r>
      <rPr>
        <sz val="10"/>
        <rFont val="Arial Narrow"/>
        <family val="2"/>
      </rPr>
      <t>: Se adjunta 2 memorandos dirigidos a los municipios de Herrán N.S y Toledo N.S. Solicitando espacio para socializar plan de emergencias y contingencias. ANEXOS: OFICIO RADICADO HERRÁN SOLICITUD ESPACIO SOCIALIZACIÓN PECDN.- OFICIO RADICADO TOLEDO SOLICITUD ESPACIO SOCIALIZACIÓN PECDN.( AVANCE 10%).</t>
    </r>
  </si>
  <si>
    <r>
      <t>PNN CATATUMBO BARI</t>
    </r>
    <r>
      <rPr>
        <sz val="10"/>
        <rFont val="Arial Narrow"/>
        <family val="2"/>
      </rPr>
      <t xml:space="preserve"> 20%
</t>
    </r>
    <r>
      <rPr>
        <b/>
        <sz val="10"/>
        <rFont val="Arial Narrow"/>
        <family val="2"/>
      </rPr>
      <t xml:space="preserve">PNN COCUY </t>
    </r>
    <r>
      <rPr>
        <sz val="10"/>
        <rFont val="Arial Narrow"/>
        <family val="2"/>
      </rPr>
      <t xml:space="preserve">0%
</t>
    </r>
    <r>
      <rPr>
        <b/>
        <sz val="10"/>
        <rFont val="Arial Narrow"/>
        <family val="2"/>
      </rPr>
      <t xml:space="preserve">AUN ESTORAQUES </t>
    </r>
    <r>
      <rPr>
        <sz val="10"/>
        <rFont val="Arial Narrow"/>
        <family val="2"/>
      </rPr>
      <t xml:space="preserve">20%
</t>
    </r>
    <r>
      <rPr>
        <b/>
        <sz val="10"/>
        <rFont val="Arial Narrow"/>
        <family val="2"/>
      </rPr>
      <t xml:space="preserve">SFF GUANENTA ALTO RIO FONCE </t>
    </r>
    <r>
      <rPr>
        <sz val="10"/>
        <rFont val="Arial Narrow"/>
        <family val="2"/>
      </rPr>
      <t xml:space="preserve">20%
</t>
    </r>
    <r>
      <rPr>
        <b/>
        <sz val="10"/>
        <rFont val="Arial Narrow"/>
        <family val="2"/>
      </rPr>
      <t xml:space="preserve">SFF IGUAQUE: </t>
    </r>
    <r>
      <rPr>
        <sz val="10"/>
        <rFont val="Arial Narrow"/>
        <family val="2"/>
      </rPr>
      <t xml:space="preserve">20%
</t>
    </r>
    <r>
      <rPr>
        <b/>
        <sz val="10"/>
        <rFont val="Arial Narrow"/>
        <family val="2"/>
      </rPr>
      <t>PNN PISBA</t>
    </r>
    <r>
      <rPr>
        <sz val="10"/>
        <rFont val="Arial Narrow"/>
        <family val="2"/>
      </rPr>
      <t xml:space="preserve"> 20%
</t>
    </r>
    <r>
      <rPr>
        <b/>
        <sz val="10"/>
        <rFont val="Arial Narrow"/>
        <family val="2"/>
      </rPr>
      <t>PNN SERRANIA YARIGUIES</t>
    </r>
    <r>
      <rPr>
        <sz val="10"/>
        <rFont val="Arial Narrow"/>
        <family val="2"/>
      </rPr>
      <t xml:space="preserve"> 15%
</t>
    </r>
    <r>
      <rPr>
        <b/>
        <sz val="10"/>
        <rFont val="Arial Narrow"/>
        <family val="2"/>
      </rPr>
      <t>PNN TAMA</t>
    </r>
    <r>
      <rPr>
        <sz val="10"/>
        <rFont val="Arial Narrow"/>
        <family val="2"/>
      </rPr>
      <t xml:space="preserve"> 10%</t>
    </r>
  </si>
  <si>
    <r>
      <rPr>
        <b/>
        <sz val="10"/>
        <rFont val="Arial Narrow"/>
        <family val="2"/>
      </rPr>
      <t>PNN Catatumbo</t>
    </r>
    <r>
      <rPr>
        <sz val="10"/>
        <rFont val="Arial Narrow"/>
        <family val="2"/>
      </rPr>
      <t xml:space="preserve">: Se adjunta a las evidencias informe de implementación plan de emergencias y contingencias por desastre natural PNN Catatumbo Enviado como avance a las metas PAA 2022. ANEXOS: Informe PEC Junio 2022. AVANCE: (26,66%)
</t>
    </r>
    <r>
      <rPr>
        <b/>
        <sz val="10"/>
        <rFont val="Arial Narrow"/>
        <family val="2"/>
      </rPr>
      <t xml:space="preserve">PNN Cocuy: </t>
    </r>
    <r>
      <rPr>
        <sz val="10"/>
        <rFont val="Arial Narrow"/>
        <family val="2"/>
      </rPr>
      <t xml:space="preserve">No se aporta avance. ( Avance 0%).
</t>
    </r>
    <r>
      <rPr>
        <b/>
        <sz val="10"/>
        <rFont val="Arial Narrow"/>
        <family val="2"/>
      </rPr>
      <t xml:space="preserve">AUN Estoraques: </t>
    </r>
    <r>
      <rPr>
        <sz val="10"/>
        <rFont val="Arial Narrow"/>
        <family val="2"/>
      </rPr>
      <t xml:space="preserve">Se adjunta los documentos que permiten evidenciar la trazabilidad del proceso de implementación del Plan de emergencia y contingencia por desastre natural. ANEXOS: 1. Implementacion PENDS,-. 2. 2. IMPLEMENTACION PENDS INF TERRITORIAL MEMOR 20225660025723,- 3. ACCIONES DE IMPLEMENTACION PEC, junio y julio,- 3.1 AP ESTORA REPORTE PCGRP, Julio. AVANCE: ( 26,66%).-
</t>
    </r>
    <r>
      <rPr>
        <b/>
        <sz val="10"/>
        <rFont val="Arial Narrow"/>
        <family val="2"/>
      </rPr>
      <t>SFF Guanenta</t>
    </r>
    <r>
      <rPr>
        <sz val="10"/>
        <rFont val="Arial Narrow"/>
        <family val="2"/>
      </rPr>
      <t xml:space="preserve">: se adjunta 2 informes con las acciones de implementación del plan de emergencias y contingencias del SFF Guanenta. Anexos: Informe 1 impelentacion PEC,- Informe 2 implementación PEC. (Avance: 20%).-. 
</t>
    </r>
    <r>
      <rPr>
        <b/>
        <sz val="10"/>
        <rFont val="Arial Narrow"/>
        <family val="2"/>
      </rPr>
      <t>SFF Iguaque</t>
    </r>
    <r>
      <rPr>
        <sz val="10"/>
        <rFont val="Arial Narrow"/>
        <family val="2"/>
      </rPr>
      <t xml:space="preserve">: Se relacionan por medio de las evidencias de las actividades que permiten evidenciar la implementación del plan de emergencias en el AP de Iguaque. se adjuntan lista de asistencia con la participación del personal del área protegida en la oficina municipal de gestión del riesgo y así mismo capacitación en manejo de equipos de incendio para personal del PA. Anexos:1. lista de asistenciacapacitacion manejo equipos incendios.- lista asistencia CMGR Villa_L jun 18-2022.- lista asistencia CMGRD Villa Leyva agosto 4-2022.- visita campo la hondura-concejo mpal villa-L mayo 13-2022. (Avence: 26,66%) 
</t>
    </r>
    <r>
      <rPr>
        <b/>
        <sz val="10"/>
        <rFont val="Arial Narrow"/>
        <family val="2"/>
      </rPr>
      <t xml:space="preserve">PNN Pisba: </t>
    </r>
    <r>
      <rPr>
        <sz val="10"/>
        <rFont val="Arial Narrow"/>
        <family val="2"/>
      </rPr>
      <t xml:space="preserve">Se relacionan las acciones desarrolladas en el proceso de implementación en el AP. se adjuntan 5 archivos con las evidencias de acuerdo al cronograma definido, se anexa evidencias de abril, por cuanto por la fecha del reporte anterior no se alcanzó a incluir. Anexos: 07-22-2022 Combate de incendios_capacitacion Pisba.-  A17 (Acta Elaboracion de Guiones).-  A18 (Permiso Cuñas Socha).-  A19 (Permiso Cuñas Mongua).-  cuñas radiales incendios03. (Avance: 26.66%).
</t>
    </r>
    <r>
      <rPr>
        <b/>
        <sz val="10"/>
        <rFont val="Arial Narrow"/>
        <family val="2"/>
      </rPr>
      <t>PNN Yariguies</t>
    </r>
    <r>
      <rPr>
        <sz val="10"/>
        <rFont val="Arial Narrow"/>
        <family val="2"/>
      </rPr>
      <t xml:space="preserve">: se adjuntan los archivos donde se denota el proceso de implementación del plan de emergencias y contingencias se adjuntan 3 archivos. ANEXOS: Anexo 1. Actas Participación,- 2. INFORME IMPLEMENTACION PECNDS_PNN SYA 2022.- Anexo 3. Informe Verificación Afectacion por Avalancha. (AVANCE 26,66%) 
</t>
    </r>
    <r>
      <rPr>
        <b/>
        <sz val="10"/>
        <rFont val="Arial Narrow"/>
        <family val="2"/>
      </rPr>
      <t>PNN Tama:</t>
    </r>
    <r>
      <rPr>
        <sz val="10"/>
        <rFont val="Arial Narrow"/>
        <family val="2"/>
      </rPr>
      <t xml:space="preserve"> Se adjuntan los archivos soportes con las actividades desarrolladas en el proceso de implementación del plan de emergencias y contingencias. ANEXOS: 1.Acta 24 de 2022. Simulacro de escritorio PNN Tamá.,- 2. Guion del simulacro.- 3. Asistencia capacitación funcionarios -Orocué.( Avance 26,66%). </t>
    </r>
  </si>
  <si>
    <r>
      <rPr>
        <b/>
        <sz val="10"/>
        <rFont val="Arial Narrow"/>
        <family val="2"/>
      </rPr>
      <t>PNN CATATUMBO BARI:</t>
    </r>
    <r>
      <rPr>
        <sz val="10"/>
        <rFont val="Arial Narrow"/>
        <family val="2"/>
      </rPr>
      <t xml:space="preserve"> 26,66% 
</t>
    </r>
    <r>
      <rPr>
        <b/>
        <sz val="10"/>
        <rFont val="Arial Narrow"/>
        <family val="2"/>
      </rPr>
      <t>PNN COCUY</t>
    </r>
    <r>
      <rPr>
        <sz val="10"/>
        <rFont val="Arial Narrow"/>
        <family val="2"/>
      </rPr>
      <t xml:space="preserve">: 0% 
</t>
    </r>
    <r>
      <rPr>
        <b/>
        <sz val="10"/>
        <rFont val="Arial Narrow"/>
        <family val="2"/>
      </rPr>
      <t>ANU ESTORAQUES</t>
    </r>
    <r>
      <rPr>
        <sz val="10"/>
        <rFont val="Arial Narrow"/>
        <family val="2"/>
      </rPr>
      <t xml:space="preserve">: 26,66% 
</t>
    </r>
    <r>
      <rPr>
        <b/>
        <sz val="10"/>
        <rFont val="Arial Narrow"/>
        <family val="2"/>
      </rPr>
      <t>SFF GUANENTA ALTO RIO FONCE</t>
    </r>
    <r>
      <rPr>
        <sz val="10"/>
        <rFont val="Arial Narrow"/>
        <family val="2"/>
      </rPr>
      <t xml:space="preserve">:20% 
</t>
    </r>
    <r>
      <rPr>
        <b/>
        <sz val="10"/>
        <rFont val="Arial Narrow"/>
        <family val="2"/>
      </rPr>
      <t>SFF IGUAQUE</t>
    </r>
    <r>
      <rPr>
        <sz val="10"/>
        <rFont val="Arial Narrow"/>
        <family val="2"/>
      </rPr>
      <t xml:space="preserve">: 26,66% 
</t>
    </r>
    <r>
      <rPr>
        <b/>
        <sz val="10"/>
        <rFont val="Arial Narrow"/>
        <family val="2"/>
      </rPr>
      <t>PNN PISBA</t>
    </r>
    <r>
      <rPr>
        <sz val="10"/>
        <rFont val="Arial Narrow"/>
        <family val="2"/>
      </rPr>
      <t xml:space="preserve">:26,66% 
</t>
    </r>
    <r>
      <rPr>
        <b/>
        <sz val="10"/>
        <rFont val="Arial Narrow"/>
        <family val="2"/>
      </rPr>
      <t>PNN SERRANIA YARIGUIES</t>
    </r>
    <r>
      <rPr>
        <sz val="10"/>
        <rFont val="Arial Narrow"/>
        <family val="2"/>
      </rPr>
      <t xml:space="preserve">: 26,66% 
</t>
    </r>
    <r>
      <rPr>
        <b/>
        <sz val="10"/>
        <rFont val="Arial Narrow"/>
        <family val="2"/>
      </rPr>
      <t xml:space="preserve">PNN TAMA: </t>
    </r>
    <r>
      <rPr>
        <sz val="10"/>
        <rFont val="Arial Narrow"/>
        <family val="2"/>
      </rPr>
      <t>26,66%</t>
    </r>
  </si>
  <si>
    <r>
      <rPr>
        <b/>
        <sz val="10"/>
        <rFont val="Arial Narrow"/>
        <family val="2"/>
      </rPr>
      <t>PNN PICACHOS:</t>
    </r>
    <r>
      <rPr>
        <sz val="10"/>
        <rFont val="Arial Narrow"/>
        <family val="2"/>
      </rPr>
      <t xml:space="preserve"> 12/08/2022
</t>
    </r>
    <r>
      <rPr>
        <b/>
        <sz val="10"/>
        <rFont val="Arial Narrow"/>
        <family val="2"/>
      </rPr>
      <t>PNN MACARENA:</t>
    </r>
    <r>
      <rPr>
        <sz val="10"/>
        <rFont val="Arial Narrow"/>
        <family val="2"/>
      </rPr>
      <t xml:space="preserve"> 12/08/2022
</t>
    </r>
    <r>
      <rPr>
        <b/>
        <sz val="10"/>
        <rFont val="Arial Narrow"/>
        <family val="2"/>
      </rPr>
      <t>PNN TINIGUA</t>
    </r>
    <r>
      <rPr>
        <sz val="10"/>
        <rFont val="Arial Narrow"/>
        <family val="2"/>
      </rPr>
      <t xml:space="preserve">: 12/08/2022
</t>
    </r>
    <r>
      <rPr>
        <b/>
        <sz val="10"/>
        <rFont val="Arial Narrow"/>
        <family val="2"/>
      </rPr>
      <t>PNN CHINGAZA</t>
    </r>
    <r>
      <rPr>
        <sz val="10"/>
        <rFont val="Arial Narrow"/>
        <family val="2"/>
      </rPr>
      <t xml:space="preserve">:12/08/2022
</t>
    </r>
    <r>
      <rPr>
        <b/>
        <sz val="10"/>
        <rFont val="Arial Narrow"/>
        <family val="2"/>
      </rPr>
      <t>PNN SUMAPAZ</t>
    </r>
    <r>
      <rPr>
        <sz val="10"/>
        <rFont val="Arial Narrow"/>
        <family val="2"/>
      </rPr>
      <t xml:space="preserve">:12/08/2022
</t>
    </r>
    <r>
      <rPr>
        <b/>
        <sz val="10"/>
        <rFont val="Arial Narrow"/>
        <family val="2"/>
      </rPr>
      <t>PNN EL TUPARRO:</t>
    </r>
    <r>
      <rPr>
        <sz val="10"/>
        <rFont val="Arial Narrow"/>
        <family val="2"/>
      </rPr>
      <t xml:space="preserve"> 12/08/2022
</t>
    </r>
    <r>
      <rPr>
        <b/>
        <sz val="10"/>
        <rFont val="Arial Narrow"/>
        <family val="2"/>
      </rPr>
      <t>DNMI CINARUCO</t>
    </r>
    <r>
      <rPr>
        <sz val="10"/>
        <rFont val="Arial Narrow"/>
        <family val="2"/>
      </rPr>
      <t>: 12/08/2022</t>
    </r>
  </si>
  <si>
    <r>
      <rPr>
        <b/>
        <sz val="10"/>
        <rFont val="Arial Narrow"/>
        <family val="2"/>
      </rPr>
      <t>PNN PICACHOS</t>
    </r>
    <r>
      <rPr>
        <sz val="10"/>
        <rFont val="Arial Narrow"/>
        <family val="2"/>
      </rPr>
      <t xml:space="preserve">: Se envía nuevamente ante las alcaldías del municipales de Uribe (Meta), Tello y Baraya (Huila) solicitud de un espacio en el Comité Municipal de Gestión del Riesgo para socializar el plan de emergencias y contingencias del Parque y se adjunta PEC. Adicionalmente, se realizó socialización del plan de emergencias y contingencias del Parque ante el comité de CMGRD del municipio de San Vicente del Caguán.
Evidencias:1.Oficio Baraya, 2.Oficio tello, 3.Oficio Uribe, 4.Acta_Socializacion_Plan_Contigencia_PNNCPICACHOS.
</t>
    </r>
    <r>
      <rPr>
        <b/>
        <sz val="10"/>
        <rFont val="Arial Narrow"/>
        <family val="2"/>
      </rPr>
      <t>PNN SIERRA DE LA MACARENA</t>
    </r>
    <r>
      <rPr>
        <sz val="10"/>
        <rFont val="Arial Narrow"/>
        <family val="2"/>
      </rPr>
      <t xml:space="preserve">: Se realizó socialización el PECDN del AP, al CMGRD del municipio de La Macarena. Evidencia Anexo 1. Lista_asist_Socializ PECDN_PMac_CMGR Mca_05_05_2022 y Anexo 2. Recibido Alcaldia Macarena_Socializ PECDN.
</t>
    </r>
    <r>
      <rPr>
        <b/>
        <sz val="10"/>
        <rFont val="Arial Narrow"/>
        <family val="2"/>
      </rPr>
      <t xml:space="preserve">PNN TINIGUA: </t>
    </r>
    <r>
      <rPr>
        <sz val="10"/>
        <rFont val="Arial Narrow"/>
        <family val="2"/>
      </rPr>
      <t xml:space="preserve">Durante el periodo de reporte se socializó el plan de emergencia y contingencia en distintas espacios que conforman el SNGRD.
24.1_Acta_Soci_Plan_Emer_Contin_CGR_Uribe
24.2_Acta_Soci_Plan_Emer_Contin_Secr_Plane_Uribe
</t>
    </r>
    <r>
      <rPr>
        <b/>
        <sz val="10"/>
        <rFont val="Arial Narrow"/>
        <family val="2"/>
      </rPr>
      <t>PNN CHINGAZA</t>
    </r>
    <r>
      <rPr>
        <sz val="10"/>
        <rFont val="Arial Narrow"/>
        <family val="2"/>
      </rPr>
      <t xml:space="preserve">: El área protegida realizó la actualización del PECDNS, aprobado mediante Memorando N° 20211500003353 de fecha 06-12-2021, siendo esta la vigencia actual. Se realizó convocatoria a los Consejos Municipales de Gestión de Riesgos de Desastres de los 11 municipios del área de influencia y se realizó la socialización del PECDNS el día 22 de abril / 2022. Anexo 1.3.1 Socializacion_alcaldias.
</t>
    </r>
    <r>
      <rPr>
        <b/>
        <sz val="10"/>
        <rFont val="Arial Narrow"/>
        <family val="2"/>
      </rPr>
      <t xml:space="preserve">PNN SUMAPAZ: </t>
    </r>
    <r>
      <rPr>
        <sz val="10"/>
        <rFont val="Arial Narrow"/>
        <family val="2"/>
      </rPr>
      <t xml:space="preserve">Durante este periodo se socializó el PECDN en tres instancias, I) en el Consejo Local de Gestión del Riesgo y Cambio Climático (CLGRCC) de la localidad 20, Sumapaz. II) en el Consejo Municipal de Gestión del Riesgo y Desastres de los municipios de Cubarral, III) en el Consejo Municipal de Gestión del Riesgo y Desastres de los municipios de Lejanías. y IV). De igual forma se radicaron solicitudes para la socialización a los CMGRD Acacias, Guamal, Castillo y Uribe. 
Evidencias: 1. Solicitudes_espacios_socialización, 2. Lista_asistencia_CLGR_19.7, 2.1 Presentacion_PECRP_19.7, 3. Lista_asistencia_CLGRD_25.6, 4. Lista_asistencia_CMGRD_29.6.
</t>
    </r>
    <r>
      <rPr>
        <b/>
        <sz val="10"/>
        <rFont val="Arial Narrow"/>
        <family val="2"/>
      </rPr>
      <t>PNN EL TUPARRO</t>
    </r>
    <r>
      <rPr>
        <sz val="10"/>
        <rFont val="Arial Narrow"/>
        <family val="2"/>
      </rPr>
      <t xml:space="preserve">: Se socializó el Plan de Emergencia para Desastres Naturales e Incendios de Cobertura Vegetal del PNN El Tuparro, con personal del Comité Departamental de Gestión del Riesgo de Vichada, con el objetivo de buscar puntos de cohesión para la formulación de proyectos.
- Listado_CDGRD.
</t>
    </r>
    <r>
      <rPr>
        <b/>
        <sz val="10"/>
        <rFont val="Arial Narrow"/>
        <family val="2"/>
      </rPr>
      <t xml:space="preserve">DNMI CINARUCO: </t>
    </r>
    <r>
      <rPr>
        <sz val="10"/>
        <rFont val="Arial Narrow"/>
        <family val="2"/>
      </rPr>
      <t>Mediante  el memorando N 20227220000973, se remitió el documento ajustado nuevamente  por parte del AP a la DTOR   para continuar con el trámite de aprobación (anexo Memorando 20227220000973)  Una vez aprobado el documento  se procedera a realizar los espacios de socialización.</t>
    </r>
  </si>
  <si>
    <r>
      <t xml:space="preserve">PNN PICACHOS: </t>
    </r>
    <r>
      <rPr>
        <sz val="10"/>
        <rFont val="Arial Narrow"/>
        <family val="2"/>
      </rPr>
      <t>13%</t>
    </r>
    <r>
      <rPr>
        <b/>
        <sz val="10"/>
        <rFont val="Arial Narrow"/>
        <family val="2"/>
      </rPr>
      <t xml:space="preserve">
PNN MACARENA: </t>
    </r>
    <r>
      <rPr>
        <sz val="10"/>
        <rFont val="Arial Narrow"/>
        <family val="2"/>
      </rPr>
      <t>13%</t>
    </r>
    <r>
      <rPr>
        <b/>
        <sz val="10"/>
        <rFont val="Arial Narrow"/>
        <family val="2"/>
      </rPr>
      <t xml:space="preserve">
PNN TINIGUA: </t>
    </r>
    <r>
      <rPr>
        <sz val="10"/>
        <rFont val="Arial Narrow"/>
        <family val="2"/>
      </rPr>
      <t>13%</t>
    </r>
    <r>
      <rPr>
        <b/>
        <sz val="10"/>
        <rFont val="Arial Narrow"/>
        <family val="2"/>
      </rPr>
      <t xml:space="preserve">
PNN CHINGAZA:</t>
    </r>
    <r>
      <rPr>
        <sz val="10"/>
        <rFont val="Arial Narrow"/>
        <family val="2"/>
      </rPr>
      <t>13%</t>
    </r>
    <r>
      <rPr>
        <b/>
        <sz val="10"/>
        <rFont val="Arial Narrow"/>
        <family val="2"/>
      </rPr>
      <t xml:space="preserve">
PNN SUMAPAZ: </t>
    </r>
    <r>
      <rPr>
        <sz val="10"/>
        <rFont val="Arial Narrow"/>
        <family val="2"/>
      </rPr>
      <t>13%</t>
    </r>
    <r>
      <rPr>
        <b/>
        <sz val="10"/>
        <rFont val="Arial Narrow"/>
        <family val="2"/>
      </rPr>
      <t xml:space="preserve">
DTOR: </t>
    </r>
    <r>
      <rPr>
        <sz val="10"/>
        <rFont val="Arial Narrow"/>
        <family val="2"/>
      </rPr>
      <t>13%</t>
    </r>
    <r>
      <rPr>
        <b/>
        <sz val="10"/>
        <rFont val="Arial Narrow"/>
        <family val="2"/>
      </rPr>
      <t xml:space="preserve">
PNN EL TUPARRO: </t>
    </r>
    <r>
      <rPr>
        <sz val="10"/>
        <rFont val="Arial Narrow"/>
        <family val="2"/>
      </rPr>
      <t>13%</t>
    </r>
    <r>
      <rPr>
        <b/>
        <sz val="10"/>
        <rFont val="Arial Narrow"/>
        <family val="2"/>
      </rPr>
      <t xml:space="preserve">
DNMI CINARUCO: </t>
    </r>
    <r>
      <rPr>
        <sz val="10"/>
        <rFont val="Arial Narrow"/>
        <family val="2"/>
      </rPr>
      <t>13%</t>
    </r>
  </si>
  <si>
    <r>
      <rPr>
        <b/>
        <sz val="10"/>
        <rFont val="Arial Narrow"/>
        <family val="2"/>
      </rPr>
      <t>PNN PICACHOS:</t>
    </r>
    <r>
      <rPr>
        <sz val="10"/>
        <rFont val="Arial Narrow"/>
        <family val="2"/>
      </rPr>
      <t xml:space="preserve"> Para este seguimiento se reporta la socializacion en el mes de julio  del Plan de Emergencia y Contingencias para Desastres Naturales, al equipo de trabajo del PNN Cordillera de los Picachos. Evidencia:1. Asistencia_socializacionplanes_emergencia, 2. PRESENTACION PEC.
</t>
    </r>
    <r>
      <rPr>
        <b/>
        <sz val="10"/>
        <rFont val="Arial Narrow"/>
        <family val="2"/>
      </rPr>
      <t>PNN SIERRA DE LA MACARENA</t>
    </r>
    <r>
      <rPr>
        <sz val="10"/>
        <rFont val="Arial Narrow"/>
        <family val="2"/>
      </rPr>
      <t xml:space="preserve">: Se realizó socialización al equipo del AP del PECDN con las actualizaciones realizadas al plan contemplados por la oficina encargada. Evidencia Anexo 1 Lista de asistencia.
</t>
    </r>
    <r>
      <rPr>
        <b/>
        <sz val="10"/>
        <rFont val="Arial Narrow"/>
        <family val="2"/>
      </rPr>
      <t>PNN TINIGUA</t>
    </r>
    <r>
      <rPr>
        <sz val="10"/>
        <rFont val="Arial Narrow"/>
        <family val="2"/>
      </rPr>
      <t xml:space="preserve">: Durante el periodo de reporte se socializó nuevamente el plan de emergencia y contingencia se socializó con el equipo del AP en el mes de Julio
24.3_Soci_Plan_Emer_Contin
</t>
    </r>
    <r>
      <rPr>
        <b/>
        <sz val="10"/>
        <rFont val="Arial Narrow"/>
        <family val="2"/>
      </rPr>
      <t>PNN CHINGAZA</t>
    </r>
    <r>
      <rPr>
        <sz val="10"/>
        <rFont val="Arial Narrow"/>
        <family val="2"/>
      </rPr>
      <t xml:space="preserve">: El área protegida realizó la socialización del PECDNS con el equipo interno de trabajo en los puestos de control el cuatrimestre anterior. Sin embargo, se realizó socialización al personal nuevo que se vincula al AP (1 contratista y 1 funcionario). Anexo 1.3.2 Socializacion_pecdns_nuevos.
</t>
    </r>
    <r>
      <rPr>
        <b/>
        <sz val="10"/>
        <rFont val="Arial Narrow"/>
        <family val="2"/>
      </rPr>
      <t>PNN SUMAPAZ</t>
    </r>
    <r>
      <rPr>
        <sz val="10"/>
        <rFont val="Arial Narrow"/>
        <family val="2"/>
      </rPr>
      <t xml:space="preserve">: Durante este periodo no se realizó socialización del PECDN al interior del equipo del PNNS, se tiene programado para el siguiente comité técnico de equipo.
</t>
    </r>
    <r>
      <rPr>
        <b/>
        <sz val="10"/>
        <rFont val="Arial Narrow"/>
        <family val="2"/>
      </rPr>
      <t>PNN EL TUPARRO</t>
    </r>
    <r>
      <rPr>
        <sz val="10"/>
        <rFont val="Arial Narrow"/>
        <family val="2"/>
      </rPr>
      <t xml:space="preserve">: Como una medida de socialización del PEC, se realizó un ejercicio de simulación de escritorio con el objetivo de Promover el desarrollo de habilidades y destrezas de la Brigada de emergencia y del Comité Operativo de Emergencias (COE) de cada unidad de decisión ante la materialización simultanea de amenazas (atención de heridos, combate de fuego y accidente de tránsito).
- Listado_Simulación.
</t>
    </r>
    <r>
      <rPr>
        <b/>
        <sz val="10"/>
        <rFont val="Arial Narrow"/>
        <family val="2"/>
      </rPr>
      <t>DNMI CINARUCO</t>
    </r>
    <r>
      <rPr>
        <sz val="10"/>
        <rFont val="Arial Narrow"/>
        <family val="2"/>
      </rPr>
      <t>:  Mediante  el memorando N 20227220000973, se remitió el documento ajustado nuevamente  por parte del AP a la DTOR   para continuar con el trámite de aprobación (anexo Memorando 20227220000973)  Una vez aprobado el documento  se procedera a realizar los espacios de socialización.</t>
    </r>
  </si>
  <si>
    <r>
      <t xml:space="preserve">PNN PICACHOS: </t>
    </r>
    <r>
      <rPr>
        <sz val="10"/>
        <rFont val="Arial Narrow"/>
        <family val="2"/>
      </rPr>
      <t xml:space="preserve">26% </t>
    </r>
    <r>
      <rPr>
        <b/>
        <sz val="10"/>
        <rFont val="Arial Narrow"/>
        <family val="2"/>
      </rPr>
      <t xml:space="preserve">
PNN MACARENA: </t>
    </r>
    <r>
      <rPr>
        <sz val="10"/>
        <rFont val="Arial Narrow"/>
        <family val="2"/>
      </rPr>
      <t>26%</t>
    </r>
    <r>
      <rPr>
        <b/>
        <sz val="10"/>
        <rFont val="Arial Narrow"/>
        <family val="2"/>
      </rPr>
      <t xml:space="preserve"> 
PNN TINIGUA: </t>
    </r>
    <r>
      <rPr>
        <sz val="10"/>
        <rFont val="Arial Narrow"/>
        <family val="2"/>
      </rPr>
      <t xml:space="preserve">26% </t>
    </r>
    <r>
      <rPr>
        <b/>
        <sz val="10"/>
        <rFont val="Arial Narrow"/>
        <family val="2"/>
      </rPr>
      <t xml:space="preserve">
PNN CHINGAZA: </t>
    </r>
    <r>
      <rPr>
        <sz val="10"/>
        <rFont val="Arial Narrow"/>
        <family val="2"/>
      </rPr>
      <t>26%</t>
    </r>
    <r>
      <rPr>
        <b/>
        <sz val="10"/>
        <rFont val="Arial Narrow"/>
        <family val="2"/>
      </rPr>
      <t xml:space="preserve"> 
PNN SUMAPAZ: </t>
    </r>
    <r>
      <rPr>
        <sz val="10"/>
        <rFont val="Arial Narrow"/>
        <family val="2"/>
      </rPr>
      <t>0%</t>
    </r>
    <r>
      <rPr>
        <b/>
        <sz val="10"/>
        <rFont val="Arial Narrow"/>
        <family val="2"/>
      </rPr>
      <t xml:space="preserve"> 
DTOR: </t>
    </r>
    <r>
      <rPr>
        <sz val="10"/>
        <rFont val="Arial Narrow"/>
        <family val="2"/>
      </rPr>
      <t xml:space="preserve">26% </t>
    </r>
    <r>
      <rPr>
        <b/>
        <sz val="10"/>
        <rFont val="Arial Narrow"/>
        <family val="2"/>
      </rPr>
      <t xml:space="preserve">
PNN EL TUPARRO: </t>
    </r>
    <r>
      <rPr>
        <sz val="10"/>
        <rFont val="Arial Narrow"/>
        <family val="2"/>
      </rPr>
      <t>26%</t>
    </r>
    <r>
      <rPr>
        <b/>
        <sz val="10"/>
        <rFont val="Arial Narrow"/>
        <family val="2"/>
      </rPr>
      <t xml:space="preserve"> 
DNMI CINARUCO:</t>
    </r>
    <r>
      <rPr>
        <sz val="10"/>
        <rFont val="Arial Narrow"/>
        <family val="2"/>
      </rPr>
      <t>0%</t>
    </r>
  </si>
  <si>
    <r>
      <rPr>
        <b/>
        <sz val="10"/>
        <rFont val="Arial Narrow"/>
        <family val="2"/>
      </rPr>
      <t>PNN PICACHOS</t>
    </r>
    <r>
      <rPr>
        <sz val="10"/>
        <rFont val="Arial Narrow"/>
        <family val="2"/>
      </rPr>
      <t xml:space="preserve">: Se envía correo electrónico a la Dirección Territorial Orinoquia con informe de implementación del Plan de Emergencia y Contingencia en la vigencia 2022 junto a las evidencias de gestión según cronograma establecido.
Evidencia:1. Informe_implementacion_PEC2022, 2. Correo_ inf_seg_implem_PEC_pPic2022, 3. Anexos.
</t>
    </r>
    <r>
      <rPr>
        <b/>
        <sz val="10"/>
        <rFont val="Arial Narrow"/>
        <family val="2"/>
      </rPr>
      <t>PNN SIERRA DE LA MACARENA</t>
    </r>
    <r>
      <rPr>
        <sz val="10"/>
        <rFont val="Arial Narrow"/>
        <family val="2"/>
      </rPr>
      <t xml:space="preserve">: Se realizó entrega del documento de implementación actualizado y fue validado por la oficina encargada de la DTOR, se presentan evidencias conforme al cronograma de la implementación. Anexo 1 Correo de validación del documento de implementación, Anexo 2 Documento Implementación, Anexo 3 Radicados de oficios para socialización del PECDN Alcaldía San Juan de Arama, Anexo 4. Recib_ Alcaldia Vhermosa_ 29_07_2022.
</t>
    </r>
    <r>
      <rPr>
        <b/>
        <sz val="10"/>
        <rFont val="Arial Narrow"/>
        <family val="2"/>
      </rPr>
      <t>PNN TINIGUA</t>
    </r>
    <r>
      <rPr>
        <sz val="10"/>
        <rFont val="Arial Narrow"/>
        <family val="2"/>
      </rPr>
      <t xml:space="preserve">: el AP envió a la DTOR el informe con reporte de las actividades realizadas en el marco de la implementación del plan de acción de los PECDNS durante el periodo de reporte. 24.4_Infor_Implement_PECDNS.
</t>
    </r>
    <r>
      <rPr>
        <b/>
        <sz val="10"/>
        <rFont val="Arial Narrow"/>
        <family val="2"/>
      </rPr>
      <t>PNN CHINGAZA</t>
    </r>
    <r>
      <rPr>
        <sz val="10"/>
        <rFont val="Arial Narrow"/>
        <family val="2"/>
      </rPr>
      <t xml:space="preserve">: El área protegida continua la implementación del PECDNS de acuerdo al cronograma de actividades, ejecutando las actividades correspondientes al año 1, las cuales se relacionan en el Informe de implementación del PECDNS del Primer Semestre 2022 y sus soportes, que fue remitido mediante comunicación por correo electrónico a la Dirección Territorial y Nivel Central. Anexo 1.3.3 Inf_Imp_PECDNS_junio_2022, 
Anexo 1.3.4 Comunicacion_envio_inf_imp.
</t>
    </r>
    <r>
      <rPr>
        <b/>
        <sz val="10"/>
        <rFont val="Arial Narrow"/>
        <family val="2"/>
      </rPr>
      <t>PNN SUMAPAZ</t>
    </r>
    <r>
      <rPr>
        <sz val="10"/>
        <rFont val="Arial Narrow"/>
        <family val="2"/>
      </rPr>
      <t xml:space="preserve">: Se realiza informe de seguimiento e implementación del PECDN. Evidencias de las actividades realizadas en el período de mayo a junio; Informe_implementación_PECDNS, Actas_Asambleas_ CLRCC_Sumapaz, Registro_Fotografico_Pinos_GR, Anexo_Acta_Comisión_Distrital- CDPMIF, Articulación_PN_Policia_10.06, Lista_asistencia_CMGRD_25.06, Recorrido_punto_monitoreo_mayo_CLGRCC.
</t>
    </r>
    <r>
      <rPr>
        <b/>
        <sz val="10"/>
        <rFont val="Arial Narrow"/>
        <family val="2"/>
      </rPr>
      <t>PNN EL TUPARRO</t>
    </r>
    <r>
      <rPr>
        <sz val="10"/>
        <rFont val="Arial Narrow"/>
        <family val="2"/>
      </rPr>
      <t>: Se presenta el informe trimestral de la implementación del Plan de Emergencia y Contingencia para Desastres Naturales incendios de Cobertura Vegetal del PNN El Tuparro, donde se evidencian las acciones desarrolladas. Evidencias: Inf_PVC_IItrim_pTup_2022, Correo_Inf. 
DNMI CINARUCO:  Mediante  el memorando N 20227220000973, se remitió el documento ajustado nuevamente  por parte del AP a la DTOR   para continuar con el trámite de aprobación (anexo Memorando 20227220000973)  Una vez aprobado el documento  se procedera a realizar los espacios de socialización.</t>
    </r>
  </si>
  <si>
    <r>
      <t xml:space="preserve">PNN PICACHOS: </t>
    </r>
    <r>
      <rPr>
        <sz val="10"/>
        <rFont val="Arial Narrow"/>
        <family val="2"/>
      </rPr>
      <t xml:space="preserve">26% </t>
    </r>
    <r>
      <rPr>
        <b/>
        <sz val="10"/>
        <rFont val="Arial Narrow"/>
        <family val="2"/>
      </rPr>
      <t xml:space="preserve">
PNN MACARENA: </t>
    </r>
    <r>
      <rPr>
        <sz val="10"/>
        <rFont val="Arial Narrow"/>
        <family val="2"/>
      </rPr>
      <t>26%</t>
    </r>
    <r>
      <rPr>
        <b/>
        <sz val="10"/>
        <rFont val="Arial Narrow"/>
        <family val="2"/>
      </rPr>
      <t xml:space="preserve"> 
PNN TINIGUA: </t>
    </r>
    <r>
      <rPr>
        <sz val="10"/>
        <rFont val="Arial Narrow"/>
        <family val="2"/>
      </rPr>
      <t>26%</t>
    </r>
    <r>
      <rPr>
        <b/>
        <sz val="10"/>
        <rFont val="Arial Narrow"/>
        <family val="2"/>
      </rPr>
      <t xml:space="preserve"> 
PNN CHINGAZA: </t>
    </r>
    <r>
      <rPr>
        <sz val="10"/>
        <rFont val="Arial Narrow"/>
        <family val="2"/>
      </rPr>
      <t>26%</t>
    </r>
    <r>
      <rPr>
        <b/>
        <sz val="10"/>
        <rFont val="Arial Narrow"/>
        <family val="2"/>
      </rPr>
      <t xml:space="preserve"> 
PNN SUMAPAZ: </t>
    </r>
    <r>
      <rPr>
        <sz val="10"/>
        <rFont val="Arial Narrow"/>
        <family val="2"/>
      </rPr>
      <t>26%</t>
    </r>
    <r>
      <rPr>
        <b/>
        <sz val="10"/>
        <rFont val="Arial Narrow"/>
        <family val="2"/>
      </rPr>
      <t xml:space="preserve"> 
DTOR: </t>
    </r>
    <r>
      <rPr>
        <sz val="10"/>
        <rFont val="Arial Narrow"/>
        <family val="2"/>
      </rPr>
      <t>26%</t>
    </r>
    <r>
      <rPr>
        <b/>
        <sz val="10"/>
        <rFont val="Arial Narrow"/>
        <family val="2"/>
      </rPr>
      <t xml:space="preserve"> 
PNN EL TUPARRO: </t>
    </r>
    <r>
      <rPr>
        <sz val="10"/>
        <rFont val="Arial Narrow"/>
        <family val="2"/>
      </rPr>
      <t>26%</t>
    </r>
    <r>
      <rPr>
        <b/>
        <sz val="10"/>
        <rFont val="Arial Narrow"/>
        <family val="2"/>
      </rPr>
      <t xml:space="preserve"> 
DNMI CINARUCO: </t>
    </r>
    <r>
      <rPr>
        <sz val="10"/>
        <rFont val="Arial Narrow"/>
        <family val="2"/>
      </rPr>
      <t>0%</t>
    </r>
  </si>
  <si>
    <r>
      <rPr>
        <b/>
        <sz val="10"/>
        <rFont val="Arial Narrow"/>
        <family val="2"/>
      </rPr>
      <t>PNN FARALLONES DE CALI</t>
    </r>
    <r>
      <rPr>
        <sz val="10"/>
        <rFont val="Arial Narrow"/>
        <family val="2"/>
      </rPr>
      <t xml:space="preserve"> 11/08/2022 
</t>
    </r>
    <r>
      <rPr>
        <b/>
        <sz val="10"/>
        <rFont val="Arial Narrow"/>
        <family val="2"/>
      </rPr>
      <t xml:space="preserve">PNN GORGONA </t>
    </r>
    <r>
      <rPr>
        <sz val="10"/>
        <rFont val="Arial Narrow"/>
        <family val="2"/>
      </rPr>
      <t xml:space="preserve">11/08/2022 
</t>
    </r>
    <r>
      <rPr>
        <b/>
        <sz val="10"/>
        <rFont val="Arial Narrow"/>
        <family val="2"/>
      </rPr>
      <t xml:space="preserve">SFF ISLA MALPELO </t>
    </r>
    <r>
      <rPr>
        <sz val="10"/>
        <rFont val="Arial Narrow"/>
        <family val="2"/>
      </rPr>
      <t xml:space="preserve">11/08/2022 
</t>
    </r>
    <r>
      <rPr>
        <b/>
        <sz val="10"/>
        <rFont val="Arial Narrow"/>
        <family val="2"/>
      </rPr>
      <t xml:space="preserve">PNN KATIOS </t>
    </r>
    <r>
      <rPr>
        <sz val="10"/>
        <rFont val="Arial Narrow"/>
        <family val="2"/>
      </rPr>
      <t xml:space="preserve">11/08/2022 
</t>
    </r>
    <r>
      <rPr>
        <b/>
        <sz val="10"/>
        <rFont val="Arial Narrow"/>
        <family val="2"/>
      </rPr>
      <t xml:space="preserve">PNN MUNCHIQUE </t>
    </r>
    <r>
      <rPr>
        <sz val="10"/>
        <rFont val="Arial Narrow"/>
        <family val="2"/>
      </rPr>
      <t xml:space="preserve">11/08/2022 
</t>
    </r>
    <r>
      <rPr>
        <b/>
        <sz val="10"/>
        <rFont val="Arial Narrow"/>
        <family val="2"/>
      </rPr>
      <t xml:space="preserve">PNN SANQUIANGA </t>
    </r>
    <r>
      <rPr>
        <sz val="10"/>
        <rFont val="Arial Narrow"/>
        <family val="2"/>
      </rPr>
      <t xml:space="preserve">11/08/2022 
</t>
    </r>
    <r>
      <rPr>
        <b/>
        <sz val="10"/>
        <rFont val="Arial Narrow"/>
        <family val="2"/>
      </rPr>
      <t>PNN URAMBA BAHIA</t>
    </r>
    <r>
      <rPr>
        <sz val="10"/>
        <rFont val="Arial Narrow"/>
        <family val="2"/>
      </rPr>
      <t xml:space="preserve"> </t>
    </r>
    <r>
      <rPr>
        <b/>
        <sz val="10"/>
        <rFont val="Arial Narrow"/>
        <family val="2"/>
      </rPr>
      <t xml:space="preserve">MALAGA </t>
    </r>
    <r>
      <rPr>
        <sz val="10"/>
        <rFont val="Arial Narrow"/>
        <family val="2"/>
      </rPr>
      <t xml:space="preserve">11/08/2022 
</t>
    </r>
    <r>
      <rPr>
        <b/>
        <sz val="10"/>
        <rFont val="Arial Narrow"/>
        <family val="2"/>
      </rPr>
      <t>PNN UTRIA</t>
    </r>
    <r>
      <rPr>
        <sz val="10"/>
        <rFont val="Arial Narrow"/>
        <family val="2"/>
      </rPr>
      <t xml:space="preserve"> 11/08/2022</t>
    </r>
  </si>
  <si>
    <r>
      <rPr>
        <b/>
        <sz val="10"/>
        <rFont val="Arial Narrow"/>
        <family val="2"/>
      </rPr>
      <t>1. PNN FARALLONES DE CALI:</t>
    </r>
    <r>
      <rPr>
        <sz val="10"/>
        <rFont val="Arial Narrow"/>
        <family val="2"/>
      </rPr>
      <t xml:space="preserve"> El documento PEC en el área protegida se encuentra en proceso de actualización, atendiendo las observaciones realizadas desde nivel central 
</t>
    </r>
    <r>
      <rPr>
        <b/>
        <sz val="10"/>
        <rFont val="Arial Narrow"/>
        <family val="2"/>
      </rPr>
      <t xml:space="preserve">2. PNN GORGONA: </t>
    </r>
    <r>
      <rPr>
        <sz val="10"/>
        <rFont val="Arial Narrow"/>
        <family val="2"/>
      </rPr>
      <t xml:space="preserve">El documento PEC en el área protegida se encuentra en proceso de actualización, atendiendo las observaciones realizadas desde nivel central
</t>
    </r>
    <r>
      <rPr>
        <b/>
        <sz val="10"/>
        <rFont val="Arial Narrow"/>
        <family val="2"/>
      </rPr>
      <t>3. SFF ISLA MALPELO:</t>
    </r>
    <r>
      <rPr>
        <sz val="10"/>
        <rFont val="Arial Narrow"/>
        <family val="2"/>
      </rPr>
      <t xml:space="preserve"> como se reportó en el seguimiento anterior el PEC del área protegida ya está actualizado y probado; sin embargo, no se han realizado las acciones correspondientes a los planes de emergencia y contingencia. Para el mes de septiembre se realizará la socialización del PEC en la capitania de puerto de Buenaventura 
</t>
    </r>
    <r>
      <rPr>
        <b/>
        <sz val="10"/>
        <rFont val="Arial Narrow"/>
        <family val="2"/>
      </rPr>
      <t xml:space="preserve">4. PNN KATIOS: </t>
    </r>
    <r>
      <rPr>
        <sz val="10"/>
        <rFont val="Arial Narrow"/>
        <family val="2"/>
      </rPr>
      <t xml:space="preserve">en el seguimiento anterior se relacionó la socialización realizada en el CMGRDU, sin embargo se encuentra pendiente la socialización en el otro consejo municipal de desastres del territorio.
</t>
    </r>
    <r>
      <rPr>
        <b/>
        <sz val="10"/>
        <rFont val="Arial Narrow"/>
        <family val="2"/>
      </rPr>
      <t>5. PNN MUNCHIQUE</t>
    </r>
    <r>
      <rPr>
        <sz val="10"/>
        <rFont val="Arial Narrow"/>
        <family val="2"/>
      </rPr>
      <t xml:space="preserve">: El PECDN del PNN Munchique se aprobó el 27 de agosto de 2021 mediante memorando No 20211500002013. En este cuatrimestre, en el marco de su implementación, enviaron oficios a las alcaldías de los municipios de Morales y El Tambo para agendar reunión de socialización sin tener respuesta
Evidencia: Oficio GESTIÓN DEL RIESGO MORALES 15.06.2022
</t>
    </r>
    <r>
      <rPr>
        <b/>
        <sz val="10"/>
        <rFont val="Arial Narrow"/>
        <family val="2"/>
      </rPr>
      <t>6. PNN SANQUIANGA:</t>
    </r>
    <r>
      <rPr>
        <sz val="10"/>
        <rFont val="Arial Narrow"/>
        <family val="2"/>
      </rPr>
      <t xml:space="preserve"> El documento PEC en el área protegida se encuentra en proceso de actualización, atendiendo las observaciones realizadas desde nivel central
</t>
    </r>
    <r>
      <rPr>
        <b/>
        <sz val="10"/>
        <rFont val="Arial Narrow"/>
        <family val="2"/>
      </rPr>
      <t>7. PNN URAMBA BAHIA MALAGA</t>
    </r>
    <r>
      <rPr>
        <sz val="10"/>
        <rFont val="Arial Narrow"/>
        <family val="2"/>
      </rPr>
      <t xml:space="preserve">: Se cuenta con una propuesta del documento de Plan de Emergencias y Contingencias por Desastres Naturales y Socio – Naturales Del PNN Uramba, Bahía Málaga, que se encuentra pendiente de aprobación por primera vez. Frente a lo anterior, se realizó reunión con el profesional encargado del tema desde nivel central el día 12 de julio, donde se dieron orientaciones para avanzar en este requerimiento en el segundo semestre del año. Evidencia: Anexo 1. Ayuda de memoria revisión documento PECRN (12-07-2022) -Anexo 3. Documento con ajustes sugeridos por la OGR.
</t>
    </r>
    <r>
      <rPr>
        <b/>
        <sz val="10"/>
        <rFont val="Arial Narrow"/>
        <family val="2"/>
      </rPr>
      <t>8. PNN UTRIA:</t>
    </r>
    <r>
      <rPr>
        <sz val="10"/>
        <rFont val="Arial Narrow"/>
        <family val="2"/>
      </rPr>
      <t xml:space="preserve"> El documento PEC en el área protegida se encuentra en proceso de actualización, atendiendo las observaciones realizadas desde nivel central </t>
    </r>
  </si>
  <si>
    <r>
      <rPr>
        <b/>
        <sz val="10"/>
        <rFont val="Arial Narrow"/>
        <family val="2"/>
      </rPr>
      <t>1. PNN FARALLONES DE CAL</t>
    </r>
    <r>
      <rPr>
        <sz val="10"/>
        <rFont val="Arial Narrow"/>
        <family val="2"/>
      </rPr>
      <t xml:space="preserve">I: El documento PEC en el área protegida se encuentra en proceso de actualización, atendiendo las observaciones realizadas desde nivel central 
</t>
    </r>
    <r>
      <rPr>
        <b/>
        <sz val="10"/>
        <rFont val="Arial Narrow"/>
        <family val="2"/>
      </rPr>
      <t xml:space="preserve">2. PNN GORGONA: </t>
    </r>
    <r>
      <rPr>
        <sz val="10"/>
        <rFont val="Arial Narrow"/>
        <family val="2"/>
      </rPr>
      <t xml:space="preserve">El documento PEC en el área protegida se encuentra en proceso de actualización, atendiendo las observaciones realizadas desde nivel central
</t>
    </r>
    <r>
      <rPr>
        <b/>
        <sz val="10"/>
        <rFont val="Arial Narrow"/>
        <family val="2"/>
      </rPr>
      <t>3. SFF ISLA MALPELO</t>
    </r>
    <r>
      <rPr>
        <sz val="10"/>
        <rFont val="Arial Narrow"/>
        <family val="2"/>
      </rPr>
      <t xml:space="preserve">: El PEC se socializará al equipo del SFF Malpelo en el mes de agosto previo a la socialización con la capitania de puerto de Buenaventura.
</t>
    </r>
    <r>
      <rPr>
        <b/>
        <sz val="10"/>
        <rFont val="Arial Narrow"/>
        <family val="2"/>
      </rPr>
      <t xml:space="preserve">4. PNN KATIOS: </t>
    </r>
    <r>
      <rPr>
        <sz val="10"/>
        <rFont val="Arial Narrow"/>
        <family val="2"/>
      </rPr>
      <t>en el reporte anterior se reporto el cumplido de la acción al reportar la socialización del documento al equipo del AP</t>
    </r>
    <r>
      <rPr>
        <b/>
        <sz val="10"/>
        <rFont val="Arial Narrow"/>
        <family val="2"/>
      </rPr>
      <t xml:space="preserve">
5. PNN MUNCHIQUE</t>
    </r>
    <r>
      <rPr>
        <sz val="10"/>
        <rFont val="Arial Narrow"/>
        <family val="2"/>
      </rPr>
      <t xml:space="preserve">: Se realizó la socialización del Plan de Emergencias y Contingencias con el equipo del área protegida Evidencia: 2022.06.16. Socializacion PECDNS equipo pMun
</t>
    </r>
    <r>
      <rPr>
        <b/>
        <sz val="10"/>
        <rFont val="Arial Narrow"/>
        <family val="2"/>
      </rPr>
      <t>6. PNN SANQUIANGA</t>
    </r>
    <r>
      <rPr>
        <sz val="10"/>
        <rFont val="Arial Narrow"/>
        <family val="2"/>
      </rPr>
      <t xml:space="preserve">: El documento PEC en el área protegida se encuentra en proceso de actualización, atendiendo las observaciones realizadas desde nivel central
</t>
    </r>
    <r>
      <rPr>
        <b/>
        <sz val="10"/>
        <rFont val="Arial Narrow"/>
        <family val="2"/>
      </rPr>
      <t>7. PNN URAMBA BAHIA MALAGA</t>
    </r>
    <r>
      <rPr>
        <sz val="10"/>
        <rFont val="Arial Narrow"/>
        <family val="2"/>
      </rPr>
      <t xml:space="preserve">: Se cuenta con una propuesta del documento de Plan de Emergencias y Contingencias por Desastres Naturales y Socio – Naturales Del PNN Uramba, Bahía Málaga, que se encuentra pendiente de aprobación por primera vez. Frente a lo anterior, se realizó reunión con el profesional encargado del tema desde nivel central el día 12 de julio, donde se dieron orientaciones para avanzar en este requerimiento en el segundo semestre del año. Evidencia: Anexo 1. Ayuda de memoria revisión documento PECRN (12-07-2022)
</t>
    </r>
    <r>
      <rPr>
        <b/>
        <sz val="10"/>
        <rFont val="Arial Narrow"/>
        <family val="2"/>
      </rPr>
      <t>8. PNN UTRIA:</t>
    </r>
    <r>
      <rPr>
        <sz val="10"/>
        <rFont val="Arial Narrow"/>
        <family val="2"/>
      </rPr>
      <t xml:space="preserve"> El documento PEC en el área protegida se encuentra en proceso de actualización, atendiendo las observaciones realizadas desde nivel central </t>
    </r>
  </si>
  <si>
    <r>
      <rPr>
        <b/>
        <sz val="10"/>
        <rFont val="Arial Narrow"/>
        <family val="2"/>
      </rPr>
      <t>1. PNN FARALLONES DE CALI:</t>
    </r>
    <r>
      <rPr>
        <sz val="10"/>
        <rFont val="Arial Narrow"/>
        <family val="2"/>
      </rPr>
      <t xml:space="preserve"> El Parque viene implementando el Plan de Emergencias y contingencias de desastres naturales aprobado y por tanto se relaciona un informe de implementación del Plan en el primer semestre del año 2022.
Por otro lado se participa en espacios de la Comisión de Gestión del Riesgo del municipio de Cali. Evidencia: 1. Inf_Gestión Riesgo Emergencias primer semestre 2022
</t>
    </r>
    <r>
      <rPr>
        <b/>
        <sz val="10"/>
        <rFont val="Arial Narrow"/>
        <family val="2"/>
      </rPr>
      <t xml:space="preserve">2. PNN GORGONA: </t>
    </r>
    <r>
      <rPr>
        <sz val="10"/>
        <rFont val="Arial Narrow"/>
        <family val="2"/>
      </rPr>
      <t xml:space="preserve">El documento PEC en el área protegida se encuentra en proceso de actualización, atendiendo las observaciones realizadas desde nivel central
</t>
    </r>
    <r>
      <rPr>
        <b/>
        <sz val="10"/>
        <rFont val="Arial Narrow"/>
        <family val="2"/>
      </rPr>
      <t>3. SFF ISLA MALPELO</t>
    </r>
    <r>
      <rPr>
        <sz val="10"/>
        <rFont val="Arial Narrow"/>
        <family val="2"/>
      </rPr>
      <t xml:space="preserve">: No se han realizado acciones correspondientes a los planes de emergencia y contingencia. Por lo tanto, no se adjuntan evidencias
</t>
    </r>
    <r>
      <rPr>
        <b/>
        <sz val="10"/>
        <rFont val="Arial Narrow"/>
        <family val="2"/>
      </rPr>
      <t>4. PNN KATIOS:</t>
    </r>
    <r>
      <rPr>
        <sz val="10"/>
        <rFont val="Arial Narrow"/>
        <family val="2"/>
      </rPr>
      <t xml:space="preserve"> Se han desarrollado las acciones de socialización del documento con el grupo interno de trabajo y las comunidades indígenas que en el habitan.
Evidencias:
-MEMORIA SOCIALIZACION PEC EN RIOSUCIO CHOCO 2022-Rdo_NMB
-INFORME DE MANTENIMIENTO SEGUNDO  TRIMESTRE 2022_RDO
-MEMORIA DE CAPACITACION PRIMEROS AUXILIOS dr
-Acta-de-reunion distribuccion lineas UNESCO 19-05-2022
-MEMORIA DEL PLAN DE ACCION DEL PEC PARA LOS PROXIMOS 5 AÑOS 2022 - 2026
</t>
    </r>
    <r>
      <rPr>
        <b/>
        <sz val="10"/>
        <rFont val="Arial Narrow"/>
        <family val="2"/>
      </rPr>
      <t>5. PNN MUNCHIQUE:</t>
    </r>
    <r>
      <rPr>
        <sz val="10"/>
        <rFont val="Arial Narrow"/>
        <family val="2"/>
      </rPr>
      <t xml:space="preserve"> Informe trimestral de implementación del PECDNS Evidencia: Inf implementación PECDN 2022. 08.08.2022
</t>
    </r>
    <r>
      <rPr>
        <b/>
        <sz val="10"/>
        <rFont val="Arial Narrow"/>
        <family val="2"/>
      </rPr>
      <t>6. PNN SANQUIANGA</t>
    </r>
    <r>
      <rPr>
        <sz val="10"/>
        <rFont val="Arial Narrow"/>
        <family val="2"/>
      </rPr>
      <t xml:space="preserve">: El documento PEC en el área protegida se encuentra en proceso de actualización, atendiendo las observaciones realizadas desde nivel central
</t>
    </r>
    <r>
      <rPr>
        <b/>
        <sz val="10"/>
        <rFont val="Arial Narrow"/>
        <family val="2"/>
      </rPr>
      <t xml:space="preserve">7. PNN URAMBA BAHIA MALAGA: </t>
    </r>
    <r>
      <rPr>
        <sz val="10"/>
        <rFont val="Arial Narrow"/>
        <family val="2"/>
      </rPr>
      <t xml:space="preserve">Se cuenta con una propuesta del documento de Plan de Emergencias y Contingencias por Desastres Naturales y Socio – Naturales Del PNN Uramba, Bahía Málaga, que se encuentra pendiente de aprobación por primera vez. Frente a lo anterior, se realizó reunión con el profesional encargado del tema desde nivel central el día 12 de julio, donde se dieron orientaciones para avanzar en este requerimiento en el segundo semestre del año. Evidencia: Anexo 1. Ayuda de memoria revisión documento PECRN (12-07-2022) 
</t>
    </r>
    <r>
      <rPr>
        <b/>
        <sz val="10"/>
        <rFont val="Arial Narrow"/>
        <family val="2"/>
      </rPr>
      <t xml:space="preserve">8. PNN UTRIA: </t>
    </r>
    <r>
      <rPr>
        <sz val="10"/>
        <rFont val="Arial Narrow"/>
        <family val="2"/>
      </rPr>
      <t xml:space="preserve">El documento PEC en el área protegida se encuentra en proceso de actualización, atendiendo las observaciones realizadas desde nivel central </t>
    </r>
  </si>
  <si>
    <r>
      <rPr>
        <b/>
        <sz val="10"/>
        <rFont val="Arial Narrow"/>
        <family val="2"/>
      </rPr>
      <t>PNN Paramillo</t>
    </r>
    <r>
      <rPr>
        <sz val="10"/>
        <rFont val="Arial Narrow"/>
        <family val="2"/>
      </rPr>
      <t xml:space="preserve"> 1/08/2022
</t>
    </r>
    <r>
      <rPr>
        <b/>
        <sz val="10"/>
        <rFont val="Arial Narrow"/>
        <family val="2"/>
      </rPr>
      <t xml:space="preserve">PNN Tayrona </t>
    </r>
    <r>
      <rPr>
        <sz val="10"/>
        <rFont val="Arial Narrow"/>
        <family val="2"/>
      </rPr>
      <t xml:space="preserve">1/08/2022
</t>
    </r>
    <r>
      <rPr>
        <b/>
        <sz val="10"/>
        <rFont val="Arial Narrow"/>
        <family val="2"/>
      </rPr>
      <t>PNN CGSM</t>
    </r>
    <r>
      <rPr>
        <sz val="10"/>
        <rFont val="Arial Narrow"/>
        <family val="2"/>
      </rPr>
      <t xml:space="preserve"> 1/08/2022
</t>
    </r>
    <r>
      <rPr>
        <b/>
        <sz val="10"/>
        <rFont val="Arial Narrow"/>
        <family val="2"/>
      </rPr>
      <t>EL CORCHAL</t>
    </r>
    <r>
      <rPr>
        <sz val="10"/>
        <rFont val="Arial Narrow"/>
        <family val="2"/>
      </rPr>
      <t xml:space="preserve"> 1/08/2022
</t>
    </r>
    <r>
      <rPr>
        <b/>
        <sz val="10"/>
        <rFont val="Arial Narrow"/>
        <family val="2"/>
      </rPr>
      <t xml:space="preserve">PROVIDENCIA </t>
    </r>
    <r>
      <rPr>
        <sz val="10"/>
        <rFont val="Arial Narrow"/>
        <family val="2"/>
      </rPr>
      <t xml:space="preserve">1/08/2022
</t>
    </r>
    <r>
      <rPr>
        <b/>
        <sz val="10"/>
        <rFont val="Arial Narrow"/>
        <family val="2"/>
      </rPr>
      <t>CRSB</t>
    </r>
    <r>
      <rPr>
        <sz val="10"/>
        <rFont val="Arial Narrow"/>
        <family val="2"/>
      </rPr>
      <t xml:space="preserve"> 1/08/2022
</t>
    </r>
    <r>
      <rPr>
        <b/>
        <sz val="10"/>
        <rFont val="Arial Narrow"/>
        <family val="2"/>
      </rPr>
      <t xml:space="preserve">CORALES DE PROFUNDIDAD </t>
    </r>
    <r>
      <rPr>
        <sz val="10"/>
        <rFont val="Arial Narrow"/>
        <family val="2"/>
      </rPr>
      <t xml:space="preserve">1/08/2022
</t>
    </r>
    <r>
      <rPr>
        <b/>
        <sz val="10"/>
        <rFont val="Arial Narrow"/>
        <family val="2"/>
      </rPr>
      <t>VIPIS</t>
    </r>
    <r>
      <rPr>
        <sz val="10"/>
        <rFont val="Arial Narrow"/>
        <family val="2"/>
      </rPr>
      <t xml:space="preserve"> 1/08/2022
</t>
    </r>
    <r>
      <rPr>
        <b/>
        <sz val="10"/>
        <rFont val="Arial Narrow"/>
        <family val="2"/>
      </rPr>
      <t xml:space="preserve">LOS COLORADOS </t>
    </r>
    <r>
      <rPr>
        <sz val="10"/>
        <rFont val="Arial Narrow"/>
        <family val="2"/>
      </rPr>
      <t xml:space="preserve">1/08/2022
</t>
    </r>
    <r>
      <rPr>
        <b/>
        <sz val="10"/>
        <rFont val="Arial Narrow"/>
        <family val="2"/>
      </rPr>
      <t>MACUIRA</t>
    </r>
    <r>
      <rPr>
        <sz val="10"/>
        <rFont val="Arial Narrow"/>
        <family val="2"/>
      </rPr>
      <t xml:space="preserve"> 1/08/2022
</t>
    </r>
    <r>
      <rPr>
        <b/>
        <sz val="10"/>
        <rFont val="Arial Narrow"/>
        <family val="2"/>
      </rPr>
      <t xml:space="preserve">LOS FLAMENCOS </t>
    </r>
    <r>
      <rPr>
        <sz val="10"/>
        <rFont val="Arial Narrow"/>
        <family val="2"/>
      </rPr>
      <t xml:space="preserve">1/08/2022
</t>
    </r>
    <r>
      <rPr>
        <b/>
        <sz val="10"/>
        <rFont val="Arial Narrow"/>
        <family val="2"/>
      </rPr>
      <t>SNSM</t>
    </r>
    <r>
      <rPr>
        <sz val="10"/>
        <rFont val="Arial Narrow"/>
        <family val="2"/>
      </rPr>
      <t xml:space="preserve">1/08/2022
</t>
    </r>
    <r>
      <rPr>
        <b/>
        <sz val="10"/>
        <rFont val="Arial Narrow"/>
        <family val="2"/>
      </rPr>
      <t>ACANDÍ</t>
    </r>
    <r>
      <rPr>
        <sz val="10"/>
        <rFont val="Arial Narrow"/>
        <family val="2"/>
      </rPr>
      <t xml:space="preserve"> 1/08/2022
</t>
    </r>
    <r>
      <rPr>
        <b/>
        <sz val="10"/>
        <rFont val="Arial Narrow"/>
        <family val="2"/>
      </rPr>
      <t xml:space="preserve">PORTETE </t>
    </r>
    <r>
      <rPr>
        <sz val="10"/>
        <rFont val="Arial Narrow"/>
        <family val="2"/>
      </rPr>
      <t>1/08/2022</t>
    </r>
  </si>
  <si>
    <r>
      <rPr>
        <b/>
        <sz val="10"/>
        <rFont val="Arial Narrow"/>
        <family val="2"/>
      </rPr>
      <t>PNN Paramillo</t>
    </r>
    <r>
      <rPr>
        <sz val="10"/>
        <rFont val="Arial Narrow"/>
        <family val="2"/>
      </rPr>
      <t xml:space="preserve">: Para esta vigencia se cuenta con el informe técnico de PVC del trimestre II que contiene las acciones de Prevención, Vigilancia y Control adelantadas por el AP, que de acuerdo a este informe corresponde a: en acciones de prevención incluye la participación en la feria del oso y del páramo en el municipio de Ituango y participación en nota radial de la Radio Nacional de Colombia sobre la importancia del oso andino. En acciones de vigilancia se tiene el reporte de las presiones consistentes en: áreas nuevas deforestadas que alcanzan en el periodo enero a abril 963, 28 hectáreas; tala selectiva con el reporte de un sitio de acopio nuevo por el sector San Jorge; tala rasa y quema para el establecimiento de cultivos agrícolas, ganadería y cultivos ilícitos. Acciones de control mediante el seguimiento a la implementación de siete (7) proyectos de acuerdos de conservación y alternativas productivas en áreas aledañas y traslapadas del Parque, para desestimular las presiones de tala selectiva, cacería, agricultura, ganadería y pesca en algunos sectores de ocupación del PNN Paramillo. EVIDENCIA: 2022_06_26 Informe PVC PNN Paramillo Trimestre II.
</t>
    </r>
    <r>
      <rPr>
        <b/>
        <sz val="10"/>
        <rFont val="Arial Narrow"/>
        <family val="2"/>
      </rPr>
      <t>PNN Tayrona</t>
    </r>
    <r>
      <rPr>
        <sz val="10"/>
        <rFont val="Arial Narrow"/>
        <family val="2"/>
      </rPr>
      <t xml:space="preserve">: Durante el cuatrimestre, se realizaron recorridos y actividades de prevención vigilancia y control , en el marco del protocolo establecido y como parte de las actividades de seguimiento a los visitantes (PSAE) y ocupantes en cuanto a conductas prohibidas, en las playas, senderos y zonas de camping al interior del área protegida, así como durante las jornadas nocturnas se pernocta en las cabañas salvaguardando los bienes y equipos asignados y en atención a las situaciones que se pudieran presentar. Con relación a las 18 presiones establecidas en el lineamiento institucional de prevención, vigilancia y control para las áreas protegidas administradas por Parques Nacionales naturales de Colombia, son registradas en los diferentes sectores.  (Anexo: II Informe trimestral PVC Tayrona 2022).
</t>
    </r>
    <r>
      <rPr>
        <b/>
        <sz val="10"/>
        <rFont val="Arial Narrow"/>
        <family val="2"/>
      </rPr>
      <t>SFF CGSM:</t>
    </r>
    <r>
      <rPr>
        <sz val="10"/>
        <rFont val="Arial Narrow"/>
        <family val="2"/>
      </rPr>
      <t xml:space="preserve"> Durante este cuatrimestre se han realizado la implementación del protocolo de PVC, esta información fue cargada en el respectivo reporte de PAA trimestralmente,. Anexo. II informe trimestral PVC.
</t>
    </r>
    <r>
      <rPr>
        <b/>
        <sz val="10"/>
        <rFont val="Arial Narrow"/>
        <family val="2"/>
      </rPr>
      <t>SFF El Corchal</t>
    </r>
    <r>
      <rPr>
        <sz val="10"/>
        <rFont val="Arial Narrow"/>
        <family val="2"/>
      </rPr>
      <t xml:space="preserve">: Se ha continuado con la implementación de su Protocolo de PVC, cuyas acciones ejecutadas  fueron presentadas en el reporte de PAA del mes de junio mediante Informe Trimestral de PVC (Informe_PVC-SFFCMH_Segundo_Trimestre_2022).
</t>
    </r>
    <r>
      <rPr>
        <b/>
        <sz val="10"/>
        <rFont val="Arial Narrow"/>
        <family val="2"/>
      </rPr>
      <t>PNN OPMBL</t>
    </r>
    <r>
      <rPr>
        <sz val="10"/>
        <rFont val="Arial Narrow"/>
        <family val="2"/>
      </rPr>
      <t xml:space="preserve">: El AP viene implementando su protocolo de PVC y todos los avances ha sido reportados en los informes mensuales del PAA y en los informes trimestrales de PVC (informe PVC_V2_2022_T2) .Se presentó el informe de implementación del Protocolo de PVC y fue enviado al NC-SGyM, una vez fue revisado por la DTCA (Informe_Implementacion_PNNOLDP_2022_RevAlbenaJ, ORFEO120226690003093_00001envioinformeprotocoloPVC.docx) 
</t>
    </r>
    <r>
      <rPr>
        <b/>
        <sz val="10"/>
        <rFont val="Arial Narrow"/>
        <family val="2"/>
      </rPr>
      <t xml:space="preserve">VIPIS: </t>
    </r>
    <r>
      <rPr>
        <sz val="10"/>
        <rFont val="Arial Narrow"/>
        <family val="2"/>
      </rPr>
      <t xml:space="preserve">El Área Protegida avanza en la actualización del protocolo de PVC, mediante correo electrónico se remito el 13 de junio el documento actualizado a la DTCA para su revisión. El 22 de julio mediante correo electrónico la DTCA remitió al Área protegida el documento con comentarios y sugerencias para su ajuste. El  29 de julio se remito mediante ORFEO N° 20226770003093 la DTCA el documento Protocolo de PVC con los ajustes requeridos para su revisión. Evidencias: 1_Correo de remisión del Protocolo de PVC  para revisión de DTCA-13-junio-2022. 2-Correo remisión de la DTCA para ajuste del Protocolo-22-julio-2022;3- Orfeo remisión Protocolo PVC-120226770003093_00003.
</t>
    </r>
    <r>
      <rPr>
        <b/>
        <sz val="10"/>
        <rFont val="Arial Narrow"/>
        <family val="2"/>
      </rPr>
      <t>PNN Corales del Rosario y San Bernardo</t>
    </r>
    <r>
      <rPr>
        <sz val="10"/>
        <rFont val="Arial Narrow"/>
        <family val="2"/>
      </rPr>
      <t xml:space="preserve">: El AP se encuentra implementando su protocolo de PVC, evidenciando el avance en los informes trimestrales de PVC reportados en el PAA. .Informe PVC II Trimestre de 2022 
</t>
    </r>
    <r>
      <rPr>
        <b/>
        <sz val="10"/>
        <rFont val="Arial Narrow"/>
        <family val="2"/>
      </rPr>
      <t>PNN Corales de Profundidad</t>
    </r>
    <r>
      <rPr>
        <sz val="10"/>
        <rFont val="Arial Narrow"/>
        <family val="2"/>
      </rPr>
      <t xml:space="preserve">: El área protegida realiza el segundo reporte trimestral del PAA 2022, correspondiente a los informes de PVC y SICOSMART. Anexo 1. Segundo_info_Trim_PVC_PNN_CPR_30-06_2022. Anexo 2. Segundo_infor_SicoSmart_PVC_PNN_CPR_30_06_2022
</t>
    </r>
    <r>
      <rPr>
        <b/>
        <sz val="10"/>
        <rFont val="Arial Narrow"/>
        <family val="2"/>
      </rPr>
      <t>SFF Los colorados</t>
    </r>
    <r>
      <rPr>
        <sz val="10"/>
        <rFont val="Arial Narrow"/>
        <family val="2"/>
      </rPr>
      <t xml:space="preserve">: Para el segundo trimestre de reporte del PAA, se presenta el segundo informe de PVC (Anexo 1. Informe de PVC_Trim II_PAA 2022). Las acciones descritas contemplan la ejecución de recorridos de acuerdo a la programación establecida (Anexo 2. programación-trimestral-de-recorridos PVC), al respecto se realizaron 89 patrullajes (Anexo 3. formato_ejecucion_recorridos), por las 5 rutas establecidas en el protocolo de PVC (Cacaos - Carretera – Vivero, Yayal, Polo - Bajo El Cerezo, Cañada La Chana – Rondón, Bajo Grande) (Anexo 4. Informe Sicosmart-II Trimestre 2022); así mismo en el informe de PVC, se detallan las acciones dirigidas a la prevención a partir de la promoción de la participación social y valoración del Área protegida y el avance en el impulso de las diligencias ordenadas desde la DTCA, con respecto a los actos administrativos proferidos desde la DTCA.
</t>
    </r>
    <r>
      <rPr>
        <b/>
        <sz val="10"/>
        <rFont val="Arial Narrow"/>
        <family val="2"/>
      </rPr>
      <t>PNN Macuira</t>
    </r>
    <r>
      <rPr>
        <sz val="10"/>
        <rFont val="Arial Narrow"/>
        <family val="2"/>
      </rPr>
      <t xml:space="preserve">: Se sigue implementando el protocolo de PVC, las acciones se describen en el informe de PVC que se entregó como evidencia en el II reporte de PAA (segundo trimestre). En la coordinación de los recorridos de PVC en los distintos sectores de manejo se han implementado las acciones que se establecen en el protocolo. Anexo: Informe PVC_Trimestre_II_2022.docx
</t>
    </r>
    <r>
      <rPr>
        <b/>
        <sz val="10"/>
        <rFont val="Arial Narrow"/>
        <family val="2"/>
      </rPr>
      <t>SFF Los Flamencos</t>
    </r>
    <r>
      <rPr>
        <sz val="10"/>
        <rFont val="Arial Narrow"/>
        <family val="2"/>
      </rPr>
      <t xml:space="preserve">: El Santuario Los Flamencos avanza en la actualización del Protocolo de PVC del área protegida, el cual fue devuelto por correo electrónico desde la DTCA para revisión y ajustes finales por el AP. Además, se viene dando cumplimiento a los lineamientos de PVC con el desarrollo de patrullajes en los diferentes sectores de manejo y generando los informes mensuales y trimestrales que describen las acciones desarrolladas. Anexo 1. Informe Trimestral II de PVC- SFF Los Flamencos 2022. Anexo 2. PROTOCOLO DE PVC FLAMENCOS- AVANCE DE ACTUALIZACION 
</t>
    </r>
    <r>
      <rPr>
        <b/>
        <sz val="10"/>
        <rFont val="Arial Narrow"/>
        <family val="2"/>
      </rPr>
      <t>PNN SNSM</t>
    </r>
    <r>
      <rPr>
        <sz val="10"/>
        <rFont val="Arial Narrow"/>
        <family val="2"/>
      </rPr>
      <t xml:space="preserve">: El 10 de junio de 2022, el PNN SNSM envió a la DTCA el documento de protocolo de PVC para revisión.  El 15 de julio se recibió la retroalimentación de la DTCA al documento y una vez aplicados se devolvió para la verificación, finalmente la DTCA remitió el documento de protocolo de PVC al Grupo de Trámites y Evaluación Ambiental de PNN, mediante el memorando No. 20226550001393 del 22 de julio de 2022; de acuerdo con lo establecido en la Guía “Formulación e implementación de los protocolos de PVC de las áreas administradas por Parques Nacionales Naturales de Colombia”.  Además de lo anterior, el AP reporta sus avances en materia de implementación de las acciones de PVC, en el informe trimestral de seguimiento que es producto del indicador PAA "Porcentaje de informes de seguimiento de prevención, vigilancia y control reportados por las áreas protegidas de PNN” que a este corte se encuentra en un 50% de cumplimiento, ya que se ha entregado el II informe trimestral. Se aportan las siguientes evidencias: 1. CORREO REMISORIO Protocolo de PVC del PNN SNSM, 2. Remision de Protocolo PVC con obs finales de DTCA; 3. Remision_SNSM_ProtocoloPVC_120226550001393_00001, 4. Protocolo_PVC_SNSM_120226710001043_00002_OKFinal, 5. Informe de seguimiento de PVC_V3_2022 II Trimestre_PNN SNSM; y 6) Soporte de envío del Informe de PVC II trimestre a DTCA. 
</t>
    </r>
    <r>
      <rPr>
        <b/>
        <sz val="10"/>
        <rFont val="Arial Narrow"/>
        <family val="2"/>
      </rPr>
      <t>SF Acandí</t>
    </r>
    <r>
      <rPr>
        <sz val="10"/>
        <rFont val="Arial Narrow"/>
        <family val="2"/>
      </rPr>
      <t xml:space="preserve">: El área protegida cuenta con un protocolo de prevención, vigilancia y control aprobado por la entidad, sin embargo, durante el segundo cuatrimestre en el marco del convenio entre el Consejo Comunitario COCOMANORTE y Conservación Internacional, se logró la contratación del Operario conductor de la embarcación, así mismo, se concertó la programación de PVC para desarrollar los recorridos marinos de PVC con el Consejo Comunitario COCOMASUR, sin embargo, debido al siniestro que sufrió la embarcación por la creciente que presentó el rio Acandí día viernes 13-05-2022, dejando la embarcación fuera de servicio. Dicho lo anterior, no se realizaron recorridos del PVC durante el trimestre, se adelantan las gestiones correspondientes ante la aseguradora, para que la embarcación vuelva a circulación; se espera que, para que en los próximos meses se cuente con la embarcación y demás operarios necesarios para realizar el ejercicio de Autoridad Ambiental. Así mismo, el equipo técnico del área protegida no realizó recorridos de PVC terrestres, debido a que no cuenta con el personal técnico y operario para el manejo de las motocicletas para realizar el ejercicio de Autoridad Ambiental, situación que se ha informado de manera oficial a los diferentes niveles de la entidad. Se espera que para el siguiente cuatrimestre se pueda realizar las contrataciones pertinentes y avanzar en el cumplimiento de la Meta programada para 2022. Sin embargo, desde la Prevención se realizaron acciones encaminadas a la sensibilización de la comunidad en general para hacer un uso racional de los recursos naturales. Evidencia_Anexo 1. Informe de Protocolo de PVC. 
</t>
    </r>
    <r>
      <rPr>
        <b/>
        <sz val="10"/>
        <rFont val="Arial Narrow"/>
        <family val="2"/>
      </rPr>
      <t>PNN Bahía Portete</t>
    </r>
    <r>
      <rPr>
        <sz val="10"/>
        <rFont val="Arial Narrow"/>
        <family val="2"/>
      </rPr>
      <t>: El área protegida cuenta con el protocolo de prevención, vigilancia y control aprobado según ORFEO No.20202000004253 de fecha 29 de julio de 2020, Sin embargo, teniendo en cuenta las dificultades que presenta el área protegida PNN Bahía Portete Kaurrele, respecto de su capacidad instalada de talento humano, este trimestre no se cuenta con información relacionada a recorridos de PVC, aunque los integrantes del equipo lo realizan, no es posible subirlos a la Plataforma SICOSMART, debido a que no se  cuenta con el personal capacitado para adelantar la actividad,  Esta información ha sido reportada a los diferentes niveles de la entidad y evidenciada por el AP, producto de esta gestión a finales del mes de junio se logró la contracción de una profesional para que apoye esta línea estratégica, adicionalmente se surtió el proceso de la convocatoria interna para integrar el profesional 11 al equipo de planta del AP, por lo cual se tiene programado para el próximo trimestre la capacitación del personal sobre el manejo de la plataforma SICOSMART.  Anexo 2.Informe trimestral PVC</t>
    </r>
  </si>
  <si>
    <r>
      <rPr>
        <b/>
        <sz val="10"/>
        <rFont val="Arial Narrow"/>
        <family val="2"/>
      </rPr>
      <t>PNN PARAMILLO:</t>
    </r>
    <r>
      <rPr>
        <sz val="10"/>
        <rFont val="Arial Narrow"/>
        <family val="2"/>
      </rPr>
      <t xml:space="preserve"> 33.33%
</t>
    </r>
    <r>
      <rPr>
        <b/>
        <sz val="10"/>
        <rFont val="Arial Narrow"/>
        <family val="2"/>
      </rPr>
      <t>PNN TAYRONA:</t>
    </r>
    <r>
      <rPr>
        <sz val="10"/>
        <rFont val="Arial Narrow"/>
        <family val="2"/>
      </rPr>
      <t xml:space="preserve"> 33.33%
</t>
    </r>
    <r>
      <rPr>
        <b/>
        <sz val="10"/>
        <rFont val="Arial Narrow"/>
        <family val="2"/>
      </rPr>
      <t>SFF CGSM:</t>
    </r>
    <r>
      <rPr>
        <sz val="10"/>
        <rFont val="Arial Narrow"/>
        <family val="2"/>
      </rPr>
      <t xml:space="preserve"> 33.33%
</t>
    </r>
    <r>
      <rPr>
        <b/>
        <sz val="10"/>
        <rFont val="Arial Narrow"/>
        <family val="2"/>
      </rPr>
      <t xml:space="preserve">SFF El Corchal: </t>
    </r>
    <r>
      <rPr>
        <sz val="10"/>
        <rFont val="Arial Narrow"/>
        <family val="2"/>
      </rPr>
      <t xml:space="preserve">33.33%
</t>
    </r>
    <r>
      <rPr>
        <b/>
        <sz val="10"/>
        <rFont val="Arial Narrow"/>
        <family val="2"/>
      </rPr>
      <t>PNNOPMGL:</t>
    </r>
    <r>
      <rPr>
        <sz val="10"/>
        <rFont val="Arial Narrow"/>
        <family val="2"/>
      </rPr>
      <t xml:space="preserve"> 33.33%
</t>
    </r>
    <r>
      <rPr>
        <b/>
        <sz val="10"/>
        <rFont val="Arial Narrow"/>
        <family val="2"/>
      </rPr>
      <t>VIPIS</t>
    </r>
    <r>
      <rPr>
        <sz val="10"/>
        <rFont val="Arial Narrow"/>
        <family val="2"/>
      </rPr>
      <t xml:space="preserve">: 33.33%
</t>
    </r>
    <r>
      <rPr>
        <b/>
        <sz val="10"/>
        <rFont val="Arial Narrow"/>
        <family val="2"/>
      </rPr>
      <t>PNNCRSB</t>
    </r>
    <r>
      <rPr>
        <sz val="10"/>
        <rFont val="Arial Narrow"/>
        <family val="2"/>
      </rPr>
      <t xml:space="preserve">: 33.33%
</t>
    </r>
    <r>
      <rPr>
        <b/>
        <sz val="10"/>
        <rFont val="Arial Narrow"/>
        <family val="2"/>
      </rPr>
      <t>PNN CORALES DE PROFUNDIDAD</t>
    </r>
    <r>
      <rPr>
        <sz val="10"/>
        <rFont val="Arial Narrow"/>
        <family val="2"/>
      </rPr>
      <t xml:space="preserve">: 33.33%
</t>
    </r>
    <r>
      <rPr>
        <b/>
        <sz val="10"/>
        <rFont val="Arial Narrow"/>
        <family val="2"/>
      </rPr>
      <t>SFF LOS COLORADOS</t>
    </r>
    <r>
      <rPr>
        <sz val="10"/>
        <rFont val="Arial Narrow"/>
        <family val="2"/>
      </rPr>
      <t xml:space="preserve">: 33.33%
</t>
    </r>
    <r>
      <rPr>
        <b/>
        <sz val="10"/>
        <rFont val="Arial Narrow"/>
        <family val="2"/>
      </rPr>
      <t xml:space="preserve">PNN MACUIRA: </t>
    </r>
    <r>
      <rPr>
        <sz val="10"/>
        <rFont val="Arial Narrow"/>
        <family val="2"/>
      </rPr>
      <t xml:space="preserve">33.33%
</t>
    </r>
    <r>
      <rPr>
        <b/>
        <sz val="10"/>
        <rFont val="Arial Narrow"/>
        <family val="2"/>
      </rPr>
      <t>SFF LOS FLAMENCOS</t>
    </r>
    <r>
      <rPr>
        <sz val="10"/>
        <rFont val="Arial Narrow"/>
        <family val="2"/>
      </rPr>
      <t xml:space="preserve">: 33.33%
</t>
    </r>
    <r>
      <rPr>
        <b/>
        <sz val="10"/>
        <rFont val="Arial Narrow"/>
        <family val="2"/>
      </rPr>
      <t>PNN SNSM</t>
    </r>
    <r>
      <rPr>
        <sz val="10"/>
        <rFont val="Arial Narrow"/>
        <family val="2"/>
      </rPr>
      <t xml:space="preserve">: 33.33%
</t>
    </r>
    <r>
      <rPr>
        <b/>
        <sz val="10"/>
        <rFont val="Arial Narrow"/>
        <family val="2"/>
      </rPr>
      <t>SFF ACANDI</t>
    </r>
    <r>
      <rPr>
        <sz val="10"/>
        <rFont val="Arial Narrow"/>
        <family val="2"/>
      </rPr>
      <t xml:space="preserve">: 33.33%
</t>
    </r>
    <r>
      <rPr>
        <b/>
        <sz val="10"/>
        <rFont val="Arial Narrow"/>
        <family val="2"/>
      </rPr>
      <t>PNN BAHIA PORTETE</t>
    </r>
    <r>
      <rPr>
        <sz val="10"/>
        <rFont val="Arial Narrow"/>
        <family val="2"/>
      </rPr>
      <t>: 33.33%</t>
    </r>
  </si>
  <si>
    <r>
      <rPr>
        <b/>
        <sz val="10"/>
        <rFont val="Arial Narrow"/>
        <family val="2"/>
      </rPr>
      <t xml:space="preserve">GGF, DTPA, DTAO, DTAM, DTAN, DTCA, DTOR: </t>
    </r>
    <r>
      <rPr>
        <sz val="10"/>
        <rFont val="Arial Narrow"/>
        <family val="2"/>
      </rPr>
      <t>16/08/2022</t>
    </r>
  </si>
  <si>
    <r>
      <rPr>
        <b/>
        <sz val="10"/>
        <rFont val="Arial Narrow"/>
        <family val="2"/>
      </rPr>
      <t xml:space="preserve">OAP: </t>
    </r>
    <r>
      <rPr>
        <sz val="10"/>
        <rFont val="Arial Narrow"/>
        <family val="2"/>
      </rPr>
      <t>16/08/2022</t>
    </r>
  </si>
  <si>
    <r>
      <rPr>
        <b/>
        <sz val="10"/>
        <rFont val="Arial Narrow"/>
        <family val="2"/>
      </rPr>
      <t xml:space="preserve">OAP: </t>
    </r>
    <r>
      <rPr>
        <sz val="10"/>
        <rFont val="Arial Narrow"/>
        <family val="2"/>
      </rPr>
      <t>26,25%</t>
    </r>
  </si>
  <si>
    <r>
      <rPr>
        <b/>
        <sz val="10"/>
        <rFont val="Arial Narrow"/>
        <family val="2"/>
      </rPr>
      <t xml:space="preserve">OAP: </t>
    </r>
    <r>
      <rPr>
        <sz val="10"/>
        <rFont val="Arial Narrow"/>
        <family val="2"/>
      </rPr>
      <t xml:space="preserve">Se ha brindado un acompañamiento continuo y permanente, a través de reuniones y correos electrónicos.
Nota se anexa una muestra del desarrollo de la actividad debido a que el espacio del DRIVE es limitado. 
</t>
    </r>
    <r>
      <rPr>
        <b/>
        <sz val="10"/>
        <rFont val="Arial Narrow"/>
        <family val="2"/>
      </rPr>
      <t>Anexo 2.</t>
    </r>
    <r>
      <rPr>
        <sz val="10"/>
        <rFont val="Arial Narrow"/>
        <family val="2"/>
      </rPr>
      <t xml:space="preserve"> Acompañamientos</t>
    </r>
  </si>
  <si>
    <r>
      <rPr>
        <b/>
        <sz val="10"/>
        <rFont val="Arial Narrow"/>
        <family val="2"/>
      </rPr>
      <t xml:space="preserve">OAP: </t>
    </r>
    <r>
      <rPr>
        <sz val="10"/>
        <rFont val="Arial Narrow"/>
        <family val="2"/>
      </rPr>
      <t>24%</t>
    </r>
  </si>
  <si>
    <r>
      <rPr>
        <b/>
        <sz val="10"/>
        <rFont val="Arial Narrow"/>
        <family val="2"/>
      </rPr>
      <t>OAP</t>
    </r>
    <r>
      <rPr>
        <sz val="10"/>
        <rFont val="Arial Narrow"/>
        <family val="2"/>
      </rPr>
      <t>:</t>
    </r>
    <r>
      <rPr>
        <b/>
        <sz val="10"/>
        <rFont val="Arial Narrow"/>
        <family val="2"/>
      </rPr>
      <t xml:space="preserve"> </t>
    </r>
    <r>
      <rPr>
        <sz val="10"/>
        <rFont val="Arial Narrow"/>
        <family val="2"/>
      </rPr>
      <t>20%</t>
    </r>
  </si>
  <si>
    <r>
      <rPr>
        <b/>
        <sz val="10"/>
        <rFont val="Arial Narrow"/>
        <family val="2"/>
      </rPr>
      <t>OAP: PLAN DE ACCIÓN ANUAL 2021</t>
    </r>
    <r>
      <rPr>
        <sz val="10"/>
        <rFont val="Arial Narrow"/>
        <family val="2"/>
      </rPr>
      <t>: Entre mayo y corte a 30 de Agosto, se han realizado 2 seguimientos a los incadores del PAA, correspondientes a los siguientes cortes: 
1. Seguimiento con corte a 31 de mayo.
2. Seguimiento con corte a 30 de junio.
Evidencias: Anexo 1: SEGUIMIENTOS PAA-2022</t>
    </r>
  </si>
  <si>
    <r>
      <rPr>
        <b/>
        <sz val="10"/>
        <rFont val="Arial Narrow"/>
        <family val="2"/>
      </rPr>
      <t xml:space="preserve">OAP: </t>
    </r>
    <r>
      <rPr>
        <sz val="10"/>
        <rFont val="Arial Narrow"/>
        <family val="2"/>
      </rPr>
      <t xml:space="preserve">Como actividad preventiva para las alertas tempranas la OAP enrtre mayo y agosto se generó un informe de Balance y Alertas para los informes de Seguimiento del Segundo trimestre del PAA -2022. Los cuales fueron remitidos a los procesos mediante ORFEO. 
</t>
    </r>
    <r>
      <rPr>
        <b/>
        <sz val="10"/>
        <rFont val="Arial Narrow"/>
        <family val="2"/>
      </rPr>
      <t xml:space="preserve">Anexo 5: </t>
    </r>
    <r>
      <rPr>
        <sz val="10"/>
        <rFont val="Arial Narrow"/>
        <family val="2"/>
      </rPr>
      <t>Informe y memorandos de remisión</t>
    </r>
  </si>
  <si>
    <t>PNN PARAMILLO:26.67%
PNN Tayrona: 20%
SFF CGSM: 20%
SFF El Corchal: 20%
PNNOPMBL: 20%
VIPIS: 26.67%
PNN CRSB: 13%
PNN Corales de Profundidad:  26.67%
SFF Los colorados: 26.67%
PNN Macuira: 26.67%
SFF Los Flamencos:  26.67%
PN SNSM: 26.67
SF Acandí: 20%
PNN Bahía Portete: 20%</t>
  </si>
  <si>
    <t>GPC: Se realizó trece (13)  trasladadosl, los cuales se controlan a través de los formatos para su seguimiento y actualización en los inventarios. Anexo 1. Traslados Abril Anexo 2. Mayo Anexo 3. Traslados Junio.
DTCA: Para el segundo trimestre de la vigencia 2022, se atendió la solicitud de actualización de registros con los formatos de préstamo y traslado de la siguiente manera, 1 traslado al Vía Parque Isla Salamanca de la cabaña “Aguas Vivas”,  134 bienes trasladados de cuentadante en el marco de la actualización de inventario del PNN TAYRONA. (ENTRADAS DE ALMACEN) (FORMATOS DE TRASLADO) (CORREOS ELECTRONICOS)
DTAO: Se efectuó el registro de traslado para 6 elementos de acuerdo a 5 solicitudes remitidas por las AP para el total de las solicitudes recibidas
Evidencias: Formatos de Traslado y pretamo de bienes
DTAM: Dentro del periodo comprendido entre mayo y parcial Agosto se efectuaron 4 préstamos y 8 traslados, por cambio de cuentadantes o por concepto de perídos de vacaciones. Anexo 1 Prestamos y traspasos.
DTOR: Formatos de traslado, prestamos de bienes mes  Mayo, Junio y Julio (Anexos: 4.1 - 4.2 - 4,3
DTAN: Para el segundo cuatrimestre de 2022 la direccion territorial  pressenta la informqacion correpondiente a los traladoS y prestamos de bienes de la siguiente manera: Se anexan  carpetas por cada mes reportado asi:  TRASLADOS MAYO,  La carpeta contiene el formato Formato No. GRF_FO_03  ( traslado y pretamos de bienes) se adjuntan 35  archivos en PDF con los traslados gestionados. Asi mismo se relacionan los traslados efectuados en el mes  junio en una carpeta llamada 2, TRALADOS JUNIO. En La carpeta reposa 1 archivo Formato No. GRF_FO_03 diligenciado y firmado con los traslados efectuados. 3. TRASLADOS JULIO:  Esta compuesta por 6 archvos  de traslados y prestamos de bienes relacionados en el formato  GRF_FO_03.-  En la carpeta Traslados agosto  esta compuesta  20 archivos en PDF con los los traslados efectuados  en el mes actual. ANEXOS: 1, TRASLADOS MAYO.-   2. TRASLADOS JUNIO.-  3.TRASLADOS JULIO.-  4.TRASLADO AGOSTO.
DTPA: Se aplica el control teniendo en cuenta lo establecido en los procedimintos y manuales  adicional al "MANUAL PARA EL MANEJO Y CONTROL DE PROPIEDAD PLANTA Y EQUIPO DE PARQUES NACIONALES NATURALES DE COLOMBIA"
Es por ell que cuando se hacen traslados o préstamos se dejael registro de ello, sin embargo para el segundo cuatrimestre del año no se presentaron traslados y/o prestamos de bienes</t>
  </si>
  <si>
    <r>
      <rPr>
        <b/>
        <sz val="10"/>
        <rFont val="Arial Narrow"/>
        <family val="2"/>
      </rPr>
      <t xml:space="preserve">GGCI: </t>
    </r>
    <r>
      <rPr>
        <sz val="10"/>
        <rFont val="Arial Narrow"/>
        <family val="2"/>
      </rPr>
      <t>35%</t>
    </r>
  </si>
  <si>
    <r>
      <rPr>
        <b/>
        <sz val="10"/>
        <rFont val="Arial Narrow"/>
        <family val="2"/>
      </rPr>
      <t xml:space="preserve">GGCI: </t>
    </r>
    <r>
      <rPr>
        <sz val="10"/>
        <rFont val="Arial Narrow"/>
        <family val="2"/>
      </rPr>
      <t>13,26%</t>
    </r>
  </si>
  <si>
    <r>
      <rPr>
        <b/>
        <sz val="10"/>
        <rFont val="Arial Narrow"/>
        <family val="2"/>
      </rPr>
      <t xml:space="preserve">GGCI: </t>
    </r>
    <r>
      <rPr>
        <sz val="10"/>
        <rFont val="Arial Narrow"/>
        <family val="2"/>
      </rPr>
      <t>30%</t>
    </r>
  </si>
  <si>
    <r>
      <rPr>
        <b/>
        <sz val="10"/>
        <rFont val="Arial Narrow"/>
        <family val="2"/>
      </rPr>
      <t>G6M</t>
    </r>
    <r>
      <rPr>
        <sz val="10"/>
        <rFont val="Arial Narrow"/>
        <family val="2"/>
      </rPr>
      <t xml:space="preserve"> 60%</t>
    </r>
  </si>
  <si>
    <r>
      <rPr>
        <b/>
        <sz val="10"/>
        <rFont val="Arial Narrow"/>
        <family val="2"/>
      </rPr>
      <t>DTAM</t>
    </r>
    <r>
      <rPr>
        <sz val="10"/>
        <rFont val="Arial Narrow"/>
        <family val="2"/>
      </rPr>
      <t xml:space="preserve">: 6,6%
</t>
    </r>
    <r>
      <rPr>
        <b/>
        <sz val="10"/>
        <rFont val="Arial Narrow"/>
        <family val="2"/>
      </rPr>
      <t>DTCA:</t>
    </r>
    <r>
      <rPr>
        <sz val="10"/>
        <rFont val="Arial Narrow"/>
        <family val="2"/>
      </rPr>
      <t xml:space="preserve"> 6,67%
</t>
    </r>
    <r>
      <rPr>
        <b/>
        <sz val="10"/>
        <rFont val="Arial Narrow"/>
        <family val="2"/>
      </rPr>
      <t>DTOR:</t>
    </r>
    <r>
      <rPr>
        <sz val="10"/>
        <rFont val="Arial Narrow"/>
        <family val="2"/>
      </rPr>
      <t xml:space="preserve">6.67%
</t>
    </r>
    <r>
      <rPr>
        <b/>
        <sz val="10"/>
        <rFont val="Arial Narrow"/>
        <family val="2"/>
      </rPr>
      <t>DTAO</t>
    </r>
    <r>
      <rPr>
        <sz val="10"/>
        <rFont val="Arial Narrow"/>
        <family val="2"/>
      </rPr>
      <t xml:space="preserve">: 6,6%
</t>
    </r>
    <r>
      <rPr>
        <b/>
        <sz val="10"/>
        <rFont val="Arial Narrow"/>
        <family val="2"/>
      </rPr>
      <t>DTAN:</t>
    </r>
    <r>
      <rPr>
        <sz val="10"/>
        <rFont val="Arial Narrow"/>
        <family val="2"/>
      </rPr>
      <t xml:space="preserve"> 6,6%
</t>
    </r>
    <r>
      <rPr>
        <b/>
        <sz val="10"/>
        <rFont val="Arial Narrow"/>
        <family val="2"/>
      </rPr>
      <t>DTPA:</t>
    </r>
    <r>
      <rPr>
        <sz val="10"/>
        <rFont val="Arial Narrow"/>
        <family val="2"/>
      </rPr>
      <t xml:space="preserve"> 6,6%</t>
    </r>
  </si>
  <si>
    <t>GGF:Se presentaron declaraciones de impuestos de marzo de 2022 a presentar en abril de 2022, declaraciones de abril a presentar en mayo de 2022, declaraciones de mayo a presentar en junio de 2022 y  declaraciones de junio a presentar en julio de 2022.                                                                                    Evidencias:  Cronograma de actividades (4,Cronograma de actividades para la presentación y pago de impuestos abril 2022, 
5, Cronograma de actividades para la presentación y pago de impuestos mayo 2022,  6,Cronograma de actividades para la presentación y pago de impuestos Junio2022, 
7. Cronograma de actividades para la presentación y pago de impuestos Julio 2022).                                                        
 3, Impuestos Marzo 2022, Impuestos Marzo 2022- Ica Bogota (Copia de Pago Reteica Bogota PNN, Conciliación Ene-Feb ICA Bogota PNN, 213550695 Ica Bogotá PNN), Ica Cali (Preconciliacion Ica Cali, Copi de ICA Cali, 800995874 Ica Cali), Retefuente PNN (3505641373865 Retención en la fuente PNN Feb 2022, Recibo de Pago Dian Recibo Reterenta feb 2022, 4910546638745 Recibo Reteiva Feb 2022) 
4,Impuestos Abril 2022 - Retefuente (preconciliacion retefuente PNN Marzo 2022,xls, preconciliacion retefuente PNN Marzo 2022.pdf , Documento SIIF Retefuente Marzo, CEN PNN Marzo, 4910553794985, 491553794108, 3505644628511), Ica Santa Martha (Preconciliación ICA Santa Martha.xls, Preconciliación ICA Santa Martha Declaración Santa Martha.pdf, Declaración santa martha, Copia de Santa Martha), Ica Bucaramanga (Preconciliación ICA Cali, preconciliación ICA Bucaramanga marzo, Declaración ICA Bucaramanga, Copia de Bucaramanga).                                                                                                        
 5, Impuestos Mayo 2022: Socha (preconciliación ICA Socha PNN Mar-Abr 2022, preconciliación ICA Socha abril, Municipio de Socha, 10158_formulario-reteica), Santa Martha (Preconciliación ICA Santa Martha PNN Abril, Preconcilaición ICA Santa Marhta Abril, DTCH de Santa Martha, Declaración ICA Santa Martha Abril) , Retefuente (Preconciliación retefuente PNN Abril de 2022, 4910561760787, 4910561760200, 3505648147894 presentado), Cali (Preconciliacion ICA Cali PNN Mar-Abr 2022, Preconciliación ICA Cali abril, ICA Cali, Fiducolombia Fiducomercio Cali), Bucaramanga (Preconciliación ICA Bucaramanga Abril, Preconciliación ICA PNN Abril 2022, declaración bucaramanga, Alcaldía de Bucaramanga), Bogota (Preconciliación ICA Bogotá PNN Mar-Abril, Conciliación ICA Bogotá Maro-Abril 2022, Bogotá, 217614988 declaración Marzo-Abril Bogota PNN)                                                                                                                                  
 6, Impuestos Junio 2022: ICA Santa Martha mayo (Preconciliación ICA PNN Santa Martha Mayo, Pago Reteica Santa Martha, Declaración ICA Santa Martha PNN Mayo), ICA Florencia (Preconciliación ICA Florencia PNN Mayo 2022, Pago reteica florencia, Declaración ICA Florencia) , ICA Bucaramanga mayo (Preconciliación ICA Bucaramanga mayo, Pago reteica Bucaramanga, Borrador ICA Bucaramanga), Fuente (4910571327692, 4910571326250, 3505651424201)                                                                                             7,Impuestos Julio 2022: Iva 3 Bimestre (Preconciliación IVA 3 Bimestre, 4910579154556, 3004651443550), ICA Socha Junio (ICA Socha Junio, Borrador Declaración Socha) , ICA Florencia Junio (ICA Florencia Junio, Borrador ICA Florencia), ICA Cali Junio(ICA Cali Junio, Declaración ICA Cali May-Jun, 800785840 Borrador Declaración Cali), ICA Bogota Mayo Junio (ICA Bogota Mayo-Junio, 222138350, 213499105ica Bogota), ICA Bucaramanga Junio (ICA Bucaramanga, Declaración de Retención de Industria y Comercio. Borrador declaración ICA Bucaramanga)  
DTPA:  Para la Vigencia 2022, se han venido realizado los pagos oportunamente como se encuentran establecidos en el cronograma de actividades para la presentación y pago de impuestos.
Evidencias:
-Anexo 01.Cronograma de actividades para la presentaci¢n y pago de impuestos_abril_2022
-Anexo 02.Cronograma de actividades para la presentaci¢n y pago de impuestos_mayo_2022
Anexo 03. Cronograma de actividades para la presentaci¢n y pago de impuestos_junio_2022
-Anexo 04. Declaracion_abril_2022
-Anexo 05. Recibo_pago_ReteFuente_abril_2022
-Anexo 06. Recibo_pago_ReteIva_abril_2022
-Anexo 07. Declaración_mayo_2022
-Anexo 08. Recibo_pago_ReteFuente_mayo_2022
-Anexo 09. Recibo_pago_ReteIva_mayo_2022
-Anexo 10. Declaración_Junio_2022
-Anexo 11. Recibo_pago_ReteFuente_junio_2022
-Anexo 12. Recibo_pago_ReteIva_junio_2022
DTAO: Se anexa evidencia de los soporte de pago de impuestos de la DTAO de los meses marzo, abril, mayo, junio y julio 2022, se anexa calendarios tributarios correspondientes a cada impuesto.
Evidencias: Calendario_Tributario_2022 DIAN, calendario-tributario-ica Popayán-2022, calendariotributario reteica Medellín 2022, ESTAMPILLA JAIME ISAZA CADAVID, RETEICA MEDELLÍN, RETEICA POPAYÁN, RETENCIÓN EN LA FUENTE
DTAM: para los meses de ABRIL - MAYO -JUNIO Y JULIO- se continuo con el cumplimiento del procesos de pagos de los impuestos:                                                                                                    - En el drive, archivo compartido con Pagaduría,  se cuenta con los pagos de los reteicas, impuestos Distritales, con los Formularios, soporte de pagos y Exogena, por recurso Nacion y Fonam ( en el caso de Fonam algunos se realizaron pagos por este recurso).
Anexos: 04.Impuestos 2022, MATRIZ SEGUIMIENTO IMPUESTOS 2022.
DTAM: para los meses de ABRIL - MAYO -JUNIO Y JULIO- se continuo con el cumplimiento del procesos de pagos de los impuestos:                                                     
- En el drive, archivo compartido con Pagaduría,  se cuenta con los pagos de los reteicas, impuestos Distritales, con los Formularios, soporte de pagos y Exogena, por recurso Nacion y Fonam ( en el caso de Fonam algunos se realizaron pagos por este recurso).
Anexos: 04.Impuestos 2022, MATRIZ SEGUIMIENTO IMPUESTOS 2022.
DTAN: Se adjunta cronograma para presentacion y pago de impuestos de PNN y FONAM DTAN meses de marzo, abril, mayo y junio pagados en abril, mayo, junio y julio respectivamente. A su vez se adjuntan como soporte los impuestos presentadodos y pagados oportunamente dentro de las fechas programadas. ANEXOS:  4. CRONOGRAMA Y  SEGUIMIENTO IMPTOS MARZO - ABRIL,- 5. CRONOGRAMA Y  SEGUIMIENTO IMPTOS ABRIL - MAYO,- 6. CRONOGRAMA Y  SEGUIMIENTO IMPTOS MAYO - JUNIO,- 7. CRONOGRAMA Y  SEGUIMIENTO IMPTOS JUNIO  - JULIO.- Impuestos pagados: 4. IMPUESTOS PAGADOS MARZO - ABRIL,- 5. IMPUESTOS PAGADOS ABRIL - MAYO,- 6. IMPUESTOS PAGADOS  MAYO - JUNIO,- 7. IMPUESTOS PAGADOS  JUNIO - JULIO.
DTCA: Se verificó el cumplimiento de las fechas establecidas en el cronograma para cada una de las actividades para la presentación y pago de los impuestos. Se aportan evidencias de Marzo y Abril por cuanto en el primer reporte no se tenían, ya que los impuestos se presentan y pagan mes vencido de acuerdo al cronograma. &lt;Evidencias: CRONOGRAMAS IMPUESTOS RETENIDOS) (DECLARACIONES CON SOPORTE DE PAGO).
DTOR: La dirección territorial hace la presentación y pago de los impuestos mensuales cumpliendo con las fechas estipuladas por la DIAN y los municipios donde se pagan dichos impuestos, para lo cual se maneja un formato de cronograma de actividades para la presentación de impuestos. Anexo # Cronograma FONAM 2022 Anexo # Cronograma GN 2022 anexo 1_retefuente_mar_fonam_2022 anexo 2_abr_Caqueta_marzo_gn anexo 2a_abril_Pago_Caqueta marzo gn anexo 3_abr_Fusagasuga_marzo_gn anexo 3a_abr_Pago_Fusa_marzo anexo 4_abr_Granada Marzo gn  anexo 4a_abr_Pago_Granada_marzo_gn anexo 5_abr_reteica_Pasca_marzo_gn anexo 5a_abr_Soporte_pago_Pasca  anexo 6_abr_reteica_Puerto_Carreño_marzo_gn anexo 6a_abr_soporte_recibido_Puerto Carreño anexo 6b_abr_Soporte_pago_Pto_carreño anexo 7_abr_reteica_Vista_Hermosa_marzo_gn anexo 7a_abr_Soporte_pago_Vista_hermosa anexo 8_abr_Declaracion_retefuente_marzo_gn anexo 9_abr_fomulario_renta_pagado_marzo_gn anexo 10_abr_formulario_ventas_pagado_gn anexo 11_abr_retef_renta_pagado anexo 12_abr_reteiva_pagado Anexo 13_17_1_Preconciliaciones_retefuente_DIAN_marzo gn Anexo 14_17_1_abr_Preconciliaciones_reteica_marzo_gn anexo 15_may_estampilla_caqueta_abril_gn anexo 15a_may_Pago_impto_caqueta anexo 16 c_may_reteica_Bogota_marz-abril gn anexo 16_may_estado_cuenta_reteica_Bogota anexo 16a_may_Pago_impto_Bogota anexo 16a_may_Pago_impto_Bogota anexo 17_may_Pago_impto_cravo_norte anexo 18_may_reteica_Cravo_Norte_marz_abr_gn anexo 19_may_Pago_impto_cubarral anexo 19a_may_reteica_Cubarral_ marz_abril gn anexo 20 b_mayo_certificacion_Fusagasugá anexo 20_may_Pago_impto_Fusa anexo 20a_may_reteica_Fusagasuga_abril_gn anexo 21_may_Pago_impto_granada anexo 21a_may_reteica_Granada_abril_gn anexo 22_may_Pago_impto_Macarena anexo 22a_may_reteica_macarena_marz_abril_gn anexo 22b_soporte_recibido_macarena anexo 23 Declaracion Neiva marz-abril anexo 23a_may_Pago_impto_Neiva anexo 24_may_Pago_impto_pasca anexo 24a_may_reteica_Pasca_abril_gn anexo 25_may_Pago_impto_ puerto_carreño anexo 25a_mayo_reteica_Puerto_Carreño_abril_gn anexo 26_may_Pago_impto_san_juan de arama anexo 26a_may_reteica_San_Juan_abril_gn anexo 27_may_Pago_impto_uribe anexo 27a_may_reteica_uribe_marz_abril gn anexo 27b_soporte_recibido_uribe anexo 28 a_may_reteica_villavicencio_mar_abril gn anexo 28_may_Pago_impto_Villavicencio anexo 29_may_Pago_impto_vista_hermosa anexo 29a_may_reteica_ Vista_Hermosa_abril gn anexo 30_may_Fomulario_Renta_pagado_abril gn anexo 31_Fomulario_Renta_pagado anexo 32_may_Fomulario_ventas_pagado_abril_gn anexo 33_may_fomulario_ventas_pagado  anexo 34_may_formulario_retefuente_abril anexo 35_may_Retencion_de la fuente abril Anexo 36_17_1_may_Preconciliaciones_retefuente DIAN abril gn Anexo 37_17_1_may_Preconciliaciones_reteica marz-abril gn anexo 38_may_retefuente_abr_fonam_ 2022 anexo 39_may_formulario_ica_bogota_mar_abr_fonam 2022 anexo 39a_may_pago_reteica_Bogotá_abril  anexo 40_may_formulario_ica_gachala_mar_abr_fonam 2022 anexo 40a_may_pago_reteica_Gachala_abril anexo 41._may_formulario_ica _Calera_mar_abr_fonam 2022 anexo 41a_may_Pago_reteica_Calera_abril anexo 42_may_formulario_reteica_pto_carreño_abr_fonam 2022 anexo 42a_may_Pago_reteica_Pto_Carreño_abril anexo 43_may_formulario_ica_Villavicencio_mar-abr fonam 2022 anexo 43a_may_pago_reteica_Villavicencio_abril anexo 44_Formato 1_may_ Preconciliación_ abril 2022 anexo 45_jun_Estampilla_caqueta_mayo gn  anexo 45a_jun_Pago_estampilla_Caqueta anexo 46_jun_Pago_rte_ica_fusagasuga anexo 46a_jun_paz_salvo_fusa anexo 46b_jun_reteica_Fusagasuga_mayo gn anexo 47_jun_Pago_rteica_Granada anexo 47a_jun_reteica_Granada_mayo_gn  anexo 48_jun_Pagorte_ica_Pasca anexo 48a_jun_ reteica_Pasca_mayo_gn anexo 49_jun_Pagorte_ica_Pto_Carreño anexo 49a_jun_reteica_Puerto_Carreño_mayo_gn anexo 50_jun_Pago_rteica_Vista_hermosa anexo 50a_jun_reteica_Vista_Hermosa_mayo_gn anexo 51_jun_Declaracion_retefuente_mayo_gn anexo 52_jun_declaracion_retefuente_Mayo anexo 53_jun_Torta_Dian_al_día_15_ junio_ 2022 Anexo 54_17_1_jun_Preconciliaciones_retefuente_DIAN_mayo gn  Anexo 55_17_1_jun_Preconciliaciones_reteica_mayo_ gn anexo 56_jun_Retefuente_Mayo_Fonam 2022 anexo 57_jul_Estampilla_caqueta_junio gn  anexo 57a_jul_Soporte_pago_Caqueta anexo 58_jul_Pago_pse_Bogota_reteica_junio 05-07-2022 comprobante anexo 58a_jul_Pago_pse_Bogota_reteica_junio 05-07-2022 anexo 58b_jul_reteica_Bogota_may_jun gn anexo 59_jul_reteica_Cravo_Norte_mayo_junio gn  anexo 59a_jul_Soporte_pago_Cravo_norte anexo 60_jul_reteica_Cubarral_mayo_junio gn anexo 60a_jul_Soporte_ pago_Cubarral anexo 61_jul_certificacion_paz_y_salvo_fusa anexo 61a_jul_Pago_pse_Fusa_reteica_junio_05_07_2022 comprobante anexo 61b_jul_Pago_pse_Fusa_reteica_junio_05_07_2022 anexo 61c_jul_reteica_Fusagasuga_junio_gn anexo 62_jul_reteica_Granada_junio_gn  anexo 62a_jul_Soporte_pago _Granada anexo 63_jul_reteica_Macarena_mayo-junio gn anexo 63a_jul_Soporte_pago_Macarena anexo 64_jul_pago_pse_Reteica_Neiva_gn_may_jun_comprobante anexo anexo 64a_jul_Pago_pse_Reteica_Neiva_gn_may-jun anexo 64b_jul_reteica_Neiva_may_jun_gn anexo 65_jul_reteica_Pasca_junio gn anexo 65a_jul_Soporte_pago_Pasca anexo 66_jul_parques_paz_y_salvo_puerto_Carreño anexo 66a_jul_reteica_Puerto_Carreño_junio_gn anexo 66b_jul_Soporte_pago_Puerto_carreño anexo 67_jul_reteica_San_Juan_junio gn anexo 67a_jul_Soporte_pago_San_juan_de_arama anexo 68_jul_Parques_Nacionales_paz_Y_salvo_ Uribe anexo 68a_jul_reteica_Uribe_mayo-junio gn anexo 68b_jul_Soporte_pago_Uribe anexo 69_jul_Pago_pse_Villavi_reteica_junio_05-07-2022 comprobante anexo 69a_jul_Pago_pse_Villavic_reteica_junio_ 05-07-2022 anexo 69b_jul_reteicaVillavic_may_junio gn anexo 70_jul_reteica_Vista_Hermosa_junio gn anexo 70a_jul_Soporte_pago_Vista hermosa anexo 71_julPRO-UNIVERSIDAD NACIONAL anexo 72_jul_recibo_pago_pro_univ_Nacional anexo 73_jul_formulario_retefuente_junio gn Anexo 74_17_1_jul_Preconciliaciones_reteica mayo-junio gn anexo 75_jul_retefuente_jun_fonam 2022 anexo 76_formulario_estampilla_univ_nal_jun_2022_fonam anexo 77_jul_formulario_ica_bogota_may_jun_fonam_2022 anexo 77a_jul_pago_reteica_Bogota junio anexo 78_jul_formulario_ica_gachala_may_jun_fonam 2022 anexo 78a_jul_pago_reteica_Gachala_junio anexo 79_jul_formulario_ica_La_Calera_may_jun_fonam 2022 anexo 79a_jul_pago_reteica_La_Calera_junio anexo 80_jul_pago_reteica_Villavicencio_junio anexo 81_jul_Preconciliación_ junio fonam.</t>
  </si>
  <si>
    <t xml:space="preserve">
DTAO: 16/08/2022
DTAM: N/A
DTAN: 16/08/2022
DTCA: N/A
DTPA: 16/08/2022
DTOR: 16/08/2022</t>
  </si>
  <si>
    <r>
      <rPr>
        <b/>
        <sz val="10"/>
        <rFont val="Arial Narrow"/>
        <family val="2"/>
      </rPr>
      <t>DTCA:</t>
    </r>
    <r>
      <rPr>
        <sz val="10"/>
        <rFont val="Arial Narrow"/>
        <family val="2"/>
      </rPr>
      <t xml:space="preserve"> Para el segundo trimestre correspondiente a los meses de MAYO, JUNIO Y JULIO de 2022, el 100% de los bienes DEVOLUTIVOS y CONTROLABLES recibidos fueron 45 y 228 para un total de 273, discriminados de la siguiente manera; Entrada por contrato de compraventa (220 Bienes),  Entrada por Donación (41 bienes), Entrada por reposición de Siniestro (2 Bienes) Entrada de bienes Inmuebles (10). Los bienes mencionados anteriormente fueron registrados y actualizados en el software de Inventario NEÓN. Evidencias: COMPROBANTES ENTRADA DE ALMACEN, INCLUSIÓN Y/O EXCLUSIÓN DE BIENES PROGRAMA DE SEGUROS; SOLICITUDES ASEGURAMIENTO DE BIENES
</t>
    </r>
    <r>
      <rPr>
        <b/>
        <sz val="10"/>
        <rFont val="Arial Narrow"/>
        <family val="2"/>
      </rPr>
      <t xml:space="preserve">
DTOR:</t>
    </r>
    <r>
      <rPr>
        <sz val="10"/>
        <rFont val="Arial Narrow"/>
        <family val="2"/>
      </rPr>
      <t xml:space="preserve"> Se reporta las evidencias correspondientes al segundo cuatrimestre así: 
1. Entradas de almacén del mes de Mayo fuente GN de Julio de fuente GN y FN (Anexos: 1.1 - 1.2 - 1.3);  
2. Formatos de Inclusión y/o Exclusión del respectivo periodo 
(Anexos: 2.1 - 2.2 - 2.3 - 2.4 - 2.5 ; 
3. Correo de envio de formato de inclusion y/o Exclusión al nivel central (Anexos: 3.1 - 3.2 - 3.3 - 3.4 - 3.5-3,6).
</t>
    </r>
    <r>
      <rPr>
        <b/>
        <sz val="10"/>
        <rFont val="Arial Narrow"/>
        <family val="2"/>
      </rPr>
      <t xml:space="preserve">DTAO: </t>
    </r>
    <r>
      <rPr>
        <sz val="10"/>
        <rFont val="Arial Narrow"/>
        <family val="2"/>
      </rPr>
      <t xml:space="preserve">Se registraron 31 elementos devolutivos los cuales fueron enviados para aseguramiento de acuerdo a los procedimientos establecidos. 
Evidencias: Comprobantes entradas a almacen, formatos INCLUSIÓN Y/O EXCLUSIÓN DE BIENES PROGRAMA DE SEGUROS, correos de solicitud de aseguramientos </t>
    </r>
    <r>
      <rPr>
        <b/>
        <sz val="10"/>
        <rFont val="Arial Narrow"/>
        <family val="2"/>
      </rPr>
      <t xml:space="preserve">
</t>
    </r>
    <r>
      <rPr>
        <sz val="10"/>
        <rFont val="Arial Narrow"/>
        <family val="2"/>
      </rPr>
      <t xml:space="preserve">
</t>
    </r>
    <r>
      <rPr>
        <b/>
        <sz val="10"/>
        <rFont val="Arial Narrow"/>
        <family val="2"/>
      </rPr>
      <t xml:space="preserve">DTAM: </t>
    </r>
    <r>
      <rPr>
        <sz val="10"/>
        <rFont val="Arial Narrow"/>
        <family val="2"/>
      </rPr>
      <t xml:space="preserve">Para el segundo cuatrimestre se aseguraron 10 activos y 2 controlables, entregados en calidad de donación, en este período no se hicieron compras. Anexo 1 Entrada donación Acta No. 07 Apaporis SZF 1001-1576-MEC, Anexo 2 Entrada Donación Acta No. 09-2021 Amacayacu SZF 1001-1573-MEC, Anexo 3 Entrada Donación Acta No. 10-2021 Río Puré SZF 1001-1572-MEC, Anexo 4 Entrada donación Chiribiquete SZF $88.967.621 11-2021, Anexo 5 Inclusión de bienes DTAM Abril 2022, Anexo 6 Correo Inclusion de bienes - Mayo 20, Anexo 7 Correo Inclusión de bienes DTAM Abril, Anexo 8 Inclusión de bienes DTAM Mayo 2022.
</t>
    </r>
    <r>
      <rPr>
        <b/>
        <sz val="10"/>
        <rFont val="Arial Narrow"/>
        <family val="2"/>
      </rPr>
      <t>DTPA:</t>
    </r>
    <r>
      <rPr>
        <sz val="10"/>
        <rFont val="Arial Narrow"/>
        <family val="2"/>
      </rPr>
      <t xml:space="preserve"> para los meses mayo, junio, julio y agosto la DT viene ejecutando las entradas almacen con la implementación de los formatos correspondientes asi como los de  inclusión y exclusión de bienes; garantizando el aseguramiento de bienes con el respectivo correo al Grupo de Procesos Corporativos
Evidencias:
Anexo 1. Mayo 
Anexo 2. Junio
Anexo 3. Julio
Anexo 4. Agosto
DTAN:Para el segundo cuatrimestre de 2.022  se reporttaron al grupo de procesos corporativos  los bienes a asegurar para este reporte, los formatos de inclusion y exclusion de Gobierno Nacional y FONAN . En  la carpeta del mes mayo  a diferencia de los demas meses reportados en este informe se adjuntan  las actas de baja 013  del PNN Guanenta y 014 de la DTAN.  En las carpeta del mes Junio se encuentran adicionalmente  los comprobantes de entradas al almacen por concepto de comporas de la DTAN. En la carpeta del mes julio entradas GN por concepto de donaciones. La información se discrimina de la siguiente manera:     Se crean las carpetas MAYO, JUNIO y JULIO de 2022. ANEXOS: 1. CARPETA MAYO: 1. MEMORANDO 20225570001063. INCLU Y EXCLUSI.- 2.  INFORME DE EXCLUSION GN Y FONAM MAYO 2022.-  3. ACTA DE BAJA 013 CONTROLALBES GUANENTA.-  4. ACTA DE BAJA  014 CONTROLABLES DTAN. CAPETA DE JUNIO:       1. MEMORFANDO 20225570001163 INCLUS Y EXCLUSION.-  2.  INFORME DE INCLUSION GN JUNIO 2022.-  3. ENTRADA DE ALMACEN.- CAPETA DE JULIO: 1. ENTRADAS GOBIERNO NACIONAL: ENTRADA 1001-1258-MEC,- ENTRADA 1001-1248-MEC..- 2. INFORME DE INCLUSION GN JULIO 2022.-  3. Memorando 20225570001273 Inclusion y Exclusion.</t>
    </r>
  </si>
  <si>
    <r>
      <rPr>
        <b/>
        <sz val="10"/>
        <rFont val="Arial Narrow"/>
        <family val="2"/>
      </rPr>
      <t>GGCI:</t>
    </r>
    <r>
      <rPr>
        <sz val="10"/>
        <rFont val="Arial Narrow"/>
        <family val="2"/>
      </rPr>
      <t xml:space="preserve"> 18/'08/2022</t>
    </r>
  </si>
  <si>
    <r>
      <t xml:space="preserve">GGCI: </t>
    </r>
    <r>
      <rPr>
        <sz val="10"/>
        <rFont val="Arial Narrow"/>
        <family val="2"/>
      </rPr>
      <t xml:space="preserve">los documentos de procedimiento e instructivo AGOL, fueron estructurados, como un trabajo en conjunto entre el GTIC y el GGCI, dichos documentos fueron revisados y dispuestos en DRIVE para construcción en conjunto al igual que discutidos  en las reuniones  realizadas  (ver anexo 1.  Documentación AGOL,   lista de asistencia 05/05/2022Asistencia entrega de lineamientos Arc gis online, lista de asistencia 11/05/2022 lineamientos Arc Gis Online ). De igual forma fueron enviados por correo  electrónico al lider de calidad del GGCI para su revisión (Ver anexo 2. Correo de PNN   envío de documentos Arc Gis Online  para SGI ), y posteriormente fueron remitidos a la Oficina Asesora de Planeación, mediante correo electrónico para su revisión para posterior oficialización (Ver anexo 3. Correo electrónico de PNN  paquete de documentos Arcgis online para su oficialización). </t>
    </r>
  </si>
  <si>
    <r>
      <rPr>
        <b/>
        <sz val="10"/>
        <rFont val="Arial Narrow"/>
        <family val="2"/>
      </rPr>
      <t xml:space="preserve">GGCI: </t>
    </r>
    <r>
      <rPr>
        <sz val="10"/>
        <rFont val="Arial Narrow"/>
        <family val="2"/>
      </rPr>
      <t>el GTIC relacionó para evidencias la actualización del excel con los geoservicios creados en Arc Gis Server y dispuestos a su vez en Arc Gis Online para el periodo comprendido de marzo a agosto de 2022 (ver anexo 1. Excel de geoservicios), reporta que en Geo server no se tienen cambios. De igual forma el portal de datos abiertos de ESRI no presenta cambios (ver anexo 2.  link portal de datos abiertos de ESRI y pantallazo del portal de datos abiertos).</t>
    </r>
  </si>
  <si>
    <r>
      <t xml:space="preserve">GGCI:  </t>
    </r>
    <r>
      <rPr>
        <sz val="10"/>
        <rFont val="Arial Narrow"/>
        <family val="2"/>
      </rPr>
      <t xml:space="preserve">la coordinación del GTIC realizó la entrega a la Coordinación del GGCI,  del documento que contiene usuario y contraseña para la base de datos, generando la posibilidad de acceso a la base datos, para su revisión según se requiera. (Ver anexo 1. Carta remisoria con usuario y contraseña).
</t>
    </r>
  </si>
  <si>
    <r>
      <rPr>
        <b/>
        <sz val="10"/>
        <rFont val="Arial Narrow"/>
        <family val="2"/>
      </rPr>
      <t>PNN Churumbelos: 5</t>
    </r>
    <r>
      <rPr>
        <sz val="10"/>
        <rFont val="Arial Narrow"/>
        <family val="2"/>
      </rPr>
      <t xml:space="preserve">0%
</t>
    </r>
    <r>
      <rPr>
        <b/>
        <sz val="10"/>
        <rFont val="Arial Narrow"/>
        <family val="2"/>
      </rPr>
      <t>PNN Alto Fragua:</t>
    </r>
    <r>
      <rPr>
        <sz val="10"/>
        <rFont val="Arial Narrow"/>
        <family val="2"/>
      </rPr>
      <t xml:space="preserve"> 33.3%</t>
    </r>
    <r>
      <rPr>
        <b/>
        <sz val="10"/>
        <rFont val="Arial Narrow"/>
        <family val="2"/>
      </rPr>
      <t xml:space="preserve">
PNN Cahuinarí: </t>
    </r>
    <r>
      <rPr>
        <sz val="10"/>
        <rFont val="Arial Narrow"/>
        <family val="2"/>
      </rPr>
      <t>50%</t>
    </r>
    <r>
      <rPr>
        <b/>
        <sz val="10"/>
        <rFont val="Arial Narrow"/>
        <family val="2"/>
      </rPr>
      <t xml:space="preserve">
RNN  Nukak: </t>
    </r>
    <r>
      <rPr>
        <sz val="10"/>
        <rFont val="Arial Narrow"/>
        <family val="2"/>
      </rPr>
      <t xml:space="preserve">16,3% 
</t>
    </r>
    <r>
      <rPr>
        <b/>
        <sz val="10"/>
        <rFont val="Arial Narrow"/>
        <family val="2"/>
      </rPr>
      <t xml:space="preserve">PNN Amacayacu: </t>
    </r>
    <r>
      <rPr>
        <sz val="10"/>
        <rFont val="Arial Narrow"/>
        <family val="2"/>
      </rPr>
      <t>16,3%</t>
    </r>
    <r>
      <rPr>
        <b/>
        <sz val="10"/>
        <rFont val="Arial Narrow"/>
        <family val="2"/>
      </rPr>
      <t xml:space="preserve">
SPM Orito:</t>
    </r>
    <r>
      <rPr>
        <sz val="10"/>
        <rFont val="Arial Narrow"/>
        <family val="2"/>
      </rPr>
      <t xml:space="preserve"> 50%</t>
    </r>
    <r>
      <rPr>
        <b/>
        <sz val="10"/>
        <rFont val="Arial Narrow"/>
        <family val="2"/>
      </rPr>
      <t xml:space="preserve">
PNN Río Puré: </t>
    </r>
    <r>
      <rPr>
        <sz val="10"/>
        <rFont val="Arial Narrow"/>
        <family val="2"/>
      </rPr>
      <t>10%</t>
    </r>
    <r>
      <rPr>
        <b/>
        <sz val="10"/>
        <rFont val="Arial Narrow"/>
        <family val="2"/>
      </rPr>
      <t xml:space="preserve">
PNN Yaigojé: </t>
    </r>
    <r>
      <rPr>
        <sz val="10"/>
        <rFont val="Arial Narrow"/>
        <family val="2"/>
      </rPr>
      <t>33,3%</t>
    </r>
    <r>
      <rPr>
        <b/>
        <sz val="10"/>
        <rFont val="Arial Narrow"/>
        <family val="2"/>
      </rPr>
      <t xml:space="preserve">
PNN Chiribiquete:</t>
    </r>
    <r>
      <rPr>
        <sz val="10"/>
        <rFont val="Arial Narrow"/>
        <family val="2"/>
      </rPr>
      <t xml:space="preserve"> 33,3%</t>
    </r>
    <r>
      <rPr>
        <b/>
        <sz val="10"/>
        <rFont val="Arial Narrow"/>
        <family val="2"/>
      </rPr>
      <t xml:space="preserve">
RNN Puinawai: </t>
    </r>
    <r>
      <rPr>
        <sz val="10"/>
        <rFont val="Arial Narrow"/>
        <family val="2"/>
      </rPr>
      <t xml:space="preserve">50%
</t>
    </r>
    <r>
      <rPr>
        <b/>
        <sz val="10"/>
        <rFont val="Arial Narrow"/>
        <family val="2"/>
      </rPr>
      <t>PNN La Paya:</t>
    </r>
    <r>
      <rPr>
        <sz val="10"/>
        <rFont val="Arial Narrow"/>
        <family val="2"/>
      </rPr>
      <t xml:space="preserve"> 25%</t>
    </r>
  </si>
  <si>
    <r>
      <t xml:space="preserve">GGF: Se realizó el diligenciamiento del drive de liquidaciones correspondiente a los meses de abril, mayo, junio y  julio de 2022. Evidencia:                           . 4,Liquidacion_deducciones abril_2022,                                                            5.Liquidacion_deducciones mayo_2022,                                                           6.Liquidacion_deducciones junio_2022,                                                                        7. Liquidacion_deducciones Julio_2022
</t>
    </r>
    <r>
      <rPr>
        <b/>
        <sz val="10"/>
        <rFont val="Arial Narrow"/>
        <family val="2"/>
      </rPr>
      <t>DTPA:</t>
    </r>
    <r>
      <rPr>
        <sz val="10"/>
        <rFont val="Arial Narrow"/>
        <family val="2"/>
      </rPr>
      <t xml:space="preserve"> Se realizó el diligenciamiento de la base de datos de liquidaciones de  impuestos y registro de deducciones, con la información pertinente de los meses de mayo, junio y julio de 2022, se adjunta el mes de abril, considerando que en el reporte pasado no  se adjunto al emitirse en mes vencido : 
Evidencia:
4. Liquidacion_deducciones_Mayo_2022
5. Liquidacion_deducciones_Mayo_2022
6. Liquidacion_deducciones_Junio_2022
7. Liquidacion_deducciones_Julio_2022
</t>
    </r>
    <r>
      <rPr>
        <b/>
        <sz val="10"/>
        <rFont val="Arial Narrow"/>
        <family val="2"/>
      </rPr>
      <t>DTAO:</t>
    </r>
    <r>
      <rPr>
        <sz val="10"/>
        <rFont val="Arial Narrow"/>
        <family val="2"/>
      </rPr>
      <t xml:space="preserve"> Se realiza el diligenciamiento de la base de drive de liquidación  de impuestos actualizada a 30 de junio de 2022
Evidencias: bases de datos DRIVE liquidación de impuestos Abril-Junio 2022 DTAO"
</t>
    </r>
    <r>
      <rPr>
        <b/>
        <sz val="10"/>
        <rFont val="Arial Narrow"/>
        <family val="2"/>
      </rPr>
      <t xml:space="preserve">DTAM: </t>
    </r>
    <r>
      <rPr>
        <sz val="10"/>
        <rFont val="Arial Narrow"/>
        <family val="2"/>
      </rPr>
      <t xml:space="preserve">Para los meses de ABRIL - MAYO - JUNIO - JULIO - AGOSTO se continúa con el cumplimiento de la acción de control:
- En el drive se cuenta con matriz para registrar cada cuenta por pagar con sus respectivas retenciones e información de obligación asignada
- En el drive, archivo compartido con Pagaduría,  se cuenta con CEN de Deducciones y Preconciliación Mensual de Impuestos firmada por Contador y Pagador, tanto de FONAM como de NACION 
- En el drive, en archivo compartido con Pagaduría y, a través de orfeos se relacionan las declaraciones tributarias mensualmente tanto de FONAM como de NACION adjuntando: Formulario, Orden de Pago, Exógena, Soporte de Pago, Soporte de Radicado.
NEXOS: Matriz Proveedores 2022
Matriz Contratistas 2022
</t>
    </r>
    <r>
      <rPr>
        <b/>
        <sz val="10"/>
        <rFont val="Arial Narrow"/>
        <family val="2"/>
      </rPr>
      <t xml:space="preserve">
</t>
    </r>
    <r>
      <rPr>
        <sz val="10"/>
        <rFont val="Arial Narrow"/>
        <family val="2"/>
      </rPr>
      <t xml:space="preserve">01.Matriz Proveedores - Contratistas 2022
02.CEN Deducciones 2022
</t>
    </r>
    <r>
      <rPr>
        <b/>
        <sz val="10"/>
        <rFont val="Arial Narrow"/>
        <family val="2"/>
      </rPr>
      <t xml:space="preserve">DTAN: </t>
    </r>
    <r>
      <rPr>
        <sz val="10"/>
        <rFont val="Arial Narrow"/>
        <family val="2"/>
      </rPr>
      <t xml:space="preserve">Se adjuntan base de datos Drive de los pagos efectuados a proveedores y contratistas correspondiente a los meses de Abril, Mayo, Junio y Julio de 2022.ANEXOS :4. BASE DE DATOS - DRIVE ABRIL.- 5. BASE DE DATOS - DRIVE MAYO.- 6. BASE DE DATOS - DRIVE JUNIO.- 7. BASE DE DATOS - DRIVE JULIO.
</t>
    </r>
    <r>
      <rPr>
        <b/>
        <sz val="10"/>
        <rFont val="Arial Narrow"/>
        <family val="2"/>
      </rPr>
      <t xml:space="preserve">DTCA: </t>
    </r>
    <r>
      <rPr>
        <sz val="10"/>
        <rFont val="Arial Narrow"/>
        <family val="2"/>
      </rPr>
      <t xml:space="preserve">Se realizó el diligenciamiento de la base de datos de liquidaciones de  impuestos y registro de deducciones, con la información de abril a julio  de 2022. Anexo Base de datos liquidaciones
</t>
    </r>
    <r>
      <rPr>
        <b/>
        <sz val="10"/>
        <rFont val="Arial Narrow"/>
        <family val="2"/>
      </rPr>
      <t xml:space="preserve">DTOR: </t>
    </r>
    <r>
      <rPr>
        <sz val="10"/>
        <rFont val="Arial Narrow"/>
        <family val="2"/>
      </rPr>
      <t xml:space="preserve">Se diligencia la base de Datos cargada en el DRIVE para liquidar las deducciones de Retenciones a contratistas y proveedores, la cual es consultada por el área de tesoreria al momento de lanzar los pagos. Riesgo 31.1 Anexo 1.Liquidación impuestos_deduciones abril a junio
</t>
    </r>
  </si>
  <si>
    <r>
      <t xml:space="preserve">GGF: Se elaboraron las preconciliaciones de impuestos de marzo, abril, mayo y junio 2022. Evidencia:                                                                                                    
  3, Preconciliaciones Impuestos marzo: (Preconciliación Retefuente PNN Marzo 2022, Preconciliación Ica Santa Martha, Preconciliación Ica Bucaramanga Marzo, Preconciliación fuente fonam marzo 2022)                                                    
 4, Preconciliaciones Impuestos abril: (Preconciliación Ica Bucaramanga PNN Abril, Preconciliación Ica Bogota PNN Marzo-abril, Preconciliación Ica Cali PNN Marzo-abril 2022, Preconciliación Ica Santa Martha PNN Abril 2022, Preconciliación Ica Socha PNN Marzo-Abril 2022, Preconciliación Retefuente PNN Abril 2022)                                                                                                                        
 5, Preconciliaciones Impuestos Mayo:(Preconciliación Fuente PNN Mayo 2022, Preconciliación Fuente Fonam Mayo 2022, Preconciliación Ica Bucaramanga PNN Mayo, Preconciliación ICA Florencia PNN Mayo 2022, Preconciliación ICA pnn Santa Martha Mayo)                                                                                                                
6. Preconciliaciones Impuestos Junio:(Preconciliación Fuente PNN Mayo 2022, Preconciliación Fuente Fonam Mayo 2022, Preconciliación ICA Bucaramanga PNN Mayo 2022, Preconciliación Ica Florencia PNN Mayo, Preconciliación ICA PNN Santa Martha Mayo)       
DTPA: Se realizó el diligenciamiento de la base de datos de liquidaciones de  impuestos y registro de deducciones, con la información pertinente de los meses abril (se adjunta en este reporte teniendo en cuenta que  mes vencido), mayo, junio y julio de 2022: 
Evidencia:                                                                                                                               
  4, Liquidacion_deducciones_Abril_2022
5. Liquidacion_deducciones_Mayo_2022
6. Liquidacion_deducciones_Junio_2022
7. Liquidacion_deducciones_Julio_2022
</t>
    </r>
    <r>
      <rPr>
        <b/>
        <sz val="10"/>
        <rFont val="Arial Narrow"/>
        <family val="2"/>
      </rPr>
      <t>DTPA</t>
    </r>
    <r>
      <rPr>
        <sz val="10"/>
        <rFont val="Arial Narrow"/>
        <family val="2"/>
      </rPr>
      <t xml:space="preserve">: Se realizaron las conciliaciones considerando mes vencido las cuales cuentan con las respectivas firmas por contabilidad y tesoreria. 
Evidencia: 
-Conciliación de impuestos_abril
-Conciliación de impuestos_mayo
-Conciliación de impuestos_junio
</t>
    </r>
    <r>
      <rPr>
        <b/>
        <sz val="10"/>
        <rFont val="Arial Narrow"/>
        <family val="2"/>
      </rPr>
      <t xml:space="preserve">
DTAO</t>
    </r>
    <r>
      <rPr>
        <sz val="10"/>
        <rFont val="Arial Narrow"/>
        <family val="2"/>
      </rPr>
      <t xml:space="preserve">: Se elaboran las preconciliaciones de los meses marzo, abril, mayo y junio de 2022 debidamente firmadas por contabilidad y pagaduría.
Evidencias: Anexo_1_17_1_Preconciliaciones MARZO 2022 gobierno,
Anexo_1_17_1_Preconciliaciones ABRIL 2022 gobierno,
Anexo_1_17_1_Preconciliaciones MAYO 2022 gobierno,
Anexo_1_17_1_Preconciliaciones JUNIO 2022 gobierno"
</t>
    </r>
    <r>
      <rPr>
        <b/>
        <sz val="10"/>
        <rFont val="Arial Narrow"/>
        <family val="2"/>
      </rPr>
      <t xml:space="preserve">DTAM: </t>
    </r>
    <r>
      <rPr>
        <sz val="10"/>
        <rFont val="Arial Narrow"/>
        <family val="2"/>
      </rPr>
      <t xml:space="preserve">Para los meses de ABRIL - MAYO - JUNIO - JULIO - AGOSTO se continúa con el cumplimiento de la acción de control:
- En el drive, archivo compartido con Pagaduría,  se cuenta con CEN de Deducciones y Preconciliación Mensual de Impuestos firmada por Contador y Pagador, tanto de FONAM como de NACION 
- En el drive, en archivo compartido con Pagaduría y, a través de orfeos se relacionan las declaraciones tributarias mensualmente tanto de FONAM como de NACION adjuntando: Formulario, Orden de Pago,  Exógena, Soporte de Pago, Soporte de Radicado. 
ANEXOS: Preconciliaciones Abril 2022
04.Formato 17.2- Preconciliaciones_ Abril GN  _2022
05.Formato 17.2- Preconciliaciones_ Mayo FONAM  _2022
05.Formato 17.2- Preconciliaciones_ Mayo GN  _2022
06.Formato 17.2- Preconciliaciones_ Junio FONAM  _2022
06.Formato 17.2- Preconciliaciones_ Junio GN  _2022
07.Formato 17.2- Preconciliaciones_ Julio GN  _2022
</t>
    </r>
    <r>
      <rPr>
        <b/>
        <sz val="10"/>
        <rFont val="Arial Narrow"/>
        <family val="2"/>
      </rPr>
      <t>DTAN:</t>
    </r>
    <r>
      <rPr>
        <sz val="10"/>
        <rFont val="Arial Narrow"/>
        <family val="2"/>
      </rPr>
      <t xml:space="preserve"> Se adjuntan preconciliacion de impuestos elaborada y firmada por el contador y la pagadora, correspondientes a los meses de marzo, abril, mayo y junio pagados en abril, mayo, junio y julio respectivamente. ANEXOS: 2022. 3. Preconciliaciones Marzo,- 2022. 4. Preconciliaciones Abril,- 2022. 5. Preconciliaciones Mayo,- 2022. 6. Preconciliaciones Junio.
</t>
    </r>
    <r>
      <rPr>
        <b/>
        <sz val="10"/>
        <rFont val="Arial Narrow"/>
        <family val="2"/>
      </rPr>
      <t xml:space="preserve">
DTCA. </t>
    </r>
    <r>
      <rPr>
        <sz val="10"/>
        <rFont val="Arial Narrow"/>
        <family val="2"/>
      </rPr>
      <t xml:space="preserve">Se Realiza la conciliacion entre contabilidad y tesoreria, de los valores a presentar en las declaraciones tributarias, Anexos:  Informe de Conciliación Impuestos Marzo 2022 FONAM,   Anexos: Informe de Conciliación Impuestos MARZO 2022 NACION, . Informe de Conciliación Impuestos Abril 2022 FONAM,   Anexos: Informe de Conciliación Impuestos ABRIL 2022 NACION, Se aportan evidencias de MArzo y Abril por cuanto en el primer reporte no se tenían, ya que el ejercicio se realiza mes vencido con lo cual el documento se emite mes vencido.  Informe de Conciliación Impuestos Mayo 2022 FONAM,   Anexos: Informe de Conciliación Impuestos MAYO 2022 NACION;  Informe de Conciliación Impuestos Junio 2022 FONAM,   Anexos: Informe de Conciliación Impuestos JUNIO 2022 NACION. Dado que las conciliaciones se realizan mes vencido, a la fecha de reporte no se cuenta aún con la conciliación del mes Julio.
</t>
    </r>
    <r>
      <rPr>
        <b/>
        <sz val="10"/>
        <rFont val="Arial Narrow"/>
        <family val="2"/>
      </rPr>
      <t xml:space="preserve">
DTOR:</t>
    </r>
    <r>
      <rPr>
        <sz val="10"/>
        <rFont val="Arial Narrow"/>
        <family val="2"/>
      </rPr>
      <t xml:space="preserve"> Mensualmente se realiza conciliación de impuestos utilizando como insumo el cen de deducciones y el reporte de saldos y movimientos y se revisa junto con tesoreria para verificar que no haya diferencias entre dichos reportes. Anexo 1 conciliación de impuestos marzo FONAM, Anexo 1a conciliación de impuestos marzo FONAM, Anexo 2 conciliación de impuestos marzo gn, Anexo 2a conciliación de impuestos marzo gn, Anexo 3 conciliación de impuestos abril FONAM, Anexo 3a conciliación de impuestos abril FONAM, Anexo 4 conciliación de impuestos abril gn, Anexo 4a conciliación de impuestos abril gn, Anexo 5 conciliación de impuestos mayo FONAM, Anexo 5a conciliación de impuestos mayo FONAM, Anexo 6 conciliación de impuestos mayo gn, Anexo 6 CEN deducciones mayo gn, Anexo 7 conciliación de impuestos junio FONAM, Anexo 7a conciliación de impuestos junio FONAM, Anexo 8 conciliación de impuestos junio gn, Anexo 8a conciliación de impuestos junio gn.
</t>
    </r>
  </si>
  <si>
    <t xml:space="preserve">
DTAO: N/A
DTAM: N/A
DTAN: 16/08/2022
DTCA: N/A
DTPA: 16/08/2022
DTOR: 16/08/2022</t>
  </si>
  <si>
    <t>Los soportes suministrados y la descripción de los mismos en la matriz, son eficaces y denotan seguimiento que aportan a la No materializar del Riesgo.</t>
  </si>
  <si>
    <t>Se evidencian soportes relacionados con la acción propuesta pero no coincide con la descripción de avance</t>
  </si>
  <si>
    <t>Impacto
(Leer comentario)</t>
  </si>
  <si>
    <r>
      <rPr>
        <b/>
        <sz val="11"/>
        <rFont val="Arial Narrow"/>
        <family val="2"/>
      </rPr>
      <t xml:space="preserve">OAP: </t>
    </r>
    <r>
      <rPr>
        <sz val="11"/>
        <rFont val="Arial Narrow"/>
        <family val="2"/>
      </rPr>
      <t xml:space="preserve">De acuerdo a los lineamientos y criterios de evaluación se publico el avance trimestralmente del reporte de PAA, en la página web de la entidad con la finalidad de socializar a los grupos de interés la información, conforme el índice de transparencia. </t>
    </r>
    <r>
      <rPr>
        <b/>
        <sz val="11"/>
        <rFont val="Arial Narrow"/>
        <family val="2"/>
      </rPr>
      <t xml:space="preserve">Nota. </t>
    </r>
    <r>
      <rPr>
        <sz val="11"/>
        <rFont val="Arial Narrow"/>
        <family val="2"/>
      </rPr>
      <t xml:space="preserve">Se remite el cierre del PAA de la vigencia anterior (2021) por lo que se trabaja, verifica, valida y publica a inicio del primer trimestre (2022). 
</t>
    </r>
    <r>
      <rPr>
        <b/>
        <sz val="11"/>
        <rFont val="Arial Narrow"/>
        <family val="2"/>
      </rPr>
      <t xml:space="preserve">Anexo 3. </t>
    </r>
    <r>
      <rPr>
        <sz val="11"/>
        <rFont val="Arial Narrow"/>
        <family val="2"/>
      </rPr>
      <t xml:space="preserve">
1. BALANCE PAA-4° TRIM 2021 26.ENE.2022
Nota: El Balance del Cierre del PAA-2021, puede ser consultado en el siguiente link: https://www.parquesnacionales.gov.co/portal/wp-content/uploads/2022/01/balance-de-metas-paa_-iv_trimestre_2021_.pdf</t>
    </r>
  </si>
  <si>
    <r>
      <rPr>
        <b/>
        <sz val="11"/>
        <rFont val="Arial Narrow"/>
        <family val="2"/>
      </rPr>
      <t xml:space="preserve">OAP: </t>
    </r>
    <r>
      <rPr>
        <sz val="11"/>
        <rFont val="Arial Narrow"/>
        <family val="2"/>
      </rPr>
      <t>17%</t>
    </r>
  </si>
  <si>
    <t>Los soportes suministrados y la descripción de los mismos en la matriz de notan seguimiento al Riesgo. Sin embargo no se puede establecer que aporten a la No materialización del Riesgo.</t>
  </si>
  <si>
    <t xml:space="preserve">GPC Se realizaron campañas a través de flashes informativos sobre el código de integridad a nivel nacional, así mismo se realizó capacitación del Código de integridad 2022.
Se anexan listados de asistencia de las capacitaciones en el mes de marzo, se aclara que las mismas no fueron enviadas en el reporte anterior, por cuanto las listas estaban en proceso de recopilación de la información de los participantes.
Anexo 1. Correo MENSAJE SERVIDOR PÚBLICO CÓDIGO INTEGRIDAD
Anexo 2. Inducción Código Integridad 17-03-2022
Anexo 3. Inducción Código Integridad 31-03-2022
</t>
  </si>
  <si>
    <r>
      <rPr>
        <b/>
        <sz val="11"/>
        <rFont val="Arial Narrow"/>
        <family val="2"/>
      </rPr>
      <t>GGH</t>
    </r>
    <r>
      <rPr>
        <sz val="11"/>
        <rFont val="Arial Narrow"/>
        <family val="2"/>
      </rPr>
      <t xml:space="preserve">  20/04/2022</t>
    </r>
  </si>
  <si>
    <r>
      <rPr>
        <b/>
        <sz val="11"/>
        <rFont val="Arial Narrow"/>
        <family val="2"/>
      </rPr>
      <t xml:space="preserve">GGH </t>
    </r>
    <r>
      <rPr>
        <sz val="11"/>
        <rFont val="Arial Narrow"/>
        <family val="2"/>
      </rPr>
      <t>Se realizó socialización del procedimiento de conflicto de interés al interior del GGH recordando la importancia del mismo mediante correo electrónico, adicionalmente se programó una reunión virtual con el equipo para el próximo viernes 27 de mayo de 2022 con el objetivo de fortalecer los lineamientos del procedimiento. Ver evidencia anexo 3.</t>
    </r>
  </si>
  <si>
    <r>
      <rPr>
        <b/>
        <sz val="11"/>
        <rFont val="Arial Narrow"/>
        <family val="2"/>
      </rPr>
      <t>GGH</t>
    </r>
    <r>
      <rPr>
        <sz val="11"/>
        <rFont val="Arial Narrow"/>
        <family val="2"/>
      </rPr>
      <t xml:space="preserve"> 33%</t>
    </r>
  </si>
  <si>
    <r>
      <rPr>
        <b/>
        <sz val="11"/>
        <rFont val="Arial Narrow"/>
        <family val="2"/>
      </rPr>
      <t>GCM</t>
    </r>
    <r>
      <rPr>
        <sz val="11"/>
        <rFont val="Arial Narrow"/>
        <family val="2"/>
      </rPr>
      <t xml:space="preserve"> 22/04/2022</t>
    </r>
  </si>
  <si>
    <r>
      <rPr>
        <b/>
        <sz val="11"/>
        <rFont val="Arial Narrow"/>
        <family val="2"/>
      </rPr>
      <t>GCM</t>
    </r>
    <r>
      <rPr>
        <sz val="11"/>
        <rFont val="Arial Narrow"/>
        <family val="2"/>
      </rPr>
      <t xml:space="preserve"> 17%</t>
    </r>
  </si>
  <si>
    <r>
      <rPr>
        <b/>
        <sz val="11"/>
        <rFont val="Arial Narrow"/>
        <family val="2"/>
      </rPr>
      <t xml:space="preserve">GCM </t>
    </r>
    <r>
      <rPr>
        <sz val="11"/>
        <rFont val="Arial Narrow"/>
        <family val="2"/>
      </rPr>
      <t xml:space="preserve"> 22/04/2022</t>
    </r>
  </si>
  <si>
    <r>
      <rPr>
        <b/>
        <sz val="11"/>
        <rFont val="Arial Narrow"/>
        <family val="2"/>
      </rPr>
      <t>GCM</t>
    </r>
    <r>
      <rPr>
        <sz val="11"/>
        <rFont val="Arial Narrow"/>
        <family val="2"/>
      </rPr>
      <t xml:space="preserve"> se realizó socialización al Grupo de Comunicaciones sobre la importancia del procedimiento “Conflicto de intereses con el cual cuenta la entidad, su ruta de ubicación en la Intranet.  Ver Anexos
Anexo 1 Listado de Asistencia Socialización Procedimiento Conflicto Intereses 18 abril 
Anexo 2 Correo Interno socializando Pieza Conflicto Intereses.
 Como acciones complementarias a este control se realizaron las siguientes actividades:
-Se realizó el diseño de una pieza informativa sobre Conflicto de Intereses
Anexo 3  Pieza Diseñada Conflicto Intereses</t>
    </r>
  </si>
  <si>
    <r>
      <rPr>
        <b/>
        <sz val="11"/>
        <rFont val="Arial Narrow"/>
        <family val="2"/>
      </rPr>
      <t>GCM</t>
    </r>
    <r>
      <rPr>
        <sz val="11"/>
        <rFont val="Arial Narrow"/>
        <family val="2"/>
      </rPr>
      <t xml:space="preserve">  33,33%</t>
    </r>
  </si>
  <si>
    <r>
      <rPr>
        <b/>
        <sz val="11"/>
        <rFont val="Arial Narrow"/>
        <family val="2"/>
      </rPr>
      <t xml:space="preserve">GCI: </t>
    </r>
    <r>
      <rPr>
        <sz val="11"/>
        <rFont val="Arial Narrow"/>
        <family val="2"/>
      </rPr>
      <t>En el primer cuatrimestre de 2022, la Coordinadora del Grupo de Control Interno ha realizado la revisiones, verificaciones, solicitudes de ajustes y determinado publicaciones y remisiones como parte del control de los documentos que genera el Grupo de Control Interno y su salida
Anexo No.13 Correo - Fwd_ Presentaciones Auditoría Interna Procesos de Apoyo Leticia - para Vo.Bo
Anexo No.14 Correo - Re_ Informe Ejecutivo Auditoría Misional Leticia - Para Vo.Bo
Anexo No.15 Correo - REMISIÓN PLANTILLA CONTROL EKOGUI SEGUNDO SEMESTRE 2021 PNNC
Anexo No.16 Correo - Re_ Documentos auditoria NTC PE 1000
Anexo No.17 Correo - Informe Final PQRS Ago-Nov 2021
Anexo No.18 Correo - Informe Final Derechos de Autor
Anexo No.19 Correo - Reporte MADS SIRECI Gestión Contractual FONAM a 31-03-2022
Anexo No.20 Correo - Normograma Actualizado
Anexo No.21 Correo - Re_ Solicitud PMP-G 31-03-2022
Anexo No.22 Correo - Presentación y Lista de Asistencia
Anexo No.23 Correo - Inf.Finales Misional RíoPuré- Amacayacu-Yaigoje-Cahuinari</t>
    </r>
  </si>
  <si>
    <r>
      <rPr>
        <b/>
        <sz val="11"/>
        <rFont val="Arial Narrow"/>
        <family val="2"/>
      </rPr>
      <t xml:space="preserve">GCI: </t>
    </r>
    <r>
      <rPr>
        <sz val="11"/>
        <rFont val="Arial Narrow"/>
        <family val="2"/>
      </rPr>
      <t>33.33%</t>
    </r>
  </si>
  <si>
    <r>
      <rPr>
        <b/>
        <sz val="11"/>
        <rFont val="Arial Narrow"/>
        <family val="2"/>
      </rPr>
      <t xml:space="preserve">GCI: </t>
    </r>
    <r>
      <rPr>
        <sz val="11"/>
        <rFont val="Arial Narrow"/>
        <family val="2"/>
      </rPr>
      <t>0%</t>
    </r>
  </si>
  <si>
    <r>
      <rPr>
        <b/>
        <sz val="11"/>
        <rFont val="Arial Narrow"/>
        <family val="2"/>
      </rPr>
      <t>SSNA:</t>
    </r>
    <r>
      <rPr>
        <sz val="11"/>
        <rFont val="Arial Narrow"/>
        <family val="2"/>
      </rPr>
      <t xml:space="preserve"> Para la realización de los informes de estructuración técnica y financiera del contrato interadministrativo con SH Tequendama para la operación de servicios ecoturísticos en el PNN Tayrona y del convenio de asociación con una ESAL de reconocida idoneidad para la operación de servicios ecoturísticos en el SFF Otún Quimbaya, se realizarón varios encuentros de trabajo en equipo y reuniones e intercambio de las diferentes versiones de los archivos de acuerdo a los aportes y comentarios de las partes interesadas.                                                       
Anexo 1 ACTA 1 COMITE DE SEGUIMIENTO FIRMADA  
Anexo 2 Acta reunión equipo financiero SSNA                      
Anexo 3 Correo - Fwd_ EP Proceso Otún Quimbaya             
Anexo 4 Correo Fwd_ Estudios Previos, Anexos y Ficha TEQUENDAMA</t>
    </r>
  </si>
  <si>
    <r>
      <rPr>
        <b/>
        <sz val="11"/>
        <rFont val="Arial Narrow"/>
        <family val="2"/>
      </rPr>
      <t xml:space="preserve">SSNA: </t>
    </r>
    <r>
      <rPr>
        <sz val="11"/>
        <rFont val="Arial Narrow"/>
        <family val="2"/>
      </rPr>
      <t>33,33%</t>
    </r>
  </si>
  <si>
    <r>
      <rPr>
        <b/>
        <sz val="11"/>
        <rFont val="Arial Narrow"/>
        <family val="2"/>
      </rPr>
      <t>SSNA:</t>
    </r>
    <r>
      <rPr>
        <sz val="11"/>
        <rFont val="Arial Narrow"/>
        <family val="2"/>
      </rPr>
      <t xml:space="preserve"> Como fortalecimiento a la labor del personal se realizó una inducción al interior de la Subdirección, incluyendo la socialización del tema referente a Conflicto de Intereses, presentando el procedimiento y haciendo enfasis en las diferentes formas en que se puede presentar dicha situación al interior de la dependencia, se conto con la participacion de todos los integrantes del equipo, tanto personal antiguo como nuevo en la Entidad y se compartieron memorias de la jornada. Anexo 1 Presentación Inducción SSNA (se puede verificar los temas tratados) / Anexo 2 Asistencia Inducción SSNA. / Anexo 3 Correo de PNNC - Memorias Inducción SSNA</t>
    </r>
  </si>
  <si>
    <r>
      <rPr>
        <b/>
        <sz val="11"/>
        <rFont val="Arial Narrow"/>
        <family val="2"/>
      </rPr>
      <t>GGF</t>
    </r>
    <r>
      <rPr>
        <sz val="11"/>
        <rFont val="Arial Narrow"/>
        <family val="2"/>
      </rPr>
      <t>: 7/04/2022</t>
    </r>
  </si>
  <si>
    <r>
      <rPr>
        <b/>
        <sz val="11"/>
        <rFont val="Arial Narrow"/>
        <family val="2"/>
      </rPr>
      <t xml:space="preserve">GGF </t>
    </r>
    <r>
      <rPr>
        <sz val="11"/>
        <rFont val="Arial Narrow"/>
        <family val="2"/>
      </rPr>
      <t>Adjunta el reporte de registros presupuestales de todas las subunidades ejecutoras del período de enero a marzo de 2022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Evidencia: RC 238 Listado comp marzo-22</t>
    </r>
  </si>
  <si>
    <r>
      <rPr>
        <b/>
        <sz val="11"/>
        <rFont val="Arial Narrow"/>
        <family val="2"/>
      </rPr>
      <t xml:space="preserve">GGF: </t>
    </r>
    <r>
      <rPr>
        <sz val="11"/>
        <rFont val="Arial Narrow"/>
        <family val="2"/>
      </rPr>
      <t>33,33%</t>
    </r>
  </si>
  <si>
    <r>
      <rPr>
        <b/>
        <sz val="11"/>
        <rFont val="Arial Narrow"/>
        <family val="2"/>
      </rPr>
      <t xml:space="preserve">DTPA: </t>
    </r>
    <r>
      <rPr>
        <sz val="11"/>
        <rFont val="Arial Narrow"/>
        <family val="2"/>
      </rPr>
      <t xml:space="preserve">Para el periodo reportado se han realizado 3 novedades al portal bancario Evidencias:-Anexo 01. 120227500005353_00004 Portal Bancario, -Anexo 02. grfn_fo_26_formato-novedades-portal-bancario_v1-2 Andres Ferrer y -Anexo 03. grfn_fo_26_formato-novedades-portal-bancario_v1-2 Angelica Cacua
</t>
    </r>
    <r>
      <rPr>
        <b/>
        <sz val="11"/>
        <rFont val="Arial Narrow"/>
        <family val="2"/>
      </rPr>
      <t xml:space="preserve">DTAO: </t>
    </r>
    <r>
      <rPr>
        <sz val="11"/>
        <rFont val="Arial Narrow"/>
        <family val="2"/>
      </rPr>
      <t xml:space="preserve">No se han presentado novedades para inactivación en el portal bancario.
</t>
    </r>
    <r>
      <rPr>
        <b/>
        <sz val="11"/>
        <rFont val="Arial Narrow"/>
        <family val="2"/>
      </rPr>
      <t>DTAM:</t>
    </r>
    <r>
      <rPr>
        <sz val="11"/>
        <rFont val="Arial Narrow"/>
        <family val="2"/>
      </rPr>
      <t xml:space="preserve"> Durante este periodo no hubo Solicitud de  inactivación por parte del Coordinador Administrativo y Financiero para portal bancario de los usuarios que presenten novedades.
</t>
    </r>
    <r>
      <rPr>
        <b/>
        <sz val="11"/>
        <rFont val="Arial Narrow"/>
        <family val="2"/>
      </rPr>
      <t>DTAN:</t>
    </r>
    <r>
      <rPr>
        <sz val="11"/>
        <rFont val="Arial Narrow"/>
        <family val="2"/>
      </rPr>
      <t xml:space="preserve"> De enero a abril de 2022 no se han presentado novedades, por lo tanto no existen evidencias a presentar. 
</t>
    </r>
    <r>
      <rPr>
        <b/>
        <sz val="11"/>
        <rFont val="Arial Narrow"/>
        <family val="2"/>
      </rPr>
      <t>DTCA</t>
    </r>
    <r>
      <rPr>
        <sz val="11"/>
        <rFont val="Arial Narrow"/>
        <family val="2"/>
      </rPr>
      <t xml:space="preserve">: Durante el primer trimestre el año 2022, en la DTCA, no se presentaron novedades de vacaciones y licencias, por lo tanto, no hubo necesidad de solicitar inactivaciones en el portal bancario. 
Las novedades que acontecieron fueron de creación y activacion de usuario en el portal bancario.
</t>
    </r>
    <r>
      <rPr>
        <b/>
        <sz val="11"/>
        <rFont val="Arial Narrow"/>
        <family val="2"/>
      </rPr>
      <t>DTOR:</t>
    </r>
    <r>
      <rPr>
        <sz val="11"/>
        <rFont val="Arial Narrow"/>
        <family val="2"/>
      </rPr>
      <t>Para el primer tirmestre no se presentaron novedades de vacaciones ni licencias, por lo cual no se presenta evidencias</t>
    </r>
  </si>
  <si>
    <r>
      <rPr>
        <b/>
        <sz val="11"/>
        <rFont val="Arial Narrow"/>
        <family val="2"/>
      </rPr>
      <t>DTPA:</t>
    </r>
    <r>
      <rPr>
        <sz val="11"/>
        <rFont val="Arial Narrow"/>
        <family val="2"/>
      </rPr>
      <t xml:space="preserve"> 16,67%
</t>
    </r>
    <r>
      <rPr>
        <b/>
        <sz val="11"/>
        <rFont val="Arial Narrow"/>
        <family val="2"/>
      </rPr>
      <t xml:space="preserve">DTAO: </t>
    </r>
    <r>
      <rPr>
        <sz val="11"/>
        <rFont val="Arial Narrow"/>
        <family val="2"/>
      </rPr>
      <t xml:space="preserve">0%
</t>
    </r>
    <r>
      <rPr>
        <b/>
        <sz val="11"/>
        <rFont val="Arial Narrow"/>
        <family val="2"/>
      </rPr>
      <t>DTAM:</t>
    </r>
    <r>
      <rPr>
        <sz val="11"/>
        <rFont val="Arial Narrow"/>
        <family val="2"/>
      </rPr>
      <t xml:space="preserve"> 0%
</t>
    </r>
    <r>
      <rPr>
        <b/>
        <sz val="11"/>
        <rFont val="Arial Narrow"/>
        <family val="2"/>
      </rPr>
      <t>DTAN</t>
    </r>
    <r>
      <rPr>
        <sz val="11"/>
        <rFont val="Arial Narrow"/>
        <family val="2"/>
      </rPr>
      <t xml:space="preserve">: 16,67%
</t>
    </r>
    <r>
      <rPr>
        <b/>
        <sz val="11"/>
        <rFont val="Arial Narrow"/>
        <family val="2"/>
      </rPr>
      <t xml:space="preserve">DTCA: </t>
    </r>
    <r>
      <rPr>
        <sz val="11"/>
        <rFont val="Arial Narrow"/>
        <family val="2"/>
      </rPr>
      <t xml:space="preserve">0%
</t>
    </r>
    <r>
      <rPr>
        <b/>
        <sz val="11"/>
        <rFont val="Arial Narrow"/>
        <family val="2"/>
      </rPr>
      <t xml:space="preserve">DTOR: </t>
    </r>
    <r>
      <rPr>
        <sz val="11"/>
        <rFont val="Arial Narrow"/>
        <family val="2"/>
      </rPr>
      <t>17%</t>
    </r>
  </si>
  <si>
    <r>
      <rPr>
        <b/>
        <sz val="11"/>
        <rFont val="Arial Narrow"/>
        <family val="2"/>
      </rPr>
      <t xml:space="preserve">DTPA: </t>
    </r>
    <r>
      <rPr>
        <sz val="11"/>
        <rFont val="Arial Narrow"/>
        <family val="2"/>
      </rPr>
      <t xml:space="preserve">Se realizaron 2 solicitudes de inactivación y una de cancelacion de los usuarios de SIIF Nacion por vacaciones y cambio de funciones
Evidencias:
-Anexo 01. Correo de Parques Nacionales Naturales de Colombia - Suspensión Temporal Usuario SIFF
-Anexo 02. 120227510001893_Cambio Ordenador del Gasto
-Anexo 03.120227510001523_Cancelación Erivera Creación Vvaron
</t>
    </r>
    <r>
      <rPr>
        <b/>
        <sz val="11"/>
        <rFont val="Arial Narrow"/>
        <family val="2"/>
      </rPr>
      <t xml:space="preserve">DTAO: </t>
    </r>
    <r>
      <rPr>
        <sz val="11"/>
        <rFont val="Arial Narrow"/>
        <family val="2"/>
      </rPr>
      <t xml:space="preserve">No se han presentado novedades para inactivación en el SIIF Nación.
</t>
    </r>
    <r>
      <rPr>
        <b/>
        <sz val="11"/>
        <rFont val="Arial Narrow"/>
        <family val="2"/>
      </rPr>
      <t>DTAM:</t>
    </r>
    <r>
      <rPr>
        <sz val="11"/>
        <rFont val="Arial Narrow"/>
        <family val="2"/>
      </rPr>
      <t xml:space="preserve">  Se adjuntan memorando de solicitudes de novedades de usuarios SIIF
</t>
    </r>
    <r>
      <rPr>
        <b/>
        <sz val="11"/>
        <rFont val="Arial Narrow"/>
        <family val="2"/>
      </rPr>
      <t>DTAN:</t>
    </r>
    <r>
      <rPr>
        <sz val="11"/>
        <rFont val="Arial Narrow"/>
        <family val="2"/>
      </rPr>
      <t xml:space="preserve">Se adjuntan solicitudes de activación, de  de usuario por vacaciones.  se adjunta el memorando enviado a la coordiandora del grupo de gestion financiera. Se adjuntan 1 novedad. ANEXOS: 1. 20225510000053 Solicitud Perfil Pagador.
</t>
    </r>
    <r>
      <rPr>
        <b/>
        <sz val="11"/>
        <rFont val="Arial Narrow"/>
        <family val="2"/>
      </rPr>
      <t xml:space="preserve">DTCA: </t>
    </r>
    <r>
      <rPr>
        <sz val="11"/>
        <rFont val="Arial Narrow"/>
        <family val="2"/>
      </rPr>
      <t xml:space="preserve">Durante el primer trimestre el año 2022, en la DTCA, no se presentaron novedades de vacaciones y licencias, por lo tanto, no hubo necesidad de solicitar inactivaciones en el SIIF NACION. 
Las novedades que acontecieron fueron de creación de nuevos usuarios y activación de usuarios en el SIIF NACION. 
</t>
    </r>
    <r>
      <rPr>
        <b/>
        <sz val="11"/>
        <rFont val="Arial Narrow"/>
        <family val="2"/>
      </rPr>
      <t>DTOR:</t>
    </r>
    <r>
      <rPr>
        <sz val="11"/>
        <rFont val="Arial Narrow"/>
        <family val="2"/>
      </rPr>
      <t>Para el primer tirmestre no se presentaron novedades de vacaciones ni licencias, por lo cual no se presenta evidencias</t>
    </r>
  </si>
  <si>
    <r>
      <rPr>
        <b/>
        <sz val="11"/>
        <rFont val="Arial Narrow"/>
        <family val="2"/>
      </rPr>
      <t>DTPA:</t>
    </r>
    <r>
      <rPr>
        <sz val="11"/>
        <rFont val="Arial Narrow"/>
        <family val="2"/>
      </rPr>
      <t xml:space="preserve"> 16,67%
</t>
    </r>
    <r>
      <rPr>
        <b/>
        <sz val="11"/>
        <rFont val="Arial Narrow"/>
        <family val="2"/>
      </rPr>
      <t>DTAO: 16,67</t>
    </r>
    <r>
      <rPr>
        <sz val="11"/>
        <rFont val="Arial Narrow"/>
        <family val="2"/>
      </rPr>
      <t xml:space="preserve">%
</t>
    </r>
    <r>
      <rPr>
        <b/>
        <sz val="11"/>
        <rFont val="Arial Narrow"/>
        <family val="2"/>
      </rPr>
      <t>DTAM: 16,67</t>
    </r>
    <r>
      <rPr>
        <sz val="11"/>
        <rFont val="Arial Narrow"/>
        <family val="2"/>
      </rPr>
      <t xml:space="preserve">%
</t>
    </r>
    <r>
      <rPr>
        <b/>
        <sz val="11"/>
        <rFont val="Arial Narrow"/>
        <family val="2"/>
      </rPr>
      <t>DTAN</t>
    </r>
    <r>
      <rPr>
        <sz val="11"/>
        <rFont val="Arial Narrow"/>
        <family val="2"/>
      </rPr>
      <t xml:space="preserve">: 16,67%
</t>
    </r>
    <r>
      <rPr>
        <b/>
        <sz val="11"/>
        <rFont val="Arial Narrow"/>
        <family val="2"/>
      </rPr>
      <t>DTCA: 0%</t>
    </r>
    <r>
      <rPr>
        <sz val="11"/>
        <rFont val="Arial Narrow"/>
        <family val="2"/>
      </rPr>
      <t xml:space="preserve">
</t>
    </r>
    <r>
      <rPr>
        <b/>
        <sz val="11"/>
        <rFont val="Arial Narrow"/>
        <family val="2"/>
      </rPr>
      <t>DTOR:0</t>
    </r>
    <r>
      <rPr>
        <sz val="11"/>
        <rFont val="Arial Narrow"/>
        <family val="2"/>
      </rPr>
      <t>%</t>
    </r>
  </si>
  <si>
    <r>
      <rPr>
        <b/>
        <sz val="11"/>
        <rFont val="Arial Narrow"/>
        <family val="2"/>
      </rPr>
      <t xml:space="preserve">DTAO: </t>
    </r>
    <r>
      <rPr>
        <sz val="11"/>
        <rFont val="Arial Narrow"/>
        <family val="2"/>
      </rPr>
      <t>PNN Cueva de los Guacharos: inventario inicial de boleteria a 1 de enero 2629 boletas a 25 de marzo habian 2545
Evidencias: 
Inventario de Boleteria Guacharos marzo 202
Memorando 20226180000073 Boleteria
Santuario de Flora Isla de la Corota: Se presenta Inventario de Boleteria SFI Corota con corte a noviembre de 2021. El AP se encuentra cerrada desde marzo de 2022, motivo por el cual no ha habido uso de boletería existente. En la SAF  con Orfeo 20224300004103 del 22-03-2022 solicitó la boletería disponible de 49 talonarios para ser enviados a esta dependencia  
Evidencias: 
1. Inventario Boleteria SFI Corota_marzo_2022
2. Orfeo 20224300004103_00001
SFF Galeras: se cuenta con un Inventario de boletería con corte a 23 de marzo de 2022.
Evidencia: Inventario boleteria
Santuario de Fauna y Flora de Fauna y Flora Otún Quimbaya:  hay un existente de boleteria con corte al 31  de Marzo de 945  boletas de ingreso .
(45 En talonario usado y 900 en talonarios sin usar)
Evidencias: Anexo 1 . Inventario de Boleteria con corte al 31  de Marzo.
PNN Los Nevados: En consideración al contrato de concesión No. 001 de 2019 suscrito con la Unión Temporal Operación Nevados - UTON, el recaudo de ingresos al área protegida en el sector norte del PNN Los Nevados (Brisas, El Cisne, Potosí) lo percibe directamente la UTON en los términos establecidos en el contrato de concesión.
El sector Laguna del Otún, es el único sector del Parque en el que se genera el recaudo por ingreso de visitantes directamente por el PNN Los Nevados, por cuanto este sector no está incluído en el contrato de concesión.
A partir de la boletería de ingreso recibida por la Subdirección Administrativa y Financiera de Parques, se genera un registro de control tipo inventario de boletería para fortalecer el control en la disponibilidad, la ubicación y distribución de boletería.
Evidencias: Inventario talonario de boletería PNN Los Nevados</t>
    </r>
  </si>
  <si>
    <r>
      <t xml:space="preserve">TAYRONA Febrero 2022; CERTIF. ING TAYRONA Marzo 2022
PNN Old Providence Las islas de Providencia y Santa Catalina y por ende el AP se encuentran cerradas para el ingreso de turistas, como consecuencia del paso del huracán Iota, por lo tanto no se realiza recaudo inventario 0 boletas.
SFF Los Colorados: Se cuenta con el archivo denominado inventario boletería derecho de ingreso de áreas protegidas , en el cual se especifica la boletería con la cual cuenta el área protegida y de la que se lleva su control (Anexo 1. Formato de inventario boletería). A partir del mes de marzo se empezó a agregar una nota en el memorando de informe de visitantes, dejando constancia del inventario y control de boletería cada mes (Anexo 2. Memorando 20226750000963-31-03-2022).
VIPIS  El Area Protegida  recibio  Díez (10) talonarios, correspondentes a mil (1.000) boletas para el ingreso al Via Parque Isla de Salamanca, enviadas por NC mediante memorando. No. 20214300011593. El Area Protegida  realiza invetnarios de la boletería para su adecuado control.(Inventario boletería VIPIS)
PNN CRSB: Se reporta inventario mensual de boleteria en formato. Evidencia: (2. INVENTARIO BOLETERIA DERECHO DE INGRESO PNNCRSB_A 31 DE FEBRERO DE 2022; 1. INVENTARIO BOLETERIA DERECHO DE INGRESO PNNCRSB_A 31 DE ENERO DE 2022; 3. INVENTARIO BOLETERIA DERECHO DE INGRESO PNNCRSB_A 31 DE MARZO DE 2022)
</t>
    </r>
    <r>
      <rPr>
        <b/>
        <sz val="11"/>
        <rFont val="Arial Narrow"/>
        <family val="2"/>
      </rPr>
      <t>Evidencia:</t>
    </r>
    <r>
      <rPr>
        <sz val="11"/>
        <rFont val="Arial Narrow"/>
        <family val="2"/>
      </rPr>
      <t xml:space="preserve">
PNN Tayrona:CERTIF. ING TAYRONA Enero 2022; CERTIF. ING TAYRONA Febrero 2022; CERTIF. ING TAYRONA Marzo 2022
SFF Los Colorados: (Anexo 1. Formato de inventario boletería). (Anexo 2. Memorando 20226750000963-31-03-2022).
VIPIS :(Inventario boletería VIPIS)
PNN CRSB:  (2. INVENTARIO BOLETERIA DERECHO DE INGRESO PNNCRSB_A 31 DE FEBRERO DE 2022; 1. INVENTARIO BOLETERIA DERECHO DE INGRESO PNNCRSB_A 31 DE ENERO DE 2022; 3. INVENTARIO BOLETERIA DERECHO DE INGRESO PNNCRSB_A 31 DE MARZO DE 2022)</t>
    </r>
  </si>
  <si>
    <r>
      <t xml:space="preserve">DTAN: Se adjunta inventario de boleteria actualzado del PNN el Cocuy y asi mismo el inventario de boleteria que reposa en el SFF Iguaque. Los  informes de boletria actualizados se encuetran con las firmas respectivas de  cad auno de los jefes de las AP relacionadas. </t>
    </r>
    <r>
      <rPr>
        <b/>
        <sz val="11"/>
        <rFont val="Arial Narrow"/>
        <family val="2"/>
      </rPr>
      <t xml:space="preserve">ANEXOS:1. </t>
    </r>
    <r>
      <rPr>
        <sz val="11"/>
        <rFont val="Arial Narrow"/>
        <family val="2"/>
      </rPr>
      <t xml:space="preserve"> PNN COCUY - BOLETERIA EXISTENTE A ABRIL 06 DE 2022 -       </t>
    </r>
    <r>
      <rPr>
        <b/>
        <sz val="11"/>
        <rFont val="Arial Narrow"/>
        <family val="2"/>
      </rPr>
      <t xml:space="preserve">  2</t>
    </r>
    <r>
      <rPr>
        <sz val="11"/>
        <rFont val="Arial Narrow"/>
        <family val="2"/>
      </rPr>
      <t xml:space="preserve">. SFF IGUAQUE - RELACION BOLETERIA A CORTE 5 DE ABRIL 2022 </t>
    </r>
  </si>
  <si>
    <r>
      <t xml:space="preserve">PNN CHINGAZA: </t>
    </r>
    <r>
      <rPr>
        <sz val="11"/>
        <rFont val="Arial Narrow"/>
        <family val="2"/>
      </rPr>
      <t xml:space="preserve"> se presenta el Inventario de Boletería con fecha de corte a 25 de marzo de 2022. Anexos: 2.4.1 Informe_bolet_chingaza.
</t>
    </r>
    <r>
      <rPr>
        <b/>
        <sz val="11"/>
        <rFont val="Arial Narrow"/>
        <family val="2"/>
      </rPr>
      <t xml:space="preserve">PNN SIERRA DE LA MACARENA: </t>
    </r>
    <r>
      <rPr>
        <sz val="11"/>
        <rFont val="Arial Narrow"/>
        <family val="2"/>
      </rPr>
      <t>Para este reporte se entrega inventario de Boleteria, donde se describe el inventario detalllado con sus respectivos consecutivos a la fecha.anexo  2.4.1 Informe_bolet_macarena.</t>
    </r>
  </si>
  <si>
    <r>
      <rPr>
        <b/>
        <sz val="11"/>
        <rFont val="Arial Narrow"/>
        <family val="2"/>
      </rPr>
      <t xml:space="preserve">PNN CHINGAZA: </t>
    </r>
    <r>
      <rPr>
        <sz val="11"/>
        <rFont val="Arial Narrow"/>
        <family val="2"/>
      </rPr>
      <t xml:space="preserve">33,33%
</t>
    </r>
    <r>
      <rPr>
        <b/>
        <sz val="11"/>
        <rFont val="Arial Narrow"/>
        <family val="2"/>
      </rPr>
      <t xml:space="preserve">PNN MACARENA: </t>
    </r>
    <r>
      <rPr>
        <sz val="11"/>
        <rFont val="Arial Narrow"/>
        <family val="2"/>
      </rPr>
      <t xml:space="preserve">33,33%
</t>
    </r>
  </si>
  <si>
    <r>
      <t>PNN GOR</t>
    </r>
    <r>
      <rPr>
        <b/>
        <sz val="11"/>
        <rFont val="Arial Narrow"/>
        <family val="2"/>
      </rPr>
      <t xml:space="preserve">: </t>
    </r>
    <r>
      <rPr>
        <sz val="11"/>
        <rFont val="Arial Narrow"/>
        <family val="2"/>
      </rPr>
      <t>11/04/2022</t>
    </r>
  </si>
  <si>
    <r>
      <rPr>
        <b/>
        <sz val="11"/>
        <rFont val="Arial Narrow"/>
        <family val="2"/>
      </rPr>
      <t xml:space="preserve">PNN Gorgona: </t>
    </r>
    <r>
      <rPr>
        <sz val="11"/>
        <rFont val="Arial Narrow"/>
        <family val="2"/>
      </rPr>
      <t>Informe mensual de boletería por parte de la línea estratégica de Ecoturismo, consolidando los mese enero, febrero y  marzo
Evidencias:
-Recaudos Boleteria 2022  Informe Enero_Febrero_Marzo</t>
    </r>
  </si>
  <si>
    <r>
      <rPr>
        <b/>
        <sz val="11"/>
        <rFont val="Arial Narrow"/>
        <family val="2"/>
      </rPr>
      <t xml:space="preserve">PNN Gorgona: </t>
    </r>
    <r>
      <rPr>
        <sz val="11"/>
        <rFont val="Arial Narrow"/>
        <family val="2"/>
      </rPr>
      <t xml:space="preserve">33,3%
</t>
    </r>
  </si>
  <si>
    <r>
      <rPr>
        <b/>
        <sz val="11"/>
        <rFont val="Arial Narrow"/>
        <family val="2"/>
      </rPr>
      <t xml:space="preserve">GGF: </t>
    </r>
    <r>
      <rPr>
        <sz val="11"/>
        <rFont val="Arial Narrow"/>
        <family val="2"/>
      </rPr>
      <t>05/04/2022</t>
    </r>
  </si>
  <si>
    <r>
      <rPr>
        <b/>
        <sz val="11"/>
        <rFont val="Arial Narrow"/>
        <family val="2"/>
      </rPr>
      <t xml:space="preserve">GGF: </t>
    </r>
    <r>
      <rPr>
        <sz val="11"/>
        <rFont val="Arial Narrow"/>
        <family val="2"/>
      </rPr>
      <t>22/04/2022</t>
    </r>
  </si>
  <si>
    <r>
      <rPr>
        <b/>
        <sz val="11"/>
        <rFont val="Arial Narrow"/>
        <family val="2"/>
      </rPr>
      <t xml:space="preserve">GGF: </t>
    </r>
    <r>
      <rPr>
        <sz val="11"/>
        <rFont val="Arial Narrow"/>
        <family val="2"/>
      </rPr>
      <t>Se adjunta reporte de pagos realizado por Nivel Central a través del portal Bancario, donde se evidencia el control Dual. Perfil Preparador, carga en el portal bancario la información correpondiente del tercero beneficiario del pago y el Perfil Aprobador se encarga de verificar la informacion que carga el perfil preparador para aprobar los paagos.
Se adjunta reporte SIIF de las Ordenes de pago generadas durante el trimestre
Se adjunta relacion de orfeos con la solicitud de devoluciones
Se adjunta reporte bancario de los giros realizados</t>
    </r>
  </si>
  <si>
    <r>
      <rPr>
        <b/>
        <sz val="11"/>
        <rFont val="Arial Narrow"/>
        <family val="2"/>
      </rPr>
      <t xml:space="preserve">GGF: </t>
    </r>
    <r>
      <rPr>
        <sz val="11"/>
        <rFont val="Arial Narrow"/>
        <family val="2"/>
      </rPr>
      <t>6,66%</t>
    </r>
  </si>
  <si>
    <t>Versión: 18</t>
  </si>
  <si>
    <t>Fecha vigencia: 13/10/2022</t>
  </si>
  <si>
    <t>Versión: 4</t>
  </si>
  <si>
    <t>Fecha de solicitud</t>
  </si>
  <si>
    <t>Riesgo / oportunidad</t>
  </si>
  <si>
    <t>Número</t>
  </si>
  <si>
    <t>RADICADO DE SOLICITUD
(Diligenciado por la OAP) o indicar si es correo de consulta pública.</t>
  </si>
  <si>
    <t>GESTIÓN</t>
  </si>
  <si>
    <t>CORRUPCIÓN</t>
  </si>
  <si>
    <t>SEGURIDAD DE LA INFORMACIÓN</t>
  </si>
  <si>
    <t>OPORTUNIDAD</t>
  </si>
  <si>
    <t>Oportunidad</t>
  </si>
  <si>
    <t>Riesgo de corrupción</t>
  </si>
  <si>
    <t xml:space="preserve">Posibilidad de Afectación económica y reputacional por sanciones y demandas, debido a la generación de respuestas de las PQRSD fuera de los términos legales establecidos. </t>
  </si>
  <si>
    <t>Cada responsable asignado en cada Dirección Territorial y en Nivel Central cada vez que se requiera verificar la fecha de vencimiento de PQRSD en el sistema de gestión documental con el proposito de prevenir incumplimientos en los terminos de ley para dar respuesta, mediante la generación de alertas por medio de correo electrónico, al responsable de generar la respuesta. En caso de no realizar la verificación debe realizarse de inmediato. 
Nota: Se aclara que para las áreas protegidas que no reciban PQRSD se remitirán correos electrónicos recordando los tiempos de respuesta legalmente establecidos.</t>
  </si>
  <si>
    <t>1. Realizar sensiblizaciones a Nivel Central y Direcciones Territoriales sobre generalidades de PQRS 
Nota: La meta de la acción de control es anual y corresponde a cada unidad de decisión</t>
  </si>
  <si>
    <t>Presentaciones, 
Listados de asistencia
Flash informativos</t>
  </si>
  <si>
    <t>El responsable asignado en Nivel Central quincenalmente verifica que la respuesta dada al peticionario cumpla con los criterios definidos por el proceso para lograr el correcto cierre del trámite en el sistema de gestión documental, mediante la revisión de los criterios en la matriz de seguimiento de PQRSD del Grupo de Servicio al Ciudadano. En caso de desviación se solicita a la dependencia responsable el cumplimiento del criterio.</t>
  </si>
  <si>
    <t>30/11/2022</t>
  </si>
  <si>
    <t xml:space="preserve">Cuando se identifique la respuesta inoportuna de una PQRSD, el Grupo de Atención al Ciudadano solicitará mediante orfeo o correo electrónico a la dependencia responsable informar las causas del incumplimiento para posteriormente determinar el trámite o no ante la Oficina de Control Disciplinario Interno. </t>
  </si>
  <si>
    <t>Se realizan ajustes a la identificación, valoración y tratamiento del riesgo.</t>
  </si>
  <si>
    <r>
      <t xml:space="preserve">Se diligencian los campos </t>
    </r>
    <r>
      <rPr>
        <i/>
        <sz val="11"/>
        <rFont val="Arial Narrow"/>
        <family val="2"/>
      </rPr>
      <t xml:space="preserve">Diseño del proceso y Transversalidad </t>
    </r>
    <r>
      <rPr>
        <sz val="11"/>
        <rFont val="Arial Narrow"/>
        <family val="2"/>
      </rPr>
      <t>de la pestaña Análisis del contexto.</t>
    </r>
  </si>
  <si>
    <t xml:space="preserve">Se agrega un Riesgos de gestión, se asigna N.° 34. </t>
  </si>
  <si>
    <t>Análisis de contexto</t>
  </si>
  <si>
    <t>Riesgo de gestión</t>
  </si>
  <si>
    <t>Se ajusta redacción de los campos: Acción de control y Registro/ evidencia (acción de control).</t>
  </si>
  <si>
    <t>Se ajusta redacción de los campos: Beneficios a obtener a partir de la implementación de la Oportunidad, Acciones para abordar las oportunidades y Registro/evidencia.</t>
  </si>
  <si>
    <t xml:space="preserve"> Ajuste de todos los campos</t>
  </si>
  <si>
    <t>2.El profesional jurídico de la DTCA revisa trimestralmente el cumplimiento de los requisitos de la salida de trámites para Permiso de adelantar labores de adecuación, reposición o mejoras a las construcciones existentes en el PNN Corales del Rosario, con el objetivo de verificar tiempos y dar cumplimiento a la ejecución de cada fase de conformidad al procedimiento establecido para cada tipo de trámite.
Evidencia: Informe de salida no conforme y registro de control, tratamiento y seguimiento de salidas no conformes, en caso de desviación o incumplimento en los tiempos se determina una acción de tratamiento y un seguimiento respectivo. Nota. Solo se presentaran los tres primeros trimestre del año por los cortes de presentación de los monitoreo de riesgos.</t>
  </si>
  <si>
    <t xml:space="preserve"> Inclusión nota en acción de control 1 e inclusión de un nuevo control 2 para DTCA</t>
  </si>
  <si>
    <r>
      <rPr>
        <b/>
        <sz val="11"/>
        <rFont val="Arial Narrow"/>
        <family val="2"/>
      </rPr>
      <t xml:space="preserve">DTPA: </t>
    </r>
    <r>
      <rPr>
        <sz val="11"/>
        <rFont val="Arial Narrow"/>
        <family val="2"/>
      </rPr>
      <t xml:space="preserve">16/08/2022
</t>
    </r>
    <r>
      <rPr>
        <b/>
        <sz val="11"/>
        <rFont val="Arial Narrow"/>
        <family val="2"/>
      </rPr>
      <t>PNN FARALLONES DE CALI</t>
    </r>
    <r>
      <rPr>
        <sz val="11"/>
        <rFont val="Arial Narrow"/>
        <family val="2"/>
      </rPr>
      <t xml:space="preserve"> 16/08/2022
</t>
    </r>
    <r>
      <rPr>
        <b/>
        <sz val="11"/>
        <rFont val="Arial Narrow"/>
        <family val="2"/>
      </rPr>
      <t>PNN GORGONA</t>
    </r>
    <r>
      <rPr>
        <sz val="11"/>
        <rFont val="Arial Narrow"/>
        <family val="2"/>
      </rPr>
      <t xml:space="preserve"> 16/08/2022
</t>
    </r>
    <r>
      <rPr>
        <b/>
        <sz val="11"/>
        <rFont val="Arial Narrow"/>
        <family val="2"/>
      </rPr>
      <t>SFF ISLA MALPELO</t>
    </r>
    <r>
      <rPr>
        <sz val="11"/>
        <rFont val="Arial Narrow"/>
        <family val="2"/>
      </rPr>
      <t xml:space="preserve"> 16/08/2022
</t>
    </r>
    <r>
      <rPr>
        <b/>
        <sz val="11"/>
        <rFont val="Arial Narrow"/>
        <family val="2"/>
      </rPr>
      <t>PNN KATIOS</t>
    </r>
    <r>
      <rPr>
        <sz val="11"/>
        <rFont val="Arial Narrow"/>
        <family val="2"/>
      </rPr>
      <t xml:space="preserve">16/08/2022
</t>
    </r>
    <r>
      <rPr>
        <b/>
        <sz val="11"/>
        <rFont val="Arial Narrow"/>
        <family val="2"/>
      </rPr>
      <t>PNN MUNCHIQUE</t>
    </r>
    <r>
      <rPr>
        <sz val="11"/>
        <rFont val="Arial Narrow"/>
        <family val="2"/>
      </rPr>
      <t xml:space="preserve">16/08/2022
</t>
    </r>
    <r>
      <rPr>
        <b/>
        <sz val="11"/>
        <rFont val="Arial Narrow"/>
        <family val="2"/>
      </rPr>
      <t>PNN SANQUIANGA</t>
    </r>
    <r>
      <rPr>
        <sz val="11"/>
        <rFont val="Arial Narrow"/>
        <family val="2"/>
      </rPr>
      <t xml:space="preserve"> 16/08/2022
</t>
    </r>
    <r>
      <rPr>
        <b/>
        <sz val="11"/>
        <rFont val="Arial Narrow"/>
        <family val="2"/>
      </rPr>
      <t>PNN URAMBA BAHIA MALAGA</t>
    </r>
    <r>
      <rPr>
        <sz val="11"/>
        <rFont val="Arial Narrow"/>
        <family val="2"/>
      </rPr>
      <t xml:space="preserve"> 16/08/2022
</t>
    </r>
    <r>
      <rPr>
        <b/>
        <sz val="11"/>
        <rFont val="Arial Narrow"/>
        <family val="2"/>
      </rPr>
      <t>PNN UTRIA</t>
    </r>
    <r>
      <rPr>
        <sz val="11"/>
        <rFont val="Arial Narrow"/>
        <family val="2"/>
      </rPr>
      <t xml:space="preserve"> 16/08/2022</t>
    </r>
  </si>
  <si>
    <r>
      <t xml:space="preserve"> La decisión de impulso respectivo a procesos sancionatorios está liderado en la territorial por el área de jurídica, por lo tanto el reporte se realiza desde el consolidado de la DT. En donde, a corte a 31 de julio de 2022 se han proyectado los actos administrativos, presentes en la carpeta adjunta.
</t>
    </r>
    <r>
      <rPr>
        <b/>
        <sz val="11"/>
        <rFont val="Arial Narrow"/>
        <family val="2"/>
      </rPr>
      <t xml:space="preserve">DTPA: </t>
    </r>
    <r>
      <rPr>
        <sz val="11"/>
        <rFont val="Arial Narrow"/>
        <family val="2"/>
      </rPr>
      <t xml:space="preserve">desde la DT se ha realizado el debido proceso de las acciones de proceso sancionatorios identificados en las AP adscritas en la DTPA, reportando para este cuatrimestre 11 autos. 
</t>
    </r>
    <r>
      <rPr>
        <b/>
        <sz val="11"/>
        <rFont val="Arial Narrow"/>
        <family val="2"/>
      </rPr>
      <t>Evidencias:</t>
    </r>
    <r>
      <rPr>
        <sz val="11"/>
        <rFont val="Arial Narrow"/>
        <family val="2"/>
      </rPr>
      <t xml:space="preserve">
-Auto 059 de 9 de mayo 2022
-Auto 060 de 10 de mayo 2022
-Auto 066 de 3 de junio de 2022
-Auto 067 de 3 de junio de 2022
-Auto 069 de 9 de junio de 2022
-Auto 070 de 9 de junio de 2022
-Auto 071 de 15 de junio de 2022
-Auto 072 de 15 de junio de 2022
-Auto 081 de 5 de jul de 2022
-Auto 082 de 8 de jul de 2022
-Auto 086 de 19 de jul de 2022
</t>
    </r>
    <r>
      <rPr>
        <b/>
        <sz val="11"/>
        <rFont val="Arial Narrow"/>
        <family val="2"/>
      </rPr>
      <t>PNN Farallones de Cali</t>
    </r>
    <r>
      <rPr>
        <sz val="11"/>
        <rFont val="Arial Narrow"/>
        <family val="2"/>
      </rPr>
      <t xml:space="preserve">: remitió al Director Territorial las medidas preventivas impuestas al interior del PNN Farallones de Cali., en cumplimiento de lo establecido en la Resolución No 476 de 2012. 
</t>
    </r>
    <r>
      <rPr>
        <b/>
        <sz val="11"/>
        <rFont val="Arial Narrow"/>
        <family val="2"/>
      </rPr>
      <t xml:space="preserve">Evidencias:
</t>
    </r>
    <r>
      <rPr>
        <sz val="11"/>
        <rFont val="Arial Narrow"/>
        <family val="2"/>
      </rPr>
      <t xml:space="preserve">Expediente:12 del 2022:  memo 20227660002411 del 07 04 2022.
Expediente 14 del 2022:  memo: 20227660002471 del 07 04 2022
Expediente 23 de 2022:  memo 20227660010213 16 06 2022
Expediente 24 de 2022:  memo 20227660010413 22 06 2022
Expediente 26 de 2022:  memo 20227660011453 07 07 2022
Para las demás áreas protegidas, PNN Gorgona, PNN Munchique, PNN sanquianga, PNN Uramba, PNN Katios, PNN Utria y el SFF Malpelo, en lo transcurrido del segundo cuatrimestre no se han identificado acciones que requieran el inicio de un proceso sancionatorio.
Evidencias:
</t>
    </r>
    <r>
      <rPr>
        <b/>
        <sz val="11"/>
        <rFont val="Arial Narrow"/>
        <family val="2"/>
      </rPr>
      <t>PNN Gorgona</t>
    </r>
    <r>
      <rPr>
        <sz val="11"/>
        <rFont val="Arial Narrow"/>
        <family val="2"/>
      </rPr>
      <t xml:space="preserve">:  Remisión recorridos PVC
</t>
    </r>
    <r>
      <rPr>
        <b/>
        <sz val="11"/>
        <rFont val="Arial Narrow"/>
        <family val="2"/>
      </rPr>
      <t>SFF ISLA MALPELO:</t>
    </r>
    <r>
      <rPr>
        <sz val="11"/>
        <rFont val="Arial Narrow"/>
        <family val="2"/>
      </rPr>
      <t xml:space="preserve">  Remisión recorridos PVC
</t>
    </r>
    <r>
      <rPr>
        <b/>
        <sz val="11"/>
        <rFont val="Arial Narrow"/>
        <family val="2"/>
      </rPr>
      <t>PNN LOS KATIOS</t>
    </r>
    <r>
      <rPr>
        <sz val="11"/>
        <rFont val="Arial Narrow"/>
        <family val="2"/>
      </rPr>
      <t xml:space="preserve">: Remisión recorridos PVC
</t>
    </r>
    <r>
      <rPr>
        <b/>
        <sz val="11"/>
        <rFont val="Arial Narrow"/>
        <family val="2"/>
      </rPr>
      <t>PNN MUNCHIQUE</t>
    </r>
    <r>
      <rPr>
        <sz val="11"/>
        <rFont val="Arial Narrow"/>
        <family val="2"/>
      </rPr>
      <t xml:space="preserve">: Remisión recorridos PVC
</t>
    </r>
    <r>
      <rPr>
        <b/>
        <sz val="11"/>
        <rFont val="Arial Narrow"/>
        <family val="2"/>
      </rPr>
      <t>PNN SANQUIANGA</t>
    </r>
    <r>
      <rPr>
        <sz val="11"/>
        <rFont val="Arial Narrow"/>
        <family val="2"/>
      </rPr>
      <t xml:space="preserve">: Remisión recorridos PVC
</t>
    </r>
    <r>
      <rPr>
        <b/>
        <sz val="11"/>
        <rFont val="Arial Narrow"/>
        <family val="2"/>
      </rPr>
      <t xml:space="preserve">PNN URAMBA BAHIA MALAGA: </t>
    </r>
    <r>
      <rPr>
        <sz val="11"/>
        <rFont val="Arial Narrow"/>
        <family val="2"/>
      </rPr>
      <t xml:space="preserve">Remisión recorridos PVC
</t>
    </r>
    <r>
      <rPr>
        <b/>
        <sz val="11"/>
        <rFont val="Arial Narrow"/>
        <family val="2"/>
      </rPr>
      <t>PN UTRIA</t>
    </r>
    <r>
      <rPr>
        <sz val="11"/>
        <rFont val="Arial Narrow"/>
        <family val="2"/>
      </rPr>
      <t>:  Remisión recorridos PVC</t>
    </r>
  </si>
  <si>
    <t>Ajuste en la redacción del nombre del riesgo.</t>
  </si>
  <si>
    <t xml:space="preserve">Perdida del conocimiento de la información explicita y tacita de la Entidad </t>
  </si>
  <si>
    <t xml:space="preserve">1. </t>
  </si>
  <si>
    <t xml:space="preserve">Los funcionarios de la Entidad realizan la recopilación y envío de la información de desarrollo de sus actividades por medio de:
unidad de back up, donde GTIC realiza su back up, definido en el instructivo de back ups cargado en el SGI, las evidencias las cuelgan en un DRIVE que sube cada jefe. Relación de evidencias de compromisos concertados en aplicativo de Función Pública EDL. Estos back ups los realizan con periodicidad de 2 veces al año y deben tener cargadas las evidencias. Esto se realiza para recopilar y almacenar la información del desarrollo de las activiades de los funcionarios. El registro se maneja desde lo definido en TRD. 
</t>
  </si>
  <si>
    <t>Generar instructivo, formato y hoja de ruta para implementar en la Entidad el levantamiento de la información relevante en nivel central.</t>
  </si>
  <si>
    <t xml:space="preserve">Listados de asistencia, comunicaciones o correos u ORFEOS que hagan parte de la gestión de generación del instructivo, formato y hoja de ruta para el levantamiento de la información relevante de la Entidad en Nivel Central </t>
  </si>
  <si>
    <t xml:space="preserve">Grupo de Gestión del Conocimiento y la Innovación </t>
  </si>
  <si>
    <t xml:space="preserve">2. </t>
  </si>
  <si>
    <t>En el caso de los contratistas, la información de desarrollo de sus contratos se recopila por medio de la revisión y control a los informes presentados mensualmente, donde reposan las evidencias de las actividades realizadas. Estos se compilan en DRIVES y SECOP II. Se realiza de forma mensual el cargue de la información necesaria en las plataformas y herramientas dispuestas para recopilar y almacenar la información del desarrollo de las actividades de los contratistas.  Se recopila la información y se carga en el SECOP II   y se evidencia con la revisión frente al cargue de la información en el SECOP II para realizar los pagos, por parte del supervisor, financiera y contratos, para ejecutar los pagos a los contratistas.</t>
  </si>
  <si>
    <t>3.</t>
  </si>
  <si>
    <t>Se solicitan anualmente backups a todos los servidores de la entidad, donde queda la información anual por vigencia de lo realizado por cada uno. Los back ups de la información la realiza el GTIC de forma anual para recopilar y almacenar la información del desarrollo de las actividades de los servidores públicos.  Esta recopilación queda en un servidor y la administra el GTIC. (La información queda almacenada en el servidor, en el manual del GTIC indican como se realiza.</t>
  </si>
  <si>
    <t>Gestión Jurídica</t>
  </si>
  <si>
    <t>13 - 35</t>
  </si>
  <si>
    <t>Se complementan los campos a diligenciar considerando el riesgo de gestión agregado (35)</t>
  </si>
  <si>
    <t>Ajuste en la redacción de la oportunidad en los campos acciones para abordar y registro de evidencia</t>
  </si>
  <si>
    <t>Generación y estructuración de información a partir del catálogo que se encuentra oficializado ante el SGI</t>
  </si>
  <si>
    <t>Cumplimiento de la documentación del modelo de datos geográfico a partir de los lineamientos en el catalogo de objetos vigente en la Entidad</t>
  </si>
  <si>
    <t xml:space="preserve">
Listas de asistencia reuniones de revisión o correos electrónicos o actas de revisión </t>
  </si>
  <si>
    <t xml:space="preserve">Listas de asistencia o correos electrónicos de revisión y ajustes del instructivo </t>
  </si>
  <si>
    <t>Activos de la información</t>
  </si>
  <si>
    <t>Se ajusta sigla del dueño del activo en el inventario activos de información</t>
  </si>
  <si>
    <t>Listado de asistencia y/o presentación y/o correo electrónico y/o informe y/o infografía</t>
  </si>
  <si>
    <t>Ajuste en la redacción del control existente y en el producto/evidencia de la acción de control.</t>
  </si>
  <si>
    <t>Ajuste en la redacción del riesgo.</t>
  </si>
  <si>
    <t>Posibilidad de recibir o solicitar cualquier dádiva a nombre propio o para un tercero en la ejecución de las actividades propias del proceso Direccionamiento Estratégico incumpliendo el procedimiento de conflicto de intereses establecido por la entidad.</t>
  </si>
  <si>
    <t>Posibilidad de recibir o solicitar cualquier dádiva a nombre propio o para un tercero en la ejecución de las actividades propias del proceso Cooperación Nacional No oficial e Internacional y Asuntos Internacionales incumpliendo el procedimiento de conflicto de intereses establecido por la entidad.</t>
  </si>
  <si>
    <t>25 - 28 - 29 - 30 - 31 - 32 - 33</t>
  </si>
  <si>
    <t>Certificación y/o asistencia a los eventos</t>
  </si>
  <si>
    <t>2. Participar de la capacitación virtual en el Catálogo de Clasificación Presupuestal (CCP) aplicado al Presupuesto General de la Nación (PGN) u otro evento al que sea invitado el grupo de gestión financiera y este relacionado con las etapas de la cadena presupuestal</t>
  </si>
  <si>
    <t>Ajuste en la redacción de la acción 2 y el producto/evidencia de la misma.</t>
  </si>
  <si>
    <t>1. El personal del proceso de Comunicaciones realizará seguimiento al conocimiento y apropiación sobre los lineamientos estandarizados y documentados por la Entidad relacionados con el procedimiento de conflicto de intereses con el objetivo de ser implementado y ejecutado según la necesidad u ocurrencia del tema; Mediante una encuesta de conocimiento trimestral. En caso de desviaciones (que la persona no tenga conocimiento) se socializará los lineamientos del tema y se realizará nuevamente la encuesta</t>
  </si>
  <si>
    <t>Ajuste en la redacción del control existente y en el registro/evidencia de la acción de control.</t>
  </si>
  <si>
    <r>
      <rPr>
        <b/>
        <sz val="11"/>
        <rFont val="Arial Narrow"/>
        <family val="2"/>
      </rPr>
      <t xml:space="preserve">GCM: </t>
    </r>
    <r>
      <rPr>
        <sz val="11"/>
        <rFont val="Arial Narrow"/>
        <family val="2"/>
      </rPr>
      <t xml:space="preserve">1. En el marco de la campaña sobre la certificación de contenidos actualizados en página web e intranet, que se tiene programado realizar durante la vigencia 2022, para este periodo se realizó el diseño de una pieza informativa recordando la expedición de la certificación de actualización de contenidos.
Anexo 1 Pieza Informativa Certificación PW e Intranet
Como acciones complementarias a este control se realizaron las siguientes acciones de la campaña desde el GCM:
-Se realizó el envío de la pieza diseñada a través del correo interno a los servidores de PNN.
Anexo 2 Socialización Pieza Certificación PW e intranet correo interno
 -Se socializó a través del correo interno el día 19 de abril el memorando 20221020005463 a todas las unidades de decisión solicitando actualizar los delegados de cargar los contenidos en página web e intranet para próximas capacitaciones
Anexo 3 Memorando 20221020005463 Solicitando delegado cargue de información web e intranet
Anexo 4 Correo Interno socialización Memorando 20221020225463
Link de evidencias: https://drive.google.com/drive/folders/1T7soTzl7uE4VZOGssczV5bCJeL5HgcF2 </t>
    </r>
  </si>
  <si>
    <t>Los soportes suministrados y la descripción de los mismos en la matriz, son eficaces y denotan seguimiento que aportan a  la No materializar el Riesgo.</t>
  </si>
  <si>
    <t xml:space="preserve">GCM 1. En el marco de la campaña sobre la certificación de contenidos actualizados en página web e intranet, que se tiene programado realizar durante la vigencia 2022, para este periodo se realizó el diseño de una pieza informativa recordando la expedición de la certificación de actualización de contenidos.
Anexo 1 Pieza Informativa Certificación PW e Intranet
Como acciones complementarias a este control se realizaron las siguientes acciones de la campaña desde el GCM:
-Se realizó el envío de la pieza diseñada a través del correo interno a los servidores de PNN.
Anexo 2 Socialización Pieza Certificación PW e intranet correo interno
 -Se socializó  a través del correo interno el día 19 de abril el memorando 20221020005463 a todas las unidades de decisión solicitando actualizar los delegados de cargar los contenidos en página web e intranet para próximas capacitaciones
Anexo 3 Memorando 20221020005463 Solicitando delegado cargue de información web e intranet
Anexo 4 Correo Interno socialización Memorando 20221020225463
Link de evidencias: https://drive.google.com/drive/folders/1T7soTzl7uE4VZOGssczV5bCJeL5HgcF2
</t>
  </si>
  <si>
    <r>
      <rPr>
        <b/>
        <sz val="11"/>
        <rFont val="Arial Narrow"/>
        <family val="2"/>
      </rPr>
      <t xml:space="preserve">GTEA: </t>
    </r>
    <r>
      <rPr>
        <sz val="11"/>
        <rFont val="Arial Narrow"/>
        <family val="2"/>
      </rPr>
      <t>Se evidencia el reporte de ORFEO del Líder temático de RNSC de GTEA con 690 transacciones documentadas relacionadas con RNSC. Se evidencia reporte de correos electrónicos con solicitud de radicación para 368 solicitudes relacionadas con RNSC. Anexos. Relación correos trámitesGTEA_radicados 2022 y Reporte ORFEO RNSC.</t>
    </r>
  </si>
  <si>
    <r>
      <rPr>
        <b/>
        <sz val="11"/>
        <rFont val="Arial Narrow"/>
        <family val="2"/>
      </rPr>
      <t xml:space="preserve">GTEA: </t>
    </r>
    <r>
      <rPr>
        <sz val="11"/>
        <rFont val="Arial Narrow"/>
        <family val="2"/>
      </rPr>
      <t>Se evidencia el reporte de ORFEO del Líder temático de RNSC de GTEA con 690 transacciones documentadas relacionadas con RNSC. Se evidencia reporte de correos electrónicos con solicitud de radicación para 368 solicitudes relacionadas con RNSC. Anexos. Correos electrónicos y Reporte ORFEO RNSC.</t>
    </r>
  </si>
  <si>
    <t>Los soportes suministrados y la descripción de los mismos en la matriz, son eficaces y denotan seguimiento que aportan a la No materializar el Riesgo.</t>
  </si>
  <si>
    <t>DTCA:Para el primer trimestre de la vigencia  2022, el 100% de los bienes recibidos fueron 38 categorizados de la siguiente manera: Donación - Bienes inmuebles 1 (sede operativa Ituango),  Donación convenio UNIMAG - PNNC: 36 Bienes. 22 bienes devolutivos y 14 bienes controlables. Reposición de siniestro 1 (Equipo de computo DT).  Los presentes bienes fueron enviados para asegurar y actualizados en el sistema de inventario NEON por parte del almacenista de la Dirección Territorial.  Evidencias:1001-1353-MEC_2022002 SEDE OPERATIVA TIAUNGO-firmado (1); 1001-1354-MEC_2022003 REPOSICIÓN SINIESTRO DIRECCIÓN TERRITORIAL-firmado; 1001-1369-MEC_2022007 DONACIÓN CONVENIO VIPIS-firmado (1)signed; Correo de Parques Nacionales Naturales de Colombia - INCLUSIÓN DE BIENES _ CASA HABITACIONAL SEDE ITUANGO PL 71671; Correo de Parques Nacionales Naturales de Colombia - INCLUSIÓN DE BIENES _ CONVENIO INTERADMINISTRATIVO UNIMAG-PNCC _ VIPIS; Correo de Parques Nacionales Naturales de Colombia - INCLUSIÓN DE BIENES _ EQUIPO DE COMPUTO PLACA 71670 _ REPOSICIÓN SINIESTRO DLM21281521; GRF_FO_14-Inclusión-yo-Exclusión-de-bienes-programas-de-segurosV41 CONVENIO UNIMAG-PARQUES - VIPIS;GRF_FO_14-Inclusión-yo-Exclusión-de-bienes-programas-de-segurosV41 Reposición siniestro dt; GRF_FO_14-Inclusión-yo-Exclusión-de-bienes-programas-de-segurosV41 sede operativa ituango 
DTOR: Se reporto de manera oportuna los bienes a asegurar, anexo las evidencias correspondientes al periodo solicitado:1. Salidas por transferencia de elementos GN Ene-Febre (Anexos: 1.1.Sal. Alm. GN ene_feb);  2. Formatos de Inclusión y/o Exclusión del mes de enero(Anexos: 2.1 ); 3. Correo de envío de formato de inclusión y/o Exclusión al nivel central (Anexos: 3.1).
DTAO: Para este periodo no registraron entradas de activos, por lo tanto no se efectuaron solicitudes de aseguramiento. Evidencias: N.A.
DTAM: Para el primer trimestre de la vigencia actual se hizo efectivo el ingreso de un (Activo) y 10 controlables al inventario de la DTAM, el cual se reportó a nivel cenrtral de manera oportuna para el aseguramiento de los bienes respectivos.  Anexo 1. Entradas de almacén. Anexo 2: Matrices inclusión de bienes y Anexo 3. Correos enviado al GPC.
DTPA: Se ha realizado el ingreso de activos, cumpliendo con el proceso establecido en la entidad: evidencias: Anexo 01. FORMATO DE INCLUSION - EXCLUSIÓN.xls, Anexo 02. INCLUSION FIRMADA.pdf, Anexo 03. CORREO INCLUSION COMPRA CARPAS FARALLONES.pdf, Anexo 04. 1001-993-MEC firmado.pdf y Anexo 05.1001-995-MEC firmado.pdf
DTAN: Se anexa entradas de almacén fuente FONAM mes de marzo  de 2022 . ( / Se crea carpeta FONAM)
 Se anexa entradas de almacén fuente GN Mes de enero, febrero y marzo de 2022 . (Se crea carpeta GN). Se anexan carpeta: INCLUSION Y EXCLUSION: Formatos en PDF de reportes de inclusión y exclusión de los meses de enero y febrero de 2022. NOTA:Mes marzo- No se anexan formatos de inlcusion y exclusion y asi mismo memorando debido a que se encuentra porceso de  cierre..ANEXOS:1.  Entradas FONAN: No.1001-614-MEC y 1001-615-MEC.- 2. ENTRADAS GN ENERO:: 1001-1061-MEC, 1001-1068-MEC y 1001-1070-MEC.-   ENTRADAS GN FEBRERO: 1001-1092-MEC, 1001-1095-MEC , 1001-1106-MEC y 1001-MEC-1120.-  ENTRADAS GN MARZO: 1001-1142-MEC, 1001-1140-MEC. 3. INCLUSIÓN Y EXCLUSIÓN :FORMATOS DE INCLUSION MESES ENERO Y FEBRERO  -  MEMORANDOS DE LOS MESES ENERO Y FEBRERO 2022.</t>
  </si>
  <si>
    <t>PNN Cueva de los Guácharos:  Se realiza la Socialización del Plan de Contingencia por el riesgo público aprobado.
Evidencias: 2022-03-12 Acta N°062 Riesgo Público
PNN CV Doña Juana C: El PNN cuenta con el PCRP aprobado y la socialización para la presente vigencia 2022 está programada para el próximo trimestre.
Evidencias: N.A. para el periodo
PNN las Hermosas: El AP se encuentra en el proceso de actualización del PCRP. El documento técnico fue enviado (25/03/2022) una vez se realizaron los ajustes solicitados desde la OGR (octubre del 2021) con el fin de actualizarlo a la vigencia 2022. Se adjunta como evidencia memorando remisorio # 20226190000443 y documento técnico PCRP.
Evidencias: 1. Memorando_20226190000443_PCRP_pHer; 2.PCRP_2022-2023-ACT-MARZ-2022_con_ajustes
PNN Las Orquideas: El Plan de contingencia de Riesgo Público para el AP ya se encuentra aprobado mediante memorando 20211500003323 del 30/11/2021; La socialización al equipo técnico del parque, se ha programado para desarrollarse el 26/04/2022.
Evidencias: 20211500003323 Orfeo de aprobación PCRP ORQ
DTAO PNN Los Nevados: El Parque Nacional Natural Los Nevados cuenta con la aprobación de la actualización del Plan de Contingencia para el Riesgo Público a partir del memorando No. 20211500003053 del 08-11-2021 suscrito por el jefe Oficina Gestión del Riesgo de Parques Nacionales Naturales de Colombia. La socialización de este plan y la orientación de lineamientos para la implementación del mismo se ha considerado realizar durante Comité Local con la participación del equipo de trabajo (funcionarios y contratistas) del PNN Los Nevados, actividad que se programó para el mes de mayo de 2022. 
Evidencias: 1. Memorando No. 20211500003053 del 08-11-2021 ; 2.Correo progr Socialización PCRP
PNN Nevado del Huila: Para el año 2022, el PNN Nevado del Huila actualizará el Plan de contingencia de riesgo Público. En la planeación del AP, se espera presentar para aprobación el documento actualizado con sus respectivos soportes en el segundo cuatrimestre del año
Evidencias: N.A. para el periodo.
PNN Puracé: En Comité interno del PNN Puracé el día 11 de marzo de 2022 se socializó al personal el PCRP, se mencionó que se debe ajustar en esta vigencia 2022, el encargado de consolidar la información actualizada será el profesional Especializado Carlos A. Becerra Hurtado. Se proyectará reuniones internas para adelantar el tema.
Evidencias: Acta-de-reunion_Comité Puracé_11 marz 2022;  2.Lista asistencia Comité local PNN Puracé_11 marzo 2022
PNN Selva de Florencia: El PNN cuenta con el Plan de Contingencia de Riesgo Público aprobado y para la vigencia 2022 se programa la socialización con el equipo del Parque durante el segundo y tercer trimestre del año 2022.
Evidencias: N.A. para el periodo.
PNN Tatamá: El PNN Tatamá  cuenta con PCRP aprobado en el 2021 y desarrolló la socialización del PCRP el día 4 de abril 2022 con el equipo de trabajo del AP.Evidencias: gd_fo_01_acta-de-reunion_PCRP y lista asistencia TAT, 
Santuario de Flora Isla de la Corota: el Plan de contingencia por riesgo público aprobado en el 2021 con orfeo 20211500000363  del  29-01-2021 y tiene vigencia de  dos años; se socializó con el equipo de trabajo el día 22 de marzo 2022.
Evidencias: 1.Lista asistencia socialización PCRP_SFIC_Marzo 22_22, 2 Acta No 1 _Socialización PCRP SFIC_Equipo_22_03_2022 3.20211500000363_Memo Aprob PCRP COR
SFF GALERAS: Se cuenta con el protocolo aprobado con memorando 20201500003253 del 31 de diciembre de 2020 el cual se encuentra vigente acorde a lo establecido en el procedimiento de gestión de riesgo público (AAMB_PR_07_Versión 5) el cual cita que se debe "Actualizar el Plan de Contingencia para Riesgo Público cada dos años”. El AP tiene contemplado para el segundo semestre enviar a la DT la actualización del protocolo. Igualmente se realizó la socialización del PCRP vigente al equipo del AP el 7 de abril 2022, se adjunta acta que contiene fotos y lista de asistencia.Evidencia: 1. Memorando aprobación _RP_31 Dic 20202. Acta Riesgo Publico 7 abril 2022.pdf
SFF Otún Quimbaya: El SFF cuenta con el Plan de Contingencia para Riesgo Público aprobado (mediante memorando N.º 2021150000208 del 30 de agosto de 2021). Para el segundo cuatrimestre se programará reunión de socialización con el equipo del AP.
Evidencias: N.A. para el periodo.</t>
  </si>
  <si>
    <t>1.	PNN Complejo volcánico Doña Juana: El PNN cuenta con el PCRP aprobado (20206170001323  del 31 dic 2020) y programado para su actualización en el último trimestre de 2022, se realizó la socialización del PCRP el 12 de agosto 2022 en el marco del comité local del PNN. Evidencias: ASISTENCIA COMITE LOCAL PNN CVDJC AGOS 2022.
2.	PNN Cueva de Los Guacharos: El PNN cuenta con el PCRP aprobado (Orfeo 20211500003273 del  26-11-2021) por tanto no debe actualizar en esta vigencia el PCRP,  se realizó socialización reportada en el primer cuatrimestre 2022.  Evidencias: N.A. para el periodo.
3.	PNN Las Hermosas: Se tiene aprobado el PCRP a partir del 25 de mayo de 2022 con memorando 20221500001183, se  tiene programado reunir al equipo para el mes de septiembre  socializarle el PCRP aprobado.   Evidencias: 1.MEMORANDO_APROBACION_PCRP_2022, 2. PCRP APROBADO_2022, 3. Correo  - Invitación_ Socialización del Plan de contingencia de riesgo público vie 9 de sept de 2022.
4.	PNN Las Orquídeas: El PNN cuenta con el PCRP aprobado (Orfeo 20211500003273 del  26-11-2021) por tanto no debe actualizar en esta vigencia el PCRP, Se realizó la socialización del Plan de Contingencias para Riesgo Publico – PCRP, al equipo del parque el día 24 de mayo de 2022.   Evidencias: 20211500003323 Orfeo de aprobación PCRP ORQ, 20211500003323 PCRP ORQ final aprob nov2021, Acta Socialización PECRP equipo PNNO.
5.	PNN Los Nevados: El Parque Nacional Natural Los Nevados cuenta con la aprobación de la actualización del Plan de Contingencia para el Riesgo Público (MEMORANDO No. 20211500003053 del 08-11-2021) por tanto no debe actualizar en esta vigencia el PCRP.  La socialización de este plan y la orientación de lineamientos para la implementación del mismo, se realizó el 9 de junio de 2022 durante Comité Local con la participación del equipo de trabajo (funcionarios y contratistas) del PNN Los Nevados.   Evidencias: 1. Lista Asistencia Socialización PCRP,  2.Presentación INDUCCION PDCRP 2022.
6.	PNN Nevado Del Huila: EL PNN tiene PCRP aprobado (orfeo 20201500003233 Fecha: 30-12-2020) y programado para su actualización en el último trimestre de 2022, Durante el periodo de reporte, el PNN Nevado del Huila ha avanzado en la actualización del Plan de Contingencia por Riesgo Público, una vez aprobado se procederá a la socialización del mismo con el equipo de trabajo del AP. Evidencias: N.A. para el periodo
7.	PNN Puracé: El documento PCRP del PNN Puracé fue actualizado y remitido a la DTAO el día 11 de mayo de 2022 mediante el Memorando 20226230000623; posterior a ello la DTAO remite el documento a la Oficina de Gestión del Riesgo para su aprobación, dicho envío se realiza el día 22 de julio de 2022 mediante el Memorando No. 20226120001323. 
Evidencias: 120226120001323_Remi OGRD PCRP PUR, 120226230000623_ Remi PCRP PUR a la DT.
8.	PNN Selva De Florencia: El PNN cuenta con el Plan de Contingencia de Riesgo Público aprobado ( Orfeo 20211500000513  del  26-02-2021) por tanto no debe actualizar en esta vigencia el PCRP, El día 16 de mayo se realiza la socialización del Plan de Contingencia de Riesgo Público con todo el equipo del Parque. Evidencia: LA_AM_16-05-22_Socializacion_PCRP_PNNSFL
9.	PNN Tatamá: El PNN cuenta con el Plan de Contingencia de Riesgo Público aprobado ( orfeo 20211500000343  del  28-01-2021) por tanto no debe actualizar en esta vigencia el PCRP, en el marco del comité del PNN se realiza la socialización PCRP agosto 2022.  Evidencias: Acta_reunión_08_agosto_222, Lista Asistencia Reunión Equipo técnico.
10.	SFF Galeras: Durante este periodo se actualizo el Plan de contingencia por riesgo público del AP con el equipo de trabajo Orfeo 20226270001563 y fue validado y remitido por la DT a la OGRD para aprobación con Orfeo 20226120001333 del 22 jul 2022 . Evidencia: Anexo 1_PCRP_Actualizado, Anexo 2_Memo remisorio DTAO, Anexo 3_Memo DT_OGR
11.	SFF Isla de La Corota: El AP cuenta con el Plan de Contingencia de Riesgo Público aprobado (20211500000363 del 29-01-2021) por tanto no debe actualizar en esta vigencia el PCRP,  y se socializó al equipo de trabajo  se cumplió meta y reporto  en el 1 cuatrimestre. Evidencias: N.A. para el periodo.
12.	SFF Otún Quimbaya:  El PNN cuenta con el Plan de Contingencia de Riesgo Público aprobado (20211500002083 del 30-08-2021) por tanto no debe actualizar en esta vigencia el PCRP.  El pasado 24 de mayo en reunión de equipo se socializa  los avances de la implementación  del protocolo de riesgo Publico, se trabajó especialmente en la unificación de criterios como una acción preventiva orientada a la reducción de la vulnerabilidad. Evidencias: Anexo 1. Acta y lista de Asistencia</t>
  </si>
  <si>
    <t>PNN Cueva de los Guácharos: el documento PECDNSN no ha sido aprobado, la Oficina del riesgo envía solicitud de revisión y comentarios al AP para realizar los respectivos ajustes. Por tanto se espera su aprobación para la respectiva socialización.
Evidencias: 120216120001133_00007
PNN CV Doña Juana C: El PECDNS no cuenta aún con la aprobación, por tanto, se está a la espera de su aprobación para socializar con los entes territoriales, se realizó la consulta sobre su estado.
Evidencias: Memorando Consulta sobre el PECDNS del CVDJC
PNN las Hermosas: Se tiene programada la socialización del PECDNS con la alcaldía de Palmira, Se adjunta oficio remitido a la Alcaldía del municipio de Palmira, con el fin de solicitar espacios para socializar el PECDNS ante los CMGRDS y la respectiva respuesta dela Alcaldía. La reunión en Palmira se llevó a cabo el día 7 de abril 2022 se adjunta lista de asistencia, ya que el acta está en construcción por parte de la persona encargada en la alcaldía. Se realizó la reunión con el CMGR con la alcaldía de Chaparral (programada desde el 2021) se adjunta lista de asistencia, ya que el acta está en construcción por parte de la persona encargada en la alcaldía
Evidencias:1.Oficio_espacio_PECDNS_CMGR; 2. Respuesta_alcaldía_PECDNS; 3.Lista asistencia CMGR Palmira  7 4 2022.4. Lista Asistencia Chaparral 1 04 2022
PNN Las Orquídeas: Para la socialización del Plan de emergencia y contingencia ante los entes municipales, se está en espera de la aprobación del documento del documento por parte de la oficina de gestión del riesgo.  Una vez se cuente con dicha aprobación, se procederá invitar a las entidades presentes en el territorio.
Evidencia: N.A.
PNN Los Nevados: El Plan de emergencia y contingencia se encuentra en revisión por parte del nivel central (20216120000993), una vez sea aprobado, se procederá a socializar con las entidades competentes presentes en el territorio.
Evidencia: N.A.
El PNN Nevado del Huila: Durante el periodo de reporte no ha realizado socialización del Plan de Emergencias y Contingencias con las instancias territoriales del SNGRD, esto debido a que a la fecha no se tiene el PEC aprobado, haciendo la claridad que fue presentado con los ajustes solicitados por la OGR a la DTAO para su revisión en el mes de noviembre de 2021
Evidencias: No aplican para el Periodo
PNN Puracé: No ha sido posible socializar el PNN Puracé en las instancias municipales o departamentales durante este periodo de reporte. Se espera que los CMGRD se reúnan en el segundo trimestre del año y tener el espacio para la respectiva socialización del PECDNS del PNN Puracé.
Evidencias: No aplican para el Periodo
PNN Selva de Florencia: Se programa socialización del Plan de Emergencia y Contingencia con instancias territoriales del Municipio de Pensilvania y de Samaná, durante el segundo y tercer trimestre del año 2022, respectivamente. El PECDNS se encuentra en revisión por parte de la DTAO.
Evidencias: No aplican para el Periodo
PNN Tatamá: El PECDNS no se encuentra aprobado, la DTAO realizo la revisión y remitió al nivel central, una vez sea aprobado se procederá a su socialización con las entidades territoriales correspondientes.
Evidencias: 120226120000643_envio OGR
Santuario de Flora Isla de la Corota: Se solicitó el espacio correspondiente al CMDGR Pasto y se realizó la respectiva socialización del PECDNS.
Evidencias: 1. 20226260000731 CMGRD_Marzo 24 de 2022; 2. Respuesta CMGRD CIRCULAR 005_Marzo 29 de 2022." 3. Acta CMGR 31 de marzo
El SFF Galeras: Se remitió la actualización del PEC en el 2021 el cual fue revisado por la DTAO y remitido al NC para su aprobación con memorando 20216120001343 del 4 noviembre de 2021, por tanto, se está a la espera de la aprobación del PEC por parte del NC para proceder a la socialización a Entidades. 
Evidencias: N.A.
SFF Otún Quimbaya: El pasado 22 de marzo con Orfeo # 20226280000433 se envió la actualización del plan de emergencias y contingencias a la DT, una vez sea aprobada la actualización por parte de la OGR, se procederá con la socialización a las instancias territoriales. Evidencias: 1. Orfeo 20226280000433</t>
  </si>
  <si>
    <t>1.	PNN Complejo volcánico Doña Juana: El PECDNS no cuenta aún con la aprobación, por tanto, se está a la espera de su aprobación para socializar con los entes territoriales. Evidencias: N.A. para el periodo
2.	PNN Cueva de Los Guacharos: El PNN Envía a la DT documento ajustado para su posterior envío a la OIGR. Por tanto, se espera su aprobación para la respectiva socialización. Evidencias: N.A. para el periodo
3.	PNN Las Hermosas: El PECDNS fue remitido desde el GR-DTAO a OGR-NC día 23 de julio de 2022 con memorando 20221500001183, estamos pendientes de comentarios o aprobación para su socialización. Evidencias: N.A. para el periodo
4.	PNN Las Orquídeas: PNNO: El plan de emergencias y contingencia aún se encuentra en revisión por parte del AP , sin embargo, se adelantó una socialización previa del plan ante el concejo municipal de Abriaquí. Evidencias: 1. Informe_Socilizacion_PLEDNS_Abriaqui, 2. Asistencia_socialización_PLEDNS
5.	PNN Los Nevados: En atención al memorando 20221500000693 se remite ajustes al Plan de Emergencias y Contingencias por Desastres Naturales y Socio Naturales del PNN Los Nevados, el cual fue revisado y actualizado en coordinación con la profesional y líder de gestión del riesgo de la DTAO y conforme a las instrucciones dadas por la Oficina de Gestión del Riesgo del nivel central, a la espera de revisión y aprobación para proceder a socializar. Evidencias: N.A. para el periodo
6.	PNN Nevado Del Huila: Durante el periodo de reporte no ha realizado socialización del Plan de Emergencias y Contingencias con las instancias territoriales del SNGRD, esto debido a que a la fecha no se tiene el PECDNS aprobado, sin embargo, se menciona que durante el periodo de reporte, en el mes de julio de 2022, se envió Orfeo a la OGR del nivel central con PECDNS actualizado, para revisión y aprobación.  Evidencias: N.A. para el periodo
7.	PNN Puracé: Se cuenta con el PECDNS aprobado y vigente (20211500000683 del 19-03-2021) Durante los espacios realizados en el marco de la emergencia natural por actividad volcánica del Volcán Puracé se tuvo la oportunidad de presentar elementos del PECDNS ante entidades del orden local, regional y nacional, tales como el CMGDR de Puracé, OAGRD del Departamento del Cauca, el SGC y el Observatorio Vulcanológico y Sismológico de Popayán, Bomberos voluntarios, Defensa Civil, entre otros. Evidencias: 1. gd-fo-02-lista-de-asistencia AYUDA MEMORIA SGC 19 MAYO2022, 2. gd-fo-02-lista-de-asistencia y ayuda memoria SGC 16 MAYO2022, 3. lista asistencia y ayuda memoria 1era Mesa tecnica local capacidad de respuesta, 4. Memoria_02_06_2022_IVmesatécnica_GRN_def, 5. Resumen_08deabril_Segunda SesiónPMU_Popayan C, 6. Resumen_reuGRN_21_04_2022_III Mesa Técnica_Popayan_def, 7 Resumen_29dejunio2022_Cuarto Consejo Extraordinario_CDGRD_Sesion virtual
8.	PNN Selva De Florencia:  El día 3 de junio mediante Memorando 20226120001163 se envía el PECDNS para aprobación a la ORG. Una vez se tenga aprobado se programará su socialización con instancias territoriales del Municipio de Pensilvania y de Samaná  Evidencias: N.A. para el periodo
9.	PNN Tatamá: 19 de julio, PNN Tatamá con personas de la DT y OGR se reunieron para revisar el Plan de Emergencias del Parque. En comité técnico del Parque programado para el 08 y 09 de agosto se tiene planeado una socialización del PEG y la definición de tareas para dar cumplimiento a lo establecido y una vez sea aprobado proceder a socializar. Evidencia: N.A. para el periodo
10.	SFF Galeras: Desde el AP se actualizó el PECDNS y fue aprobado y socializado. Anexo 1.:PECDNS  Actualizado el cual fue aprobado por la OGR con memorando 20221500001173 del 24 de mayo de 2022 Anexo 2: aprobación PECDNS  por lo que se procedió a realizar dos socializaciones a centros educativos del municipio de Yacuanquer en el mes de junio (anexo 3 y 4) Evidencias: Anexo 1. 20221500001173 PECDNS GAL Aprob.xlsx , Anexo 2. orfeo 20221500001173_aprob PECDNS GAL, Anexo 3_Socializacion PEC_6 JUINO y Anexo 4_socializacion PEC_15 JNIO.
11.	SFF Isla de La Corota: El PECDNS aún no ha sido aprobado, se encuentra en ajustes solicitados por la OGRD (Orfeo 20221500001513), fue socializado y reportado en el 1 cuatrimestre. Evidencias: N.A. para el periodo
12.	SFF Otún Quimbaya:  Se recibe aprobación de la actualización del Plan de Emergencias para el área protegida el bajo el Orfeo 20221500001433 por la OGR el 7 de Julio de 2022, se programará reunión durante el II Semestre del 2022. con el equipo del  comité municipal de Gestión del riesgo de Pereira para realizar la socialización correspondiente. Evidencia: 20221500001433 aprobado PECDNS SFF Otun.</t>
  </si>
  <si>
    <t>PNN Cueva de los Guácharos: Se realizó la socialización del PECDNS al equipo del PNN, para el conocimiento de las amenazas que tiene el PNN, a pesar de que la última versión del PECDNS  se encuentra en ajustes.
Evidencias: 2022-03-17 Acta N°067 PECDN
PNN CV Doña Juana C: El PECDNS no cuenta aún con la aprobación, por tanto, se está a la espera de su aprobación para socializar con los entes territoriales, se realizó la consulta sobre su estado.
Evidencias: Memorando Consulta sobre el PECDNS del CVDJC
PNN las Hermosas: El PCDNS se encuentra en proceso de actualización. Dicho documento fue enviado a la DTAO en Julio del 2021 memorando # 20216190000353. El día 25/03/2022, se recibió un memorando con solicitud de modificaciones al documento técnico. # de memorando. Se adjunta excel del sgto del proceso y último memorando recibido(20221500000753).
Evidencias: 1. Memorando_solicitud ajustes PCDNS.docx; 2. Sgto_Orfeo_PCDNS"
PNN Las Orquideas: Para la socialización del Plan de emergencia y contingencia ante los miembros del equipo técnico del AP, se está en espera de la aprobación del documento por parte de la oficina de gestión del riesgo.  Una vez se cuente con dicha aprobación, se procederá invitar a los compañeros ya sea de manera virtual y/o presencial. 
Evidencias: no aplica a este periodo
PNN Los Nevados: El Plan de emergencia y contingencia se encuentra en revisión por parte del nivel central (20216120000993), una vez sea aprobado, se procederá a socializar con el equipo del PNN.
Evidencia: N.A.
PNN Nevado del Huila: El Plan de Emergencias y Contingencias que se encuentra en proceso de aprobación por parte de la OGR, fue socializado al interior del equipo de trabajo del PNN Nevado del Huila.
Evidencias: Acta_Reunión_Socialización_PEC_Equipo_NHU_Febrero
PNN Puracé: Se proyecta realizar la socialización del PECDNS en el segundo comité interno de trabajo del PNN Puracé, se espera su realización siguiente trimestre de 2022.
Evidencias: N.A. para el periodo
PNN Selva de Florencia: Se programa socialización del Plan de Emergencia y Contingencia   con el equipo del Parque durante el segundo trimestre del año 2022. El PECDNS se encuentra en revisión por parte de la DTAO.
Evidencias: N.A.
PNN Tatama: El PECDNS no se encuentra aprobado, la DTAO realizo la revisión y remitió al nivel central, una vez sea aprobado se procederá a su socializacion con el equipo del AP.
Evidencias: 120226120000643_envio OGR
Santuario de Flora Isla de la Corota: PECDNS en proceso de actualización y aprobación por parte de la OGRD, el cual fue socializado al equipo de trabajo.
Evidencias: Listado asistencia socialización equipo PECDNS_Marzo 22_22; Acta No 3 _Socialización PECDNS SFIC_Equipo_22_03_2022; Presentación socialización PECDNS SFIC 2022"
El SFF Galeras: Se remitió la actualización del PEC en el 2021 el cual fue revisado por la DTAO y remitido al NC para su aprobación con memorando 20216120001343 del 4 noviembre de 2021, por tanto, se está a la espera de la aprobación del PEC por parte del NC para proceder a la socializacion al interior del AP. 
Evidencias: N.A.
SFF Otún Quimbaya: El pasado 22 de marzo con Orfeo # 20226280000433 se envió la actualización del plan de emergencias y contingencias a la DT, una vez sea aprobada la actualización por parte de la OGR, se procederá con la socializacion al interior del equipo de acuerdo con el cronograma de implementacion.
Evidencias: 1. Orfeo 20226280000433</t>
  </si>
  <si>
    <t>1.	PNN Complejo volcánico Doña Juana: El PECDNS no se encuentra aprobado, se encuentra en ajustes, una vez esté aprobado se realizar la socialización. Evidencias: N.A. para el periodo
2.	PNN Cueva de Los Guacharos: No se presenta avance para este seguimiento se realizará segunda socialización en el segundo semestre del 2022. Evidencias: N.A. para el periodo
3.	PNN Las Hermosas: Una vez aprobado el PECDNS del AP, se programará reunión de socialización con el equipo del AP Evidencias: N.A. para el periodo.
4.	PNN Las Orquídeas: El plan de emergencias y contingencia aún se encuentra en revisión por parte de la oficina de OGR, sin embargo, se realizó su socialización con el equipo del PNN ORQ  el 4 de mayo de 2022. Evidencias: ListSocial PECDNS PNNO 04-05-2022
5.	PNN Los Nevados: Socialización: En espacio de comité local del equipo de trabajo del PNN Los Nevados se generó la socialización de la versión vigente del Plan de Emergencias del PNN Los Nevados. Evidencias: Lista Asistencia Socialización Planes Emergencias
6.	PNN Nevado Del Huila: El PECDNS a la fecha de reporte  no se encuentra aprobado, la líder temática del Gestión del Riesgo de las DTAO realizó la revisión y remitió al nivel central. Una vez se reciba notificación de  aprobado se procederá a realizar la socialización con el equipo de trabajo del PNN Nevado del Huila. 
Evidencias: N.A. para el periodo.
7.	PNN Puracé: Con el fin de dar conocimiento del PECDNS al grupo de trabajo se realizó su socialización el día 5 de mayo de 2022 en el sector de manejo Alto Vedón-La Plata.
Evidencias: 05.05.2022_Acta_socialización_PECDNS_Alto Vedón La Plata
8.	PNN Selva De Florencia: PECDNS se encuentra en revisión por la OGR para su aprobación, Se realizó con el equipo de AP,  jornada de socialización del Plan de Emergencias y Contingencias el dia 18 de julio.  Evidencia: LA_AM_18-07-22_Socializacion_PECDNS_PNN SFL
9.	PNN Tatamá: El PECDNS no se encuentra aprobado, se encuentra en ajustes, una vez esté aprobado se realizar la socialización.   Evidencias: N.A. para el periodo
10.	SFF Galeras: El PECDNS se aprobó a finales del mes de mayo y se tiene programado su socialización con el equipo de trabajo del AP para el tercer trimestre del año (mes de septiembre). Evidencias: N.A. para el periodo
11.	SFF Isla de La Corota: PECDNS aprobado y en proceso de actualización, el cual se trabajó en diferentes jornadas para ajustar a lo solicitado por NC, fue socializado al AP  y reportado en el 1 cuatrimestre.  Evidencias: N.A. para el periodo.
12.	SFF Otún Quimbaya:  Se programará durante el II semestre Reunión de equipo para socializar la aprobación de actualización del Plan de Emergencias. Evidencias: N.A. para el periodo</t>
  </si>
  <si>
    <t>1.	PNN Complejo volcánico Doña Juana: El plan de emergencias y contingencia aún se encuentra en revisión por parte de la oficina de OGR, sin embargo, se adelantan las acciones de implementación del PECDNS. Evidencias: 2DO. INFORME TRIMESTRAL DE GRD PNN CVDJC
2.	PNN Cueva de Los Guacharos: Se realizo la implementación del PECDNS se presenta informe trimestral de implementación de acuerdo con los lineamientos y se envía por correo a la DTAO.
Evidencias: 2022-02 Informe implem PECDNSN, 2022-08-04 Riesgo 24 - Informe trimestral de implemntación del PECDN
3.	PNN Las Hermosas: Se realizo la implementación del PECDNS se presenta informe trimestral de implementación, dentro de las actividades se informa los diferentes entes territoriales de las alertas en relación al nivel de riesgo por eventos naturales, para cada uno de los municipios en jurisdicción compartida con el AP. 
Evidencia:INFORME_PAA_GR_II_TRIMESTRE_2022
4.	PNN Las Orquídeas: El plan de emergencias y contingencia aún se encuentra en revisión por parte de la oficina de OGR, sin embargo, se adelantan las acciones de implementación del PECDNS y se presenta informe trimestral. Evidencias: informe y anexos 2 trimestre PECDNS
5.	PNN Los Nevados: Se presenta informe que recoge las acciones dinamizadas por el PNN Los Nevado frente a la implementación del Plan de Emergencias vigente, destacando la comunicación y participación en las jornadas programadas por los Consejos de Gestión del Riesgo de los municipios de Villamaría y de municipios del departamento del Tolima como Ibagué, Anzoátegui, Murillo, Santa Isabel, de Risaralda: Pereira y del Quindío: Salento. Evidencias: 0.  Informe II Reporte PAA 2022, Anexos informe
6.	PNN Nevado Del Huila: Durante el periodo de reporte, se elabora informe de implementación de PECDNS   denominado "Informe II Trimestre PECDN PNN Nevado Del Huila" con su respectiva carpeta de anexos, Evidencias: INFORME II TRIMESTRE 2022 PECDNS NHU, Anexos PECDNS NHU_II_Trim_2022
7.	PNN Puracé: Durante el periodo se han realizado las acciones del PECDNS las cuales se han consolidado en el informe de implementación del PECDNS correspondiente al segundo trimestre del año 2022. Evidencias: INFORME PECDNS SEGUNDO TRIMESTRE 2022_PNN PUR, Anexos y soportes del informe.
8.	PNN Selva De Florencia: Se realizan actividades de implementación del PECDNS las cuales se consignan en un informe trimestral . Evidencias: Informe Implementación PECDNS PNN SFLtrimestre 2 y Anexos.
9.	PNN Tatamá: sin avances. Evidencias: N.A. para el periodo
10.	SFF Galeras: Se cuenta con un informe del II Trimestre de la implementación del PEC vigente.
Evidencias: Anexo 1 Informe y evidencias implementación PEC II Trimestre
11.	SFF Isla de La Corota: Se definió el plan de acción para implementación de acciones del PECDNS para la vigencia 2022  y se presentan evidencias para el 2 Trimestre. Evidencias: 1. Informe de Implementación y seguimiento PECDNS_SFIC 2022_IITrimestre, 2. Memo envío 120226260001943_00001, EVIDENCIAS II TRIMESTRE
12.	SFF Otún Quimbaya: Durante el II Cuatrimestre se avanza en la ejecución de las medidas del Plan de Emergencias; Evidencia: Anexo 1. Informe implementación PECDNS SFFOQ Trimestre 2_2022, Anexo 2.Lista de asistencia COCAO, Anexo 3. Oficio respuesta Predio Sierra Morena.</t>
  </si>
  <si>
    <t>Número del Riesgo</t>
  </si>
  <si>
    <r>
      <t xml:space="preserve">1. Implementar el esquema de auditoria sobre 6 aplicaciones y recursos  priorizadas de la entidad. 
</t>
    </r>
    <r>
      <rPr>
        <b/>
        <sz val="10"/>
        <rFont val="Arial Narrow"/>
        <family val="2"/>
      </rPr>
      <t>NOTA:</t>
    </r>
    <r>
      <rPr>
        <sz val="10"/>
        <rFont val="Arial Narrow"/>
        <family val="2"/>
      </rPr>
      <t xml:space="preserve"> Se medira mediante: 
(Numero de aplicaciones con auditoria  / número de aplicaciones del catalogo de la aplicaciones de la entidad. ) * 0,5 
+
(Numero de recursos con auditoria  / número de recursos  de la entidad) * 0.5 </t>
    </r>
  </si>
  <si>
    <t>Archivo plano txt del log recurso priorizado 
Pantallazo que evidencie el esquema de auditoria implementado sobre la herramienta especifica</t>
  </si>
  <si>
    <r>
      <t xml:space="preserve">2. Implementar el esquema de auditoria sobre 6 recursos criticos dentro de la entidad. 
</t>
    </r>
    <r>
      <rPr>
        <b/>
        <sz val="10"/>
        <rFont val="Arial Narrow"/>
        <family val="2"/>
      </rPr>
      <t>NOTA:</t>
    </r>
    <r>
      <rPr>
        <sz val="10"/>
        <rFont val="Arial Narrow"/>
        <family val="2"/>
      </rPr>
      <t xml:space="preserve"> Se medira mediante: 
(Número de aplicaciones criticas con auditoria  / Total de aplicaciones con auditorias)*0.5 
+
(Número de recursos criticos con auditoria de log / total de recursos recursos criticos con auditorias log)*0.5. </t>
    </r>
  </si>
  <si>
    <r>
      <t>Archivo plano txt del log recurso criticos.</t>
    </r>
    <r>
      <rPr>
        <strike/>
        <sz val="10"/>
        <rFont val="Arial Narrow"/>
        <family val="2"/>
      </rPr>
      <t xml:space="preserve">
</t>
    </r>
    <r>
      <rPr>
        <sz val="10"/>
        <rFont val="Arial Narrow"/>
        <family val="2"/>
      </rPr>
      <t>Pantallazo que evidencie el esquema de auditoria implementado sobre la herramienta especifica</t>
    </r>
  </si>
  <si>
    <r>
      <t xml:space="preserve">1. Generar lineamientos estandarizados para el Instructivo AGOL 
</t>
    </r>
    <r>
      <rPr>
        <b/>
        <sz val="11"/>
        <rFont val="Arial Narrow"/>
        <family val="2"/>
      </rPr>
      <t xml:space="preserve">
</t>
    </r>
  </si>
  <si>
    <r>
      <t xml:space="preserve">
</t>
    </r>
    <r>
      <rPr>
        <sz val="10"/>
        <rFont val="Arial Narrow"/>
        <family val="2"/>
      </rPr>
      <t xml:space="preserve">
50%</t>
    </r>
  </si>
  <si>
    <r>
      <t xml:space="preserve">
</t>
    </r>
    <r>
      <rPr>
        <sz val="10"/>
        <rFont val="Arial Narrow"/>
        <family val="2"/>
      </rPr>
      <t>Listado de asistencia</t>
    </r>
  </si>
  <si>
    <r>
      <rPr>
        <sz val="10"/>
        <rFont val="Arial Narrow"/>
        <family val="2"/>
      </rPr>
      <t>Grupo de Atención al Ciudadano</t>
    </r>
    <r>
      <rPr>
        <strike/>
        <sz val="10"/>
        <rFont val="Arial Narrow"/>
        <family val="2"/>
      </rPr>
      <t xml:space="preserve">
</t>
    </r>
  </si>
  <si>
    <r>
      <t xml:space="preserve">
</t>
    </r>
    <r>
      <rPr>
        <sz val="10"/>
        <rFont val="Arial Narrow"/>
        <family val="2"/>
      </rPr>
      <t xml:space="preserve">
1/09/2022</t>
    </r>
  </si>
  <si>
    <t>El Grupo de Gestion Humana realizará una jornada de socialización del procedimiento de conflicto de intereses a nivel nacional y se enviarán 3 recordatorios sobre el procedimiento, a nivel nacional (uno por trimestre) de forma cuatrimestrales por correo electrónico o flash informativo.</t>
  </si>
  <si>
    <t xml:space="preserve">Listado de asistencia y/o presentación de la socialización y/o flash informativo y/o piezas gráficas y/o correo electrónico </t>
  </si>
  <si>
    <t>Acta de reunión y/o Listado de asistencia y/o correo electrónico y/o piezas comunicacionales y/o presentación</t>
  </si>
  <si>
    <t xml:space="preserve">Posibilidad de recibir o solicitar cualquier dádiva a nombre propio o para un tercero generando la extralimitación en el ejercicio de funciones y/o asignación del trámite de RNSC. </t>
  </si>
  <si>
    <t>Posibilidad de recibir o solicitar cualquier dádiva a nombre propio o para un tercero en la ejecución de las actividades propias del proceso Coordinación del SINAP incumpliendo el procedimiento de conflicto de intereses establecido por la entidad.</t>
  </si>
  <si>
    <t>1. Realizar una jornada de socialización del procedimiento de conflicto de intereses y recordatorios sobre su cumplimiento al personal de GGIS.</t>
  </si>
  <si>
    <r>
      <rPr>
        <b/>
        <sz val="11"/>
        <rFont val="Arial Narrow"/>
        <family val="2"/>
      </rPr>
      <t>GCM:</t>
    </r>
    <r>
      <rPr>
        <sz val="11"/>
        <rFont val="Arial Narrow"/>
        <family val="2"/>
      </rPr>
      <t xml:space="preserve"> 16/08/2022</t>
    </r>
  </si>
  <si>
    <r>
      <rPr>
        <b/>
        <sz val="11"/>
        <rFont val="Arial Narrow"/>
        <family val="2"/>
      </rPr>
      <t>GCM</t>
    </r>
    <r>
      <rPr>
        <sz val="11"/>
        <rFont val="Arial Narrow"/>
        <family val="2"/>
      </rPr>
      <t xml:space="preserve"> se realizó socialización al Grupo de Comunicaciones sobre la importancia del procedimiento “Conflicto de intereses con el cual cuenta la entidad, 
 Ver Anexos
</t>
    </r>
    <r>
      <rPr>
        <b/>
        <sz val="11"/>
        <rFont val="Arial Narrow"/>
        <family val="2"/>
      </rPr>
      <t>Anexo 1</t>
    </r>
    <r>
      <rPr>
        <sz val="11"/>
        <rFont val="Arial Narrow"/>
        <family val="2"/>
      </rPr>
      <t xml:space="preserve"> Reunión GCM 8-8-22
</t>
    </r>
    <r>
      <rPr>
        <b/>
        <sz val="11"/>
        <rFont val="Arial Narrow"/>
        <family val="2"/>
      </rPr>
      <t xml:space="preserve">Anexo 2 </t>
    </r>
    <r>
      <rPr>
        <sz val="11"/>
        <rFont val="Arial Narrow"/>
        <family val="2"/>
      </rPr>
      <t xml:space="preserve">Socialización procedimiento
</t>
    </r>
  </si>
  <si>
    <r>
      <rPr>
        <b/>
        <sz val="11"/>
        <rFont val="Arial Narrow"/>
        <family val="2"/>
      </rPr>
      <t>GCM:</t>
    </r>
    <r>
      <rPr>
        <sz val="11"/>
        <rFont val="Arial Narrow"/>
        <family val="2"/>
      </rPr>
      <t xml:space="preserve"> 66%</t>
    </r>
  </si>
  <si>
    <r>
      <rPr>
        <b/>
        <sz val="11"/>
        <rFont val="Arial Narrow"/>
        <family val="2"/>
      </rPr>
      <t>GGIS</t>
    </r>
    <r>
      <rPr>
        <sz val="11"/>
        <rFont val="Arial Narrow"/>
        <family val="2"/>
      </rPr>
      <t>: 22/08/2022</t>
    </r>
  </si>
  <si>
    <r>
      <rPr>
        <b/>
        <sz val="11"/>
        <rFont val="Arial Narrow"/>
        <family val="2"/>
      </rPr>
      <t xml:space="preserve">GTEA: </t>
    </r>
    <r>
      <rPr>
        <sz val="11"/>
        <rFont val="Arial Narrow"/>
        <family val="2"/>
      </rPr>
      <t xml:space="preserve">Se evidencia el reporte de ORFEO del Líder temático de RNSC de GTEA con 945 transacciones documentadas relacionadas con RNSC durante el periodo de monitoreo. </t>
    </r>
    <r>
      <rPr>
        <b/>
        <sz val="11"/>
        <rFont val="Arial Narrow"/>
        <family val="2"/>
      </rPr>
      <t>Evidencia</t>
    </r>
    <r>
      <rPr>
        <sz val="11"/>
        <rFont val="Arial Narrow"/>
        <family val="2"/>
      </rPr>
      <t xml:space="preserve">: </t>
    </r>
    <r>
      <rPr>
        <b/>
        <sz val="11"/>
        <rFont val="Arial Narrow"/>
        <family val="2"/>
      </rPr>
      <t>Anexo 1</t>
    </r>
    <r>
      <rPr>
        <sz val="11"/>
        <rFont val="Arial Narrow"/>
        <family val="2"/>
      </rPr>
      <t xml:space="preserve"> REPORTE_REPARTO_TECNICO_JURIDICO_MAYO_AGOSTO_22</t>
    </r>
  </si>
  <si>
    <r>
      <rPr>
        <b/>
        <sz val="11"/>
        <rFont val="Arial Narrow"/>
        <family val="2"/>
      </rPr>
      <t xml:space="preserve">GGIS: </t>
    </r>
    <r>
      <rPr>
        <sz val="11"/>
        <rFont val="Arial Narrow"/>
        <family val="2"/>
      </rPr>
      <t>Derivado de cambios en el equipo técnico del grupo, la programación  de la jornada de socialización del procedimiento fue pospuesta para ser realizada en el mes de octubre. Por tanto para el presente periodo de monitoreo no se reporta avance ni se adjuntan evidencias.</t>
    </r>
  </si>
  <si>
    <r>
      <rPr>
        <b/>
        <sz val="11"/>
        <rFont val="Arial Narrow"/>
        <family val="2"/>
      </rPr>
      <t xml:space="preserve">GCI: </t>
    </r>
    <r>
      <rPr>
        <sz val="11"/>
        <rFont val="Arial Narrow"/>
        <family val="2"/>
      </rPr>
      <t>16/08/2022</t>
    </r>
  </si>
  <si>
    <r>
      <rPr>
        <b/>
        <sz val="11"/>
        <rFont val="Arial Narrow"/>
        <family val="2"/>
      </rPr>
      <t>GCI:</t>
    </r>
    <r>
      <rPr>
        <sz val="11"/>
        <rFont val="Arial Narrow"/>
        <family val="2"/>
      </rPr>
      <t xml:space="preserve"> En el segundo cuatrimestre de 2022, la Coordinadora del Grupo de Control Interno ha realizado la revisiones, verificaciones, solicitudes de ajustes y determinado publicaciones y remisiones como parte del control de los documentos que genera el Grupo de Control Interno y su salida
1. Anexo No. 27 Correo Procedimiento y Formato Plan de Mejoramiento enviado 08 de abril 2022
2. Anexo No. 28 Correo Informe Final PQRS agosto - noviembre de 2021 enviado 08 de abril 2022
3.Anexo No. 29 Correo Informe de Gestión 1º Trimestre Proceso Evaluación Independiente enviado 18 de abril 2022
4. Anexo No. 30 Correo Informes PQRS de enero - febrero y marzo 2022 enviado 25 de abril 2022
5. Anexo No. 31 Correo Plan Anual de Auditorías 2022 enviado 02 de mayo 2022
6. Anexo No. 32 Correo Comité Institucional Coordinación de Control Interno-Asincrónico enviado 02 de mayo 2022
7. Anexo No. 33 Correo Lineamientos Informe de Empalme - Gobierno Nacional - PNNC enviado 09 de mayo 2022
8. Anexo No. 34 Informe y Matrices I Seguimiento I Cuatrimestre PAAC corte 30-04-2022 enviado 09 de mayo 2022
9. Anexo No. 35 Correo Informe COVID Final para publicar en PDF enviado 10 de mayo 2022
10.Anexo No. 36 Correo Informe Plan Anticorrupción y Atención al Ciudadano con Matrices enviado 12 de mayo 2022
11. Anexo No.37 Correo Plan Mejoramiento Procesos-Gestión a 31-03-2022 enviado 16 de mayo 2022
12.Anexo No. 38 Correo Presentación Cierre Auditoría Proceso Estadístico RUNAP enviado 20 de mayo 2022
13. Anexo No. 39 Correo Informe Final EKOGUI escaneado enviado 20 de mayo 2022
14. Anexo No. 40 Correo Informe Preliminar Norma Técnica Calidad Operación Estadística enviado 01 de junio 2022
15. Anexo No. 41 Correo Informe Ejecutivo Disciplinarios enviado 14 de junio 2022
16. Anexo No. 42 Correo Informe Orfeo diciembre 2021 para publicar enviado 17 de junio 2022
17. Anexo No. 43 Correo Informe Orfeo enero 2022 PDF enviado 17 de junio 2022
18. Anexo No. 44 Correo Publicación Informe Febrero Orfeo 2022 enviado 17 de junio 2022
19. Anexo No. 45 Correo Publicar Informe marzo PDF enviado 17 de junio 2022
20. Anexo No. 46 Correo Publicación Informe Abril Orfeo 2022 PDF enviado 17 junio 2022
21. Anexo No. 47 Correo Procedimiento Ajustado y Complementado enviado el 29 de junio 2022
22. Anexo No. 48 Correo Informe COVID Expedientes para publicar en PDF enviado 30 de junio 2022
23. Anexo No. 49 Correo Revisión Orfeos Plan Mejoramiento Procesos-Gestión 30062022 enviado 01 de julio 2022
24. Anexo No. 50 Correo Publicación en PDF Informe de Austeridad enviado 01 de julio 2022
25. Anexo No. 51 Correo Autodiagnostico Transparencia y acceso a la información enviado 06 de julio 2022
26. Anexo No. 52 Correo Publicación Informe Orfeo mayo PDF enviado 11 de julio 2022
27. Anexo No. 53 Correo Plan Anual de Auditorias Vigencia 2022 enviado 12 de julio 2022
28. Anexo No. 54 Correo Informe abril PQRSD enviado 14 de julio 2022
29. Anexo No. 55 Correo Informe PQRSD junio 2022 enviado 14 de julio 2022
30. Anexo No. 56 Correo Publicación Informe COVID Continuidad del negocio enviado 18 de julio 2022
31. Anexo No. 57 Correo Informe de gestión consolidado 2021 enviado 21 de julio 2022
32. Anexo No. 58 Correo Publicación Evaluación Sistema de Control Interno Primer Semestre 2022 22 julio 2022
33. Anexo No. 59 Correo URGENTE-Informes de gestión Primer semestre 2022 enviado 25 de julio 2022 
34. Anexo No. 60 Correo Informe Empalme Fecha de entrega viernes 29 de julio de 2022 enviado 25 de julio 2022
35. Anexo No. 61 Correo Publicación Plan Mejoramiento Procesos-Gestión mayo 2022 enviado 28 de julio 2022
36. Anexo No. 62 Correo Informe Entrega PNNC - Evaluación Independiente enviado 04-08-2022
37. Anexo No. 63 Correo Informe Preliminar de auditoría NTC PE 1000 2020 Áreas Protegidas enviado 12-08-2022
38. Anexo No. 64 Correo Informe Preliminar Norma Tècnica Calidad Operación Estadìstica enviado 12-08-2022
39. Anexo No. 65 Correo Publicación Informe Orfeo mes de julio 2022 enviado 16-08-2022
Nota:  “los anexos 27,28,29 y 30 corresponden a  las  evidencias  generadas en el mes de abril , teniendo en cuenta que para el anterior seguimiento de riesgos no se reportó</t>
    </r>
  </si>
  <si>
    <r>
      <rPr>
        <b/>
        <sz val="11"/>
        <rFont val="Arial Narrow"/>
        <family val="2"/>
      </rPr>
      <t xml:space="preserve">GCI: </t>
    </r>
    <r>
      <rPr>
        <sz val="11"/>
        <rFont val="Arial Narrow"/>
        <family val="2"/>
      </rPr>
      <t>66.66%</t>
    </r>
  </si>
  <si>
    <r>
      <rPr>
        <b/>
        <sz val="11"/>
        <rFont val="Arial Narrow"/>
        <family val="2"/>
      </rPr>
      <t xml:space="preserve">GIC: </t>
    </r>
    <r>
      <rPr>
        <sz val="11"/>
        <rFont val="Arial Narrow"/>
        <family val="2"/>
      </rPr>
      <t>No se presentan avances en el primer cuatrimestre de la vigencia 2022</t>
    </r>
  </si>
  <si>
    <r>
      <rPr>
        <b/>
        <sz val="11"/>
        <rFont val="Arial Narrow"/>
        <family val="2"/>
      </rPr>
      <t xml:space="preserve">GCI: </t>
    </r>
    <r>
      <rPr>
        <sz val="11"/>
        <rFont val="Arial Narrow"/>
        <family val="2"/>
      </rPr>
      <t xml:space="preserve">Se llevo a cabo la socialización de conflicto de intreses el día 29 de abril del 2022 al personal del Grupo de Control Interno 
Anexo No. 79 Acta No.007 Seguimiento -29-04-2022 
Anexo No. 80 Listado de asistencia Socialización Conflicto de interes 29-04-2022
Nota:  se anexan los documentos para este reporte, toda vez que no se incluyeron en el reporte anterior, por la fecha del registro de información.  
</t>
    </r>
  </si>
  <si>
    <r>
      <rPr>
        <b/>
        <sz val="11"/>
        <rFont val="Arial Narrow"/>
        <family val="2"/>
      </rPr>
      <t xml:space="preserve">GCI: </t>
    </r>
    <r>
      <rPr>
        <sz val="11"/>
        <rFont val="Arial Narrow"/>
        <family val="2"/>
      </rPr>
      <t>100%</t>
    </r>
  </si>
  <si>
    <r>
      <rPr>
        <b/>
        <sz val="11"/>
        <rFont val="Arial Narrow"/>
        <family val="2"/>
      </rPr>
      <t xml:space="preserve">GCI: </t>
    </r>
    <r>
      <rPr>
        <sz val="11"/>
        <rFont val="Arial Narrow"/>
        <family val="2"/>
      </rPr>
      <t>50%</t>
    </r>
  </si>
  <si>
    <r>
      <rPr>
        <b/>
        <sz val="11"/>
        <rFont val="Arial Narrow"/>
        <family val="2"/>
      </rPr>
      <t>OCDI:</t>
    </r>
    <r>
      <rPr>
        <sz val="11"/>
        <rFont val="Arial Narrow"/>
        <family val="2"/>
      </rPr>
      <t xml:space="preserve"> 19/08/2022</t>
    </r>
  </si>
  <si>
    <r>
      <rPr>
        <b/>
        <sz val="11"/>
        <rFont val="Arial Narrow"/>
        <family val="2"/>
      </rPr>
      <t xml:space="preserve">OCDI. </t>
    </r>
    <r>
      <rPr>
        <sz val="11"/>
        <rFont val="Arial Narrow"/>
        <family val="2"/>
      </rPr>
      <t>Se evaluaron los siguientes procesos disciplinarios con la respectiva decisón que en derecho correspondió: Expedientes 768-2018, 774-2018, 922-2021, 929-2021, 843-2019, 851-2019, 850-2019, 800-2019, 934-2021, 964-2022, 900-2021, 920-2021, 651-2016, 965-2022, 812-2019, 932-2021, 944-2021, 961-2022, 937-2021, 612-2016, 855-2019, 936-2021, 902-2021, 820-2019, 941-2021, 893-2020, 907-2021, 924-2021, 966-2022, 942-2021, 967-2022, 623-2016, 968-2022, 906-2021, 841-2019, 910-2021, 954-2022, 870-2020, 865-2020, 938-2021, 927-2021, 901-2021, 969-2022, 939-2021, 915-2021, 759-2018, 970-2022, 897-2020, 945-2021, 947-2021, 931-2021, 914-2021, 962-2022, 784-2019, 940-2021, 857-2020, 933-2021, 871-2020, 850-2019 y 950</t>
    </r>
    <r>
      <rPr>
        <b/>
        <sz val="11"/>
        <rFont val="Arial Narrow"/>
        <family val="2"/>
      </rPr>
      <t xml:space="preserve">
Ver anexo </t>
    </r>
    <r>
      <rPr>
        <sz val="11"/>
        <rFont val="Arial Narrow"/>
        <family val="2"/>
      </rPr>
      <t>"Matriz base de datos de los Actos Administrativos evaluados Mayo a 18 de Agosto 2022"</t>
    </r>
  </si>
  <si>
    <r>
      <rPr>
        <b/>
        <sz val="11"/>
        <rFont val="Arial Narrow"/>
        <family val="2"/>
      </rPr>
      <t>OCDI:</t>
    </r>
    <r>
      <rPr>
        <sz val="11"/>
        <rFont val="Arial Narrow"/>
        <family val="2"/>
      </rPr>
      <t xml:space="preserve">  33,32%</t>
    </r>
  </si>
  <si>
    <r>
      <rPr>
        <b/>
        <sz val="11"/>
        <rFont val="Arial Narrow"/>
        <family val="2"/>
      </rPr>
      <t xml:space="preserve">OCDI. </t>
    </r>
    <r>
      <rPr>
        <sz val="11"/>
        <rFont val="Arial Narrow"/>
        <family val="2"/>
      </rPr>
      <t xml:space="preserve">La OCID adelantó entre Mayo al 18 de Agosto de 2022, la siguientes socialización sobre conflicto de intereses:
1. 02 de Mayo de 2022: Conflicto de intereses - Artículo 44 No. 5 - Articulo 56 Códgop General Disciplinario
2. 30 de Junio de 2022: Conflicto de Intereses – Reportar Conflicto de Intereses de acuerdo con el procedimiento Código GTH_PR_30 – de no reportarlos se vería inmerso articulo 23 de la Ley 734 de 2002. 
3. 18 de Agosto de 2022:  reunión de SOCIALIZACIÓN PROCEDIMIENTO CONFLICTO DE INTERESES y Formato Declaración, con la participación de los integrantes de la Oficina de Control Disciplinario Interno. </t>
    </r>
    <r>
      <rPr>
        <b/>
        <sz val="11"/>
        <rFont val="Arial Narrow"/>
        <family val="2"/>
      </rPr>
      <t xml:space="preserve">
Ver Anexo. </t>
    </r>
    <r>
      <rPr>
        <sz val="11"/>
        <rFont val="Arial Narrow"/>
        <family val="2"/>
      </rPr>
      <t>"Piezas de Comunicación interna y listado de asistencia18 de agosto 2022"</t>
    </r>
  </si>
  <si>
    <r>
      <rPr>
        <b/>
        <sz val="11"/>
        <rFont val="Arial Narrow"/>
        <family val="2"/>
      </rPr>
      <t xml:space="preserve">SSNA: </t>
    </r>
    <r>
      <rPr>
        <sz val="11"/>
        <rFont val="Arial Narrow"/>
        <family val="2"/>
      </rPr>
      <t>22/08/2022</t>
    </r>
  </si>
  <si>
    <r>
      <rPr>
        <b/>
        <sz val="11"/>
        <rFont val="Arial Narrow"/>
        <family val="2"/>
      </rPr>
      <t>SSNA:</t>
    </r>
    <r>
      <rPr>
        <sz val="11"/>
        <rFont val="Arial Narrow"/>
        <family val="2"/>
      </rPr>
      <t xml:space="preserve"> De acuerdo a los avances y novedades reportados por el aliado Sociedad Hotelera Tequendama S.A., en las constantes comunicaciones, encuentros de trabajo en equipo y reuniones, se adelanta la revisión de un OtroSi, generando el análisis y estructuración del archivo de Revisión Jurídica y Financiera de la Solicitud de Adición de acuerdo a los aportes y comentarios de las partes interesadas. Anexo 1 Invitación_ Revisión OtroSi Tequendama. Anexo 2 Correo Revisión Jurídica y Financiera Solicitud Adición. Anexo 3 Revisión financiera y jurídica de la solicitud adición y prórroga contrato interadministrativo SHT.</t>
    </r>
  </si>
  <si>
    <r>
      <rPr>
        <b/>
        <sz val="11"/>
        <rFont val="Arial Narrow"/>
        <family val="2"/>
      </rPr>
      <t xml:space="preserve">SSNA: </t>
    </r>
    <r>
      <rPr>
        <sz val="11"/>
        <rFont val="Arial Narrow"/>
        <family val="2"/>
      </rPr>
      <t>66,66%</t>
    </r>
  </si>
  <si>
    <r>
      <rPr>
        <b/>
        <sz val="11"/>
        <rFont val="Arial Narrow"/>
        <family val="2"/>
      </rPr>
      <t>SSNA:</t>
    </r>
    <r>
      <rPr>
        <sz val="11"/>
        <rFont val="Arial Narrow"/>
        <family val="2"/>
      </rPr>
      <t xml:space="preserve"> El 13 de junio se realizó un encuentro para los colaboradores de la SSNA, con el fin de socializar el tema de conflicto de intereses, su debido procedimiento y aplicación con énfasis hacia los contratistas. También se envió al interior del equipo de trabajo de la Subdirección en el mes de agosto (17/08/2022), mail con recordatorio sobre su cumplimiento. Anexo 1 Asistencia Conflicto Intereses SSNA. Anexo 2 Correo Recordatorio Conflicto de Intereses - SSNA.</t>
    </r>
  </si>
  <si>
    <r>
      <rPr>
        <b/>
        <sz val="11"/>
        <rFont val="Arial Narrow"/>
        <family val="2"/>
      </rPr>
      <t xml:space="preserve">GAU: </t>
    </r>
    <r>
      <rPr>
        <sz val="11"/>
        <rFont val="Arial Narrow"/>
        <family val="2"/>
      </rPr>
      <t>16/08/2022</t>
    </r>
  </si>
  <si>
    <r>
      <rPr>
        <b/>
        <sz val="11"/>
        <rFont val="Arial Narrow"/>
        <family val="2"/>
      </rPr>
      <t xml:space="preserve">GAU: </t>
    </r>
    <r>
      <rPr>
        <sz val="11"/>
        <rFont val="Arial Narrow"/>
        <family val="2"/>
      </rPr>
      <t>Por medio de correos electrónicos se socializó con flash informativos a nivel nacional, los aspectos relacionados con la atención de las PQRSD, y la finalización  de los términos transitorios de respuesta del Decreto 491 de 2020.  Se realizó sensibilización sobre tipologia y reestablecimiento de los términos de respuesta a las personas encargdas de hacer seguimiento a PQRSD en las territoriales. Evidencia: ANEXO 1 Canales Pagina WEB 14-06-22.ANEXO 2 INTRANET TÉRMINOS  tipos PQRSD 13-05-22,ANEXO 3 19-5-22 asistencia información derogación 491, ANEXO 4 Correo  URGENTE DIVULGACIÓN TÉRMINOS PQRSD, ANEXO 5 Correo  Clasificación PQRSD y Términos de respuesta 9-06-22</t>
    </r>
  </si>
  <si>
    <r>
      <t xml:space="preserve"> </t>
    </r>
    <r>
      <rPr>
        <b/>
        <sz val="11"/>
        <rFont val="Arial Narrow"/>
        <family val="2"/>
      </rPr>
      <t>GAU:</t>
    </r>
    <r>
      <rPr>
        <sz val="11"/>
        <rFont val="Arial Narrow"/>
        <family val="2"/>
      </rPr>
      <t>15%</t>
    </r>
  </si>
  <si>
    <r>
      <rPr>
        <b/>
        <sz val="11"/>
        <rFont val="Arial Narrow"/>
        <family val="2"/>
      </rPr>
      <t xml:space="preserve">GAU, DTCA, DTPA, DTAO, DTAM, DTOR, DTAN: </t>
    </r>
    <r>
      <rPr>
        <sz val="11"/>
        <rFont val="Arial Narrow"/>
        <family val="2"/>
      </rPr>
      <t>16/08/2022</t>
    </r>
  </si>
  <si>
    <r>
      <rPr>
        <b/>
        <sz val="11"/>
        <rFont val="Arial Narrow"/>
        <family val="2"/>
      </rPr>
      <t xml:space="preserve">GAU: </t>
    </r>
    <r>
      <rPr>
        <sz val="11"/>
        <rFont val="Arial Narrow"/>
        <family val="2"/>
      </rPr>
      <t xml:space="preserve">De manera permanente se realiza seguimiento a través del aplicativo de Orfeo (Matriz de seguimiento PQRSD) a las peticiones próximas a vencerse y las que se encuentran cerradas de forma erronea. Se enviaron correos electrónicos de alertas PQRS, con el fin de que se de respuesta oportuna a las solicitudes. 
ANEXO 1 Correos de seguimiento (Carpeta)
</t>
    </r>
    <r>
      <rPr>
        <b/>
        <sz val="11"/>
        <rFont val="Arial Narrow"/>
        <family val="2"/>
      </rPr>
      <t xml:space="preserve">DTCA: </t>
    </r>
    <r>
      <rPr>
        <sz val="11"/>
        <rFont val="Arial Narrow"/>
        <family val="2"/>
      </rPr>
      <t xml:space="preserve">La DTCA genera alertas a través de correo electrónico, para la respuesta oportuna a las solicitudes. En el trimestre se realizaron 14 alertas. Evidencias: (Alertas generadas para trámite oportuno de pqrsd)
</t>
    </r>
    <r>
      <rPr>
        <b/>
        <sz val="11"/>
        <rFont val="Arial Narrow"/>
        <family val="2"/>
      </rPr>
      <t>DTPA</t>
    </r>
    <r>
      <rPr>
        <sz val="11"/>
        <rFont val="Arial Narrow"/>
        <family val="2"/>
      </rPr>
      <t xml:space="preserve">:Se han remitido 5 alertas por correo electronico, informando las solicitudes pendientes por respuesta y las fechas a vencer. Evidencia:
-Correo alerta mayo-PNN Farallones
-Correo alerta Junio-Proceso Autoridad Ambiental
-Correo alerta Julio-DTPA
-Correo alerta Julio-PNN Farallones
-Correo alerta agosto-PNN Farallones
</t>
    </r>
    <r>
      <rPr>
        <b/>
        <sz val="11"/>
        <rFont val="Arial Narrow"/>
        <family val="2"/>
      </rPr>
      <t xml:space="preserve">
DTAO: </t>
    </r>
    <r>
      <rPr>
        <sz val="11"/>
        <rFont val="Arial Narrow"/>
        <family val="2"/>
      </rPr>
      <t xml:space="preserve"> Se ha cumplido los tiempos de respuesta de las PQRS incluso antes del tiempo de vencimiento, por lo tanto no se han generado  alertas de incumplimiento- Evidencias:  No aplica 
</t>
    </r>
    <r>
      <rPr>
        <b/>
        <sz val="11"/>
        <rFont val="Arial Narrow"/>
        <family val="2"/>
      </rPr>
      <t xml:space="preserve">DTAM: </t>
    </r>
    <r>
      <rPr>
        <sz val="11"/>
        <rFont val="Arial Narrow"/>
        <family val="2"/>
      </rPr>
      <t xml:space="preserve">Con ocasión al seguimiento que se realiza desde la Dirección Territorial, se generaron alertas como acciones de autocontrol, permitiendo ello que se den oportunamente las respuestas. Anexo 1 alerta respuesta RADICADO 20225160049872, Anexo 2 alerta respuesta RADICADO 20225130089832.
</t>
    </r>
    <r>
      <rPr>
        <b/>
        <sz val="11"/>
        <rFont val="Arial Narrow"/>
        <family val="2"/>
      </rPr>
      <t>DTOR:</t>
    </r>
    <r>
      <rPr>
        <sz val="11"/>
        <rFont val="Arial Narrow"/>
        <family val="2"/>
      </rPr>
      <t xml:space="preserve"> Durante el periodo de reporte se generaron 7 alertas tempranas por medio de correo electronico, con el fin de garantizar la respuesta oportuna. 
1. Alerta_rad_20224600050222
2. Alerta_rad_20224600061642
3.  Alerta_rad_20227060002282
4. Alerta_rad_20224600073422
5. Alerta_rta
6. Alerta_rad_N°20224600075992
7. Rta_dt_20224600090142
</t>
    </r>
    <r>
      <rPr>
        <b/>
        <sz val="11"/>
        <rFont val="Arial Narrow"/>
        <family val="2"/>
      </rPr>
      <t>DTAN:</t>
    </r>
    <r>
      <rPr>
        <sz val="11"/>
        <rFont val="Arial Narrow"/>
        <family val="2"/>
      </rPr>
      <t xml:space="preserve">Se remitieron alertas por correo electrónico para tener en cuenta los términos transitorios para dar respuesta a las PQR. Se efectúa control sobre la respuestas a los derechos de petición que se radican en las AP. Se adjuntan 3 alertas generadas para dar respuestas oportunas a la PQRS. Anexos:Correo RESPUESTA URGENTE DERECHO DE PETICION 20225680043422 MAYO.-  Correo Requerimiento de respuesta derecho de petición No. 20215680009973.-  Correo - Respuesta Derecho de petición 20224600076462.
</t>
    </r>
  </si>
  <si>
    <r>
      <rPr>
        <b/>
        <sz val="11"/>
        <rFont val="Arial Narrow"/>
        <family val="2"/>
      </rPr>
      <t xml:space="preserve">GAU: </t>
    </r>
    <r>
      <rPr>
        <sz val="11"/>
        <rFont val="Arial Narrow"/>
        <family val="2"/>
      </rPr>
      <t xml:space="preserve"> 26.67%
</t>
    </r>
    <r>
      <rPr>
        <b/>
        <sz val="11"/>
        <rFont val="Arial Narrow"/>
        <family val="2"/>
      </rPr>
      <t>DTCA:</t>
    </r>
    <r>
      <rPr>
        <sz val="11"/>
        <rFont val="Arial Narrow"/>
        <family val="2"/>
      </rPr>
      <t xml:space="preserve"> 26.67%
</t>
    </r>
    <r>
      <rPr>
        <b/>
        <sz val="11"/>
        <rFont val="Arial Narrow"/>
        <family val="2"/>
      </rPr>
      <t>DTPA</t>
    </r>
    <r>
      <rPr>
        <sz val="11"/>
        <rFont val="Arial Narrow"/>
        <family val="2"/>
      </rPr>
      <t xml:space="preserve">: 26,67%
</t>
    </r>
    <r>
      <rPr>
        <b/>
        <sz val="11"/>
        <rFont val="Arial Narrow"/>
        <family val="2"/>
      </rPr>
      <t xml:space="preserve">DTAO: </t>
    </r>
    <r>
      <rPr>
        <sz val="11"/>
        <rFont val="Arial Narrow"/>
        <family val="2"/>
      </rPr>
      <t xml:space="preserve">26,67%
</t>
    </r>
    <r>
      <rPr>
        <b/>
        <sz val="11"/>
        <rFont val="Arial Narrow"/>
        <family val="2"/>
      </rPr>
      <t xml:space="preserve">DTAM: </t>
    </r>
    <r>
      <rPr>
        <sz val="11"/>
        <rFont val="Arial Narrow"/>
        <family val="2"/>
      </rPr>
      <t xml:space="preserve">26.67%
</t>
    </r>
    <r>
      <rPr>
        <b/>
        <sz val="11"/>
        <rFont val="Arial Narrow"/>
        <family val="2"/>
      </rPr>
      <t xml:space="preserve">DTOR: </t>
    </r>
    <r>
      <rPr>
        <sz val="11"/>
        <rFont val="Arial Narrow"/>
        <family val="2"/>
      </rPr>
      <t xml:space="preserve">26,67%
</t>
    </r>
    <r>
      <rPr>
        <b/>
        <sz val="11"/>
        <rFont val="Arial Narrow"/>
        <family val="2"/>
      </rPr>
      <t>DTAN</t>
    </r>
    <r>
      <rPr>
        <sz val="11"/>
        <rFont val="Arial Narrow"/>
        <family val="2"/>
      </rPr>
      <t xml:space="preserve">: 26.67%
</t>
    </r>
  </si>
  <si>
    <r>
      <rPr>
        <b/>
        <sz val="11"/>
        <rFont val="Arial Narrow"/>
        <family val="2"/>
      </rPr>
      <t>GAU:</t>
    </r>
    <r>
      <rPr>
        <sz val="11"/>
        <rFont val="Arial Narrow"/>
        <family val="2"/>
      </rPr>
      <t xml:space="preserve"> Se envión un correo para conocimiento  del procedimiento de conflicto de intereses al personal del GAU. ANEXO 1. Correo de información y conocimiento-Conflicto de intereses</t>
    </r>
  </si>
  <si>
    <r>
      <rPr>
        <b/>
        <sz val="11"/>
        <rFont val="Arial Narrow"/>
        <family val="2"/>
      </rPr>
      <t xml:space="preserve">GAU: </t>
    </r>
    <r>
      <rPr>
        <sz val="11"/>
        <rFont val="Arial Narrow"/>
        <family val="2"/>
      </rPr>
      <t>66%</t>
    </r>
  </si>
  <si>
    <r>
      <rPr>
        <b/>
        <sz val="11"/>
        <rFont val="Arial Narrow"/>
        <family val="2"/>
      </rPr>
      <t xml:space="preserve">GTIC: </t>
    </r>
    <r>
      <rPr>
        <sz val="11"/>
        <rFont val="Arial Narrow"/>
        <family val="2"/>
      </rPr>
      <t>19/08/2022</t>
    </r>
  </si>
  <si>
    <r>
      <rPr>
        <b/>
        <sz val="11"/>
        <rFont val="Arial Narrow"/>
        <family val="2"/>
      </rPr>
      <t>GTIC:</t>
    </r>
    <r>
      <rPr>
        <sz val="11"/>
        <rFont val="Arial Narrow"/>
        <family val="2"/>
      </rPr>
      <t xml:space="preserve"> Para el reporte del segundo cuatrimestre se contó con el esquema de respaldo sobre la información alojada en la entidad de las aplicaciones web el cual permite mitigar los riesgos de seguridad a través de la aplicación de protección de aplicaciones web en la nube, para lo cual se cuenta con un instructivo: "gtsi_in_03_copias-de-seguridad_v_5__" para la realización de copias de seguridad basado en la infraestructura con que cuenta la entidad y los informes de esquema de almacenamiento actulaizado disponibilidad de los equipos de infraestructura del Nivel Central. Ver Anexos: (Anexo 1. gtsi_in_03_copias-de-seguridad_v_5; Anexo 2. INFORME BACKUPS -2022 _AGOSTOdocx; Anexo 3. INFORME MENSUAL DE GESTION DE SERVICIOS CTO 086-2022_JULIO; Anexo 4. INFORME MENSUAL DE GESTION DE SERVICIOS CTO 086-2022_JUNIO; Anexo 5. INFORME MENSUAL DE GESTION DE SERVICIOS CTO 086-2022_MAYO).</t>
    </r>
  </si>
  <si>
    <r>
      <rPr>
        <b/>
        <sz val="11"/>
        <rFont val="Arial Narrow"/>
        <family val="2"/>
      </rPr>
      <t>GTIC:</t>
    </r>
    <r>
      <rPr>
        <sz val="11"/>
        <rFont val="Arial Narrow"/>
        <family val="2"/>
      </rPr>
      <t xml:space="preserve"> 66%</t>
    </r>
  </si>
  <si>
    <r>
      <rPr>
        <b/>
        <sz val="11"/>
        <rFont val="Arial Narrow"/>
        <family val="2"/>
      </rPr>
      <t>GTIC:</t>
    </r>
    <r>
      <rPr>
        <sz val="11"/>
        <rFont val="Arial Narrow"/>
        <family val="2"/>
      </rPr>
      <t xml:space="preserve"> 19/04/2022</t>
    </r>
  </si>
  <si>
    <r>
      <rPr>
        <b/>
        <sz val="11"/>
        <rFont val="Arial Narrow"/>
        <family val="2"/>
      </rPr>
      <t xml:space="preserve">GTIC: </t>
    </r>
    <r>
      <rPr>
        <sz val="11"/>
        <rFont val="Arial Narrow"/>
        <family val="2"/>
      </rPr>
      <t>Realizó la socialización al Grupo mediante correo electronico del Procedimiento Conflicto de intereses 
Ver anexo: Anexo 1. Socializacion procedimiento conflicto de intereses</t>
    </r>
  </si>
  <si>
    <r>
      <rPr>
        <b/>
        <sz val="11"/>
        <rFont val="Arial Narrow"/>
        <family val="2"/>
      </rPr>
      <t xml:space="preserve">GTIC: </t>
    </r>
    <r>
      <rPr>
        <sz val="11"/>
        <rFont val="Arial Narrow"/>
        <family val="2"/>
      </rPr>
      <t>66%</t>
    </r>
  </si>
  <si>
    <r>
      <rPr>
        <b/>
        <sz val="11"/>
        <rFont val="Arial Narrow"/>
        <family val="2"/>
      </rPr>
      <t xml:space="preserve">GGCI: </t>
    </r>
    <r>
      <rPr>
        <sz val="11"/>
        <rFont val="Arial Narrow"/>
        <family val="2"/>
      </rPr>
      <t>18/08/2022</t>
    </r>
  </si>
  <si>
    <r>
      <rPr>
        <b/>
        <sz val="11"/>
        <rFont val="Arial Narrow"/>
        <family val="2"/>
      </rPr>
      <t xml:space="preserve">GGCI: </t>
    </r>
    <r>
      <rPr>
        <sz val="11"/>
        <rFont val="Arial Narrow"/>
        <family val="2"/>
      </rPr>
      <t>durante el periodo comprendido entre mayo y agosto de  2022 no se adelantaron actividades al respecto. Se proyectan para desarrollar antes del 30 de noviembre de 2022.</t>
    </r>
  </si>
  <si>
    <r>
      <rPr>
        <b/>
        <sz val="11"/>
        <rFont val="Arial Narrow"/>
        <family val="2"/>
      </rPr>
      <t>GGCI:</t>
    </r>
    <r>
      <rPr>
        <sz val="11"/>
        <rFont val="Arial Narrow"/>
        <family val="2"/>
      </rPr>
      <t xml:space="preserve"> 50%</t>
    </r>
  </si>
  <si>
    <r>
      <rPr>
        <b/>
        <sz val="11"/>
        <rFont val="Arial Narrow"/>
        <family val="2"/>
      </rPr>
      <t>OAJ:</t>
    </r>
    <r>
      <rPr>
        <sz val="11"/>
        <rFont val="Arial Narrow"/>
        <family val="2"/>
      </rPr>
      <t>19/08/2022</t>
    </r>
  </si>
  <si>
    <r>
      <rPr>
        <b/>
        <sz val="11"/>
        <rFont val="Arial Narrow"/>
        <family val="2"/>
      </rPr>
      <t xml:space="preserve">OAJ: </t>
    </r>
    <r>
      <rPr>
        <sz val="11"/>
        <rFont val="Arial Narrow"/>
        <family val="2"/>
      </rPr>
      <t>en el seguimiento a las acciones judiciales, generó la Matriz de seguimiento correspondiente (evidencia en 7 archivos: CONSULTA PROCESOS, CUADRO OFICIAL PROCESOS PNN 2022,MATRIZ DE CONTROL,ReporteDiario-20220819111508, SEGUIMIENTO INFORMACION CONTABLE JULIO, SEGUIMIENTO INFORMACION CONTABLE JUNIO, SEGUIMIENTO INFORMACION CONTABLE MAYO</t>
    </r>
  </si>
  <si>
    <r>
      <rPr>
        <b/>
        <sz val="11"/>
        <rFont val="Arial Narrow"/>
        <family val="2"/>
      </rPr>
      <t xml:space="preserve">OAJ: </t>
    </r>
    <r>
      <rPr>
        <sz val="11"/>
        <rFont val="Arial Narrow"/>
        <family val="2"/>
      </rPr>
      <t>67%</t>
    </r>
  </si>
  <si>
    <r>
      <rPr>
        <b/>
        <sz val="11"/>
        <rFont val="Arial Narrow"/>
        <family val="2"/>
      </rPr>
      <t xml:space="preserve">OAJ: </t>
    </r>
    <r>
      <rPr>
        <sz val="11"/>
        <rFont val="Arial Narrow"/>
        <family val="2"/>
      </rPr>
      <t>La OAJ realizó la socialización del procedimiento Conflicto de Intereses, con el equipo de trabajo, a través de correo electrónico (evidencia en 1 archivo Correo - Procedimiento Conflicto de Intereses)</t>
    </r>
  </si>
  <si>
    <r>
      <rPr>
        <b/>
        <sz val="11"/>
        <rFont val="Arial Narrow"/>
        <family val="2"/>
      </rPr>
      <t>OAP:</t>
    </r>
    <r>
      <rPr>
        <sz val="11"/>
        <rFont val="Arial Narrow"/>
        <family val="2"/>
      </rPr>
      <t xml:space="preserve"> 16/08/2022</t>
    </r>
  </si>
  <si>
    <r>
      <rPr>
        <b/>
        <sz val="11"/>
        <rFont val="Arial Narrow"/>
        <family val="2"/>
      </rPr>
      <t xml:space="preserve">OAP: </t>
    </r>
    <r>
      <rPr>
        <sz val="11"/>
        <rFont val="Arial Narrow"/>
        <family val="2"/>
      </rPr>
      <t xml:space="preserve">De acuerdo a los lineamientos y criterios de evaluación se publico el avance trimestralmente del reporte de PAA (1er y 2do trimestre 2022), en la página web de la entidad con la finalidad de socializar a los grupos de interés la información, conforme el índice de transparencia. Se anexa información del 1er trimestre dado que en la fecha de presentación del 1er cuatrimestre el documento estaba en elaboración. Se anexa dirección URL de los balance y print de publicación en página Web de PNNC.
</t>
    </r>
    <r>
      <rPr>
        <b/>
        <sz val="11"/>
        <rFont val="Arial Narrow"/>
        <family val="2"/>
      </rPr>
      <t>Anexo 3</t>
    </r>
    <r>
      <rPr>
        <sz val="11"/>
        <rFont val="Arial Narrow"/>
        <family val="2"/>
      </rPr>
      <t>. Publicacion Balance PAA</t>
    </r>
  </si>
  <si>
    <r>
      <rPr>
        <b/>
        <sz val="11"/>
        <rFont val="Arial Narrow"/>
        <family val="2"/>
      </rPr>
      <t>OAP:</t>
    </r>
    <r>
      <rPr>
        <sz val="11"/>
        <rFont val="Arial Narrow"/>
        <family val="2"/>
      </rPr>
      <t xml:space="preserve"> 75%</t>
    </r>
  </si>
  <si>
    <r>
      <rPr>
        <b/>
        <sz val="11"/>
        <rFont val="Arial Narrow"/>
        <family val="2"/>
      </rPr>
      <t>OAP:</t>
    </r>
    <r>
      <rPr>
        <sz val="11"/>
        <rFont val="Arial Narrow"/>
        <family val="2"/>
      </rPr>
      <t xml:space="preserve"> Se realizó el recordatorio del procedimiento vigente de conflicto de intereses código GTH_PR_ 30, mediante remisión de un correo electrónico por la Jefatura el 9 de agosto, y posterior a el diligenciamiento del formulario como control del proceso se remitio un correo con de retroalimentación el 18 de agosto como mecanismo de socialización del procedimiento.
Anexos: 1.correo Recordaotrio del procedimiento
3. Correo - Socialización de resultados formulario</t>
    </r>
  </si>
  <si>
    <r>
      <rPr>
        <b/>
        <sz val="11"/>
        <rFont val="Arial Narrow"/>
        <family val="2"/>
      </rPr>
      <t xml:space="preserve">OAP: </t>
    </r>
    <r>
      <rPr>
        <sz val="11"/>
        <rFont val="Arial Narrow"/>
        <family val="2"/>
      </rPr>
      <t>66%</t>
    </r>
  </si>
  <si>
    <r>
      <rPr>
        <b/>
        <sz val="11"/>
        <rFont val="Arial Narrow"/>
        <family val="2"/>
      </rPr>
      <t xml:space="preserve">OAP: </t>
    </r>
    <r>
      <rPr>
        <sz val="11"/>
        <rFont val="Arial Narrow"/>
        <family val="2"/>
      </rPr>
      <t>El día 22 de Junio se realizó un Encuentro de acotres de seguimiento en el que se recordaron pautas del procedimiento para su correcto cumplimiento. Anexo: 22062022 asistencia encuentro de actores seguimeinto Cooperación ; El 10 de Agosto se realizó reunión de Orientacion sobre el procedimeinto de Cooperación con el enlace de la DTOR, ya que llegó una nueva integrante, Anexo: 10082022 asistencia Orientación DTOR.
Evidencia: 224_Accion_1</t>
    </r>
  </si>
  <si>
    <r>
      <rPr>
        <b/>
        <sz val="11"/>
        <rFont val="Arial Narrow"/>
        <family val="2"/>
      </rPr>
      <t xml:space="preserve">OAP: </t>
    </r>
    <r>
      <rPr>
        <sz val="11"/>
        <rFont val="Arial Narrow"/>
        <family val="2"/>
      </rPr>
      <t>66,66%</t>
    </r>
  </si>
  <si>
    <r>
      <rPr>
        <b/>
        <sz val="11"/>
        <rFont val="Arial Narrow"/>
        <family val="2"/>
      </rPr>
      <t xml:space="preserve">GGH </t>
    </r>
    <r>
      <rPr>
        <sz val="11"/>
        <rFont val="Arial Narrow"/>
        <family val="2"/>
      </rPr>
      <t>18/08/2022</t>
    </r>
  </si>
  <si>
    <r>
      <rPr>
        <b/>
        <sz val="11"/>
        <rFont val="Arial Narrow"/>
        <family val="2"/>
      </rPr>
      <t>GGH-</t>
    </r>
    <r>
      <rPr>
        <sz val="11"/>
        <rFont val="Arial Narrow"/>
        <family val="2"/>
      </rPr>
      <t xml:space="preserve"> Actualmente la entidad cuenta con el procedimiento Conflicto de intereses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así mismo, se cuenta con los formatos: DECLARACIÓN DE INTERESES PARTICULARES DEL SERVIDOR PÚBLICO O CONTRATISTA y DECLARACIÓN DE SITUACIONES DE CONFLICTO DE INTERESES, Los cuales hacen parte integrante del citado procedimiento. 
EVIDENCIA ANEXO 2</t>
    </r>
  </si>
  <si>
    <r>
      <rPr>
        <b/>
        <sz val="11"/>
        <rFont val="Arial Narrow"/>
        <family val="2"/>
      </rPr>
      <t>GGH</t>
    </r>
    <r>
      <rPr>
        <sz val="11"/>
        <rFont val="Arial Narrow"/>
        <family val="2"/>
      </rPr>
      <t>, se adelantó una jornada de SENSIBILIZACION CONFLICTOS DE INTERESES Y PROCEDIMIENTO, para el Grupo de Gestión Humana, e invitados de la Dirección Territorial Caribe el 27 de mayo de 2022 con el objetivo de fortalecer los lineamientos del procedimiento, así mimo se envió  mediante correo electrónico recordatorio del procedimiento de conflicto de interés al interior del GGH, su importancia y cumplimiento del mismo.   
EVIDENCIA ANEXO 3</t>
    </r>
  </si>
  <si>
    <r>
      <rPr>
        <b/>
        <sz val="11"/>
        <rFont val="Arial Narrow"/>
        <family val="2"/>
      </rPr>
      <t>GGH</t>
    </r>
    <r>
      <rPr>
        <sz val="11"/>
        <rFont val="Arial Narrow"/>
        <family val="2"/>
      </rPr>
      <t xml:space="preserve"> 66%</t>
    </r>
  </si>
  <si>
    <r>
      <rPr>
        <b/>
        <sz val="11"/>
        <rFont val="Arial Narrow"/>
        <family val="2"/>
      </rPr>
      <t>GCM</t>
    </r>
    <r>
      <rPr>
        <sz val="11"/>
        <rFont val="Arial Narrow"/>
        <family val="2"/>
      </rPr>
      <t>: 16/08/2022</t>
    </r>
  </si>
  <si>
    <r>
      <rPr>
        <b/>
        <sz val="11"/>
        <rFont val="Arial Narrow"/>
        <family val="2"/>
      </rPr>
      <t xml:space="preserve">GCM: </t>
    </r>
    <r>
      <rPr>
        <sz val="11"/>
        <rFont val="Arial Narrow"/>
        <family val="2"/>
      </rPr>
      <t>En este periodo se socializó la circular sobre la actualización de los contenidos en página web e intranet a través del correo interno a nivel nacional.</t>
    </r>
    <r>
      <rPr>
        <b/>
        <sz val="11"/>
        <rFont val="Arial Narrow"/>
        <family val="2"/>
      </rPr>
      <t xml:space="preserve"> 
Anexo 1 </t>
    </r>
    <r>
      <rPr>
        <sz val="11"/>
        <rFont val="Arial Narrow"/>
        <family val="2"/>
      </rPr>
      <t>Evidencia correo.</t>
    </r>
    <r>
      <rPr>
        <b/>
        <sz val="11"/>
        <rFont val="Arial Narrow"/>
        <family val="2"/>
      </rPr>
      <t xml:space="preserve">
</t>
    </r>
    <r>
      <rPr>
        <sz val="11"/>
        <rFont val="Arial Narrow"/>
        <family val="2"/>
      </rPr>
      <t>Así mismo, se envió una pieza grafica en la cual se muestra la importancia de actualizar la información en el portal web de la entidad</t>
    </r>
    <r>
      <rPr>
        <b/>
        <sz val="11"/>
        <rFont val="Arial Narrow"/>
        <family val="2"/>
      </rPr>
      <t xml:space="preserve">. 
Anexo 2 </t>
    </r>
    <r>
      <rPr>
        <sz val="11"/>
        <rFont val="Arial Narrow"/>
        <family val="2"/>
      </rPr>
      <t>Evidencia Pieza Gráfica</t>
    </r>
  </si>
  <si>
    <r>
      <rPr>
        <b/>
        <sz val="11"/>
        <rFont val="Arial Narrow"/>
        <family val="2"/>
      </rPr>
      <t xml:space="preserve">GCM: </t>
    </r>
    <r>
      <rPr>
        <sz val="11"/>
        <rFont val="Arial Narrow"/>
        <family val="2"/>
      </rPr>
      <t>Para el segundo cuatrimestre el GCM realizó seguimiento a las certificaciones remitidas por las unidades de decisión frente a la actualización de contenidos en la página web e Intranet.</t>
    </r>
    <r>
      <rPr>
        <b/>
        <sz val="11"/>
        <rFont val="Arial Narrow"/>
        <family val="2"/>
      </rPr>
      <t xml:space="preserve"> Anexo: </t>
    </r>
    <r>
      <rPr>
        <sz val="11"/>
        <rFont val="Arial Narrow"/>
        <family val="2"/>
      </rPr>
      <t>Memorandos actualización</t>
    </r>
  </si>
  <si>
    <r>
      <rPr>
        <b/>
        <sz val="11"/>
        <rFont val="Arial Narrow"/>
        <family val="2"/>
      </rPr>
      <t>GCM:</t>
    </r>
    <r>
      <rPr>
        <sz val="11"/>
        <rFont val="Arial Narrow"/>
        <family val="2"/>
      </rPr>
      <t xml:space="preserve"> 50%</t>
    </r>
  </si>
  <si>
    <r>
      <rPr>
        <b/>
        <sz val="11"/>
        <rFont val="Arial Narrow"/>
        <family val="2"/>
      </rPr>
      <t>GCM</t>
    </r>
    <r>
      <rPr>
        <sz val="11"/>
        <rFont val="Arial Narrow"/>
        <family val="2"/>
      </rPr>
      <t xml:space="preserve">  La entidad cuenta con el Procedimiento de Conflicto de Intereses GTH_PR_30 el cual se encuentra publicado en el proceso de Gestión de Talento Humano en el siguiente link https://intranet.parquesnacionales.gov.co/wp-content/uploads/2021/09/gth_pr_-30_-conflicto-de-intereses_v_1.pdf . </t>
    </r>
    <r>
      <rPr>
        <b/>
        <sz val="11"/>
        <rFont val="Arial Narrow"/>
        <family val="2"/>
      </rPr>
      <t xml:space="preserve">Ver anexo: 1. </t>
    </r>
    <r>
      <rPr>
        <sz val="11"/>
        <rFont val="Arial Narrow"/>
        <family val="2"/>
      </rPr>
      <t xml:space="preserve"> procedimiento conflicto de intereses.</t>
    </r>
  </si>
  <si>
    <r>
      <rPr>
        <b/>
        <sz val="11"/>
        <rFont val="Arial Narrow"/>
        <family val="2"/>
      </rPr>
      <t>GTEA</t>
    </r>
    <r>
      <rPr>
        <sz val="11"/>
        <rFont val="Arial Narrow"/>
        <family val="2"/>
      </rPr>
      <t>: 22/08/2022</t>
    </r>
  </si>
  <si>
    <r>
      <rPr>
        <b/>
        <sz val="11"/>
        <rFont val="Arial Narrow"/>
        <family val="2"/>
      </rPr>
      <t>GTEA:</t>
    </r>
    <r>
      <rPr>
        <sz val="11"/>
        <rFont val="Arial Narrow"/>
        <family val="2"/>
      </rPr>
      <t xml:space="preserve"> Se evidencia matriz de trabajo que relaciona los correos electrónicos, su radicación en Orfeo y su asignación efectiva. Se registraron 369 comunicaciones relacionadas con RNSC. </t>
    </r>
    <r>
      <rPr>
        <b/>
        <sz val="11"/>
        <rFont val="Arial Narrow"/>
        <family val="2"/>
      </rPr>
      <t>Evidencias:  Anexo 1.</t>
    </r>
    <r>
      <rPr>
        <sz val="11"/>
        <rFont val="Arial Narrow"/>
        <family val="2"/>
      </rPr>
      <t xml:space="preserve"> Base de datos con listado de correos de RNSC enviados a radicar_MAYO_AGOSTO_22</t>
    </r>
  </si>
  <si>
    <r>
      <rPr>
        <b/>
        <sz val="11"/>
        <rFont val="Arial Narrow"/>
        <family val="2"/>
      </rPr>
      <t xml:space="preserve">GGIS: </t>
    </r>
    <r>
      <rPr>
        <sz val="11"/>
        <rFont val="Arial Narrow"/>
        <family val="2"/>
      </rPr>
      <t xml:space="preserve">El personal del proceso de Coordinación del SINAP dispone de lineamientos estandarizados y documentados, por el proceso de Gestión del Talento Humano para la Entidad (Procedimiento Conflicto de Intereses) relacionados con conflicto de intereses oficializados en el Sistema de Gestión Integrado. 
</t>
    </r>
    <r>
      <rPr>
        <b/>
        <sz val="11"/>
        <rFont val="Arial Narrow"/>
        <family val="2"/>
      </rPr>
      <t>Anexo 1.</t>
    </r>
    <r>
      <rPr>
        <sz val="11"/>
        <rFont val="Arial Narrow"/>
        <family val="2"/>
      </rPr>
      <t xml:space="preserve"> gth_pr_-30_-conflicto-de-intereses_v_1(2) -</t>
    </r>
  </si>
  <si>
    <r>
      <rPr>
        <b/>
        <sz val="11"/>
        <rFont val="Arial Narrow"/>
        <family val="2"/>
      </rPr>
      <t xml:space="preserve">GCI: </t>
    </r>
    <r>
      <rPr>
        <sz val="11"/>
        <rFont val="Arial Narrow"/>
        <family val="2"/>
      </rPr>
      <t>La coordinadora del Grupo de Control Interno, valida la lista de Chequeo de la entrega de los documentos de Auditoría Interna en cada ejercicio auditor, realizados en el primer cuatrimestre del 2022.
Anexo No.7 01-03-2022 Asistencia Inducción Documentos Auditorías Internas
Anexo No.8 Correo - Documentos Ajustados Auditorías Leticia
Anexo No.9 Correo - Respuesta Presentaciones Auditorías Leticia para Vo.Bo
Anexo No.10 Correo - PreInforme A.I Misional 2022 Leticia Remitido
Anexo No.11 Documentos de Auditoría Interna - Proceso E.I.</t>
    </r>
  </si>
  <si>
    <r>
      <rPr>
        <b/>
        <sz val="11"/>
        <rFont val="Arial Narrow"/>
        <family val="2"/>
      </rPr>
      <t xml:space="preserve">GCI: </t>
    </r>
    <r>
      <rPr>
        <sz val="11"/>
        <rFont val="Arial Narrow"/>
        <family val="2"/>
      </rPr>
      <t>11/08/2022</t>
    </r>
  </si>
  <si>
    <r>
      <rPr>
        <b/>
        <sz val="11"/>
        <rFont val="Arial Narrow"/>
        <family val="2"/>
      </rPr>
      <t>GCI</t>
    </r>
    <r>
      <rPr>
        <sz val="11"/>
        <rFont val="Arial Narrow"/>
        <family val="2"/>
      </rPr>
      <t>: La Coordinadora del Grupo de Control Interno, valida la lista de Chequeo de la entrega de los documentos de Auditoría Interna en cada ejercicio auditor, realizados en el segundo  cuatrimestre del 2022.
1. Auditoría Ekogui
Anexo No. 16 Correo Informe Preliminar  EKOGUI
Anexo No.17 Correo para publicar  Informe Final EKOGUI
2. Auditoría Norma Técnica 
1 Anexo  No. 18 Correo  remisión documentos para revisión  auditoria NTC PE 1000
2 Anexo No. 19 Correo  revisión presentación Norma Estadistica
3.. Anexo No 20 Correo revisión  Informe preliminar de auditoría NTC PE 1000_2020 Áreas protegid
4.Anexo No 21  Correo Remisión  y publicación Informe final norma tecnica de calidad
3. Auditoría Disciplinarios
1. Anexo No.22 Anexo Correo aprobacion lista de verificación proceso disciplinario
2. Anexo No.23 Correo de remisión  presentación apertura y listado de Asistencia
3. Anexo No.24 Correo remision a coordinacion GCI INFORME PRELIMINAR DISCIPLINARIOS
4. Anexo No.25 Correo remision a informe preliminar al proceso control disciplinario interno
5 .Anexo No.26  Correo respuesta  a observaciones Auditoria  Disciplinarios y remisión informe final</t>
    </r>
  </si>
  <si>
    <r>
      <rPr>
        <b/>
        <sz val="11"/>
        <rFont val="Arial Narrow"/>
        <family val="2"/>
      </rPr>
      <t xml:space="preserve">GCI: </t>
    </r>
    <r>
      <rPr>
        <sz val="11"/>
        <rFont val="Arial Narrow"/>
        <family val="2"/>
      </rPr>
      <t>Se remitió en enlace a la Coordinadora del Grupo de Control Interno, donde se encuetran cargados todos los documentos de la Auditoría Interna:
Anexo No.12 Correo - Documentos Finales Cargados en el DRIVE A.I. Misional Leticia 2022</t>
    </r>
  </si>
  <si>
    <r>
      <rPr>
        <b/>
        <sz val="11"/>
        <rFont val="Arial Narrow"/>
        <family val="2"/>
      </rPr>
      <t xml:space="preserve">GCI: </t>
    </r>
    <r>
      <rPr>
        <sz val="11"/>
        <rFont val="Arial Narrow"/>
        <family val="2"/>
      </rPr>
      <t>La Coordinadora del grupo de Control Interno, dio Vo.Bo. A los Infofmes Finales de las Auditorías Internas a Río Puré- Amacayacu-Yaigoje-Cahuinari
Anexo No.25 Correo - Re_ Informes Finales Leticia 2020-2021</t>
    </r>
  </si>
  <si>
    <r>
      <rPr>
        <b/>
        <sz val="11"/>
        <rFont val="Arial Narrow"/>
        <family val="2"/>
      </rPr>
      <t>GCI:</t>
    </r>
    <r>
      <rPr>
        <sz val="11"/>
        <rFont val="Arial Narrow"/>
        <family val="2"/>
      </rPr>
      <t xml:space="preserve"> La Coordinadora del grupo de Control Interno, dio Vo.Bo. a los Informes Finales de las Auditorías Internas a Auditoría NTC PE 1000 y Procesos Discplinarios:
1 . Anexo No. 66 Correo para publicar  Informe Final EKOGUI
2. Anexo No 67  Correo Remisión  y publicación Informe final norma tecnica de calidad
3 . Anexo No.68 Correo remisión y publicación  informe  Disciplinarios</t>
    </r>
  </si>
  <si>
    <r>
      <rPr>
        <b/>
        <sz val="11"/>
        <rFont val="Arial Narrow"/>
        <family val="2"/>
      </rPr>
      <t xml:space="preserve">GCI: </t>
    </r>
    <r>
      <rPr>
        <sz val="11"/>
        <rFont val="Arial Narrow"/>
        <family val="2"/>
      </rPr>
      <t xml:space="preserve">El Proceso de Evaluación Independiente cuenta con el formato EI_FO_06_declaracion-conflicto-de-interes en su verisión No.2, el cual se encuentra en el Sistema de Gestión Integrado.  
De igual forma, se anexan 9 declaraciones correspondiente a cada uno de los auditores que están participando de las auditoria en el segundo cuatrimestre del año, y otras que no se alcanzaron a reportar en el periodo anterior.
Anexo No. 69  EI_FO_06_declaracion-conflicto-de-interes_v_2.pdf
Anexo No, 70 Declaración Conflicto de Intereses YP
Anexo No, 71 Declaración Conflicto de Intereses LAO F
Anexo No, 72 Declaración Conflicto de Intereses AV
Anexo No, 73 Declaración Conflicto de Interes RS
Anexo No, 74 Declaración Conflicto de Interés NAC
Anexo No, 75 Declaración Conflicto de Interés  ABW
Anexo No, 76 Declaración Conflicto de Interés   GEP
Anexo No, 77 Declaración Conflicto de  Intereses VDC
Anexo No. 78 Declaración Conflicto de Intereses YRS
</t>
    </r>
  </si>
  <si>
    <r>
      <rPr>
        <b/>
        <sz val="11"/>
        <rFont val="Arial Narrow"/>
        <family val="2"/>
      </rPr>
      <t xml:space="preserve">GCI: </t>
    </r>
    <r>
      <rPr>
        <sz val="11"/>
        <rFont val="Arial Narrow"/>
        <family val="2"/>
      </rPr>
      <t>En la presentación de cierre de las Auditorías internas de los PNN Amacayacu, PNN Cahuinarí, PNN Río Puré y PNN Yaigojé Apaporis se les informó no se presentaron hechos de corrupción. El Grupo de Control Interno, está en ajustes de su formato de Informe Final de Auditoría Interna para incluir este punto en las conclusiones del Informe Final.
Anexo No.26 Presentación Cierre Auditoría Interna Leticia - Misional
Anexo No.27 Presentación Cierre Auditoría Interna Leticia - Apoyo</t>
    </r>
  </si>
  <si>
    <r>
      <rPr>
        <b/>
        <sz val="11"/>
        <rFont val="Arial Narrow"/>
        <family val="2"/>
      </rPr>
      <t xml:space="preserve">GCI: </t>
    </r>
    <r>
      <rPr>
        <sz val="11"/>
        <rFont val="Arial Narrow"/>
        <family val="2"/>
      </rPr>
      <t>En la presentación de cierre de las Auditorías Internas del Proceso Estadistico RUNAP y  Proceso de Control Disciplinario se les informó que  no se presentaron hechos de corrupción. 
Anexo No. 81 Presentación cierre de auditoría Proceso Estadistico RUNAP
Anexo No. 82  Presentación Reunión de Cierre A.I. Proceso Disciplinario
Nota:  Para las dos auditoría realizadas, no se presentaron hechos corrupción, por ello se anexan las presentaciones de cierre. En la última hoja de la presentación, se indica el cumplimiento de la Ley 1474 de 2011</t>
    </r>
  </si>
  <si>
    <r>
      <rPr>
        <b/>
        <sz val="11"/>
        <rFont val="Arial Narrow"/>
        <family val="2"/>
      </rPr>
      <t>OCDI.</t>
    </r>
    <r>
      <rPr>
        <sz val="11"/>
        <rFont val="Arial Narrow"/>
        <family val="2"/>
      </rPr>
      <t xml:space="preserve"> 19/08/2022</t>
    </r>
  </si>
  <si>
    <r>
      <rPr>
        <b/>
        <sz val="11"/>
        <rFont val="Arial Narrow"/>
        <family val="2"/>
      </rPr>
      <t>OCDI.</t>
    </r>
    <r>
      <rPr>
        <sz val="11"/>
        <rFont val="Arial Narrow"/>
        <family val="2"/>
      </rPr>
      <t xml:space="preserve"> La Jefe de Oficina a traves de correos electronicos de fechas 03 de mayo, 02 de junio,  07 de julio y  03 de agosto 2022, realizó el reparto de los procesos disciplinarios priorizados, cuya etapa de encontraba proxima a vencer. 
Ver Anexo. "Correos electronicos reparto" </t>
    </r>
  </si>
  <si>
    <r>
      <rPr>
        <b/>
        <sz val="11"/>
        <rFont val="Arial Narrow"/>
        <family val="2"/>
      </rPr>
      <t>OCDI.</t>
    </r>
    <r>
      <rPr>
        <sz val="11"/>
        <rFont val="Arial Narrow"/>
        <family val="2"/>
      </rPr>
      <t xml:space="preserve"> Se radicadon durante el periodo de Enero a 18 de agosto de 2022, 22 quejas y/o informes, las cuales fueron evaluadas con la decisión que en derecho correspondió, expidición el respectivo acto administrativo.
Ver Anexo "Base de datos quejas"</t>
    </r>
  </si>
  <si>
    <r>
      <rPr>
        <b/>
        <sz val="11"/>
        <rFont val="Arial Narrow"/>
        <family val="2"/>
      </rPr>
      <t>SSNA:</t>
    </r>
    <r>
      <rPr>
        <sz val="11"/>
        <rFont val="Arial Narrow"/>
        <family val="2"/>
      </rPr>
      <t xml:space="preserve"> La Subdireccion de Sostenibilidad y Negocios Ambientales, de acuerdo a los compromisos adquiridos, estipulados con la alianza entre Parques Nacionales Naturales de Colombia y la Sociedad Hotelera Tequendama S.A y con el objetivo de realizar seguimiento a la ejecución y los recursos asignados a dicho contrato interadministrativo, efectuó solicitud al aliado en relación a la presentación de informe de avance. Quedando como evidencia el cómite de seguimiento realizado en el mes de Junio de 2022. Anexo 1 Invitación Comite Seguimiento Tayrona Tequendama. Anexo 2 Acta Comite Seguimiento PNNC - SHT 240622.</t>
    </r>
  </si>
  <si>
    <r>
      <rPr>
        <b/>
        <sz val="11"/>
        <rFont val="Arial Narrow"/>
        <family val="2"/>
      </rPr>
      <t>SSNA:</t>
    </r>
    <r>
      <rPr>
        <sz val="11"/>
        <rFont val="Arial Narrow"/>
        <family val="2"/>
      </rPr>
      <t xml:space="preserve"> Todo el personal de la Entidad tiene acceso (Intranet y Pagina web de Parques) al procedimiento sobre la temática de Conflicto de Intereses, que estandariza los lineamientos y documentos necesarios, para ser implementado y ejecutado según la necesidad u ocurrencia del tema. La SSNA confirmó que se puede acceder a dicha información en cualquier momento y de manera actualizada. Como refuerzo a esta temática la Entidad también envia recordatorios vía Mail a todos sus colaboradores. Anexo 1 Publicación procedimiento Conflicto de Intereses GTH_PR_ 30. Anexo 2 Publicación formatos relacionados. Anexo 3 Correo Parques Recordatorio 1. Anexo 4 Correo Parques Recordatorio 2.</t>
    </r>
  </si>
  <si>
    <r>
      <rPr>
        <b/>
        <sz val="11"/>
        <rFont val="Arial Narrow"/>
        <family val="2"/>
      </rPr>
      <t>GPC:</t>
    </r>
    <r>
      <rPr>
        <sz val="11"/>
        <rFont val="Arial Narrow"/>
        <family val="2"/>
      </rPr>
      <t xml:space="preserve"> 22/08/2022</t>
    </r>
  </si>
  <si>
    <r>
      <rPr>
        <b/>
        <sz val="11"/>
        <rFont val="Arial Narrow"/>
        <family val="2"/>
      </rPr>
      <t>GPC:</t>
    </r>
    <r>
      <rPr>
        <sz val="11"/>
        <rFont val="Arial Narrow"/>
        <family val="2"/>
      </rPr>
      <t xml:space="preserve"> Dentro del Plan de Trabajo establecido para la vigencia 2022, se encuentra lo relacionado con la actualización de los inventarios de los archivos de gestión. En tal sentido se adjunta seguimiento del Plan de trabajo donde se refleja un avance en el rango del 55% para esta actividad.
Anexo 1. Seguimiento Plan Trabajo Gdtal-Julio-2022</t>
    </r>
  </si>
  <si>
    <r>
      <rPr>
        <b/>
        <sz val="11"/>
        <rFont val="Arial Narrow"/>
        <family val="2"/>
      </rPr>
      <t>GPC:</t>
    </r>
    <r>
      <rPr>
        <sz val="11"/>
        <rFont val="Arial Narrow"/>
        <family val="2"/>
      </rPr>
      <t xml:space="preserve"> Se realizó sensibilización en el tema de Conflicto de Intereses, haciendo énfasis en el tema de la Gestión Documental y manejo de documentos en Parques Nacionales Naturales de Colombia.
Anexo 2. Procedimiento gth_pr_-30_-conflicto-de-intereses_v_1</t>
    </r>
  </si>
  <si>
    <r>
      <rPr>
        <b/>
        <sz val="11"/>
        <rFont val="Arial Narrow"/>
        <family val="2"/>
      </rPr>
      <t>GAU:</t>
    </r>
    <r>
      <rPr>
        <sz val="11"/>
        <rFont val="Arial Narrow"/>
        <family val="2"/>
      </rPr>
      <t xml:space="preserve"> Se socializó a todos los colaboradores de PNNC los flash informativos para tener en cuenta  los tiempos los tiempos establecidos para dar respuesta a las  PQRSD. Evidencia: Flash informativos Anexo 1 ,2 ,3 y 4</t>
    </r>
  </si>
  <si>
    <r>
      <rPr>
        <b/>
        <sz val="11"/>
        <rFont val="Arial Narrow"/>
        <family val="2"/>
      </rPr>
      <t xml:space="preserve">GAU: </t>
    </r>
    <r>
      <rPr>
        <sz val="11"/>
        <rFont val="Arial Narrow"/>
        <family val="2"/>
      </rPr>
      <t xml:space="preserve">Se adjunta el reporte descargado desde la matriz de seguimiento PQRSD del SGD Orfeo, en donde, se evidencian la PQRSD, recibidas  para los meses enero,febrero y marzo </t>
    </r>
    <r>
      <rPr>
        <b/>
        <sz val="11"/>
        <rFont val="Arial Narrow"/>
        <family val="2"/>
      </rPr>
      <t>2022</t>
    </r>
    <r>
      <rPr>
        <sz val="11"/>
        <rFont val="Arial Narrow"/>
        <family val="2"/>
      </rPr>
      <t xml:space="preserve">.
Evidencia: ANEXO 1 Reporte Riesgos enero-febrero-marzo 06-04-22. 
</t>
    </r>
    <r>
      <rPr>
        <b/>
        <sz val="11"/>
        <rFont val="Arial Narrow"/>
        <family val="2"/>
      </rPr>
      <t xml:space="preserve">DTAO: </t>
    </r>
    <r>
      <rPr>
        <sz val="11"/>
        <rFont val="Arial Narrow"/>
        <family val="2"/>
      </rPr>
      <t>Se realiz</t>
    </r>
    <r>
      <rPr>
        <b/>
        <sz val="11"/>
        <rFont val="Arial Narrow"/>
        <family val="2"/>
      </rPr>
      <t xml:space="preserve">ó </t>
    </r>
    <r>
      <rPr>
        <sz val="11"/>
        <rFont val="Arial Narrow"/>
        <family val="2"/>
      </rPr>
      <t xml:space="preserve">la clasificación de las PQRS por parte de las administrativas de las AP quienes tienen el usuario radicador de orfeo y se determina el tiempo de respuesta que genera el sistema.  No hay desviaciones en el periodo. Evidencias:  Anexo 1. Imagen Riesgo 213- control existente.
</t>
    </r>
    <r>
      <rPr>
        <b/>
        <sz val="11"/>
        <rFont val="Arial Narrow"/>
        <family val="2"/>
      </rPr>
      <t xml:space="preserve">DTCA: </t>
    </r>
    <r>
      <rPr>
        <sz val="11"/>
        <rFont val="Arial Narrow"/>
        <family val="2"/>
      </rPr>
      <t>La DTCA realiz</t>
    </r>
    <r>
      <rPr>
        <b/>
        <sz val="11"/>
        <rFont val="Arial Narrow"/>
        <family val="2"/>
      </rPr>
      <t>ó</t>
    </r>
    <r>
      <rPr>
        <sz val="11"/>
        <rFont val="Arial Narrow"/>
        <family val="2"/>
      </rPr>
      <t xml:space="preserve"> la clasificación del tipo de petición que ingresa tal como se evidencia en las matrices del reporte de orfeo, en esta se puede observar la tipología y  la trazabilidad de los tiempos: Evidencia: (Matriz PAA marzo 04-04-22) (MAtriz para PAA enero-febrero). De igual forma podemos evidenciar en la información del radicado que se ha clasificado la PQRS, indicando el tiempo de respuesta. Evidencia:  (Información del Radicado).  El equipo de trabajo de la DTCA ha sido capacitado para evitar desviaciones en la clasificacion del tipo de petición. Evidencia:.(Capacitación radicación y seguimiento PQRS 23032022)(Capacitación -gestión documental, orfeo, y PQRS 10-03-2022); 
</t>
    </r>
    <r>
      <rPr>
        <b/>
        <sz val="11"/>
        <rFont val="Arial Narrow"/>
        <family val="2"/>
      </rPr>
      <t>DTAN:</t>
    </r>
    <r>
      <rPr>
        <sz val="11"/>
        <rFont val="Arial Narrow"/>
        <family val="2"/>
      </rPr>
      <t xml:space="preserve"> Se radicaron 26 PQR para el presente informe. Se dio respuesta dentro del término a 24 PQR. Se encuentran en trámite de respuesta 2 PQR que fueron radicadas finalizando marzo. ANEXO: REPORTE PQRS DTAN.
</t>
    </r>
    <r>
      <rPr>
        <b/>
        <sz val="11"/>
        <rFont val="Arial Narrow"/>
        <family val="2"/>
      </rPr>
      <t>DTAM</t>
    </r>
    <r>
      <rPr>
        <sz val="11"/>
        <rFont val="Arial Narrow"/>
        <family val="2"/>
      </rPr>
      <t xml:space="preserve">: Los controles se aplican teniendo en cuenta el tipo de solicitud, la radicación en el gestor documental, con seguimiento semanal a la matriz estadística, con alertas a los responsables de generar las respuestas, con participación en  capacitaciones  o sensibilizaciones. </t>
    </r>
    <r>
      <rPr>
        <b/>
        <sz val="11"/>
        <rFont val="Arial Narrow"/>
        <family val="2"/>
      </rPr>
      <t xml:space="preserve">Evidencias: </t>
    </r>
    <r>
      <rPr>
        <sz val="11"/>
        <rFont val="Arial Narrow"/>
        <family val="2"/>
      </rPr>
      <t xml:space="preserve">Anexo 1 Matriz estadística Orfeo enero-febrero 1-03-22, Anexo 2 Matriz PAA marzo 04-04-22, Anexo 3 sistencia capacitación-23-02-22 y Anexo 4 asistencia capacitacion-10-03-22
</t>
    </r>
    <r>
      <rPr>
        <b/>
        <sz val="11"/>
        <rFont val="Arial Narrow"/>
        <family val="2"/>
      </rPr>
      <t>DTOR</t>
    </r>
    <r>
      <rPr>
        <sz val="11"/>
        <rFont val="Arial Narrow"/>
        <family val="2"/>
      </rPr>
      <t xml:space="preserve">: Para el periodo de reporte todas las PQRS fueron clasificadas y tipificadas de acuerdo con la tipología.  Anexo CE2.1 Matriz_seg_pqrs_I_trim022
</t>
    </r>
    <r>
      <rPr>
        <b/>
        <sz val="11"/>
        <rFont val="Arial Narrow"/>
        <family val="2"/>
      </rPr>
      <t xml:space="preserve">DTPA: </t>
    </r>
    <r>
      <rPr>
        <sz val="11"/>
        <rFont val="Arial Narrow"/>
        <family val="2"/>
      </rPr>
      <t xml:space="preserve">Se adjunta el reporte descargado desde el orfeo, en donde, se evidencia la PQRS, recibidas  para los meses enero,febrero y marzo </t>
    </r>
    <r>
      <rPr>
        <b/>
        <sz val="11"/>
        <rFont val="Arial Narrow"/>
        <family val="2"/>
      </rPr>
      <t>de 2022</t>
    </r>
  </si>
  <si>
    <r>
      <rPr>
        <b/>
        <sz val="11"/>
        <rFont val="Arial Narrow"/>
        <family val="2"/>
      </rPr>
      <t xml:space="preserve">GAU: </t>
    </r>
    <r>
      <rPr>
        <sz val="11"/>
        <rFont val="Arial Narrow"/>
        <family val="2"/>
      </rPr>
      <t xml:space="preserve">Se adjunta el reporte descargado desde la matriz de seguimiento PQRSD del SGD Orfeo, en donde, se evidencian la PQRSD, recibidas  para los meses abril,mayo, junio y julio2022. Se anexa abril debido a  que en el reporte anterior no se alcanzo a incluir, y su creación es mes vencido.
Evidencia: ANEXO 1  Matriz PQRSD abril,mayo, junio y julio  16-08-22. 
Se aclara  que la información del mes de agosto  no se anexa por cuanto su creación es mes vencido, por lo cual se incluira en el proximo reporte.
</t>
    </r>
    <r>
      <rPr>
        <b/>
        <sz val="11"/>
        <rFont val="Arial Narrow"/>
        <family val="2"/>
      </rPr>
      <t>DTCA</t>
    </r>
    <r>
      <rPr>
        <sz val="11"/>
        <rFont val="Arial Narrow"/>
        <family val="2"/>
      </rPr>
      <t xml:space="preserve">: La DTCA realizó la clasificación del tipo de petición que ingresa tal como se evidencia en la matriz del reporte del sistema de gestión documental ORFEO, en esta se puede observar la tipología y  la trazabilidad de los tiempos: Evidencia: (Matriz reporte ABRIL)  Debido a que en el primer monitoreo no se presentó información de abril, en este informe nos permitimos remitirlo; MATRICES DE SEGUIMIENTO MAYO JUNIO Y JULIO. Al equipo de trabajo de la DTCA y de las Áreas Protegidas se les envía correos de apoyo para la correcta clasificación de las PQRSD. Evidencia: (CORREOS DE APOYO ATENCIÓN AL CIUDADANO)
</t>
    </r>
    <r>
      <rPr>
        <b/>
        <sz val="11"/>
        <rFont val="Arial Narrow"/>
        <family val="2"/>
      </rPr>
      <t>DTPA:</t>
    </r>
    <r>
      <rPr>
        <sz val="11"/>
        <rFont val="Arial Narrow"/>
        <family val="2"/>
      </rPr>
      <t xml:space="preserve"> Se adjunta el reporte descargado desde el orfeo, en donde, se evidencia la PQRS, recibidas  para los meses Abril, Mayo, junio y julio de 2022
Evidencia: 
-MATRIZ PARA PAA PQRS DTPA ABRIL, MAYO Y JUNIO DE 2022 (AJUSTADA ULTIMA VERSIÓN)
-Matriz reporte JULIO 02-08-22 DTPA - AJUSTADO
</t>
    </r>
    <r>
      <rPr>
        <b/>
        <sz val="11"/>
        <rFont val="Arial Narrow"/>
        <family val="2"/>
      </rPr>
      <t xml:space="preserve">
DTAO:</t>
    </r>
    <r>
      <rPr>
        <sz val="11"/>
        <rFont val="Arial Narrow"/>
        <family val="2"/>
      </rPr>
      <t xml:space="preserve">Se realizó la clasificación de las PQRS  por el encargado de  proyectar las  respuestas, se clasifica y se determina el tiempo de respuesta que genera el sistema.  No hay desviaciones en el periodo. 
Anexo 1. CLASIFICACIÓN DE LAS PQRS.pdf
</t>
    </r>
    <r>
      <rPr>
        <b/>
        <sz val="11"/>
        <rFont val="Arial Narrow"/>
        <family val="2"/>
      </rPr>
      <t>DTAM:</t>
    </r>
    <r>
      <rPr>
        <sz val="11"/>
        <rFont val="Arial Narrow"/>
        <family val="2"/>
      </rPr>
      <t xml:space="preserve"> La DT aplicó los controles teniendo en cuenta el tipo de solicitud, la radicación en el gestor documental, con seguimiento semanal a la matriz estadística, con alertas a los responsables de generar las respuestas, con participación en  capacitaciones  o sensibilizaciones que para este caso se realizó capacitación  con el equipo técnico y administrativo  de la DTAM, con varios temas que incluyó términos y definiciones, con el finde que las respuestas a las solicitudes se den dentrode los términos de ley.
Evidencia: Anexo 1 asistencia capacitación PQRS MIPG_SGI. Anexo 2 presentación  MIPG PQRS, Anexo 3 matriz  abri_julio_ tipificación de las PQRSD</t>
    </r>
    <r>
      <rPr>
        <b/>
        <sz val="11"/>
        <rFont val="Arial Narrow"/>
        <family val="2"/>
      </rPr>
      <t xml:space="preserve">
</t>
    </r>
    <r>
      <rPr>
        <sz val="11"/>
        <rFont val="Arial Narrow"/>
        <family val="2"/>
      </rPr>
      <t xml:space="preserve">
</t>
    </r>
    <r>
      <rPr>
        <b/>
        <sz val="11"/>
        <rFont val="Arial Narrow"/>
        <family val="2"/>
      </rPr>
      <t>DTOR</t>
    </r>
    <r>
      <rPr>
        <sz val="11"/>
        <rFont val="Arial Narrow"/>
        <family val="2"/>
      </rPr>
      <t xml:space="preserve">: Para el periodo de reporte todas las PQRS fueron clasificadas y tipificadas de acuerdo con la tipología. Evidencias: Matriz_seg_pqrs_abril2022, Matriz_seg_pqrs_julio2022, Matriz_seg_pqrs_junio2022, Matriz_seg_pqrs_mayo2022.
</t>
    </r>
    <r>
      <rPr>
        <b/>
        <sz val="11"/>
        <rFont val="Arial Narrow"/>
        <family val="2"/>
      </rPr>
      <t>DTAN</t>
    </r>
    <r>
      <rPr>
        <sz val="11"/>
        <rFont val="Arial Narrow"/>
        <family val="2"/>
      </rPr>
      <t xml:space="preserve">:Para el periodo de reporte todas las PQRS fueron clasificadas y tipificadas de cuerdo al  tipo de petición que ingresa tal como se evidencia en las matrices del reporte de orfeo, en esta se puede observar la tipología y  la trazabilidad de los tiempos. se adjunta las reportes de orfeo de los meses de Abril, mayo, junio y julio de 2022: El informe de abril se adjunta  debido a que en el primer cuatriemestre no fue incluido en el reporte a reisgos. Anexo: INFORME DE PQR MES ABRIL 2022,- REPORTE PQR MAYO 2022,-   REPORTE PQR JUNIO,- Reporte PQR Julio.
</t>
    </r>
  </si>
  <si>
    <r>
      <rPr>
        <b/>
        <sz val="11"/>
        <rFont val="Arial Narrow"/>
        <family val="2"/>
      </rPr>
      <t>GAU:</t>
    </r>
    <r>
      <rPr>
        <sz val="11"/>
        <rFont val="Arial Narrow"/>
        <family val="2"/>
      </rPr>
      <t xml:space="preserve"> Se cuenta con el procedimiento de conflicto de Intereses . Evidencia:ANEXO 1 Procedimiento conflicto-de-intereses_v_1.</t>
    </r>
  </si>
  <si>
    <r>
      <rPr>
        <b/>
        <sz val="11"/>
        <rFont val="Arial Narrow"/>
        <family val="2"/>
      </rPr>
      <t xml:space="preserve">GPC: </t>
    </r>
    <r>
      <rPr>
        <sz val="11"/>
        <rFont val="Arial Narrow"/>
        <family val="2"/>
      </rPr>
      <t xml:space="preserve">Se realizó dos trasladados uno definitivo y otro temporal, los cuales se controlan a través de los formatos para su seguimiento y actualización en los inventarios. </t>
    </r>
    <r>
      <rPr>
        <b/>
        <sz val="11"/>
        <rFont val="Arial Narrow"/>
        <family val="2"/>
      </rPr>
      <t>Anexo 1. Traslado GPS-56640 y Anexo 2. Traslado GPS-56861</t>
    </r>
    <r>
      <rPr>
        <sz val="11"/>
        <rFont val="Arial Narrow"/>
        <family val="2"/>
      </rPr>
      <t xml:space="preserve">
</t>
    </r>
    <r>
      <rPr>
        <b/>
        <sz val="11"/>
        <rFont val="Arial Narrow"/>
        <family val="2"/>
      </rPr>
      <t xml:space="preserve">
DTCA:</t>
    </r>
    <r>
      <rPr>
        <sz val="11"/>
        <rFont val="Arial Narrow"/>
        <family val="2"/>
      </rPr>
      <t xml:space="preserve"> En el periodo comprendido de enero a marzo de 2022, en la DTCA se han realizado 2 traslados y prestamos  de bienes,  a las Aps PNN Tayrona y PNN Paramillo, se reporta formatos de prestamos de bienes correspondientes, debidamente diligenciado y con las firmas respectivas.  </t>
    </r>
    <r>
      <rPr>
        <b/>
        <sz val="11"/>
        <rFont val="Arial Narrow"/>
        <family val="2"/>
      </rPr>
      <t xml:space="preserve">Evidencia,: (copia  deFORMATO DE PRESTAMO BIENES PNN PARAMILLO);  (copia de FORMATO DE PRESTAMO BIENES PNN TAYRONA.)
DTOR: </t>
    </r>
    <r>
      <rPr>
        <sz val="11"/>
        <rFont val="Arial Narrow"/>
        <family val="2"/>
      </rPr>
      <t xml:space="preserve">Durante el periodo de reporte se diligenciaron los Formatos de traslado, prestamos de bienes mes Febrero y Marzo (Anexos: 4.1)
</t>
    </r>
    <r>
      <rPr>
        <b/>
        <sz val="11"/>
        <rFont val="Arial Narrow"/>
        <family val="2"/>
      </rPr>
      <t xml:space="preserve">DTAO: </t>
    </r>
    <r>
      <rPr>
        <sz val="11"/>
        <rFont val="Arial Narrow"/>
        <family val="2"/>
      </rPr>
      <t>Se efectua el registro del traslado de cien (100) elementos en el sistema de gestion de inventarios neon , con el formato de traslado con las respectivas firmas.</t>
    </r>
    <r>
      <rPr>
        <b/>
        <sz val="11"/>
        <rFont val="Arial Narrow"/>
        <family val="2"/>
      </rPr>
      <t xml:space="preserve">Evidencias: 1_TrasladoRosaOrtisAFannyEsperanzaCorota y 02_TrasladoHectorVelasquezACarlosCortesGuacharos
DTAM: </t>
    </r>
    <r>
      <rPr>
        <sz val="11"/>
        <rFont val="Arial Narrow"/>
        <family val="2"/>
      </rPr>
      <t xml:space="preserve">Se aplica el control teniendo en cuenta lo establecido en losprocesdimeintos y manuales, además de MANUAL PARA EL MANEJO Y CONTROL DE PROPIEDAD PLANTA Y EQUIPO DE PARQUES NACIONALES NATURALES DE COLOMBIA.
Es por ell que cuando se hacen traslados o préstamos se dejael registro de ello. Anexo 1 traslados primer cuatrimestre
</t>
    </r>
    <r>
      <rPr>
        <b/>
        <sz val="11"/>
        <rFont val="Arial Narrow"/>
        <family val="2"/>
      </rPr>
      <t xml:space="preserve">DTAN: </t>
    </r>
    <r>
      <rPr>
        <sz val="11"/>
        <rFont val="Arial Narrow"/>
        <family val="2"/>
      </rPr>
      <t>Para el primer cuatrimestre de 2022 en el mes de enero no hubo traslados. Se adjunta los formatos de tralados y prestamos de bienes de los meses febrero y marzo de 2022. A la fecha del reporte el mes de abril no ha registrado traslados. Se  adjunta 2 carpetas con los formatosde traslados debidamente diligenciados y firmados. ANEXOS: 1. CARPETA FEBRERO (9 FORMTOS) 2. CARPETA MARZO (5 FORMATOS)</t>
    </r>
  </si>
  <si>
    <r>
      <rPr>
        <b/>
        <sz val="11"/>
        <rFont val="Arial Narrow"/>
        <family val="2"/>
      </rPr>
      <t>GPC, DTCA, DTPA, DTAO, DTAM, DTOR, DTAN: 22</t>
    </r>
    <r>
      <rPr>
        <sz val="11"/>
        <rFont val="Arial Narrow"/>
        <family val="2"/>
      </rPr>
      <t>/08/2022</t>
    </r>
  </si>
  <si>
    <r>
      <rPr>
        <b/>
        <sz val="11"/>
        <rFont val="Arial Narrow"/>
        <family val="2"/>
      </rPr>
      <t xml:space="preserve">GPC: </t>
    </r>
    <r>
      <rPr>
        <sz val="11"/>
        <rFont val="Arial Narrow"/>
        <family val="2"/>
      </rPr>
      <t xml:space="preserve">En Parques Nacionales Naturales de Colombia contamos con procedimiento documentado para el tema de conflicto de intereses, el cual se socializa a través de capacitaciones internas en el Grupo de Procesos Corporativos.
</t>
    </r>
    <r>
      <rPr>
        <b/>
        <sz val="11"/>
        <rFont val="Arial Narrow"/>
        <family val="2"/>
      </rPr>
      <t>Anexo 1. Procedimiento gth_pr_-30_-conflicto-de-intereses_v_1</t>
    </r>
  </si>
  <si>
    <r>
      <rPr>
        <b/>
        <sz val="11"/>
        <rFont val="Arial Narrow"/>
        <family val="2"/>
      </rPr>
      <t>GTIC:</t>
    </r>
    <r>
      <rPr>
        <sz val="11"/>
        <rFont val="Arial Narrow"/>
        <family val="2"/>
      </rPr>
      <t xml:space="preserve"> 19/08/2022</t>
    </r>
  </si>
  <si>
    <r>
      <rPr>
        <b/>
        <sz val="11"/>
        <rFont val="Arial Narrow"/>
        <family val="2"/>
      </rPr>
      <t>GTIC:</t>
    </r>
    <r>
      <rPr>
        <sz val="11"/>
        <rFont val="Arial Narrow"/>
        <family val="2"/>
      </rPr>
      <t xml:space="preserve">  Para el reporte de seguimiento se contó con el esquema de respaldo sobre la información alojada en la entidad de las aplicaciones web el cual permite mitigar los riesgos de seguridad a través de la aplicación de protección de aplicaciones web en la nube. Ver anexo (Anexo 1. Reporte Actividad WAF.docx).</t>
    </r>
  </si>
  <si>
    <r>
      <rPr>
        <b/>
        <sz val="11"/>
        <rFont val="Arial Narrow"/>
        <family val="2"/>
      </rPr>
      <t>GTIC</t>
    </r>
    <r>
      <rPr>
        <sz val="11"/>
        <rFont val="Arial Narrow"/>
        <family val="2"/>
      </rPr>
      <t>: La entidad cuenta con el Procedimiento de Conflicto de Intereses GTH_PR_30 oficializado y publicado en el  Modelo Integrado de Planeación y Gestión en el proceso de Gestión de Talento Humano https://intranet.parquesnacionales.gov.co/wp-content/uploads/2021/09/gth_pr_-30_-conflicto-de-intereses_v_1.pdf . Ver anexo: 1. Evidencia procedimiento conflicto de intereses.</t>
    </r>
  </si>
  <si>
    <r>
      <rPr>
        <b/>
        <sz val="11"/>
        <rFont val="Arial Narrow"/>
        <family val="2"/>
      </rPr>
      <t xml:space="preserve">GGCI: </t>
    </r>
    <r>
      <rPr>
        <sz val="11"/>
        <rFont val="Arial Narrow"/>
        <family val="2"/>
      </rPr>
      <t>26/08/2022</t>
    </r>
  </si>
  <si>
    <r>
      <rPr>
        <b/>
        <sz val="11"/>
        <rFont val="Arial Narrow"/>
        <family val="2"/>
      </rPr>
      <t>La OAJ</t>
    </r>
    <r>
      <rPr>
        <sz val="11"/>
        <rFont val="Arial Narrow"/>
        <family val="2"/>
      </rPr>
      <t xml:space="preserve"> en el seguimiento a las acciones judiciales, generó la Matriz de seguimiento correspondiente (evidencia en 7 archivos)</t>
    </r>
  </si>
  <si>
    <r>
      <rPr>
        <b/>
        <sz val="11"/>
        <rFont val="Arial Narrow"/>
        <family val="2"/>
      </rPr>
      <t>OAJ:</t>
    </r>
    <r>
      <rPr>
        <sz val="11"/>
        <rFont val="Arial Narrow"/>
        <family val="2"/>
      </rPr>
      <t xml:space="preserve"> “La entidad cuenta con el Procedimiento de Conflicto de Intereses GTH_PR_30 el cual se encuentra publicado en el proceso de Gestión de Talento Humano en el siguiente link https://intranet.parquesnacionales.gov.co/wp-content/uploads/2021/09/gth_pr_-30_-conflicto-de-intereses_v_1.pdf . Ver anexo: 1.  procedimiento conflicto de intereses.”</t>
    </r>
  </si>
  <si>
    <r>
      <rPr>
        <b/>
        <sz val="11"/>
        <rFont val="Arial Narrow"/>
        <family val="2"/>
      </rPr>
      <t xml:space="preserve">OAP: </t>
    </r>
    <r>
      <rPr>
        <sz val="11"/>
        <rFont val="Arial Narrow"/>
        <family val="2"/>
      </rPr>
      <t xml:space="preserve">Se generó cronograma y socialización de lineamientos para el Proceso de REPORTE-ACTUALIZACIÓN Y SEGUIMIENTO DEL PAA-2022.  
La socialización de dichos lineamientos se realizó con los Líderes de Proceso, los días: 14 y 17 de febrero y con las Direcciones Territoriales, el día: 23 de febrero. 
</t>
    </r>
    <r>
      <rPr>
        <b/>
        <sz val="11"/>
        <rFont val="Arial Narrow"/>
        <family val="2"/>
      </rPr>
      <t xml:space="preserve">Anexo 4:
</t>
    </r>
    <r>
      <rPr>
        <sz val="11"/>
        <rFont val="Arial Narrow"/>
        <family val="2"/>
      </rPr>
      <t>1. Socialización Cronograma/Lineamientos Lideres-14.FEB.2022
2. Socialización Cronograma/Lineamientos Lideres-17.FEB.2022
3. Socialización Cronograma/Lineamientos DTs-23.FEB.2022</t>
    </r>
  </si>
  <si>
    <r>
      <rPr>
        <b/>
        <sz val="11"/>
        <rFont val="Arial Narrow"/>
        <family val="2"/>
      </rPr>
      <t xml:space="preserve">OAP: </t>
    </r>
    <r>
      <rPr>
        <sz val="11"/>
        <rFont val="Arial Narrow"/>
        <family val="2"/>
      </rPr>
      <t>En el perido de mayo, junio, julio y agosto, se adelantó el proceso de Actualización de metas, conforme al Crongrama establecido en febrero. Dicho Proceso se habilitó del 17 de junio al 01 de julio y dentro del ejercicio los profesional de la OAP verificaron la coherencia de los datos, frente al cierre de la vigencia anterior (reprogramación) y lo programado en la vigencia actual, con el próposito de generar la adecuada articulación en los diferentes PAA que conforman el PEI y  Evaluar la pertinencia de las solicitudes de actualización de magnitudes físicas de los indicadores. 
Anexo 4: Solicitudes y respuesta</t>
    </r>
  </si>
  <si>
    <r>
      <rPr>
        <b/>
        <sz val="11"/>
        <rFont val="Arial Narrow"/>
        <family val="2"/>
      </rPr>
      <t xml:space="preserve">OAP: </t>
    </r>
    <r>
      <rPr>
        <sz val="11"/>
        <rFont val="Arial Narrow"/>
        <family val="2"/>
      </rPr>
      <t xml:space="preserve">Para el primer cuatrimestre no se ha presentado seguimiento a los planes por cuanto la actividad se lleva a cabo de forma semestral. </t>
    </r>
  </si>
  <si>
    <r>
      <rPr>
        <b/>
        <sz val="11"/>
        <rFont val="Arial Narrow"/>
        <family val="2"/>
      </rPr>
      <t xml:space="preserve">OAP: </t>
    </r>
    <r>
      <rPr>
        <sz val="11"/>
        <rFont val="Arial Narrow"/>
        <family val="2"/>
      </rPr>
      <t xml:space="preserve">Como actividad preventiva para las alertas tempranas la OAP realizó presentación del Seguimiento del PAA con 30 de junio, en el marco del Comité de Gestión y Desempeño realizado el día 28 de julio del 2022. 
Anexo 5. Presentacion CIGD 28072022_VF
</t>
    </r>
  </si>
  <si>
    <r>
      <rPr>
        <b/>
        <sz val="11"/>
        <rFont val="Arial Narrow"/>
        <family val="2"/>
      </rPr>
      <t xml:space="preserve">OAP: </t>
    </r>
    <r>
      <rPr>
        <sz val="11"/>
        <rFont val="Arial Narrow"/>
        <family val="2"/>
      </rPr>
      <t xml:space="preserve"> El personal del proceso Direccionamiento Estratégico dispone de lineamientos estandarizados, documentados y Oficializados por el proceso de Gestión del Talento Humano para la Entidad relacionados con conflicto de intereses en el Sistema de Gestión Integrado. 
</t>
    </r>
    <r>
      <rPr>
        <b/>
        <sz val="11"/>
        <rFont val="Arial Narrow"/>
        <family val="2"/>
      </rPr>
      <t xml:space="preserve">Anexo 1. </t>
    </r>
    <r>
      <rPr>
        <sz val="11"/>
        <rFont val="Arial Narrow"/>
        <family val="2"/>
      </rPr>
      <t>Procedimiento Conflicto de Intereses</t>
    </r>
  </si>
  <si>
    <r>
      <rPr>
        <b/>
        <sz val="11"/>
        <rFont val="Arial Narrow"/>
        <family val="2"/>
      </rPr>
      <t xml:space="preserve">OAP: </t>
    </r>
    <r>
      <rPr>
        <sz val="11"/>
        <rFont val="Arial Narrow"/>
        <family val="2"/>
      </rPr>
      <t xml:space="preserve"> Teniendo presente que el personal del proceso de Direccionamiento Estratégico dispone de lineamientos estandarizados, documentados y Oficializados por el proceso de Gestión del Talento Humano para la Entidad relacionados con conflicto de intereses en el Sistema de Gestión Integrado, se realizó seguimiento al conocimiento y apropiación sobre dichos lineamientos mediante una encuesta de conocimiento llevada a cabo en agosto.
Evidencia: 1. correo remision cuestionario - 2. Informe de resultados</t>
    </r>
  </si>
  <si>
    <r>
      <rPr>
        <b/>
        <sz val="11"/>
        <rFont val="Arial Narrow"/>
        <family val="2"/>
      </rPr>
      <t xml:space="preserve">OAP: </t>
    </r>
    <r>
      <rPr>
        <sz val="11"/>
        <rFont val="Arial Narrow"/>
        <family val="2"/>
      </rPr>
      <t>16/08/2022</t>
    </r>
  </si>
  <si>
    <r>
      <rPr>
        <b/>
        <sz val="11"/>
        <rFont val="Arial Narrow"/>
        <family val="2"/>
      </rPr>
      <t xml:space="preserve">OAP: </t>
    </r>
    <r>
      <rPr>
        <sz val="11"/>
        <rFont val="Arial Narrow"/>
        <family val="2"/>
      </rPr>
      <t>Se realiza reunión el día 27 de junio con el equipo de Nuevas áreas con el objetivo de integrar la gestión del grupo de SGM a la matriz de seguimiento de proyectos y orientar el cumplimiento del procedimiento. Anexo: 2022.07.27 - Cooperación en PNNC NUAR; Se realizó también el 02 de Mayo una Reunión con el enlace de proyectos de la Dirección Territorial Caribe para acompañamiento Anexo: 02052022 Reunión_Procedimiento y Oferta-demanda_DTCA; el 25 de Mayo se realizó una reunión de orientación con la Dirección Territorial Caribe para revisar los proyectos en gestión y que se cumpla el procedimiento. Anexo: 25052022 Reunión_propuestas proyectos_DTCA (1); el 22 de junio se compartió un correo electrónico con la Dirección Territorial Amazonía ya que no participaron en el encuentro y se realizan orientaciones al respecto. Anexo: Fwd Invitación Encuentro Actores de Seguimiento a la Cooperación - virtual mié 22 de jun de 2022 14 00 - 17 00 (COT) (Claudia Astrid Núñez Prieto). Evidencia: 224_Control_1</t>
    </r>
  </si>
  <si>
    <r>
      <rPr>
        <b/>
        <sz val="11"/>
        <rFont val="Arial Narrow"/>
        <family val="2"/>
      </rPr>
      <t>GPM:</t>
    </r>
    <r>
      <rPr>
        <sz val="11"/>
        <rFont val="Arial Narrow"/>
        <family val="2"/>
      </rPr>
      <t xml:space="preserve"> 17/08/2022</t>
    </r>
  </si>
  <si>
    <r>
      <rPr>
        <b/>
        <sz val="11"/>
        <rFont val="Arial Narrow"/>
        <family val="2"/>
      </rPr>
      <t xml:space="preserve">GPM: </t>
    </r>
    <r>
      <rPr>
        <sz val="11"/>
        <rFont val="Arial Narrow"/>
        <family val="2"/>
      </rPr>
      <t xml:space="preserve">Se realizó el seguimiento de los avales a direcciones territoriales que aún cuentan con  compromisos. Se realizó la revisión de los compromisos a la DTAN, DTAM, DTAO y DTPA, el cual se pueden evidenicar en la matriz.  Falta revisar compromisos y realizar solicitudes de los mismos a la DTCA y DTOR.
</t>
    </r>
    <r>
      <rPr>
        <b/>
        <sz val="11"/>
        <rFont val="Arial Narrow"/>
        <family val="2"/>
      </rPr>
      <t xml:space="preserve">Evidencia:  </t>
    </r>
    <r>
      <rPr>
        <sz val="11"/>
        <rFont val="Arial Narrow"/>
        <family val="2"/>
      </rPr>
      <t>Matriz-Avales Investigación 2015-2021</t>
    </r>
  </si>
  <si>
    <r>
      <rPr>
        <b/>
        <sz val="11"/>
        <rFont val="Arial Narrow"/>
        <family val="2"/>
      </rPr>
      <t xml:space="preserve">GPM: </t>
    </r>
    <r>
      <rPr>
        <sz val="11"/>
        <rFont val="Arial Narrow"/>
        <family val="2"/>
      </rPr>
      <t>17/08/2022</t>
    </r>
  </si>
  <si>
    <r>
      <rPr>
        <b/>
        <sz val="11"/>
        <rFont val="Arial Narrow"/>
        <family val="2"/>
      </rPr>
      <t>GPM:</t>
    </r>
    <r>
      <rPr>
        <sz val="11"/>
        <rFont val="Arial Narrow"/>
        <family val="2"/>
      </rPr>
      <t xml:space="preserve"> Se realizó la solicitud vía correo electrónico a las áreas protegidas y direcciones territoriales que tenian compromisos pendientes referentes a los avales de investigación. Se enviaron 38 correos electrónicos, uno por cada radicado que relaciona el aval de investigación, tanto para solicitar compomisos parciales como finales. A la fecha, varias áreas protegidas han dado respuesta parcial o total de los compromisos pendientes (dependiendo si el aval se encuentra en curso o finalizado). Los compromisos enviados como respuesta a estas solicitudes se han cargado en cada una de las carpetas de segumiento de los avales de investigación que se tienen para tal fin. El proceso no ha finalizado, pues falta revisar compromisos y realizar solicitudes de los mismos a la DTCA y DTOR.          
</t>
    </r>
    <r>
      <rPr>
        <b/>
        <sz val="11"/>
        <rFont val="Arial Narrow"/>
        <family val="2"/>
      </rPr>
      <t>Evidencias:</t>
    </r>
    <r>
      <rPr>
        <sz val="11"/>
        <rFont val="Arial Narrow"/>
        <family val="2"/>
      </rPr>
      <t xml:space="preserve"> Carpeta_Correos Seguimientos Por Número Memorando</t>
    </r>
  </si>
  <si>
    <r>
      <rPr>
        <b/>
        <sz val="11"/>
        <rFont val="Arial Narrow"/>
        <family val="2"/>
      </rPr>
      <t xml:space="preserve">GPM: </t>
    </r>
    <r>
      <rPr>
        <sz val="11"/>
        <rFont val="Arial Narrow"/>
        <family val="2"/>
      </rPr>
      <t>66.6%</t>
    </r>
  </si>
  <si>
    <r>
      <rPr>
        <b/>
        <sz val="11"/>
        <rFont val="Arial Narrow"/>
        <family val="2"/>
      </rPr>
      <t>SGM:</t>
    </r>
    <r>
      <rPr>
        <sz val="11"/>
        <rFont val="Arial Narrow"/>
        <family val="2"/>
      </rPr>
      <t xml:space="preserve"> 10/08/2022</t>
    </r>
  </si>
  <si>
    <r>
      <rPr>
        <b/>
        <sz val="11"/>
        <rFont val="Arial Narrow"/>
        <family val="2"/>
      </rPr>
      <t xml:space="preserve">SGM: </t>
    </r>
    <r>
      <rPr>
        <sz val="11"/>
        <rFont val="Arial Narrow"/>
        <family val="2"/>
      </rPr>
      <t xml:space="preserve">El proceso de administración y manejo, hace uso del procedimiento vigente GTH_PR_ 30_ Conflicto de intereses_V_1 dispuesto por el proceso gestión del talento humano, para socializar por medio de correo electrónicor con el grupo de planeación y Manejo y tener presente en caso de presentarse una situación por conflicto de intereses.
</t>
    </r>
    <r>
      <rPr>
        <b/>
        <sz val="11"/>
        <rFont val="Arial Narrow"/>
        <family val="2"/>
      </rPr>
      <t xml:space="preserve">Evidencia: </t>
    </r>
    <r>
      <rPr>
        <sz val="11"/>
        <rFont val="Arial Narrow"/>
        <family val="2"/>
      </rPr>
      <t>Print_ProcecoTalento Humano_PorcedimientoConflicto Intereses</t>
    </r>
  </si>
  <si>
    <r>
      <rPr>
        <b/>
        <sz val="11"/>
        <rFont val="Arial Narrow"/>
        <family val="2"/>
      </rPr>
      <t xml:space="preserve">SGM: </t>
    </r>
    <r>
      <rPr>
        <sz val="11"/>
        <rFont val="Arial Narrow"/>
        <family val="2"/>
      </rPr>
      <t>10/08/2022</t>
    </r>
  </si>
  <si>
    <r>
      <rPr>
        <b/>
        <sz val="11"/>
        <rFont val="Arial Narrow"/>
        <family val="2"/>
      </rPr>
      <t>SGM:</t>
    </r>
    <r>
      <rPr>
        <sz val="11"/>
        <rFont val="Arial Narrow"/>
        <family val="2"/>
      </rPr>
      <t xml:space="preserve"> Para este segundo cuatrimestre, se hizo el recordatorio y socialziación por medio solamente de correo electrónico  del procedimiento de conflicto de intereses y además se compartio la presentación utilizada en la jornada de socilización que se hizo en el primer cuatrimestre  solamente, junto con el link donde se podia encontrar dicho procedimiento.
</t>
    </r>
    <r>
      <rPr>
        <b/>
        <sz val="11"/>
        <rFont val="Arial Narrow"/>
        <family val="2"/>
      </rPr>
      <t>Evidencia</t>
    </r>
    <r>
      <rPr>
        <sz val="11"/>
        <rFont val="Arial Narrow"/>
        <family val="2"/>
      </rPr>
      <t>: Correo  - Rcod. Procedimiento Conflicto de Intereses</t>
    </r>
  </si>
  <si>
    <r>
      <rPr>
        <b/>
        <sz val="11"/>
        <rFont val="Arial Narrow"/>
        <family val="2"/>
      </rPr>
      <t xml:space="preserve">SGM: </t>
    </r>
    <r>
      <rPr>
        <sz val="11"/>
        <rFont val="Arial Narrow"/>
        <family val="2"/>
      </rPr>
      <t>66.6%</t>
    </r>
  </si>
  <si>
    <r>
      <rPr>
        <b/>
        <sz val="11"/>
        <rFont val="Arial Narrow"/>
        <family val="2"/>
      </rPr>
      <t>SGM:</t>
    </r>
    <r>
      <rPr>
        <sz val="11"/>
        <rFont val="Arial Narrow"/>
        <family val="2"/>
      </rPr>
      <t xml:space="preserve"> El proceso de participación social, hace uso del procedimiento vigente GTH_PR_ 30_ Conflicto de intereses_V_1 dispuesto por el proceso gestión del talento humano, para socializar por medio de correo electrónico con la depedencia  y tener presente en caso de presentarse una situación por conflicto de intereses.
</t>
    </r>
    <r>
      <rPr>
        <b/>
        <sz val="11"/>
        <rFont val="Arial Narrow"/>
        <family val="2"/>
      </rPr>
      <t xml:space="preserve">Evidencia: </t>
    </r>
    <r>
      <rPr>
        <sz val="11"/>
        <rFont val="Arial Narrow"/>
        <family val="2"/>
      </rPr>
      <t>Print_ProcecoTalento Humano_PorcedimientoConflicto Intereses</t>
    </r>
  </si>
  <si>
    <r>
      <rPr>
        <b/>
        <sz val="11"/>
        <rFont val="Arial Narrow"/>
        <family val="2"/>
      </rPr>
      <t>SGM:</t>
    </r>
    <r>
      <rPr>
        <sz val="11"/>
        <rFont val="Arial Narrow"/>
        <family val="2"/>
      </rPr>
      <t xml:space="preserve"> Para este segundo cuatrimestre, se hizo el recordatorio y socialziación por medio solamente de correo electrónico  del procedimiento de conflicto de intereses y además se compartio la presentación utilizada en la jornada de socilización que se hizo en el primer cuatrimestre  solamente, junto con el link donde se podia encontrar dicho procedimiento.
</t>
    </r>
    <r>
      <rPr>
        <b/>
        <sz val="11"/>
        <rFont val="Arial Narrow"/>
        <family val="2"/>
      </rPr>
      <t xml:space="preserve">Evidencia: </t>
    </r>
    <r>
      <rPr>
        <sz val="11"/>
        <rFont val="Arial Narrow"/>
        <family val="2"/>
      </rPr>
      <t>Correo  - Rcod. Procedimiento Conflicto de Intereses</t>
    </r>
  </si>
  <si>
    <r>
      <rPr>
        <b/>
        <sz val="11"/>
        <rFont val="Arial Narrow"/>
        <family val="2"/>
      </rPr>
      <t xml:space="preserve">GTEA: </t>
    </r>
    <r>
      <rPr>
        <sz val="11"/>
        <rFont val="Arial Narrow"/>
        <family val="2"/>
      </rPr>
      <t>18/08/2022</t>
    </r>
  </si>
  <si>
    <r>
      <rPr>
        <b/>
        <sz val="11"/>
        <rFont val="Arial Narrow"/>
        <family val="2"/>
      </rPr>
      <t>GTEA</t>
    </r>
    <r>
      <rPr>
        <sz val="11"/>
        <rFont val="Arial Narrow"/>
        <family val="2"/>
      </rPr>
      <t>: Durante el periodo de mayo a agosto de 2022 el Coordinador del GTEA revisó 180 actos administrativos en cumplimiento a los procedimientos establecidos para cada trámite.
Evidencias: carpeta actos administrativos</t>
    </r>
  </si>
  <si>
    <r>
      <rPr>
        <b/>
        <sz val="11"/>
        <rFont val="Arial Narrow"/>
        <family val="2"/>
      </rPr>
      <t>GTEA</t>
    </r>
    <r>
      <rPr>
        <sz val="11"/>
        <rFont val="Arial Narrow"/>
        <family val="2"/>
      </rPr>
      <t xml:space="preserve">: Se reportan </t>
    </r>
    <r>
      <rPr>
        <b/>
        <sz val="11"/>
        <rFont val="Arial Narrow"/>
        <family val="2"/>
      </rPr>
      <t>113</t>
    </r>
    <r>
      <rPr>
        <sz val="11"/>
        <rFont val="Arial Narrow"/>
        <family val="2"/>
      </rPr>
      <t xml:space="preserve"> transacciones derivadas de trámites ambientales en el periodo de mayo a agosto de 2022, estas fueron asignadas a los profesionales correspondientes para la ejecución del trámite y respuesta al usuario.
Evidencia: Reporte orfeo mayo-agosto 2022</t>
    </r>
  </si>
  <si>
    <r>
      <rPr>
        <b/>
        <sz val="11"/>
        <rFont val="Arial Narrow"/>
        <family val="2"/>
      </rPr>
      <t xml:space="preserve">DTCA: </t>
    </r>
    <r>
      <rPr>
        <sz val="11"/>
        <rFont val="Arial Narrow"/>
        <family val="2"/>
      </rPr>
      <t>03/08/2022</t>
    </r>
  </si>
  <si>
    <r>
      <rPr>
        <b/>
        <sz val="11"/>
        <rFont val="Arial Narrow"/>
        <family val="2"/>
      </rPr>
      <t>DTCA:</t>
    </r>
    <r>
      <rPr>
        <sz val="11"/>
        <rFont val="Arial Narrow"/>
        <family val="2"/>
      </rPr>
      <t xml:space="preserve"> En la DTCA el director Territorial revisa los actos administrativos en cumplimiento de acuerdo a las actividades establecidas en el procedimiento específico para el Permiso para adelantar labores de adecuación, reposición o mejoras a las construcciones existentes en el Parque Nacional Natural Los Corales del Rosario y de San Bernardo, con el fin de evitar la extralimitación de funciones y dar respuesta a la solicitud del usuario, evidenciamos cuatro actos administrativos con la firma del Director Territorial Caribe y Correos electrónicos de visto bueno del líder del equipo de apoyo jurídico DTCA previo a la firma del acto administrativo por parte del director territorial.SOLICITUD DE TRÁMITE ISLA DEL SOL- ACTO ADMINISTRATIVO FIRMADO Y CORREO ELECTRONICO DE VISTO BUENO..pdf; SOLICITUD INVERSIONES TU ISLA- ACTO ADMINISTRATIVO FIRMADO Y CORREO ELECTRONICO DE VISTO BUENO..pdf;SOLICITUD DE TRÁMITE ISLA MEDORO- ACTO ADMINISTRATIVO FIRMADO Y CORREO DE VISTO BUENO..pdf; SOLICITUD URBANISMO SOSTENIBLE S.A.S- ACTO ADMINISTRATIVO FIRMADO Y CORREO ELECTRONICO PARA VISTO BUENO..pdf</t>
    </r>
  </si>
  <si>
    <r>
      <rPr>
        <b/>
        <sz val="11"/>
        <rFont val="Arial Narrow"/>
        <family val="2"/>
      </rPr>
      <t xml:space="preserve">DTCA: </t>
    </r>
    <r>
      <rPr>
        <sz val="11"/>
        <rFont val="Arial Narrow"/>
        <family val="2"/>
      </rPr>
      <t>3/08/2022</t>
    </r>
  </si>
  <si>
    <r>
      <rPr>
        <b/>
        <sz val="11"/>
        <rFont val="Arial Narrow"/>
        <family val="2"/>
      </rPr>
      <t>DTCA:</t>
    </r>
    <r>
      <rPr>
        <sz val="11"/>
        <rFont val="Arial Narrow"/>
        <family val="2"/>
      </rPr>
      <t xml:space="preserve"> La Dirección Territorial Caribe, por solicitud previa del PNN CRSB, asigna por ORFEO las solicitudes de trámite de permiso para adelantar labores de adecuación reposición o mejoras a las construcciones  ya existentes en el PNN Corales del Rosario y San Bernardo para el cumplimiento de las etapas propias del trámite al profesional correspondiente.Se reportan 5871 transacciones Evidencia:  REPORTE ORFEO LIDER DE EQUIPO JURÍDICO.xls</t>
    </r>
  </si>
  <si>
    <r>
      <rPr>
        <b/>
        <sz val="11"/>
        <rFont val="Arial Narrow"/>
        <family val="2"/>
      </rPr>
      <t xml:space="preserve">DTCA: </t>
    </r>
    <r>
      <rPr>
        <sz val="11"/>
        <rFont val="Arial Narrow"/>
        <family val="2"/>
      </rPr>
      <t>33,33%</t>
    </r>
  </si>
  <si>
    <r>
      <rPr>
        <b/>
        <sz val="11"/>
        <rFont val="Arial Narrow"/>
        <family val="2"/>
      </rPr>
      <t>GTEA:</t>
    </r>
    <r>
      <rPr>
        <sz val="11"/>
        <rFont val="Arial Narrow"/>
        <family val="2"/>
      </rPr>
      <t xml:space="preserve"> 22/08/2022
</t>
    </r>
    <r>
      <rPr>
        <b/>
        <sz val="11"/>
        <rFont val="Arial Narrow"/>
        <family val="2"/>
      </rPr>
      <t>DTCA:</t>
    </r>
    <r>
      <rPr>
        <sz val="11"/>
        <rFont val="Arial Narrow"/>
        <family val="2"/>
      </rPr>
      <t xml:space="preserve"> 03/08/2022</t>
    </r>
  </si>
  <si>
    <r>
      <rPr>
        <b/>
        <sz val="11"/>
        <rFont val="Arial Narrow"/>
        <family val="2"/>
      </rPr>
      <t>GTEA:</t>
    </r>
    <r>
      <rPr>
        <sz val="11"/>
        <rFont val="Arial Narrow"/>
        <family val="2"/>
      </rPr>
      <t xml:space="preserve"> Se realizó sensibilización al equipo de trabajo del GTEA el 16 de agosto sobre el cumplimiento de los tiempos otorgados por la norma para los Trámites Ambientales. Evidencia: LINK DE EVIDENCIAS REUNIÓN gtea 16 de septiembre.
</t>
    </r>
    <r>
      <rPr>
        <b/>
        <sz val="11"/>
        <rFont val="Arial Narrow"/>
        <family val="2"/>
      </rPr>
      <t xml:space="preserve">DTCA: </t>
    </r>
    <r>
      <rPr>
        <sz val="11"/>
        <rFont val="Arial Narrow"/>
        <family val="2"/>
      </rPr>
      <t>El grupo interno de trabajo de la DTCA participó de la sensibilización  dirigida por el GTA sobre  sobre el cumplimiento de los tiempos otorgados por la norma para los Trámites Ambientales.en el marco del cumplimiento del riesgo 230, Evidencia: Asistencia DTCA, PLANTILLA PRESENTACION, Presentación resultados reporte de procesos sancionatorios DTCA julio 2022.</t>
    </r>
  </si>
  <si>
    <r>
      <rPr>
        <b/>
        <sz val="11"/>
        <rFont val="Arial Narrow"/>
        <family val="2"/>
      </rPr>
      <t xml:space="preserve">GTEA: </t>
    </r>
    <r>
      <rPr>
        <sz val="11"/>
        <rFont val="Arial Narrow"/>
        <family val="2"/>
      </rPr>
      <t xml:space="preserve">100%
</t>
    </r>
    <r>
      <rPr>
        <b/>
        <sz val="11"/>
        <rFont val="Arial Narrow"/>
        <family val="2"/>
      </rPr>
      <t xml:space="preserve">DTCA: </t>
    </r>
    <r>
      <rPr>
        <sz val="11"/>
        <rFont val="Arial Narrow"/>
        <family val="2"/>
      </rPr>
      <t>100%</t>
    </r>
  </si>
  <si>
    <r>
      <rPr>
        <b/>
        <sz val="11"/>
        <rFont val="Arial Narrow"/>
        <family val="2"/>
      </rPr>
      <t xml:space="preserve">GTEA: </t>
    </r>
    <r>
      <rPr>
        <sz val="11"/>
        <rFont val="Arial Narrow"/>
        <family val="2"/>
      </rPr>
      <t xml:space="preserve">31/03/2022
</t>
    </r>
    <r>
      <rPr>
        <b/>
        <sz val="11"/>
        <rFont val="Arial Narrow"/>
        <family val="2"/>
      </rPr>
      <t>DTAM:</t>
    </r>
    <r>
      <rPr>
        <sz val="11"/>
        <rFont val="Arial Narrow"/>
        <family val="2"/>
      </rPr>
      <t xml:space="preserve"> 31/04/2022</t>
    </r>
    <r>
      <rPr>
        <b/>
        <sz val="11"/>
        <rFont val="Arial Narrow"/>
        <family val="2"/>
      </rPr>
      <t xml:space="preserve">
PNN Churumbelos</t>
    </r>
    <r>
      <rPr>
        <sz val="11"/>
        <rFont val="Arial Narrow"/>
        <family val="2"/>
      </rPr>
      <t xml:space="preserve">: 31/03/2022
</t>
    </r>
    <r>
      <rPr>
        <b/>
        <sz val="11"/>
        <rFont val="Arial Narrow"/>
        <family val="2"/>
      </rPr>
      <t>PNN Alto Fragua</t>
    </r>
    <r>
      <rPr>
        <sz val="11"/>
        <rFont val="Arial Narrow"/>
        <family val="2"/>
      </rPr>
      <t xml:space="preserve">: 31/03/2022
</t>
    </r>
    <r>
      <rPr>
        <b/>
        <sz val="11"/>
        <rFont val="Arial Narrow"/>
        <family val="2"/>
      </rPr>
      <t>PNN Amacyacu</t>
    </r>
    <r>
      <rPr>
        <sz val="11"/>
        <rFont val="Arial Narrow"/>
        <family val="2"/>
      </rPr>
      <t xml:space="preserve">: 31/03/2022
</t>
    </r>
    <r>
      <rPr>
        <b/>
        <sz val="11"/>
        <rFont val="Arial Narrow"/>
        <family val="2"/>
      </rPr>
      <t>PNN  Cahuinarí</t>
    </r>
    <r>
      <rPr>
        <sz val="11"/>
        <rFont val="Arial Narrow"/>
        <family val="2"/>
      </rPr>
      <t xml:space="preserve">: 31/03/2022
</t>
    </r>
    <r>
      <rPr>
        <b/>
        <sz val="11"/>
        <rFont val="Arial Narrow"/>
        <family val="2"/>
      </rPr>
      <t>RNN Nukak</t>
    </r>
    <r>
      <rPr>
        <sz val="11"/>
        <rFont val="Arial Narrow"/>
        <family val="2"/>
      </rPr>
      <t xml:space="preserve">: 31/03/2022
</t>
    </r>
    <r>
      <rPr>
        <b/>
        <sz val="11"/>
        <rFont val="Arial Narrow"/>
        <family val="2"/>
      </rPr>
      <t>SPM Orito</t>
    </r>
    <r>
      <rPr>
        <sz val="11"/>
        <rFont val="Arial Narrow"/>
        <family val="2"/>
      </rPr>
      <t xml:space="preserve">: 31/03/2022
</t>
    </r>
    <r>
      <rPr>
        <b/>
        <sz val="11"/>
        <rFont val="Arial Narrow"/>
        <family val="2"/>
      </rPr>
      <t>PNN Río Puré</t>
    </r>
    <r>
      <rPr>
        <sz val="11"/>
        <rFont val="Arial Narrow"/>
        <family val="2"/>
      </rPr>
      <t xml:space="preserve">: 31/03/2022
</t>
    </r>
    <r>
      <rPr>
        <b/>
        <sz val="11"/>
        <rFont val="Arial Narrow"/>
        <family val="2"/>
      </rPr>
      <t>PNN Yaigojé Apaporis</t>
    </r>
    <r>
      <rPr>
        <sz val="11"/>
        <rFont val="Arial Narrow"/>
        <family val="2"/>
      </rPr>
      <t xml:space="preserve">: 31/03/2022
</t>
    </r>
    <r>
      <rPr>
        <b/>
        <sz val="11"/>
        <rFont val="Arial Narrow"/>
        <family val="2"/>
      </rPr>
      <t>PNN Chiribiquete</t>
    </r>
    <r>
      <rPr>
        <sz val="11"/>
        <rFont val="Arial Narrow"/>
        <family val="2"/>
      </rPr>
      <t xml:space="preserve">: 31/03/2022
</t>
    </r>
    <r>
      <rPr>
        <b/>
        <sz val="11"/>
        <rFont val="Arial Narrow"/>
        <family val="2"/>
      </rPr>
      <t>RNN Puinawai</t>
    </r>
    <r>
      <rPr>
        <sz val="11"/>
        <rFont val="Arial Narrow"/>
        <family val="2"/>
      </rPr>
      <t xml:space="preserve">: 31/03/2022
</t>
    </r>
    <r>
      <rPr>
        <b/>
        <sz val="11"/>
        <rFont val="Arial Narrow"/>
        <family val="2"/>
      </rPr>
      <t>PNN La Paya</t>
    </r>
    <r>
      <rPr>
        <sz val="11"/>
        <rFont val="Arial Narrow"/>
        <family val="2"/>
      </rPr>
      <t>: 31/03/2022</t>
    </r>
  </si>
  <si>
    <r>
      <rPr>
        <b/>
        <sz val="11"/>
        <rFont val="Arial Narrow"/>
        <family val="2"/>
      </rPr>
      <t xml:space="preserve">SGM GTEA: </t>
    </r>
    <r>
      <rPr>
        <sz val="11"/>
        <rFont val="Arial Narrow"/>
        <family val="2"/>
      </rPr>
      <t>17/08/2022</t>
    </r>
    <r>
      <rPr>
        <b/>
        <sz val="11"/>
        <rFont val="Arial Narrow"/>
        <family val="2"/>
      </rPr>
      <t xml:space="preserve">
DTAM:</t>
    </r>
    <r>
      <rPr>
        <sz val="11"/>
        <rFont val="Arial Narrow"/>
        <family val="2"/>
      </rPr>
      <t xml:space="preserve"> 08/08/2022</t>
    </r>
    <r>
      <rPr>
        <b/>
        <sz val="11"/>
        <rFont val="Arial Narrow"/>
        <family val="2"/>
      </rPr>
      <t xml:space="preserve">
PNN Churumbelos</t>
    </r>
    <r>
      <rPr>
        <sz val="11"/>
        <rFont val="Arial Narrow"/>
        <family val="2"/>
      </rPr>
      <t xml:space="preserve">: 08/08/2022
</t>
    </r>
    <r>
      <rPr>
        <b/>
        <sz val="11"/>
        <rFont val="Arial Narrow"/>
        <family val="2"/>
      </rPr>
      <t xml:space="preserve">PNN Alto Fragua: </t>
    </r>
    <r>
      <rPr>
        <sz val="11"/>
        <rFont val="Arial Narrow"/>
        <family val="2"/>
      </rPr>
      <t xml:space="preserve">08/08/2022
</t>
    </r>
    <r>
      <rPr>
        <b/>
        <sz val="11"/>
        <rFont val="Arial Narrow"/>
        <family val="2"/>
      </rPr>
      <t>PNN Amacyacu</t>
    </r>
    <r>
      <rPr>
        <sz val="11"/>
        <rFont val="Arial Narrow"/>
        <family val="2"/>
      </rPr>
      <t xml:space="preserve">: 08/08/2022
</t>
    </r>
    <r>
      <rPr>
        <b/>
        <sz val="11"/>
        <rFont val="Arial Narrow"/>
        <family val="2"/>
      </rPr>
      <t>PNN  Cahuinarí</t>
    </r>
    <r>
      <rPr>
        <sz val="11"/>
        <rFont val="Arial Narrow"/>
        <family val="2"/>
      </rPr>
      <t xml:space="preserve">: 08/08/2022
</t>
    </r>
    <r>
      <rPr>
        <b/>
        <sz val="11"/>
        <rFont val="Arial Narrow"/>
        <family val="2"/>
      </rPr>
      <t>RNN Nukak</t>
    </r>
    <r>
      <rPr>
        <sz val="11"/>
        <rFont val="Arial Narrow"/>
        <family val="2"/>
      </rPr>
      <t xml:space="preserve">: 08/08/2022
</t>
    </r>
    <r>
      <rPr>
        <b/>
        <sz val="11"/>
        <rFont val="Arial Narrow"/>
        <family val="2"/>
      </rPr>
      <t>SPM Orito</t>
    </r>
    <r>
      <rPr>
        <sz val="11"/>
        <rFont val="Arial Narrow"/>
        <family val="2"/>
      </rPr>
      <t xml:space="preserve">: 08/08/2022
</t>
    </r>
    <r>
      <rPr>
        <b/>
        <sz val="11"/>
        <rFont val="Arial Narrow"/>
        <family val="2"/>
      </rPr>
      <t>PNN Río Puré</t>
    </r>
    <r>
      <rPr>
        <sz val="11"/>
        <rFont val="Arial Narrow"/>
        <family val="2"/>
      </rPr>
      <t xml:space="preserve">: 08/08/2022
</t>
    </r>
    <r>
      <rPr>
        <b/>
        <sz val="11"/>
        <rFont val="Arial Narrow"/>
        <family val="2"/>
      </rPr>
      <t>PNN Yaigojé Apaporis</t>
    </r>
    <r>
      <rPr>
        <sz val="11"/>
        <rFont val="Arial Narrow"/>
        <family val="2"/>
      </rPr>
      <t xml:space="preserve">: 08/08/2022
</t>
    </r>
    <r>
      <rPr>
        <b/>
        <sz val="11"/>
        <rFont val="Arial Narrow"/>
        <family val="2"/>
      </rPr>
      <t>PNN Chiribiquete</t>
    </r>
    <r>
      <rPr>
        <sz val="11"/>
        <rFont val="Arial Narrow"/>
        <family val="2"/>
      </rPr>
      <t xml:space="preserve">: 08/08/2022
</t>
    </r>
    <r>
      <rPr>
        <b/>
        <sz val="11"/>
        <rFont val="Arial Narrow"/>
        <family val="2"/>
      </rPr>
      <t>RNN Puinawai</t>
    </r>
    <r>
      <rPr>
        <sz val="11"/>
        <rFont val="Arial Narrow"/>
        <family val="2"/>
      </rPr>
      <t xml:space="preserve">: 10/08/2022
</t>
    </r>
    <r>
      <rPr>
        <b/>
        <sz val="11"/>
        <rFont val="Arial Narrow"/>
        <family val="2"/>
      </rPr>
      <t>PNN La Paya</t>
    </r>
    <r>
      <rPr>
        <sz val="11"/>
        <rFont val="Arial Narrow"/>
        <family val="2"/>
      </rPr>
      <t>: 08/08/2022</t>
    </r>
  </si>
  <si>
    <r>
      <rPr>
        <b/>
        <sz val="11"/>
        <rFont val="Arial Narrow"/>
        <family val="2"/>
      </rPr>
      <t>PNN Churumbelos</t>
    </r>
    <r>
      <rPr>
        <sz val="11"/>
        <rFont val="Arial Narrow"/>
        <family val="2"/>
      </rPr>
      <t xml:space="preserve">: 01/04/2022
</t>
    </r>
    <r>
      <rPr>
        <b/>
        <sz val="11"/>
        <rFont val="Arial Narrow"/>
        <family val="2"/>
      </rPr>
      <t>PNN Alto Fragua</t>
    </r>
    <r>
      <rPr>
        <sz val="11"/>
        <rFont val="Arial Narrow"/>
        <family val="2"/>
      </rPr>
      <t xml:space="preserve">: 01/04/2022
</t>
    </r>
    <r>
      <rPr>
        <b/>
        <sz val="11"/>
        <rFont val="Arial Narrow"/>
        <family val="2"/>
      </rPr>
      <t>PNN Amacyacu</t>
    </r>
    <r>
      <rPr>
        <sz val="11"/>
        <rFont val="Arial Narrow"/>
        <family val="2"/>
      </rPr>
      <t xml:space="preserve">: 01/04/2022
</t>
    </r>
    <r>
      <rPr>
        <b/>
        <sz val="11"/>
        <rFont val="Arial Narrow"/>
        <family val="2"/>
      </rPr>
      <t>PNN  Cahuinarí</t>
    </r>
    <r>
      <rPr>
        <sz val="11"/>
        <rFont val="Arial Narrow"/>
        <family val="2"/>
      </rPr>
      <t xml:space="preserve">: 01/04/2022
</t>
    </r>
    <r>
      <rPr>
        <b/>
        <sz val="11"/>
        <rFont val="Arial Narrow"/>
        <family val="2"/>
      </rPr>
      <t>RNN Nukak</t>
    </r>
    <r>
      <rPr>
        <sz val="11"/>
        <rFont val="Arial Narrow"/>
        <family val="2"/>
      </rPr>
      <t xml:space="preserve">: 01/04/2022
</t>
    </r>
    <r>
      <rPr>
        <b/>
        <sz val="11"/>
        <rFont val="Arial Narrow"/>
        <family val="2"/>
      </rPr>
      <t>SPM Orito</t>
    </r>
    <r>
      <rPr>
        <sz val="11"/>
        <rFont val="Arial Narrow"/>
        <family val="2"/>
      </rPr>
      <t xml:space="preserve">: 01/04/2022
</t>
    </r>
    <r>
      <rPr>
        <b/>
        <sz val="11"/>
        <rFont val="Arial Narrow"/>
        <family val="2"/>
      </rPr>
      <t>PNN Río Puré</t>
    </r>
    <r>
      <rPr>
        <sz val="11"/>
        <rFont val="Arial Narrow"/>
        <family val="2"/>
      </rPr>
      <t xml:space="preserve">: 01/04/2022
</t>
    </r>
    <r>
      <rPr>
        <b/>
        <sz val="11"/>
        <rFont val="Arial Narrow"/>
        <family val="2"/>
      </rPr>
      <t>PNN Yaigojé Apaporis</t>
    </r>
    <r>
      <rPr>
        <sz val="11"/>
        <rFont val="Arial Narrow"/>
        <family val="2"/>
      </rPr>
      <t xml:space="preserve">: 1/04/2022
</t>
    </r>
    <r>
      <rPr>
        <b/>
        <sz val="11"/>
        <rFont val="Arial Narrow"/>
        <family val="2"/>
      </rPr>
      <t>PNN Chiribiquete</t>
    </r>
    <r>
      <rPr>
        <sz val="11"/>
        <rFont val="Arial Narrow"/>
        <family val="2"/>
      </rPr>
      <t xml:space="preserve">: 01/04/2022
</t>
    </r>
    <r>
      <rPr>
        <b/>
        <sz val="11"/>
        <rFont val="Arial Narrow"/>
        <family val="2"/>
      </rPr>
      <t>RNN Puinawai</t>
    </r>
    <r>
      <rPr>
        <sz val="11"/>
        <rFont val="Arial Narrow"/>
        <family val="2"/>
      </rPr>
      <t xml:space="preserve">: 01/04/2022
</t>
    </r>
    <r>
      <rPr>
        <b/>
        <sz val="11"/>
        <rFont val="Arial Narrow"/>
        <family val="2"/>
      </rPr>
      <t>PNN La Paya</t>
    </r>
    <r>
      <rPr>
        <sz val="11"/>
        <rFont val="Arial Narrow"/>
        <family val="2"/>
      </rPr>
      <t>: 01/04/2022</t>
    </r>
  </si>
  <si>
    <r>
      <rPr>
        <b/>
        <sz val="11"/>
        <rFont val="Arial Narrow"/>
        <family val="2"/>
      </rPr>
      <t>PNN Churumbelos</t>
    </r>
    <r>
      <rPr>
        <sz val="11"/>
        <rFont val="Arial Narrow"/>
        <family val="2"/>
      </rPr>
      <t xml:space="preserve">: 08/08/2022
</t>
    </r>
    <r>
      <rPr>
        <b/>
        <sz val="11"/>
        <rFont val="Arial Narrow"/>
        <family val="2"/>
      </rPr>
      <t>PNN Alto Fragua</t>
    </r>
    <r>
      <rPr>
        <sz val="11"/>
        <rFont val="Arial Narrow"/>
        <family val="2"/>
      </rPr>
      <t xml:space="preserve">: 08/08/2022
</t>
    </r>
    <r>
      <rPr>
        <b/>
        <sz val="11"/>
        <rFont val="Arial Narrow"/>
        <family val="2"/>
      </rPr>
      <t>PNN Amacyacu</t>
    </r>
    <r>
      <rPr>
        <sz val="11"/>
        <rFont val="Arial Narrow"/>
        <family val="2"/>
      </rPr>
      <t xml:space="preserve">: 02/08/2022
</t>
    </r>
    <r>
      <rPr>
        <b/>
        <sz val="11"/>
        <rFont val="Arial Narrow"/>
        <family val="2"/>
      </rPr>
      <t>PNN  Cahuinarí</t>
    </r>
    <r>
      <rPr>
        <sz val="11"/>
        <rFont val="Arial Narrow"/>
        <family val="2"/>
      </rPr>
      <t xml:space="preserve">: 08/08/2022
</t>
    </r>
    <r>
      <rPr>
        <b/>
        <sz val="11"/>
        <rFont val="Arial Narrow"/>
        <family val="2"/>
      </rPr>
      <t>RNN Nukak</t>
    </r>
    <r>
      <rPr>
        <sz val="11"/>
        <rFont val="Arial Narrow"/>
        <family val="2"/>
      </rPr>
      <t xml:space="preserve">: 08/08/2022
</t>
    </r>
    <r>
      <rPr>
        <b/>
        <sz val="11"/>
        <rFont val="Arial Narrow"/>
        <family val="2"/>
      </rPr>
      <t>SPM Orito</t>
    </r>
    <r>
      <rPr>
        <sz val="11"/>
        <rFont val="Arial Narrow"/>
        <family val="2"/>
      </rPr>
      <t xml:space="preserve">: 08/08/2022
</t>
    </r>
    <r>
      <rPr>
        <b/>
        <sz val="11"/>
        <rFont val="Arial Narrow"/>
        <family val="2"/>
      </rPr>
      <t>PNN Río Puré</t>
    </r>
    <r>
      <rPr>
        <sz val="11"/>
        <rFont val="Arial Narrow"/>
        <family val="2"/>
      </rPr>
      <t xml:space="preserve">: 08/08/2022
</t>
    </r>
    <r>
      <rPr>
        <b/>
        <sz val="11"/>
        <rFont val="Arial Narrow"/>
        <family val="2"/>
      </rPr>
      <t>PNN Yaigojé Apaporis</t>
    </r>
    <r>
      <rPr>
        <sz val="11"/>
        <rFont val="Arial Narrow"/>
        <family val="2"/>
      </rPr>
      <t xml:space="preserve">: 08/08/2022
</t>
    </r>
    <r>
      <rPr>
        <b/>
        <sz val="11"/>
        <rFont val="Arial Narrow"/>
        <family val="2"/>
      </rPr>
      <t>PNN Chiribiquete</t>
    </r>
    <r>
      <rPr>
        <sz val="11"/>
        <rFont val="Arial Narrow"/>
        <family val="2"/>
      </rPr>
      <t xml:space="preserve">: 08/08/2022
</t>
    </r>
    <r>
      <rPr>
        <b/>
        <sz val="11"/>
        <rFont val="Arial Narrow"/>
        <family val="2"/>
      </rPr>
      <t>RNN Puinawai</t>
    </r>
    <r>
      <rPr>
        <sz val="11"/>
        <rFont val="Arial Narrow"/>
        <family val="2"/>
      </rPr>
      <t xml:space="preserve">: 11/08/2022
</t>
    </r>
    <r>
      <rPr>
        <b/>
        <sz val="11"/>
        <rFont val="Arial Narrow"/>
        <family val="2"/>
      </rPr>
      <t>PNN La Paya</t>
    </r>
    <r>
      <rPr>
        <sz val="11"/>
        <rFont val="Arial Narrow"/>
        <family val="2"/>
      </rPr>
      <t>: 08/08/2022</t>
    </r>
  </si>
  <si>
    <r>
      <rPr>
        <b/>
        <sz val="11"/>
        <rFont val="Arial Narrow"/>
        <family val="2"/>
      </rPr>
      <t>PNN Churumbelos:</t>
    </r>
    <r>
      <rPr>
        <sz val="11"/>
        <rFont val="Arial Narrow"/>
        <family val="2"/>
      </rPr>
      <t xml:space="preserve"> Mediante memorando 20225180004783 del 05 de agosto de 2022 se informa a DTAM que durante el segundo cuatrimestre de 2022 el Parque Nacional Natural Serranía de los Churumbelos Auka Wasi no ha reportado hechos que constituyan una infracción ambiental.(Anexo_Memorando 20225180004783)
</t>
    </r>
    <r>
      <rPr>
        <b/>
        <sz val="11"/>
        <rFont val="Arial Narrow"/>
        <family val="2"/>
      </rPr>
      <t>PNN Alto Fragua</t>
    </r>
    <r>
      <rPr>
        <sz val="11"/>
        <rFont val="Arial Narrow"/>
        <family val="2"/>
      </rPr>
      <t xml:space="preserve">: Mediante memorando 20225160004103 del 05/05/2022 se remite para revisión por parte de la DTAM  el Informe técnico Inicial para el proceso sancionatorio de infracción en la vereda Bellavista - Belén de los Andaquíes (Anexo 1 Memorando revisión) y a partir de dicha revisión se remite el 16/06/2022 con memorando 20225160004313 la versión final para inicio de proceso sancionatorio (Anexo 2 Memorando-soportes sancionatorio).
</t>
    </r>
    <r>
      <rPr>
        <b/>
        <sz val="11"/>
        <rFont val="Arial Narrow"/>
        <family val="2"/>
      </rPr>
      <t>PNN Amacayacu</t>
    </r>
    <r>
      <rPr>
        <sz val="11"/>
        <rFont val="Arial Narrow"/>
        <family val="2"/>
      </rPr>
      <t xml:space="preserve">: mediante correo electrónico se informa a la DTAM que en este cuatrimestre no se impusieron medidas sancionatorias. Anexo 1:Correo de Parques Nacionales Naturales de Colombia - Reporte para II sgto. matriz de ries-oportun. PNNRPU.
</t>
    </r>
    <r>
      <rPr>
        <b/>
        <sz val="11"/>
        <rFont val="Arial Narrow"/>
        <family val="2"/>
      </rPr>
      <t>PNN Cahuinarí</t>
    </r>
    <r>
      <rPr>
        <sz val="11"/>
        <rFont val="Arial Narrow"/>
        <family val="2"/>
      </rPr>
      <t xml:space="preserve">: En este periodo no hubo situaciones a reportar para que llevaran a cabo medidas sancionatorias. Anexo 1 reporte-sancionatorios-mayo-2022. Anexo 2- reporte-sancionatorios-junio-2022. Anexo 3. reporte-sancionatorios-julio-2022
</t>
    </r>
    <r>
      <rPr>
        <b/>
        <sz val="11"/>
        <rFont val="Arial Narrow"/>
        <family val="2"/>
      </rPr>
      <t>RNN Nukak</t>
    </r>
    <r>
      <rPr>
        <sz val="11"/>
        <rFont val="Arial Narrow"/>
        <family val="2"/>
      </rPr>
      <t xml:space="preserve">: El AP, con el apoyo de Jurídica DTAM, realiza la acciones pertinentes para dar trámite a las medidas que se tomaran frente al sancionatorias en curso. Anexo. 1. Auto 009 03 junio 2022  Nukak.
</t>
    </r>
    <r>
      <rPr>
        <b/>
        <sz val="11"/>
        <rFont val="Arial Narrow"/>
        <family val="2"/>
      </rPr>
      <t>SPM Orito</t>
    </r>
    <r>
      <rPr>
        <sz val="11"/>
        <rFont val="Arial Narrow"/>
        <family val="2"/>
      </rPr>
      <t xml:space="preserve">: Se informa por correo que no hubo situaciones de presiones para adelantar procesos sancionatorios. Anexo 1_Correo de PNNC - REPORTE CONTROL - 2DO TRIMESTRE PVC - SF PMOIA a DTAM
</t>
    </r>
    <r>
      <rPr>
        <b/>
        <sz val="11"/>
        <rFont val="Arial Narrow"/>
        <family val="2"/>
      </rPr>
      <t>PNN Río Puré</t>
    </r>
    <r>
      <rPr>
        <sz val="11"/>
        <rFont val="Arial Narrow"/>
        <family val="2"/>
      </rPr>
      <t xml:space="preserve">: Mediante correo electrónico del 06/08/2022 se notifica al área jurídica de la DTAM que durante el segundo cuatrimestre 2022 no se impusieron medidas en el marco del procedimiento de sancionatorios. (ANEXO 1. REPORTE NO SANCIONATORIOS)
</t>
    </r>
    <r>
      <rPr>
        <b/>
        <sz val="11"/>
        <rFont val="Arial Narrow"/>
        <family val="2"/>
      </rPr>
      <t>PNN Yaigojé Apaporis</t>
    </r>
    <r>
      <rPr>
        <sz val="11"/>
        <rFont val="Arial Narrow"/>
        <family val="2"/>
      </rPr>
      <t xml:space="preserve">: El área protegida mediante correo electrónico del 05/08/2022 notifica al área jurídica de la DTAM,  las acciones realizadas conjuntamente con la DTAM, relacionadas con la imposición de medidas sancionatorias: Anexo 1 Correo PNN YAP - reporte acciones sancionatorias PNN YAP 05-08-2022.
</t>
    </r>
    <r>
      <rPr>
        <b/>
        <sz val="11"/>
        <rFont val="Arial Narrow"/>
        <family val="2"/>
      </rPr>
      <t>PNN Chiribiquete</t>
    </r>
    <r>
      <rPr>
        <sz val="11"/>
        <rFont val="Arial Narrow"/>
        <family val="2"/>
      </rPr>
      <t xml:space="preserve">: se remite mediante memorando a la DTAM informado que no hubo actuaciones que ameritaran sancionatorios. Anexo 1. Memorando No. 20225170005463-Informado no hubo  preventivas.pdf
</t>
    </r>
    <r>
      <rPr>
        <b/>
        <sz val="11"/>
        <rFont val="Arial Narrow"/>
        <family val="2"/>
      </rPr>
      <t>RNN Puinawai</t>
    </r>
    <r>
      <rPr>
        <sz val="11"/>
        <rFont val="Arial Narrow"/>
        <family val="2"/>
      </rPr>
      <t xml:space="preserve">: Acorde al control, se genera memorando a la DT informando no hubo presiones AP. Anexo 1,  Correo - No evidencias de reporte para sancionatorios segundo periodo
</t>
    </r>
    <r>
      <rPr>
        <b/>
        <sz val="11"/>
        <rFont val="Arial Narrow"/>
        <family val="2"/>
      </rPr>
      <t>PNN La Paya</t>
    </r>
    <r>
      <rPr>
        <sz val="11"/>
        <rFont val="Arial Narrow"/>
        <family val="2"/>
      </rPr>
      <t>: conforme a la Resolución 476 donde se establecen las competencias de las AP, se hace seguimiento y se informa a la DTAM que en este periodo no hubo situaciones que ameritaran apertura de proceso sancionatorio. Anexo 1 Reporte correo informado Procesos Sancionatorios.</t>
    </r>
  </si>
  <si>
    <r>
      <rPr>
        <b/>
        <sz val="11"/>
        <rFont val="Arial Narrow"/>
        <family val="2"/>
      </rPr>
      <t>PNN Churumbelos</t>
    </r>
    <r>
      <rPr>
        <sz val="11"/>
        <rFont val="Arial Narrow"/>
        <family val="2"/>
      </rPr>
      <t xml:space="preserve">: 22,2%
</t>
    </r>
    <r>
      <rPr>
        <b/>
        <sz val="11"/>
        <rFont val="Arial Narrow"/>
        <family val="2"/>
      </rPr>
      <t>PNN Alto Fragua:</t>
    </r>
    <r>
      <rPr>
        <sz val="11"/>
        <rFont val="Arial Narrow"/>
        <family val="2"/>
      </rPr>
      <t xml:space="preserve"> 22,2%
</t>
    </r>
    <r>
      <rPr>
        <b/>
        <sz val="11"/>
        <rFont val="Arial Narrow"/>
        <family val="2"/>
      </rPr>
      <t>PNN Amacyacu</t>
    </r>
    <r>
      <rPr>
        <sz val="11"/>
        <rFont val="Arial Narrow"/>
        <family val="2"/>
      </rPr>
      <t xml:space="preserve">: 22,2%
</t>
    </r>
    <r>
      <rPr>
        <b/>
        <sz val="11"/>
        <rFont val="Arial Narrow"/>
        <family val="2"/>
      </rPr>
      <t>PNN  Cahuinarí</t>
    </r>
    <r>
      <rPr>
        <sz val="11"/>
        <rFont val="Arial Narrow"/>
        <family val="2"/>
      </rPr>
      <t xml:space="preserve">: 22,2%
</t>
    </r>
    <r>
      <rPr>
        <b/>
        <sz val="11"/>
        <rFont val="Arial Narrow"/>
        <family val="2"/>
      </rPr>
      <t>RNN Nukak</t>
    </r>
    <r>
      <rPr>
        <sz val="11"/>
        <rFont val="Arial Narrow"/>
        <family val="2"/>
      </rPr>
      <t xml:space="preserve">: 22,2%
</t>
    </r>
    <r>
      <rPr>
        <b/>
        <sz val="11"/>
        <rFont val="Arial Narrow"/>
        <family val="2"/>
      </rPr>
      <t>SPM Orito</t>
    </r>
    <r>
      <rPr>
        <sz val="11"/>
        <rFont val="Arial Narrow"/>
        <family val="2"/>
      </rPr>
      <t xml:space="preserve">: 22,2%
</t>
    </r>
    <r>
      <rPr>
        <b/>
        <sz val="11"/>
        <rFont val="Arial Narrow"/>
        <family val="2"/>
      </rPr>
      <t>PNN Río Puré</t>
    </r>
    <r>
      <rPr>
        <sz val="11"/>
        <rFont val="Arial Narrow"/>
        <family val="2"/>
      </rPr>
      <t xml:space="preserve">: 22,2%
</t>
    </r>
    <r>
      <rPr>
        <b/>
        <sz val="11"/>
        <rFont val="Arial Narrow"/>
        <family val="2"/>
      </rPr>
      <t>PNN Yaigojé Apaporis</t>
    </r>
    <r>
      <rPr>
        <sz val="11"/>
        <rFont val="Arial Narrow"/>
        <family val="2"/>
      </rPr>
      <t xml:space="preserve">: 22,2%
</t>
    </r>
    <r>
      <rPr>
        <b/>
        <sz val="11"/>
        <rFont val="Arial Narrow"/>
        <family val="2"/>
      </rPr>
      <t>PNN Chiribiquete</t>
    </r>
    <r>
      <rPr>
        <sz val="11"/>
        <rFont val="Arial Narrow"/>
        <family val="2"/>
      </rPr>
      <t xml:space="preserve">: 22,2%
</t>
    </r>
    <r>
      <rPr>
        <b/>
        <sz val="11"/>
        <rFont val="Arial Narrow"/>
        <family val="2"/>
      </rPr>
      <t>RNN Puinawai</t>
    </r>
    <r>
      <rPr>
        <sz val="11"/>
        <rFont val="Arial Narrow"/>
        <family val="2"/>
      </rPr>
      <t xml:space="preserve">: 22,2%
</t>
    </r>
    <r>
      <rPr>
        <b/>
        <sz val="11"/>
        <rFont val="Arial Narrow"/>
        <family val="2"/>
      </rPr>
      <t>PNN La Paya</t>
    </r>
    <r>
      <rPr>
        <sz val="11"/>
        <rFont val="Arial Narrow"/>
        <family val="2"/>
      </rPr>
      <t>: 22,2%</t>
    </r>
  </si>
  <si>
    <r>
      <rPr>
        <b/>
        <sz val="11"/>
        <rFont val="Arial Narrow"/>
        <family val="2"/>
      </rPr>
      <t>DTAM</t>
    </r>
    <r>
      <rPr>
        <sz val="11"/>
        <rFont val="Arial Narrow"/>
        <family val="2"/>
      </rPr>
      <t>: 08/08/2022</t>
    </r>
  </si>
  <si>
    <r>
      <rPr>
        <b/>
        <sz val="11"/>
        <rFont val="Arial Narrow"/>
        <family val="2"/>
      </rPr>
      <t>DTAM</t>
    </r>
    <r>
      <rPr>
        <sz val="11"/>
        <rFont val="Arial Narrow"/>
        <family val="2"/>
      </rPr>
      <t xml:space="preserve">: Se protectaron los siguiente radicados en el sistema orfeo impulsando las actuaciones sancionatorias. 20225240005763  2022-08-05,  20225170005463  2022-08-05 ,  20225180004783  2022-08-05,  20225140004743  2022-08-04,  20225160004313  2022-07-06,  20222300006513  2022-07-06,  20224600073202  2022-07-01 
 20225050001171  2022-06-22 .
Anexo 1 matriz  transacciones Orfeo
</t>
    </r>
  </si>
  <si>
    <r>
      <rPr>
        <b/>
        <sz val="11"/>
        <rFont val="Arial Narrow"/>
        <family val="2"/>
      </rPr>
      <t>DTAM</t>
    </r>
    <r>
      <rPr>
        <sz val="11"/>
        <rFont val="Arial Narrow"/>
        <family val="2"/>
      </rPr>
      <t>: 22.2%</t>
    </r>
  </si>
  <si>
    <r>
      <rPr>
        <b/>
        <sz val="11"/>
        <rFont val="Arial Narrow"/>
        <family val="2"/>
      </rPr>
      <t>GTEA:</t>
    </r>
    <r>
      <rPr>
        <sz val="11"/>
        <rFont val="Arial Narrow"/>
        <family val="2"/>
      </rPr>
      <t xml:space="preserve"> 18/08/2022</t>
    </r>
  </si>
  <si>
    <r>
      <rPr>
        <b/>
        <sz val="11"/>
        <rFont val="Arial Narrow"/>
        <family val="2"/>
      </rPr>
      <t xml:space="preserve">GTEA: </t>
    </r>
    <r>
      <rPr>
        <sz val="11"/>
        <rFont val="Arial Narrow"/>
        <family val="2"/>
      </rPr>
      <t>Se reportan 30 transacciones relacionadas con procesos sancionatorios que se mueven desde el nivel central o en las que se apoya a las direcciones territoriales. Evidencia: R231 Reporte GTEA Sancionatorios</t>
    </r>
  </si>
  <si>
    <r>
      <rPr>
        <b/>
        <sz val="11"/>
        <rFont val="Arial Narrow"/>
        <family val="2"/>
      </rPr>
      <t xml:space="preserve">GTEA: </t>
    </r>
    <r>
      <rPr>
        <sz val="11"/>
        <rFont val="Arial Narrow"/>
        <family val="2"/>
      </rPr>
      <t>22.2%</t>
    </r>
  </si>
  <si>
    <r>
      <t xml:space="preserve">DTAO: </t>
    </r>
    <r>
      <rPr>
        <sz val="11"/>
        <rFont val="Arial Narrow"/>
        <family val="2"/>
      </rPr>
      <t>08/04/2022</t>
    </r>
    <r>
      <rPr>
        <b/>
        <sz val="11"/>
        <rFont val="Arial Narrow"/>
        <family val="2"/>
      </rPr>
      <t xml:space="preserve">
PNN Cueva De Los Guacharos: 08/04/2022
PNN Complejo volcánico Doña Juana: 08/04/2022
PNN Las Hermosas: 08/04/2022
PNN Las Orquideas: 08/04/2022
PNN Los Nevados: 08/04/2022
PNN Nevado Del Huila: </t>
    </r>
    <r>
      <rPr>
        <sz val="11"/>
        <rFont val="Arial Narrow"/>
        <family val="2"/>
      </rPr>
      <t>08/04/2022</t>
    </r>
    <r>
      <rPr>
        <b/>
        <sz val="11"/>
        <rFont val="Arial Narrow"/>
        <family val="2"/>
      </rPr>
      <t xml:space="preserve">
PNN Purace: </t>
    </r>
    <r>
      <rPr>
        <sz val="11"/>
        <rFont val="Arial Narrow"/>
        <family val="2"/>
      </rPr>
      <t>08/04/2022</t>
    </r>
    <r>
      <rPr>
        <b/>
        <sz val="11"/>
        <rFont val="Arial Narrow"/>
        <family val="2"/>
      </rPr>
      <t xml:space="preserve">
PNN Selva De Florencia: </t>
    </r>
    <r>
      <rPr>
        <sz val="11"/>
        <rFont val="Arial Narrow"/>
        <family val="2"/>
      </rPr>
      <t>08/04/2022</t>
    </r>
    <r>
      <rPr>
        <b/>
        <sz val="11"/>
        <rFont val="Arial Narrow"/>
        <family val="2"/>
      </rPr>
      <t xml:space="preserve">
PNN Tatama: </t>
    </r>
    <r>
      <rPr>
        <sz val="11"/>
        <rFont val="Arial Narrow"/>
        <family val="2"/>
      </rPr>
      <t xml:space="preserve">08/04/2022
</t>
    </r>
    <r>
      <rPr>
        <b/>
        <sz val="11"/>
        <rFont val="Arial Narrow"/>
        <family val="2"/>
      </rPr>
      <t xml:space="preserve">SFF Galeras: </t>
    </r>
    <r>
      <rPr>
        <sz val="11"/>
        <rFont val="Arial Narrow"/>
        <family val="2"/>
      </rPr>
      <t>08/04/2022</t>
    </r>
    <r>
      <rPr>
        <b/>
        <sz val="11"/>
        <rFont val="Arial Narrow"/>
        <family val="2"/>
      </rPr>
      <t xml:space="preserve">
SFF Isla De La Corota:</t>
    </r>
    <r>
      <rPr>
        <sz val="11"/>
        <rFont val="Arial Narrow"/>
        <family val="2"/>
      </rPr>
      <t xml:space="preserve"> 08/04/2022</t>
    </r>
    <r>
      <rPr>
        <b/>
        <sz val="11"/>
        <rFont val="Arial Narrow"/>
        <family val="2"/>
      </rPr>
      <t xml:space="preserve">
SFF Otun Quimbaya: </t>
    </r>
    <r>
      <rPr>
        <sz val="11"/>
        <rFont val="Arial Narrow"/>
        <family val="2"/>
      </rPr>
      <t>08/04/2022</t>
    </r>
  </si>
  <si>
    <r>
      <rPr>
        <b/>
        <sz val="11"/>
        <rFont val="Arial Narrow"/>
        <family val="2"/>
      </rPr>
      <t xml:space="preserve">DTAO: </t>
    </r>
    <r>
      <rPr>
        <sz val="11"/>
        <rFont val="Arial Narrow"/>
        <family val="2"/>
      </rPr>
      <t xml:space="preserve">Durante periodo no se abrieron nuevos procesos sancionatorios, y se han realizado los siguientes impulsos procesales 
•  Notificación por aviso Auto 006 de 17 de diciembre de 2021
•  Notificación por aviso Auto 006 del 17 de diciembre de 2021
•  Notificación por aviso resolución 202160000002335 del 30 de diciembre de 2021
•  RESOLUCION 20226000000435 DEL 04 DE MARZO DE 2022 DTAO JUR 14.2.003 DE 2013- SFF GALERAS
 y los Autos Número 002, 003, 004 y 005  del SFF Galeras “Por La Cual Se Da Por Terminado Y Se Archiva Proceso Sancionatorio Ambiental Por Cumplimiento De Sanciones Impuestas.
</t>
    </r>
    <r>
      <rPr>
        <b/>
        <sz val="11"/>
        <rFont val="Arial Narrow"/>
        <family val="2"/>
      </rPr>
      <t xml:space="preserve">Evidencias: </t>
    </r>
    <r>
      <rPr>
        <sz val="11"/>
        <rFont val="Arial Narrow"/>
        <family val="2"/>
      </rPr>
      <t xml:space="preserve">
1. Notificación por aviso Auto 006 de 17 de diciembre de 2021
2. Notificación por aviso Auto 006 del 17 de diciembre de 2021
3.Notificación por aviso resolución 202160000002335 del 30 de diciembre de 2021
4. RESOLUCION 20226000000435 DEL 04 DE MARZO DE 2022 DTAO JUR 14.2.003 DE 2013- SFF GALERAS
5.Gaceta febrero 2022
6.Gaceta marzo 2022
7. AUTO 002 DE ARCHIVO PROCESO DTAO.GJU.14.2.014 de 2012- SFF GALERAS
8. AUTO 003 DE ARCHIVO PROCESO DTAO.GJU.14.2.016 de 2012 - SFF GALERAS
9. AUTO 004 DE ARCHIVO PROCESO DTAO JUR 16.4.008  de 2018 – SFF GALERAS
10. AUTO 005 DE ARCHIVO PROCESO DTAO JUR 16.4.001 de 2017- SFF GALERAS
</t>
    </r>
    <r>
      <rPr>
        <b/>
        <sz val="11"/>
        <rFont val="Arial Narrow"/>
        <family val="2"/>
      </rPr>
      <t xml:space="preserve">AREAS PROTEGIDAS DTAO: </t>
    </r>
    <r>
      <rPr>
        <sz val="11"/>
        <rFont val="Arial Narrow"/>
        <family val="2"/>
      </rPr>
      <t xml:space="preserve">No se dio apertura de procesos sancionatorios nuevos en las AP de la DTAO.
</t>
    </r>
    <r>
      <rPr>
        <b/>
        <sz val="11"/>
        <rFont val="Arial Narrow"/>
        <family val="2"/>
      </rPr>
      <t>Evidencias:</t>
    </r>
    <r>
      <rPr>
        <sz val="11"/>
        <rFont val="Arial Narrow"/>
        <family val="2"/>
      </rPr>
      <t xml:space="preserve"> Correo  - Procesos sancionatorios PNN Tatamá, Correo  - Procesos Sancionatorios Doña Juana, Correo - Procesos sancionatorios  Guacharos, Correo - estado de sancionatorios en el PNN Las Hermosas, Correo_procesos_sancionatorios_PNNO_2022, Correo - Reporte mapa de riesgos Sancionatorio PNN Nev, Correo - No reporte sancionatorios  PNN NHU, Correo  - Procesos sancionatorios PN Purace, Riesgo_231_correo_No_sancionatorio_PNNSFL, correo DTAO_Conductas sancionatorias_Galeras, Copia de Correo - Procesos sancionatorios SFF Isla de la Corota y Anexo 1. Reporte Sancionatorios SFFOQ.</t>
    </r>
  </si>
  <si>
    <r>
      <t xml:space="preserve">PNN Cueva De Los Guacharos: 01/04/2022
PNN Complejo volcánico Doña Juana: 01/04/2022
PNN Las Hermosas: 01/04/2022
PNN Las Orquideas: 01/04/2022
PNN Los Nevados: 01/04/2022
PNN Nevado Del Huila: </t>
    </r>
    <r>
      <rPr>
        <sz val="11"/>
        <rFont val="Arial Narrow"/>
        <family val="2"/>
      </rPr>
      <t>01/04/2022</t>
    </r>
    <r>
      <rPr>
        <b/>
        <sz val="11"/>
        <rFont val="Arial Narrow"/>
        <family val="2"/>
      </rPr>
      <t xml:space="preserve">
PNN Purace: </t>
    </r>
    <r>
      <rPr>
        <sz val="11"/>
        <rFont val="Arial Narrow"/>
        <family val="2"/>
      </rPr>
      <t>01/04/2022</t>
    </r>
    <r>
      <rPr>
        <b/>
        <sz val="11"/>
        <rFont val="Arial Narrow"/>
        <family val="2"/>
      </rPr>
      <t xml:space="preserve">
PNN Selva De Florencia: </t>
    </r>
    <r>
      <rPr>
        <sz val="11"/>
        <rFont val="Arial Narrow"/>
        <family val="2"/>
      </rPr>
      <t>01/04/2022</t>
    </r>
    <r>
      <rPr>
        <b/>
        <sz val="11"/>
        <rFont val="Arial Narrow"/>
        <family val="2"/>
      </rPr>
      <t xml:space="preserve">
PNN Tatama: </t>
    </r>
    <r>
      <rPr>
        <sz val="11"/>
        <rFont val="Arial Narrow"/>
        <family val="2"/>
      </rPr>
      <t xml:space="preserve">01/04/2022
</t>
    </r>
    <r>
      <rPr>
        <b/>
        <sz val="11"/>
        <rFont val="Arial Narrow"/>
        <family val="2"/>
      </rPr>
      <t xml:space="preserve">SFF Galeras: </t>
    </r>
    <r>
      <rPr>
        <sz val="11"/>
        <rFont val="Arial Narrow"/>
        <family val="2"/>
      </rPr>
      <t>01/04/2022</t>
    </r>
    <r>
      <rPr>
        <b/>
        <sz val="11"/>
        <rFont val="Arial Narrow"/>
        <family val="2"/>
      </rPr>
      <t xml:space="preserve">
SFF Isla De La Corota:</t>
    </r>
    <r>
      <rPr>
        <sz val="11"/>
        <rFont val="Arial Narrow"/>
        <family val="2"/>
      </rPr>
      <t xml:space="preserve"> 01/04/2022</t>
    </r>
    <r>
      <rPr>
        <b/>
        <sz val="11"/>
        <rFont val="Arial Narrow"/>
        <family val="2"/>
      </rPr>
      <t xml:space="preserve">
SFF Otun Quimbaya: </t>
    </r>
    <r>
      <rPr>
        <sz val="11"/>
        <rFont val="Arial Narrow"/>
        <family val="2"/>
      </rPr>
      <t>01/04/2022</t>
    </r>
  </si>
  <si>
    <r>
      <t xml:space="preserve">PNN Cueva De Los Guacharos: </t>
    </r>
    <r>
      <rPr>
        <sz val="11"/>
        <rFont val="Arial Narrow"/>
        <family val="2"/>
      </rPr>
      <t>04/08/2022</t>
    </r>
    <r>
      <rPr>
        <b/>
        <sz val="11"/>
        <rFont val="Arial Narrow"/>
        <family val="2"/>
      </rPr>
      <t xml:space="preserve">
PNN Complejo volcánico Doña Juana: </t>
    </r>
    <r>
      <rPr>
        <sz val="11"/>
        <rFont val="Arial Narrow"/>
        <family val="2"/>
      </rPr>
      <t>04/08/2022</t>
    </r>
    <r>
      <rPr>
        <b/>
        <sz val="11"/>
        <rFont val="Arial Narrow"/>
        <family val="2"/>
      </rPr>
      <t xml:space="preserve">
PNN Las Hermosas: </t>
    </r>
    <r>
      <rPr>
        <sz val="11"/>
        <rFont val="Arial Narrow"/>
        <family val="2"/>
      </rPr>
      <t>04/08/2022</t>
    </r>
    <r>
      <rPr>
        <b/>
        <sz val="11"/>
        <rFont val="Arial Narrow"/>
        <family val="2"/>
      </rPr>
      <t xml:space="preserve">
PNN Las Orquideas: </t>
    </r>
    <r>
      <rPr>
        <sz val="11"/>
        <rFont val="Arial Narrow"/>
        <family val="2"/>
      </rPr>
      <t>04/08/2022</t>
    </r>
    <r>
      <rPr>
        <b/>
        <sz val="11"/>
        <rFont val="Arial Narrow"/>
        <family val="2"/>
      </rPr>
      <t xml:space="preserve">
PNN Los Nevados: </t>
    </r>
    <r>
      <rPr>
        <sz val="11"/>
        <rFont val="Arial Narrow"/>
        <family val="2"/>
      </rPr>
      <t>04/08/2022</t>
    </r>
    <r>
      <rPr>
        <b/>
        <sz val="11"/>
        <rFont val="Arial Narrow"/>
        <family val="2"/>
      </rPr>
      <t xml:space="preserve">
PNN Nevado Del Huila: </t>
    </r>
    <r>
      <rPr>
        <sz val="11"/>
        <rFont val="Arial Narrow"/>
        <family val="2"/>
      </rPr>
      <t>04/08/2022</t>
    </r>
    <r>
      <rPr>
        <b/>
        <sz val="11"/>
        <rFont val="Arial Narrow"/>
        <family val="2"/>
      </rPr>
      <t xml:space="preserve">
PNN Purace: </t>
    </r>
    <r>
      <rPr>
        <sz val="11"/>
        <rFont val="Arial Narrow"/>
        <family val="2"/>
      </rPr>
      <t>04/08/2022</t>
    </r>
    <r>
      <rPr>
        <b/>
        <sz val="11"/>
        <rFont val="Arial Narrow"/>
        <family val="2"/>
      </rPr>
      <t xml:space="preserve">
PNN Selva De Florencia: </t>
    </r>
    <r>
      <rPr>
        <sz val="11"/>
        <rFont val="Arial Narrow"/>
        <family val="2"/>
      </rPr>
      <t>04/08/2022</t>
    </r>
    <r>
      <rPr>
        <b/>
        <sz val="11"/>
        <rFont val="Arial Narrow"/>
        <family val="2"/>
      </rPr>
      <t xml:space="preserve">
PNN Tatama: </t>
    </r>
    <r>
      <rPr>
        <sz val="11"/>
        <rFont val="Arial Narrow"/>
        <family val="2"/>
      </rPr>
      <t xml:space="preserve">04/08/2022
</t>
    </r>
    <r>
      <rPr>
        <b/>
        <sz val="11"/>
        <rFont val="Arial Narrow"/>
        <family val="2"/>
      </rPr>
      <t xml:space="preserve">SFF Galeras: </t>
    </r>
    <r>
      <rPr>
        <sz val="11"/>
        <rFont val="Arial Narrow"/>
        <family val="2"/>
      </rPr>
      <t>04/08/2022</t>
    </r>
    <r>
      <rPr>
        <b/>
        <sz val="11"/>
        <rFont val="Arial Narrow"/>
        <family val="2"/>
      </rPr>
      <t xml:space="preserve">
SFF Isla De La Corota:</t>
    </r>
    <r>
      <rPr>
        <sz val="11"/>
        <rFont val="Arial Narrow"/>
        <family val="2"/>
      </rPr>
      <t xml:space="preserve"> 04/08/2022</t>
    </r>
    <r>
      <rPr>
        <b/>
        <sz val="11"/>
        <rFont val="Arial Narrow"/>
        <family val="2"/>
      </rPr>
      <t xml:space="preserve">
SFF Otun Quimbaya: </t>
    </r>
    <r>
      <rPr>
        <sz val="11"/>
        <rFont val="Arial Narrow"/>
        <family val="2"/>
      </rPr>
      <t>04/08/2022</t>
    </r>
  </si>
  <si>
    <r>
      <rPr>
        <b/>
        <sz val="11"/>
        <rFont val="Arial Narrow"/>
        <family val="2"/>
      </rPr>
      <t xml:space="preserve">PNN Las Hermosas: </t>
    </r>
    <r>
      <rPr>
        <sz val="11"/>
        <rFont val="Arial Narrow"/>
        <family val="2"/>
      </rPr>
      <t xml:space="preserve">Fue remitida una medida preventiva por Amonestación Escrita en contra de los propietarios del Predio La Negra, ubicado en la vereda La Nevera, municipio de Palmira-Valle del Cauca.  Se envía por correo y Orfeo. Evidencia: 
Correo - reporte a la DT de Medida prev HER - orfeo 20226190000026  remi DT MP HER
</t>
    </r>
    <r>
      <rPr>
        <b/>
        <sz val="11"/>
        <rFont val="Arial Narrow"/>
        <family val="2"/>
      </rPr>
      <t>PNN Las Orquídeas</t>
    </r>
    <r>
      <rPr>
        <sz val="11"/>
        <rFont val="Arial Narrow"/>
        <family val="2"/>
      </rPr>
      <t xml:space="preserve">: Para el segundo cuatrimestre no se iniciaron acciones sancionatorias al interior del AP
Evidencias: procesos_sancionatorios_PNN Las Orquideas: _ 2 cuatrimestre 2022
</t>
    </r>
    <r>
      <rPr>
        <b/>
        <sz val="11"/>
        <rFont val="Arial Narrow"/>
        <family val="2"/>
      </rPr>
      <t>PNN Nevado Del Huila</t>
    </r>
    <r>
      <rPr>
        <sz val="11"/>
        <rFont val="Arial Narrow"/>
        <family val="2"/>
      </rPr>
      <t xml:space="preserve">: Durante el periodo de reporte, en el Parque Nacional Natural Nevado del Huila no se iniciaron acciones sancionatorias. 
Evidencias: Correo NO sancionatorios NHU II Cuatrimestre 2022
</t>
    </r>
    <r>
      <rPr>
        <b/>
        <sz val="11"/>
        <rFont val="Arial Narrow"/>
        <family val="2"/>
      </rPr>
      <t>PNN Purace</t>
    </r>
    <r>
      <rPr>
        <sz val="11"/>
        <rFont val="Arial Narrow"/>
        <family val="2"/>
      </rPr>
      <t xml:space="preserve">: Durante el periodo de reporte, en el Parque Nacional Natural Purace no se iniciaron acciones sancionatorias.
Evidencias: correo- Reporte infracciones ambientales II cuatrimestre 2022_PNN Puracé
</t>
    </r>
    <r>
      <rPr>
        <b/>
        <sz val="11"/>
        <rFont val="Arial Narrow"/>
        <family val="2"/>
      </rPr>
      <t>SFF Galeras</t>
    </r>
    <r>
      <rPr>
        <sz val="11"/>
        <rFont val="Arial Narrow"/>
        <family val="2"/>
      </rPr>
      <t xml:space="preserve">: Para el periodo comprendido de mayo a julio de 2022, no se evidenciaron dentro de los recorridos de PVC realizados por el personal del área protegida, conductas sancionatorias que reportar para la apertura de nuevos procesos sancionatorios de carácter ambiental en el marco de la Ley 1333 de 2009. 
Evidencia: Anexo 1_ correo DTAO_Conductas sancionatorias_Galeras.
</t>
    </r>
    <r>
      <rPr>
        <b/>
        <sz val="11"/>
        <rFont val="Arial Narrow"/>
        <family val="2"/>
      </rPr>
      <t>SFF Isla de La Corota</t>
    </r>
    <r>
      <rPr>
        <sz val="11"/>
        <rFont val="Arial Narrow"/>
        <family val="2"/>
      </rPr>
      <t xml:space="preserve">: En el AP no se han presentado conductas sancionatorias desde el 1 de Abril de 2022 hasta la fecha. Se realizó el envío correspondiente por orfeo a la DTAO. Evidencia: 1. Memo 120226260001923_00001
</t>
    </r>
    <r>
      <rPr>
        <b/>
        <sz val="11"/>
        <rFont val="Arial Narrow"/>
        <family val="2"/>
      </rPr>
      <t>SFF Otún Quimbaya</t>
    </r>
    <r>
      <rPr>
        <sz val="11"/>
        <rFont val="Arial Narrow"/>
        <family val="2"/>
      </rPr>
      <t xml:space="preserve">: Durante el segundo cuatrimestre del año 2022  no se presentaron dentro del SFFOQ acciones sancionatorias a reportar. Evidencia: Anexo 1. PDF Reporte Novedad Sancionatorios II CUATRI"	
</t>
    </r>
    <r>
      <rPr>
        <b/>
        <sz val="11"/>
        <rFont val="Arial Narrow"/>
        <family val="2"/>
      </rPr>
      <t>PNN Los Nevados</t>
    </r>
    <r>
      <rPr>
        <sz val="11"/>
        <rFont val="Arial Narrow"/>
        <family val="2"/>
      </rPr>
      <t xml:space="preserve">:  Durante el 2 cuatrimestre se solicitó a la DT la apertura de 1 procesos sancionatorio mediante los orfeo 20226200001453. Evidencia:  memorando 20226200001453
</t>
    </r>
    <r>
      <rPr>
        <b/>
        <sz val="11"/>
        <rFont val="Arial Narrow"/>
        <family val="2"/>
      </rPr>
      <t>PNN CV Doña Juana Cascabel</t>
    </r>
    <r>
      <rPr>
        <sz val="11"/>
        <rFont val="Arial Narrow"/>
        <family val="2"/>
      </rPr>
      <t xml:space="preserve">: Durante el segundo cuatrimestre del año 2022  no se presentaron acciones sancionatorias a reportar. Evidencia: Correo  - Reporte infracciones ambientales II cuatrimestre 2022 PNN CVDJC
</t>
    </r>
    <r>
      <rPr>
        <b/>
        <sz val="11"/>
        <rFont val="Arial Narrow"/>
        <family val="2"/>
      </rPr>
      <t xml:space="preserve">PNN Tatama: </t>
    </r>
    <r>
      <rPr>
        <sz val="11"/>
        <rFont val="Arial Narrow"/>
        <family val="2"/>
      </rPr>
      <t xml:space="preserve">Durante el segundo cuatrimestre del año 2022  no se presentaron acciones sancionatorias a reportar
Evidencia: Correo  - Reporte procesos sancionatorios  PNN Tatamá
</t>
    </r>
    <r>
      <rPr>
        <b/>
        <sz val="11"/>
        <rFont val="Arial Narrow"/>
        <family val="2"/>
      </rPr>
      <t>PNN Selva de Florencia</t>
    </r>
    <r>
      <rPr>
        <sz val="11"/>
        <rFont val="Arial Narrow"/>
        <family val="2"/>
      </rPr>
      <t xml:space="preserve">: Durante el segundo cuatrimestre del año 2022  no se presentaron acciones sancionatorias a reportar. Evidencia: Correo - Procesos sancionatorios PNN Selva de Florencia
</t>
    </r>
    <r>
      <rPr>
        <b/>
        <sz val="11"/>
        <rFont val="Arial Narrow"/>
        <family val="2"/>
      </rPr>
      <t>PNN Cueva de los Guacharos</t>
    </r>
    <r>
      <rPr>
        <sz val="11"/>
        <rFont val="Arial Narrow"/>
        <family val="2"/>
      </rPr>
      <t>: Durante el segundo cuatrimestre del año 2022  no se presentaron acciones sancionatorias a reportar. Evidencia: 2022-08-04 - Seguimiento al riesgo 231</t>
    </r>
  </si>
  <si>
    <r>
      <t xml:space="preserve">PNN Las Hermosas: </t>
    </r>
    <r>
      <rPr>
        <sz val="11"/>
        <rFont val="Arial Narrow"/>
        <family val="2"/>
      </rPr>
      <t>22.22%</t>
    </r>
    <r>
      <rPr>
        <b/>
        <sz val="11"/>
        <rFont val="Arial Narrow"/>
        <family val="2"/>
      </rPr>
      <t xml:space="preserve">
PNN Las Orquídeas: </t>
    </r>
    <r>
      <rPr>
        <sz val="11"/>
        <rFont val="Arial Narrow"/>
        <family val="2"/>
      </rPr>
      <t>22.22%</t>
    </r>
    <r>
      <rPr>
        <b/>
        <sz val="11"/>
        <rFont val="Arial Narrow"/>
        <family val="2"/>
      </rPr>
      <t xml:space="preserve">
PNN Nevado Del Huila: </t>
    </r>
    <r>
      <rPr>
        <sz val="11"/>
        <rFont val="Arial Narrow"/>
        <family val="2"/>
      </rPr>
      <t>22.22%</t>
    </r>
    <r>
      <rPr>
        <b/>
        <sz val="11"/>
        <rFont val="Arial Narrow"/>
        <family val="2"/>
      </rPr>
      <t xml:space="preserve">
PNN Purace: </t>
    </r>
    <r>
      <rPr>
        <sz val="11"/>
        <rFont val="Arial Narrow"/>
        <family val="2"/>
      </rPr>
      <t>22.22%</t>
    </r>
    <r>
      <rPr>
        <b/>
        <sz val="11"/>
        <rFont val="Arial Narrow"/>
        <family val="2"/>
      </rPr>
      <t xml:space="preserve">
SFF Galeras: </t>
    </r>
    <r>
      <rPr>
        <sz val="11"/>
        <rFont val="Arial Narrow"/>
        <family val="2"/>
      </rPr>
      <t>22,22%</t>
    </r>
    <r>
      <rPr>
        <b/>
        <sz val="11"/>
        <rFont val="Arial Narrow"/>
        <family val="2"/>
      </rPr>
      <t xml:space="preserve">
SFF Isla de La Corota: </t>
    </r>
    <r>
      <rPr>
        <sz val="11"/>
        <rFont val="Arial Narrow"/>
        <family val="2"/>
      </rPr>
      <t>22.22%</t>
    </r>
    <r>
      <rPr>
        <b/>
        <sz val="11"/>
        <rFont val="Arial Narrow"/>
        <family val="2"/>
      </rPr>
      <t xml:space="preserve">
SFF Otún Quimbaya: </t>
    </r>
    <r>
      <rPr>
        <sz val="11"/>
        <rFont val="Arial Narrow"/>
        <family val="2"/>
      </rPr>
      <t>22.22%</t>
    </r>
    <r>
      <rPr>
        <b/>
        <sz val="11"/>
        <rFont val="Arial Narrow"/>
        <family val="2"/>
      </rPr>
      <t xml:space="preserve">
PNN Los Nevados:  </t>
    </r>
    <r>
      <rPr>
        <sz val="11"/>
        <rFont val="Arial Narrow"/>
        <family val="2"/>
      </rPr>
      <t>22.22%</t>
    </r>
    <r>
      <rPr>
        <b/>
        <sz val="11"/>
        <rFont val="Arial Narrow"/>
        <family val="2"/>
      </rPr>
      <t xml:space="preserve">
PNN Doña Juana: </t>
    </r>
    <r>
      <rPr>
        <sz val="11"/>
        <rFont val="Arial Narrow"/>
        <family val="2"/>
      </rPr>
      <t>22.22%</t>
    </r>
    <r>
      <rPr>
        <b/>
        <sz val="11"/>
        <rFont val="Arial Narrow"/>
        <family val="2"/>
      </rPr>
      <t xml:space="preserve">
PNN Tatama: </t>
    </r>
    <r>
      <rPr>
        <sz val="11"/>
        <rFont val="Arial Narrow"/>
        <family val="2"/>
      </rPr>
      <t>22.22%</t>
    </r>
    <r>
      <rPr>
        <b/>
        <sz val="11"/>
        <rFont val="Arial Narrow"/>
        <family val="2"/>
      </rPr>
      <t xml:space="preserve">
PNN Selva de Florencia: </t>
    </r>
    <r>
      <rPr>
        <sz val="11"/>
        <rFont val="Arial Narrow"/>
        <family val="2"/>
      </rPr>
      <t>22.22%</t>
    </r>
    <r>
      <rPr>
        <b/>
        <sz val="11"/>
        <rFont val="Arial Narrow"/>
        <family val="2"/>
      </rPr>
      <t xml:space="preserve">
PNN Cueva de los Guacharos: </t>
    </r>
    <r>
      <rPr>
        <sz val="11"/>
        <rFont val="Arial Narrow"/>
        <family val="2"/>
      </rPr>
      <t>22.22%</t>
    </r>
  </si>
  <si>
    <r>
      <rPr>
        <b/>
        <sz val="11"/>
        <rFont val="Arial Narrow"/>
        <family val="2"/>
      </rPr>
      <t xml:space="preserve">DTAO: </t>
    </r>
    <r>
      <rPr>
        <sz val="11"/>
        <rFont val="Arial Narrow"/>
        <family val="2"/>
      </rPr>
      <t>11,11%</t>
    </r>
  </si>
  <si>
    <r>
      <rPr>
        <b/>
        <sz val="11"/>
        <rFont val="Arial Narrow"/>
        <family val="2"/>
      </rPr>
      <t xml:space="preserve">DTAO: </t>
    </r>
    <r>
      <rPr>
        <sz val="11"/>
        <rFont val="Arial Narrow"/>
        <family val="2"/>
      </rPr>
      <t>4/08/2022</t>
    </r>
  </si>
  <si>
    <r>
      <t xml:space="preserve">DTAO: </t>
    </r>
    <r>
      <rPr>
        <sz val="11"/>
        <rFont val="Arial Narrow"/>
        <family val="2"/>
      </rPr>
      <t>Se asignaron los proceso sancionatorios y los impulsos al abogado de sancionatorios , se adjuntó reporte de Orfeo y las gacetas oficiales de los meses de abril, mayo, junio y julio 2022.</t>
    </r>
    <r>
      <rPr>
        <b/>
        <sz val="11"/>
        <rFont val="Arial Narrow"/>
        <family val="2"/>
      </rPr>
      <t xml:space="preserve">
Evidencias: </t>
    </r>
    <r>
      <rPr>
        <sz val="11"/>
        <rFont val="Arial Narrow"/>
        <family val="2"/>
      </rPr>
      <t>GACETA ABRIL, GACETA MAYO, GACETA JUNIO, GACETA JULIO, reporte orfeoReport-2022-08-24</t>
    </r>
  </si>
  <si>
    <r>
      <t xml:space="preserve">DTAO: </t>
    </r>
    <r>
      <rPr>
        <sz val="11"/>
        <rFont val="Arial Narrow"/>
        <family val="2"/>
      </rPr>
      <t>22,22%</t>
    </r>
  </si>
  <si>
    <r>
      <rPr>
        <b/>
        <sz val="11"/>
        <rFont val="Arial Narrow"/>
        <family val="2"/>
      </rPr>
      <t xml:space="preserve">DTCA: </t>
    </r>
    <r>
      <rPr>
        <sz val="11"/>
        <rFont val="Arial Narrow"/>
        <family val="2"/>
      </rPr>
      <t>5/04/2022</t>
    </r>
    <r>
      <rPr>
        <b/>
        <sz val="11"/>
        <rFont val="Arial Narrow"/>
        <family val="2"/>
      </rPr>
      <t xml:space="preserve">
PNN Paramillo</t>
    </r>
    <r>
      <rPr>
        <sz val="11"/>
        <rFont val="Arial Narrow"/>
        <family val="2"/>
      </rPr>
      <t xml:space="preserve"> 5/04/2022
</t>
    </r>
    <r>
      <rPr>
        <b/>
        <sz val="11"/>
        <rFont val="Arial Narrow"/>
        <family val="2"/>
      </rPr>
      <t>PNN Tayrona 5</t>
    </r>
    <r>
      <rPr>
        <sz val="11"/>
        <rFont val="Arial Narrow"/>
        <family val="2"/>
      </rPr>
      <t xml:space="preserve">/04/2022
</t>
    </r>
    <r>
      <rPr>
        <b/>
        <sz val="11"/>
        <rFont val="Arial Narrow"/>
        <family val="2"/>
      </rPr>
      <t>PNN CGSM</t>
    </r>
    <r>
      <rPr>
        <sz val="11"/>
        <rFont val="Arial Narrow"/>
        <family val="2"/>
      </rPr>
      <t xml:space="preserve"> 5/04/2022
</t>
    </r>
    <r>
      <rPr>
        <b/>
        <sz val="11"/>
        <rFont val="Arial Narrow"/>
        <family val="2"/>
      </rPr>
      <t>EL CORCHAL</t>
    </r>
    <r>
      <rPr>
        <sz val="11"/>
        <rFont val="Arial Narrow"/>
        <family val="2"/>
      </rPr>
      <t xml:space="preserve"> 5/04/2022
</t>
    </r>
    <r>
      <rPr>
        <b/>
        <sz val="11"/>
        <rFont val="Arial Narrow"/>
        <family val="2"/>
      </rPr>
      <t>PROVIDENCIA</t>
    </r>
    <r>
      <rPr>
        <sz val="11"/>
        <rFont val="Arial Narrow"/>
        <family val="2"/>
      </rPr>
      <t xml:space="preserve"> 5/04/2022
</t>
    </r>
    <r>
      <rPr>
        <b/>
        <sz val="11"/>
        <rFont val="Arial Narrow"/>
        <family val="2"/>
      </rPr>
      <t>CRSB 5</t>
    </r>
    <r>
      <rPr>
        <sz val="11"/>
        <rFont val="Arial Narrow"/>
        <family val="2"/>
      </rPr>
      <t xml:space="preserve">/04/2022
</t>
    </r>
    <r>
      <rPr>
        <b/>
        <sz val="11"/>
        <rFont val="Arial Narrow"/>
        <family val="2"/>
      </rPr>
      <t>CORALES DE PROFUNDIDAD</t>
    </r>
    <r>
      <rPr>
        <sz val="11"/>
        <rFont val="Arial Narrow"/>
        <family val="2"/>
      </rPr>
      <t xml:space="preserve"> 5/04/2022
</t>
    </r>
    <r>
      <rPr>
        <b/>
        <sz val="11"/>
        <rFont val="Arial Narrow"/>
        <family val="2"/>
      </rPr>
      <t>VIPIS 5</t>
    </r>
    <r>
      <rPr>
        <sz val="11"/>
        <rFont val="Arial Narrow"/>
        <family val="2"/>
      </rPr>
      <t xml:space="preserve">/04/2022
</t>
    </r>
    <r>
      <rPr>
        <b/>
        <sz val="11"/>
        <rFont val="Arial Narrow"/>
        <family val="2"/>
      </rPr>
      <t>LOC COLORADOS 5</t>
    </r>
    <r>
      <rPr>
        <sz val="11"/>
        <rFont val="Arial Narrow"/>
        <family val="2"/>
      </rPr>
      <t xml:space="preserve">/04/2022
</t>
    </r>
    <r>
      <rPr>
        <b/>
        <sz val="11"/>
        <rFont val="Arial Narrow"/>
        <family val="2"/>
      </rPr>
      <t>MACUIRA 5</t>
    </r>
    <r>
      <rPr>
        <sz val="11"/>
        <rFont val="Arial Narrow"/>
        <family val="2"/>
      </rPr>
      <t xml:space="preserve">/04/2022
</t>
    </r>
    <r>
      <rPr>
        <b/>
        <sz val="11"/>
        <rFont val="Arial Narrow"/>
        <family val="2"/>
      </rPr>
      <t xml:space="preserve">LOS FLAMENCOS </t>
    </r>
    <r>
      <rPr>
        <sz val="11"/>
        <rFont val="Arial Narrow"/>
        <family val="2"/>
      </rPr>
      <t xml:space="preserve">5/04/2022
</t>
    </r>
    <r>
      <rPr>
        <b/>
        <sz val="11"/>
        <rFont val="Arial Narrow"/>
        <family val="2"/>
      </rPr>
      <t xml:space="preserve">SNSM </t>
    </r>
    <r>
      <rPr>
        <sz val="11"/>
        <rFont val="Arial Narrow"/>
        <family val="2"/>
      </rPr>
      <t xml:space="preserve">5/04/2022
</t>
    </r>
    <r>
      <rPr>
        <b/>
        <sz val="11"/>
        <rFont val="Arial Narrow"/>
        <family val="2"/>
      </rPr>
      <t xml:space="preserve">ACANDÍ </t>
    </r>
    <r>
      <rPr>
        <sz val="11"/>
        <rFont val="Arial Narrow"/>
        <family val="2"/>
      </rPr>
      <t xml:space="preserve">5/04/2022
</t>
    </r>
    <r>
      <rPr>
        <b/>
        <sz val="11"/>
        <rFont val="Arial Narrow"/>
        <family val="2"/>
      </rPr>
      <t>PORTETE</t>
    </r>
    <r>
      <rPr>
        <sz val="11"/>
        <rFont val="Arial Narrow"/>
        <family val="2"/>
      </rPr>
      <t xml:space="preserve"> 5/04/2022</t>
    </r>
  </si>
  <si>
    <r>
      <rPr>
        <b/>
        <sz val="11"/>
        <rFont val="Arial Narrow"/>
        <family val="2"/>
      </rPr>
      <t>PNN Paramillo</t>
    </r>
    <r>
      <rPr>
        <sz val="11"/>
        <rFont val="Arial Narrow"/>
        <family val="2"/>
      </rPr>
      <t xml:space="preserve"> 8/04/2022
</t>
    </r>
    <r>
      <rPr>
        <b/>
        <sz val="11"/>
        <rFont val="Arial Narrow"/>
        <family val="2"/>
      </rPr>
      <t>PNN Tayrona 8</t>
    </r>
    <r>
      <rPr>
        <sz val="11"/>
        <rFont val="Arial Narrow"/>
        <family val="2"/>
      </rPr>
      <t xml:space="preserve">/04/2022
</t>
    </r>
    <r>
      <rPr>
        <b/>
        <sz val="11"/>
        <rFont val="Arial Narrow"/>
        <family val="2"/>
      </rPr>
      <t>PNN CGSM</t>
    </r>
    <r>
      <rPr>
        <sz val="11"/>
        <rFont val="Arial Narrow"/>
        <family val="2"/>
      </rPr>
      <t xml:space="preserve"> 8/04/2022
</t>
    </r>
    <r>
      <rPr>
        <b/>
        <sz val="11"/>
        <rFont val="Arial Narrow"/>
        <family val="2"/>
      </rPr>
      <t>EL CORCHAL</t>
    </r>
    <r>
      <rPr>
        <sz val="11"/>
        <rFont val="Arial Narrow"/>
        <family val="2"/>
      </rPr>
      <t xml:space="preserve"> 8/04/2022
</t>
    </r>
    <r>
      <rPr>
        <b/>
        <sz val="11"/>
        <rFont val="Arial Narrow"/>
        <family val="2"/>
      </rPr>
      <t>PROVIDENCIA</t>
    </r>
    <r>
      <rPr>
        <sz val="11"/>
        <rFont val="Arial Narrow"/>
        <family val="2"/>
      </rPr>
      <t xml:space="preserve"> 8/04/2022
</t>
    </r>
    <r>
      <rPr>
        <b/>
        <sz val="11"/>
        <rFont val="Arial Narrow"/>
        <family val="2"/>
      </rPr>
      <t>CRSB 8</t>
    </r>
    <r>
      <rPr>
        <sz val="11"/>
        <rFont val="Arial Narrow"/>
        <family val="2"/>
      </rPr>
      <t xml:space="preserve">/04/2022
</t>
    </r>
    <r>
      <rPr>
        <b/>
        <sz val="11"/>
        <rFont val="Arial Narrow"/>
        <family val="2"/>
      </rPr>
      <t>CORALES DE PROFUNDIDAD</t>
    </r>
    <r>
      <rPr>
        <sz val="11"/>
        <rFont val="Arial Narrow"/>
        <family val="2"/>
      </rPr>
      <t xml:space="preserve"> 8/04/2022
</t>
    </r>
    <r>
      <rPr>
        <b/>
        <sz val="11"/>
        <rFont val="Arial Narrow"/>
        <family val="2"/>
      </rPr>
      <t>VIPIS 8</t>
    </r>
    <r>
      <rPr>
        <sz val="11"/>
        <rFont val="Arial Narrow"/>
        <family val="2"/>
      </rPr>
      <t xml:space="preserve">/04/2022
</t>
    </r>
    <r>
      <rPr>
        <b/>
        <sz val="11"/>
        <rFont val="Arial Narrow"/>
        <family val="2"/>
      </rPr>
      <t>LOC COLORADOS 8</t>
    </r>
    <r>
      <rPr>
        <sz val="11"/>
        <rFont val="Arial Narrow"/>
        <family val="2"/>
      </rPr>
      <t xml:space="preserve">/04/2022
</t>
    </r>
    <r>
      <rPr>
        <b/>
        <sz val="11"/>
        <rFont val="Arial Narrow"/>
        <family val="2"/>
      </rPr>
      <t>MACUIRA 8</t>
    </r>
    <r>
      <rPr>
        <sz val="11"/>
        <rFont val="Arial Narrow"/>
        <family val="2"/>
      </rPr>
      <t xml:space="preserve">/04/2022
</t>
    </r>
    <r>
      <rPr>
        <b/>
        <sz val="11"/>
        <rFont val="Arial Narrow"/>
        <family val="2"/>
      </rPr>
      <t>LOS FLAMENCOS 8</t>
    </r>
    <r>
      <rPr>
        <sz val="11"/>
        <rFont val="Arial Narrow"/>
        <family val="2"/>
      </rPr>
      <t xml:space="preserve">/04/2022
</t>
    </r>
    <r>
      <rPr>
        <b/>
        <sz val="11"/>
        <rFont val="Arial Narrow"/>
        <family val="2"/>
      </rPr>
      <t xml:space="preserve">SNSM </t>
    </r>
    <r>
      <rPr>
        <sz val="11"/>
        <rFont val="Arial Narrow"/>
        <family val="2"/>
      </rPr>
      <t xml:space="preserve">8/04/2022
</t>
    </r>
    <r>
      <rPr>
        <b/>
        <sz val="11"/>
        <rFont val="Arial Narrow"/>
        <family val="2"/>
      </rPr>
      <t xml:space="preserve">ACANDÍ </t>
    </r>
    <r>
      <rPr>
        <sz val="11"/>
        <rFont val="Arial Narrow"/>
        <family val="2"/>
      </rPr>
      <t xml:space="preserve">8/04/2022
</t>
    </r>
    <r>
      <rPr>
        <b/>
        <sz val="11"/>
        <rFont val="Arial Narrow"/>
        <family val="2"/>
      </rPr>
      <t>PORTETE</t>
    </r>
    <r>
      <rPr>
        <sz val="11"/>
        <rFont val="Arial Narrow"/>
        <family val="2"/>
      </rPr>
      <t xml:space="preserve"> 8/04/2022</t>
    </r>
  </si>
  <si>
    <r>
      <t xml:space="preserve">DTCA: </t>
    </r>
    <r>
      <rPr>
        <sz val="11"/>
        <rFont val="Arial Narrow"/>
        <family val="2"/>
      </rPr>
      <t xml:space="preserve">02/08/2022
</t>
    </r>
    <r>
      <rPr>
        <b/>
        <sz val="11"/>
        <rFont val="Arial Narrow"/>
        <family val="2"/>
      </rPr>
      <t xml:space="preserve">PNN Paramillo: </t>
    </r>
    <r>
      <rPr>
        <sz val="11"/>
        <rFont val="Arial Narrow"/>
        <family val="2"/>
      </rPr>
      <t xml:space="preserve">1/08/2022
</t>
    </r>
    <r>
      <rPr>
        <b/>
        <sz val="11"/>
        <rFont val="Arial Narrow"/>
        <family val="2"/>
      </rPr>
      <t xml:space="preserve">PNN Tayrona: </t>
    </r>
    <r>
      <rPr>
        <sz val="11"/>
        <rFont val="Arial Narrow"/>
        <family val="2"/>
      </rPr>
      <t>1/08/2022</t>
    </r>
    <r>
      <rPr>
        <b/>
        <sz val="11"/>
        <rFont val="Arial Narrow"/>
        <family val="2"/>
      </rPr>
      <t xml:space="preserve">
PNN CGSM: </t>
    </r>
    <r>
      <rPr>
        <sz val="11"/>
        <rFont val="Arial Narrow"/>
        <family val="2"/>
      </rPr>
      <t>1/08/2022</t>
    </r>
    <r>
      <rPr>
        <b/>
        <sz val="11"/>
        <rFont val="Arial Narrow"/>
        <family val="2"/>
      </rPr>
      <t xml:space="preserve">
EL CORCHAL: </t>
    </r>
    <r>
      <rPr>
        <sz val="11"/>
        <rFont val="Arial Narrow"/>
        <family val="2"/>
      </rPr>
      <t>1/08/2022</t>
    </r>
    <r>
      <rPr>
        <b/>
        <sz val="11"/>
        <rFont val="Arial Narrow"/>
        <family val="2"/>
      </rPr>
      <t xml:space="preserve">
PROVIDENCIA: </t>
    </r>
    <r>
      <rPr>
        <sz val="11"/>
        <rFont val="Arial Narrow"/>
        <family val="2"/>
      </rPr>
      <t>1/08/2022</t>
    </r>
    <r>
      <rPr>
        <b/>
        <sz val="11"/>
        <rFont val="Arial Narrow"/>
        <family val="2"/>
      </rPr>
      <t xml:space="preserve">
CRSB: </t>
    </r>
    <r>
      <rPr>
        <sz val="11"/>
        <rFont val="Arial Narrow"/>
        <family val="2"/>
      </rPr>
      <t>1/08/2022</t>
    </r>
    <r>
      <rPr>
        <b/>
        <sz val="11"/>
        <rFont val="Arial Narrow"/>
        <family val="2"/>
      </rPr>
      <t xml:space="preserve">
CORALES DE PROFUNDIDAD: </t>
    </r>
    <r>
      <rPr>
        <sz val="11"/>
        <rFont val="Arial Narrow"/>
        <family val="2"/>
      </rPr>
      <t>1/08/2022</t>
    </r>
    <r>
      <rPr>
        <b/>
        <sz val="11"/>
        <rFont val="Arial Narrow"/>
        <family val="2"/>
      </rPr>
      <t xml:space="preserve">
VIPIS </t>
    </r>
    <r>
      <rPr>
        <sz val="11"/>
        <rFont val="Arial Narrow"/>
        <family val="2"/>
      </rPr>
      <t>1/08/2022</t>
    </r>
    <r>
      <rPr>
        <b/>
        <sz val="11"/>
        <rFont val="Arial Narrow"/>
        <family val="2"/>
      </rPr>
      <t xml:space="preserve">
LOC COLORADOS:  </t>
    </r>
    <r>
      <rPr>
        <sz val="11"/>
        <rFont val="Arial Narrow"/>
        <family val="2"/>
      </rPr>
      <t>1/08/2022</t>
    </r>
    <r>
      <rPr>
        <b/>
        <sz val="11"/>
        <rFont val="Arial Narrow"/>
        <family val="2"/>
      </rPr>
      <t xml:space="preserve">
MACUIRA</t>
    </r>
    <r>
      <rPr>
        <sz val="11"/>
        <rFont val="Arial Narrow"/>
        <family val="2"/>
      </rPr>
      <t>:1/08/2022</t>
    </r>
    <r>
      <rPr>
        <b/>
        <sz val="11"/>
        <rFont val="Arial Narrow"/>
        <family val="2"/>
      </rPr>
      <t xml:space="preserve">
LOS FLAMENCOS: </t>
    </r>
    <r>
      <rPr>
        <sz val="11"/>
        <rFont val="Arial Narrow"/>
        <family val="2"/>
      </rPr>
      <t>1/08/2022</t>
    </r>
    <r>
      <rPr>
        <b/>
        <sz val="11"/>
        <rFont val="Arial Narrow"/>
        <family val="2"/>
      </rPr>
      <t xml:space="preserve">
SNSM: </t>
    </r>
    <r>
      <rPr>
        <sz val="11"/>
        <rFont val="Arial Narrow"/>
        <family val="2"/>
      </rPr>
      <t>1/08/2022</t>
    </r>
    <r>
      <rPr>
        <b/>
        <sz val="11"/>
        <rFont val="Arial Narrow"/>
        <family val="2"/>
      </rPr>
      <t xml:space="preserve">
ACANDÍ: </t>
    </r>
    <r>
      <rPr>
        <sz val="11"/>
        <rFont val="Arial Narrow"/>
        <family val="2"/>
      </rPr>
      <t>1/08/2022</t>
    </r>
    <r>
      <rPr>
        <b/>
        <sz val="11"/>
        <rFont val="Arial Narrow"/>
        <family val="2"/>
      </rPr>
      <t xml:space="preserve">
PORTETE:</t>
    </r>
    <r>
      <rPr>
        <sz val="11"/>
        <rFont val="Arial Narrow"/>
        <family val="2"/>
      </rPr>
      <t xml:space="preserve"> 1/08/2022</t>
    </r>
  </si>
  <si>
    <r>
      <rPr>
        <b/>
        <sz val="11"/>
        <rFont val="Arial Narrow"/>
        <family val="2"/>
      </rPr>
      <t>PNN Paramillo</t>
    </r>
    <r>
      <rPr>
        <sz val="11"/>
        <rFont val="Arial Narrow"/>
        <family val="2"/>
      </rPr>
      <t xml:space="preserve">: En el PNN Paramillo no se elaboran decisiones de impulso en procesos sancionatorios, por tanto, no se tiene evidencia para aportar, dado las razones expuestas en la descripción del monitoreo del control existente. Se aporta el correo donde se reporta la situación a la Oficina Jurídica de la DTCA. EVIDENCIA: Reporte no presencia de actuaciones sancionatorias en PNN Paramillo.
</t>
    </r>
    <r>
      <rPr>
        <b/>
        <sz val="11"/>
        <rFont val="Arial Narrow"/>
        <family val="2"/>
      </rPr>
      <t>PNN Tayrona:</t>
    </r>
    <r>
      <rPr>
        <sz val="11"/>
        <rFont val="Arial Narrow"/>
        <family val="2"/>
      </rPr>
      <t xml:space="preserve"> Durante el periodo se adelantaron 33 actuaciones administrativas relacionadas con procesos sancionatorios realizados en el PNN Tayrona e incluyen citaciones a declarar, versión libre, notificaciones personales, imposición de medidas preventivas, entre otras, las cuales se encuentran debidamente asociadas a un expediente compartido con la Dirección Territorial, a través del gestor documental ORFEO y por medio de un radicado que permite conocer el estado del proceso y su trazabilidad (Anexo: Reportes ORFEO_Sancionatorios may-jul2022 ; Relación procesos sancionatorios impulsados mayo-julio2022 PNN Tayrona
</t>
    </r>
    <r>
      <rPr>
        <b/>
        <sz val="11"/>
        <rFont val="Arial Narrow"/>
        <family val="2"/>
      </rPr>
      <t>SFF CGSM</t>
    </r>
    <r>
      <rPr>
        <sz val="11"/>
        <rFont val="Arial Narrow"/>
        <family val="2"/>
      </rPr>
      <t xml:space="preserve">: Durante este trimestre no se han reportado infracciones objeto de procesos sancionatorios en el AP en el marco de la ley y fue notificado al equipo de apoyo jurídico de la DTCA. Anexo: Correo de Parques Nacionales Naturales de Colombia - NO APERTURA PROCESOS SANCIONATORIOS DESDE MAYO DE 2022
</t>
    </r>
    <r>
      <rPr>
        <b/>
        <sz val="11"/>
        <rFont val="Arial Narrow"/>
        <family val="2"/>
      </rPr>
      <t>SFF El Corchal</t>
    </r>
    <r>
      <rPr>
        <sz val="11"/>
        <rFont val="Arial Narrow"/>
        <family val="2"/>
      </rPr>
      <t xml:space="preserve">: Dadas las condiciones y presencia de actores armados en el contexto del Corchal MH, no se aplican procesos sancionatorios, por seguridad del personal del Área Protegida. Se trabaja con las comunidades en una mesa temática donde se discuten las presiones y acciones alternativas, como mecanismo para disminuir presiones. Esta situación se informa a la DTCA mediante correo electrónico (email_reporte_Sancionatorios). 
</t>
    </r>
    <r>
      <rPr>
        <b/>
        <sz val="11"/>
        <rFont val="Arial Narrow"/>
        <family val="2"/>
      </rPr>
      <t>PNNOPMBL</t>
    </r>
    <r>
      <rPr>
        <sz val="11"/>
        <rFont val="Arial Narrow"/>
        <family val="2"/>
      </rPr>
      <t xml:space="preserve">: Durante el periodo de este informe no se han presentado actividades ilegales que ameriten abrir un proceso sancionatorio, solamente se realizaron tres llamados de atención por escrito. Se envió a la DTCA email reportando la no apertura de sancionatorios Evidencias: LLAMADOS DE ATENCIÓN, email apertura sancionatorios mayo; email apertura sancionatorios junio, y email apertura sancionatorios julio.
</t>
    </r>
    <r>
      <rPr>
        <b/>
        <sz val="11"/>
        <rFont val="Arial Narrow"/>
        <family val="2"/>
      </rPr>
      <t xml:space="preserve">VIPIS: </t>
    </r>
    <r>
      <rPr>
        <sz val="11"/>
        <rFont val="Arial Narrow"/>
        <family val="2"/>
      </rPr>
      <t xml:space="preserve">Durante este periodo, el área protegida impuso una (1) medida de decomiso preventivo de cinco (5) nasas y un (1) trasmayo camaronero, medida impuesta contra Indeterminados, por encontrarse realizando extracción de recurso hidrobiológico, jaiba y camarones, dentro del área del Vía Parque Isla de Salamanca, las coordenadas; 10°03 ́23,0° Longitud (N) 74°44 ́05,1° Longitud (W). Evidencia: 1-Oficio 20226770000781-COMUNICACION AUTO 001-2022. Auto 002 del 8 de junio de 2022 bajo radicado 20226770000881, decomiso de tonelada de Almeja (Polymesoda arctata), por ser extraído dentro del Vía Parque Isla de Salamanca. La medida se impone contra Indeterminados, por la extracción de recurso hidrobiológico, que fue decomisado en el sector del Caño el Limón, dentro del área del Vía Parque Isla de Salamanca, las coordenadas; N 11°01’25.40” W 74 46’40.12”. se encuentra pendiente para publicación en la página web. Evidencias:  1-Oficio-120226770000781_00002- comunicacion Auto N°0012 Oficio-120226770000781_00001-Comunicación Auto N° 001 de 2 de Mayo del 2022.
</t>
    </r>
    <r>
      <rPr>
        <b/>
        <sz val="11"/>
        <rFont val="Arial Narrow"/>
        <family val="2"/>
      </rPr>
      <t>PNN Corales del Rosario y San Bernardo</t>
    </r>
    <r>
      <rPr>
        <sz val="11"/>
        <rFont val="Arial Narrow"/>
        <family val="2"/>
      </rPr>
      <t xml:space="preserve">: A la fecha el AP ha legalizado 11 medidas preventivas, sin embargo, estas aún no han sido remitidas a la DTCA toda vez que se requieren conceptos e informes que no se han logrado culminar, debido al represamiento de procesos que se tiene desde la vigencia 2020, donde inicialmente no se pudo avanzar en muchas visitas de campo en las cuales se recopila insumos para dichos informes, y agudizando la situación la falencia del funcionario profesional grado 8 (profesional de apoyo) por tanto se espera continuar avanzando a la mayor celeridad y contar con los mencionados conceptos para el tercer trimestre a fin de ir subsanando la situación y contando con el apoyo del funcionario faltante. Evidencias: Medidas preventivas
</t>
    </r>
    <r>
      <rPr>
        <b/>
        <sz val="11"/>
        <rFont val="Arial Narrow"/>
        <family val="2"/>
      </rPr>
      <t>PNN Corales de Profundidad</t>
    </r>
    <r>
      <rPr>
        <sz val="11"/>
        <rFont val="Arial Narrow"/>
        <family val="2"/>
      </rPr>
      <t xml:space="preserve">:  Durante este periodo se han enviado correos electrónicos mensuales realizando el reporte al equipo jurídico de abogados de la DTCA, manifestando que no se han presentado conductas que ameriten actuaciones sancionatorias en el PNN Corales de Profundidad. Anexo 6. Email_reporte_procesos sancion_mayo_PNN_CPR_01_06_2022Anexo 7. Email_reporte_procesos_sancion_junio_PNN_CPR_30_06-2022Anexo 8. Email_reporte_procesos_sancion_julio_PNN_CPR_29_07_2022
</t>
    </r>
    <r>
      <rPr>
        <b/>
        <sz val="11"/>
        <rFont val="Arial Narrow"/>
        <family val="2"/>
      </rPr>
      <t>SFF Los colorados</t>
    </r>
    <r>
      <rPr>
        <sz val="11"/>
        <rFont val="Arial Narrow"/>
        <family val="2"/>
      </rPr>
      <t xml:space="preserve">: Durante el segundo cuatrimestre no se han impuesto medida preventivas que ameriten actuaciones sancionatorias, ante lo cual, el día 27 de julio se remitió correo de comunicación a jurídica de la DTCA, informando lo acontecido (Anexo1. Comunicación dirigida a jurídica DTCA 27-07-22).
</t>
    </r>
    <r>
      <rPr>
        <b/>
        <sz val="11"/>
        <rFont val="Arial Narrow"/>
        <family val="2"/>
      </rPr>
      <t>PNN Macuira</t>
    </r>
    <r>
      <rPr>
        <sz val="11"/>
        <rFont val="Arial Narrow"/>
        <family val="2"/>
      </rPr>
      <t xml:space="preserve">: Durante el segundo cuatrimestre el AP no ha enviado documentación alguna debido a que no se han presentado actividades ilegales o infracciones al interior del AP realizados por alijunas o miembros de las comunidades wayuu, que ameriten abrir un proceso sancionatorio, esto es notificado a la DTCA, evidencia Procesos Sancionatorios Vigencia 2022 PNN de Macuira
</t>
    </r>
    <r>
      <rPr>
        <b/>
        <sz val="11"/>
        <rFont val="Arial Narrow"/>
        <family val="2"/>
      </rPr>
      <t>SFF Los Flamencos</t>
    </r>
    <r>
      <rPr>
        <sz val="11"/>
        <rFont val="Arial Narrow"/>
        <family val="2"/>
      </rPr>
      <t xml:space="preserve">: El área protegida emitió 4 medidas preventivas y 2 llamados de atención para amonestación. De las 4 medidas preventivas 2 fueron impulsadas con toda la documentación respectiva para iniciar trámite como proceso sancionatorio. Evidencias: Los 3 anexos adjuntos Anexo 1. Memorando 20226760001303 de 09 de mayo de 2022; (Anexo 2.  Memorando 20226760001923 de 22 de julio de 2022);)(Anexo 3. Memorando 20226760001953 de 27 de julio de 2022) 
</t>
    </r>
    <r>
      <rPr>
        <b/>
        <sz val="11"/>
        <rFont val="Arial Narrow"/>
        <family val="2"/>
      </rPr>
      <t>PNN SNSM</t>
    </r>
    <r>
      <rPr>
        <sz val="11"/>
        <rFont val="Arial Narrow"/>
        <family val="2"/>
      </rPr>
      <t xml:space="preserve">: Mediante correo electrónico y memorando de radicado Orfeo No. 20226710001163, el AP notificó a la oficina jurídica de la DTCA que para los meses de mayo, junio y julio de 2022 no se identificaron hechos que constituyan presunta infracción ambiental. Evidencia: 20226710001163_IDENTIFICACION DE CONDUCTAS SANCIONATORIAS PNN SNSM II TRIM 2022
</t>
    </r>
    <r>
      <rPr>
        <b/>
        <sz val="11"/>
        <rFont val="Arial Narrow"/>
        <family val="2"/>
      </rPr>
      <t>SF Acandí:</t>
    </r>
    <r>
      <rPr>
        <sz val="11"/>
        <rFont val="Arial Narrow"/>
        <family val="2"/>
      </rPr>
      <t xml:space="preserve"> En el marco del segundo reporte cuatrimestral sobre el monitoreo del Mapa Riesgos y La Matriz de Oportunidades, desde el Santuario de Fauna Acandí, PLayón y Playona se informa que no hubo reporte a la DTCA de ninguna actuación sancionatoria en el marco de la Ley 1333 de 2009. Evidencia: Anexo 6. Correo electrónico
</t>
    </r>
    <r>
      <rPr>
        <b/>
        <sz val="11"/>
        <rFont val="Arial Narrow"/>
        <family val="2"/>
      </rPr>
      <t>PNN Portete</t>
    </r>
    <r>
      <rPr>
        <sz val="11"/>
        <rFont val="Arial Narrow"/>
        <family val="2"/>
      </rPr>
      <t>: Se envió correo electrónico en los meses de  mayo, junio y julio a la oficina jurídica de la DTCA, dejando constancia que no presentaron conductas que ameriten la apertura de procesos sancionatorios.  Anexo_1_Correo_ Reporte no apertura procesos sancionatorios Portete_Mayo, Anexo_2_Correo_ Reporte no apertura procesos sancionatorios Portete_junio,  Anexo_3_ Correo_Reporte no apertura procesos sancionatorios Portete</t>
    </r>
  </si>
  <si>
    <r>
      <t xml:space="preserve">PNN Paramillo: </t>
    </r>
    <r>
      <rPr>
        <sz val="11"/>
        <rFont val="Arial Narrow"/>
        <family val="2"/>
      </rPr>
      <t>22.22%</t>
    </r>
    <r>
      <rPr>
        <b/>
        <sz val="11"/>
        <rFont val="Arial Narrow"/>
        <family val="2"/>
      </rPr>
      <t xml:space="preserve">
PNN Tayrona:</t>
    </r>
    <r>
      <rPr>
        <sz val="11"/>
        <rFont val="Arial Narrow"/>
        <family val="2"/>
      </rPr>
      <t xml:space="preserve"> 22.22%</t>
    </r>
    <r>
      <rPr>
        <b/>
        <sz val="11"/>
        <rFont val="Arial Narrow"/>
        <family val="2"/>
      </rPr>
      <t xml:space="preserve">
SFF CGSM:</t>
    </r>
    <r>
      <rPr>
        <sz val="11"/>
        <rFont val="Arial Narrow"/>
        <family val="2"/>
      </rPr>
      <t xml:space="preserve"> 22.22%</t>
    </r>
    <r>
      <rPr>
        <b/>
        <sz val="11"/>
        <rFont val="Arial Narrow"/>
        <family val="2"/>
      </rPr>
      <t xml:space="preserve">
SFF El Corchal:</t>
    </r>
    <r>
      <rPr>
        <sz val="11"/>
        <rFont val="Arial Narrow"/>
        <family val="2"/>
      </rPr>
      <t xml:space="preserve">22.22% </t>
    </r>
    <r>
      <rPr>
        <b/>
        <sz val="11"/>
        <rFont val="Arial Narrow"/>
        <family val="2"/>
      </rPr>
      <t xml:space="preserve">
PNNOPMB: </t>
    </r>
    <r>
      <rPr>
        <sz val="11"/>
        <rFont val="Arial Narrow"/>
        <family val="2"/>
      </rPr>
      <t>22.22%</t>
    </r>
    <r>
      <rPr>
        <b/>
        <sz val="11"/>
        <rFont val="Arial Narrow"/>
        <family val="2"/>
      </rPr>
      <t xml:space="preserve">
VIPIS: </t>
    </r>
    <r>
      <rPr>
        <sz val="11"/>
        <rFont val="Arial Narrow"/>
        <family val="2"/>
      </rPr>
      <t>22.22%</t>
    </r>
    <r>
      <rPr>
        <b/>
        <sz val="11"/>
        <rFont val="Arial Narrow"/>
        <family val="2"/>
      </rPr>
      <t xml:space="preserve">
PNN Corales del Rosario y San Bernardo: </t>
    </r>
    <r>
      <rPr>
        <sz val="11"/>
        <rFont val="Arial Narrow"/>
        <family val="2"/>
      </rPr>
      <t>22.22%</t>
    </r>
    <r>
      <rPr>
        <b/>
        <sz val="11"/>
        <rFont val="Arial Narrow"/>
        <family val="2"/>
      </rPr>
      <t xml:space="preserve">
PNN Corales de Profundidad: </t>
    </r>
    <r>
      <rPr>
        <sz val="11"/>
        <rFont val="Arial Narrow"/>
        <family val="2"/>
      </rPr>
      <t>22.22%</t>
    </r>
    <r>
      <rPr>
        <b/>
        <sz val="11"/>
        <rFont val="Arial Narrow"/>
        <family val="2"/>
      </rPr>
      <t xml:space="preserve">
SFF Los colorados:</t>
    </r>
    <r>
      <rPr>
        <sz val="11"/>
        <rFont val="Arial Narrow"/>
        <family val="2"/>
      </rPr>
      <t xml:space="preserve"> 22.22%</t>
    </r>
    <r>
      <rPr>
        <b/>
        <sz val="11"/>
        <rFont val="Arial Narrow"/>
        <family val="2"/>
      </rPr>
      <t xml:space="preserve">
PNN Macuira: </t>
    </r>
    <r>
      <rPr>
        <sz val="11"/>
        <rFont val="Arial Narrow"/>
        <family val="2"/>
      </rPr>
      <t xml:space="preserve">22.22% </t>
    </r>
    <r>
      <rPr>
        <b/>
        <sz val="11"/>
        <rFont val="Arial Narrow"/>
        <family val="2"/>
      </rPr>
      <t xml:space="preserve">
SFF Los Flamencos: </t>
    </r>
    <r>
      <rPr>
        <sz val="11"/>
        <rFont val="Arial Narrow"/>
        <family val="2"/>
      </rPr>
      <t>22.22%</t>
    </r>
    <r>
      <rPr>
        <b/>
        <sz val="11"/>
        <rFont val="Arial Narrow"/>
        <family val="2"/>
      </rPr>
      <t xml:space="preserve">
PNN SNSM: </t>
    </r>
    <r>
      <rPr>
        <sz val="11"/>
        <rFont val="Arial Narrow"/>
        <family val="2"/>
      </rPr>
      <t>22.22%</t>
    </r>
    <r>
      <rPr>
        <b/>
        <sz val="11"/>
        <rFont val="Arial Narrow"/>
        <family val="2"/>
      </rPr>
      <t xml:space="preserve">
SF Acandí: </t>
    </r>
    <r>
      <rPr>
        <sz val="11"/>
        <rFont val="Arial Narrow"/>
        <family val="2"/>
      </rPr>
      <t>22.22%</t>
    </r>
    <r>
      <rPr>
        <b/>
        <sz val="11"/>
        <rFont val="Arial Narrow"/>
        <family val="2"/>
      </rPr>
      <t xml:space="preserve">
PNN Portete: </t>
    </r>
    <r>
      <rPr>
        <sz val="11"/>
        <rFont val="Arial Narrow"/>
        <family val="2"/>
      </rPr>
      <t>22.22%</t>
    </r>
  </si>
  <si>
    <r>
      <rPr>
        <b/>
        <sz val="11"/>
        <rFont val="Arial Narrow"/>
        <family val="2"/>
      </rPr>
      <t xml:space="preserve">DTCA: </t>
    </r>
    <r>
      <rPr>
        <sz val="11"/>
        <rFont val="Arial Narrow"/>
        <family val="2"/>
      </rPr>
      <t>2/08/2022</t>
    </r>
  </si>
  <si>
    <r>
      <rPr>
        <b/>
        <sz val="11"/>
        <rFont val="Arial Narrow"/>
        <family val="2"/>
      </rPr>
      <t xml:space="preserve">DTCA: </t>
    </r>
    <r>
      <rPr>
        <sz val="11"/>
        <rFont val="Arial Narrow"/>
        <family val="2"/>
      </rPr>
      <t xml:space="preserve">La dirección Territorial asigna según corresponda al servidor público responsable del impulso del proceso sancionatorio mediante el Gestor Documental ORFEO  Evidencia: Carpeta REPORTE DE ORFEO </t>
    </r>
  </si>
  <si>
    <r>
      <t>DTCA:</t>
    </r>
    <r>
      <rPr>
        <sz val="11"/>
        <rFont val="Arial Narrow"/>
        <family val="2"/>
      </rPr>
      <t xml:space="preserve"> 22.22%</t>
    </r>
  </si>
  <si>
    <r>
      <rPr>
        <b/>
        <sz val="11"/>
        <rFont val="Arial Narrow"/>
        <family val="2"/>
      </rPr>
      <t>DTAN</t>
    </r>
    <r>
      <rPr>
        <sz val="11"/>
        <rFont val="Arial Narrow"/>
        <family val="2"/>
      </rPr>
      <t xml:space="preserve">: 09/08/2022
</t>
    </r>
    <r>
      <rPr>
        <b/>
        <sz val="11"/>
        <rFont val="Arial Narrow"/>
        <family val="2"/>
      </rPr>
      <t xml:space="preserve">PNN CATATUMBO BARI: </t>
    </r>
    <r>
      <rPr>
        <sz val="11"/>
        <rFont val="Arial Narrow"/>
        <family val="2"/>
      </rPr>
      <t xml:space="preserve">09/08/2022
</t>
    </r>
    <r>
      <rPr>
        <b/>
        <sz val="11"/>
        <rFont val="Arial Narrow"/>
        <family val="2"/>
      </rPr>
      <t>PNN COCUY</t>
    </r>
    <r>
      <rPr>
        <sz val="11"/>
        <rFont val="Arial Narrow"/>
        <family val="2"/>
      </rPr>
      <t xml:space="preserve"> 09/08/2022
</t>
    </r>
    <r>
      <rPr>
        <b/>
        <sz val="11"/>
        <rFont val="Arial Narrow"/>
        <family val="2"/>
      </rPr>
      <t xml:space="preserve">AUN ESTORAQUES </t>
    </r>
    <r>
      <rPr>
        <sz val="11"/>
        <rFont val="Arial Narrow"/>
        <family val="2"/>
      </rPr>
      <t xml:space="preserve">09/08/2022
</t>
    </r>
    <r>
      <rPr>
        <b/>
        <sz val="11"/>
        <rFont val="Arial Narrow"/>
        <family val="2"/>
      </rPr>
      <t xml:space="preserve">SFF GUANENTA ALTO RIO FONCE </t>
    </r>
    <r>
      <rPr>
        <sz val="11"/>
        <rFont val="Arial Narrow"/>
        <family val="2"/>
      </rPr>
      <t xml:space="preserve">09/08/2022
</t>
    </r>
    <r>
      <rPr>
        <b/>
        <sz val="11"/>
        <rFont val="Arial Narrow"/>
        <family val="2"/>
      </rPr>
      <t>SFF IGUAQUE</t>
    </r>
    <r>
      <rPr>
        <sz val="11"/>
        <rFont val="Arial Narrow"/>
        <family val="2"/>
      </rPr>
      <t xml:space="preserve">: 09/08/2022
</t>
    </r>
    <r>
      <rPr>
        <b/>
        <sz val="11"/>
        <rFont val="Arial Narrow"/>
        <family val="2"/>
      </rPr>
      <t xml:space="preserve">PNN PISBA </t>
    </r>
    <r>
      <rPr>
        <sz val="11"/>
        <rFont val="Arial Narrow"/>
        <family val="2"/>
      </rPr>
      <t xml:space="preserve">09/08/2022
</t>
    </r>
    <r>
      <rPr>
        <b/>
        <sz val="11"/>
        <rFont val="Arial Narrow"/>
        <family val="2"/>
      </rPr>
      <t xml:space="preserve">PNN SERRANIA YARIGUIES </t>
    </r>
    <r>
      <rPr>
        <sz val="11"/>
        <rFont val="Arial Narrow"/>
        <family val="2"/>
      </rPr>
      <t xml:space="preserve">09/08/2022
</t>
    </r>
    <r>
      <rPr>
        <b/>
        <sz val="11"/>
        <rFont val="Arial Narrow"/>
        <family val="2"/>
      </rPr>
      <t xml:space="preserve">PNN TAMA </t>
    </r>
    <r>
      <rPr>
        <sz val="11"/>
        <rFont val="Arial Narrow"/>
        <family val="2"/>
      </rPr>
      <t>09/08/2022</t>
    </r>
  </si>
  <si>
    <r>
      <rPr>
        <b/>
        <sz val="11"/>
        <rFont val="Arial Narrow"/>
        <family val="2"/>
      </rPr>
      <t xml:space="preserve">PNN CATATUMBO BARI: </t>
    </r>
    <r>
      <rPr>
        <sz val="11"/>
        <rFont val="Arial Narrow"/>
        <family val="2"/>
      </rPr>
      <t xml:space="preserve">09/08/2022
</t>
    </r>
    <r>
      <rPr>
        <b/>
        <sz val="11"/>
        <rFont val="Arial Narrow"/>
        <family val="2"/>
      </rPr>
      <t>PNN COCUY</t>
    </r>
    <r>
      <rPr>
        <sz val="11"/>
        <rFont val="Arial Narrow"/>
        <family val="2"/>
      </rPr>
      <t xml:space="preserve"> 09/08/2022
</t>
    </r>
    <r>
      <rPr>
        <b/>
        <sz val="11"/>
        <rFont val="Arial Narrow"/>
        <family val="2"/>
      </rPr>
      <t xml:space="preserve">AUN ESTORAQUES </t>
    </r>
    <r>
      <rPr>
        <sz val="11"/>
        <rFont val="Arial Narrow"/>
        <family val="2"/>
      </rPr>
      <t xml:space="preserve">09/08/2022
</t>
    </r>
    <r>
      <rPr>
        <b/>
        <sz val="11"/>
        <rFont val="Arial Narrow"/>
        <family val="2"/>
      </rPr>
      <t xml:space="preserve">SFF GUANENTA ALTO RIO FONCE </t>
    </r>
    <r>
      <rPr>
        <sz val="11"/>
        <rFont val="Arial Narrow"/>
        <family val="2"/>
      </rPr>
      <t xml:space="preserve">09/08/2022
</t>
    </r>
    <r>
      <rPr>
        <b/>
        <sz val="11"/>
        <rFont val="Arial Narrow"/>
        <family val="2"/>
      </rPr>
      <t>SFF IGUAQUE</t>
    </r>
    <r>
      <rPr>
        <sz val="11"/>
        <rFont val="Arial Narrow"/>
        <family val="2"/>
      </rPr>
      <t xml:space="preserve">: 09/08/2022
</t>
    </r>
    <r>
      <rPr>
        <b/>
        <sz val="11"/>
        <rFont val="Arial Narrow"/>
        <family val="2"/>
      </rPr>
      <t xml:space="preserve">PNN PISBA </t>
    </r>
    <r>
      <rPr>
        <sz val="11"/>
        <rFont val="Arial Narrow"/>
        <family val="2"/>
      </rPr>
      <t xml:space="preserve">09/08/2022
</t>
    </r>
    <r>
      <rPr>
        <b/>
        <sz val="11"/>
        <rFont val="Arial Narrow"/>
        <family val="2"/>
      </rPr>
      <t xml:space="preserve">PNN SERRANIA YARIGUIES </t>
    </r>
    <r>
      <rPr>
        <sz val="11"/>
        <rFont val="Arial Narrow"/>
        <family val="2"/>
      </rPr>
      <t xml:space="preserve">09/08/2022
</t>
    </r>
    <r>
      <rPr>
        <b/>
        <sz val="11"/>
        <rFont val="Arial Narrow"/>
        <family val="2"/>
      </rPr>
      <t xml:space="preserve">PNN TAMA </t>
    </r>
    <r>
      <rPr>
        <sz val="11"/>
        <rFont val="Arial Narrow"/>
        <family val="2"/>
      </rPr>
      <t>09/08/2022</t>
    </r>
  </si>
  <si>
    <r>
      <t xml:space="preserve">Con el fin de dar cumplimiento al seguimiento en el segundo cuatrimestre de 2022, se adjuntan las evidencias que corresponden a los documentos asignados por Orfeo relacionados con las situaciones desencadenantes de actuaciones sancionatorias, así como los correos electrónicos de las áreas protegidas adscritas con los cuales indican que durante el periodo de informe no se presentaron situaciones que ameriten actuaciones administrativas de carácter sancionatorio. 
</t>
    </r>
    <r>
      <rPr>
        <b/>
        <sz val="11"/>
        <rFont val="Arial Narrow"/>
        <family val="2"/>
      </rPr>
      <t>1. ANU ESTORAQUES.</t>
    </r>
    <r>
      <rPr>
        <sz val="11"/>
        <rFont val="Arial Narrow"/>
        <family val="2"/>
      </rPr>
      <t xml:space="preserve"> informa mediante memorando 20225660025843 para el segundo cuatrismestre la ausencia de situaciones generadoras de procedimientos administrativos sancionatorios ambientales.- ANEXOS: ESTORAQUES PROCESOS SANCIONATORIOS. (AVANCE 22.22 %).
</t>
    </r>
    <r>
      <rPr>
        <b/>
        <sz val="11"/>
        <rFont val="Arial Narrow"/>
        <family val="2"/>
      </rPr>
      <t>2. PNN SERRANIA YARIGUIES</t>
    </r>
    <r>
      <rPr>
        <sz val="11"/>
        <rFont val="Arial Narrow"/>
        <family val="2"/>
      </rPr>
      <t xml:space="preserve">. Se carga correo electrónico por el que se informa la ausencia de situaciones generadoras de procedimientos administrativos sancionatorios ambientales. ANEXOS: YARIGUIES PROCESOS SANCIONATORIOS. (AVANCE :22.22).
</t>
    </r>
    <r>
      <rPr>
        <b/>
        <sz val="11"/>
        <rFont val="Arial Narrow"/>
        <family val="2"/>
      </rPr>
      <t>3. PNN PISBA</t>
    </r>
    <r>
      <rPr>
        <sz val="11"/>
        <rFont val="Arial Narrow"/>
        <family val="2"/>
      </rPr>
      <t xml:space="preserve">. Se carga correo electrónico por el que se informa la ausencia de situaciones generadoras de procedimientos administrativos sancionatorios ambientales. ANEXOS: PISBA PROCESOS SANCIONATORIOS. (AVANCE 22.22 %).-
</t>
    </r>
    <r>
      <rPr>
        <b/>
        <sz val="11"/>
        <rFont val="Arial Narrow"/>
        <family val="2"/>
      </rPr>
      <t>4. SFF GUANENTA</t>
    </r>
    <r>
      <rPr>
        <sz val="11"/>
        <rFont val="Arial Narrow"/>
        <family val="2"/>
      </rPr>
      <t xml:space="preserve">. Se cargan 3 correos electrónicos por los que se informa la ausencia de situaciones generadoras de procedimientos administrativos sancionatorios ambientales. ANEXOS: GUANENTA MES MAYO PROCESOS SANCIONATORIOS,- GUANENTA MES JUNIO  PROCESOS SANCIONATORIOS ,- GUANENTA MES JULIO PROCESOS SANCIONATORIOS (AVANCE 22.22%).
</t>
    </r>
    <r>
      <rPr>
        <b/>
        <sz val="11"/>
        <rFont val="Arial Narrow"/>
        <family val="2"/>
      </rPr>
      <t>5. SFF IGUAQUE</t>
    </r>
    <r>
      <rPr>
        <sz val="11"/>
        <rFont val="Arial Narrow"/>
        <family val="2"/>
      </rPr>
      <t xml:space="preserve">. Se carga la documentación allegada por el AP a través del radicado Orfeo 20225730001963, la cual se encuentra bajo estudio para dar inicio al procedimiento administrativo sancionatorio ambiental. ANEXOS: MEMORANDO 20225730001963 ( AVANCE 22.22%).
</t>
    </r>
    <r>
      <rPr>
        <b/>
        <sz val="11"/>
        <rFont val="Arial Narrow"/>
        <family val="2"/>
      </rPr>
      <t>6. PNN CATATUMBO</t>
    </r>
    <r>
      <rPr>
        <sz val="11"/>
        <rFont val="Arial Narrow"/>
        <family val="2"/>
      </rPr>
      <t xml:space="preserve">. Se carga correo electrónico por el que se informa la ausencia de situaciones generadoras de procedimientos administrativos sancionatorios ambientales ANEXOS: CATATUMBO PROCESOS SANCIONATORIOS. (AVANCE  22.22 %).
</t>
    </r>
    <r>
      <rPr>
        <b/>
        <sz val="11"/>
        <rFont val="Arial Narrow"/>
        <family val="2"/>
      </rPr>
      <t>7. PNN TAMA</t>
    </r>
    <r>
      <rPr>
        <sz val="11"/>
        <rFont val="Arial Narrow"/>
        <family val="2"/>
      </rPr>
      <t xml:space="preserve">. Se carga correo electrónico por el que se informa la ausencia de situaciones generadoras de procedimientos administrativos sancionatorios ambientales ANEXOS: PNN TAMA PROCESOS SANCIONATORIOS. (AVANCE 22.22).
</t>
    </r>
    <r>
      <rPr>
        <b/>
        <sz val="11"/>
        <rFont val="Arial Narrow"/>
        <family val="2"/>
      </rPr>
      <t>8. PNN COCUY</t>
    </r>
    <r>
      <rPr>
        <sz val="11"/>
        <rFont val="Arial Narrow"/>
        <family val="2"/>
      </rPr>
      <t>. Se carga la documentación allegada por el AP a través del radicado Orfeo 20225680002631 que permitió la apertura del expediente sancionatorio 004 de 2022. ANEXO: MEMORANDO 20225680002631.(AVANCE 22.22%)</t>
    </r>
  </si>
  <si>
    <r>
      <t xml:space="preserve">PNN PISBA: </t>
    </r>
    <r>
      <rPr>
        <sz val="11"/>
        <rFont val="Arial Narrow"/>
        <family val="2"/>
      </rPr>
      <t>22.22 %</t>
    </r>
    <r>
      <rPr>
        <b/>
        <sz val="11"/>
        <rFont val="Arial Narrow"/>
        <family val="2"/>
      </rPr>
      <t xml:space="preserve">
CATATUMBO:</t>
    </r>
    <r>
      <rPr>
        <sz val="11"/>
        <rFont val="Arial Narrow"/>
        <family val="2"/>
      </rPr>
      <t xml:space="preserve"> 22.22%</t>
    </r>
    <r>
      <rPr>
        <b/>
        <sz val="11"/>
        <rFont val="Arial Narrow"/>
        <family val="2"/>
      </rPr>
      <t xml:space="preserve">
GUANENTA: </t>
    </r>
    <r>
      <rPr>
        <sz val="11"/>
        <rFont val="Arial Narrow"/>
        <family val="2"/>
      </rPr>
      <t>22.22%</t>
    </r>
    <r>
      <rPr>
        <b/>
        <sz val="11"/>
        <rFont val="Arial Narrow"/>
        <family val="2"/>
      </rPr>
      <t xml:space="preserve">
SFF IGUAQUE: </t>
    </r>
    <r>
      <rPr>
        <sz val="11"/>
        <rFont val="Arial Narrow"/>
        <family val="2"/>
      </rPr>
      <t>22.22%</t>
    </r>
    <r>
      <rPr>
        <b/>
        <sz val="11"/>
        <rFont val="Arial Narrow"/>
        <family val="2"/>
      </rPr>
      <t xml:space="preserve">
COCUY: </t>
    </r>
    <r>
      <rPr>
        <sz val="11"/>
        <rFont val="Arial Narrow"/>
        <family val="2"/>
      </rPr>
      <t>22.22%</t>
    </r>
    <r>
      <rPr>
        <b/>
        <sz val="11"/>
        <rFont val="Arial Narrow"/>
        <family val="2"/>
      </rPr>
      <t xml:space="preserve">
ESTORAQUES: </t>
    </r>
    <r>
      <rPr>
        <sz val="11"/>
        <rFont val="Arial Narrow"/>
        <family val="2"/>
      </rPr>
      <t>22.22%</t>
    </r>
    <r>
      <rPr>
        <b/>
        <sz val="11"/>
        <rFont val="Arial Narrow"/>
        <family val="2"/>
      </rPr>
      <t xml:space="preserve">
YARIGUIES: </t>
    </r>
    <r>
      <rPr>
        <sz val="11"/>
        <rFont val="Arial Narrow"/>
        <family val="2"/>
      </rPr>
      <t xml:space="preserve">22.22%
</t>
    </r>
    <r>
      <rPr>
        <b/>
        <sz val="11"/>
        <rFont val="Arial Narrow"/>
        <family val="2"/>
      </rPr>
      <t xml:space="preserve">TAMA: </t>
    </r>
    <r>
      <rPr>
        <sz val="11"/>
        <rFont val="Arial Narrow"/>
        <family val="2"/>
      </rPr>
      <t>22.22%</t>
    </r>
  </si>
  <si>
    <r>
      <rPr>
        <b/>
        <sz val="11"/>
        <rFont val="Arial Narrow"/>
        <family val="2"/>
      </rPr>
      <t>DTAN:</t>
    </r>
    <r>
      <rPr>
        <sz val="11"/>
        <rFont val="Arial Narrow"/>
        <family val="2"/>
      </rPr>
      <t xml:space="preserve"> 08/08/2022</t>
    </r>
  </si>
  <si>
    <r>
      <rPr>
        <b/>
        <sz val="11"/>
        <rFont val="Arial Narrow"/>
        <family val="2"/>
      </rPr>
      <t>DTAN:</t>
    </r>
    <r>
      <rPr>
        <sz val="11"/>
        <rFont val="Arial Narrow"/>
        <family val="2"/>
      </rPr>
      <t xml:space="preserve"> Se adjunta  los impulsos procesales proferidos y publicados en la gaceta ambiental :ANEXOS: 1. Auto No. 005 del 6-04-2022. Cierre Periodo Probatorio,- 2. Auto No. 006 del 26-04-2022. Decreta Prueba de Oficio..- 3. Auto No. 007 del 26-04-2022. Corrige Error Formal..-   4. Auto No. 008-2022. Archivo Indagación Prelimina.-  5. Auto No. 009 del 17-06-2022. Cierre Periodo Probatorio_003-2018.- 6. Auto No. 010 del 25-05-2022. Corrige Irregularidad_003-2019 .-    7. Auto No. 011 del 01-07-2022. Apertura Indagación Preliminar.- 8. Auto No. 012 del 26-07-2022. Decreta Pruebas de Oficio.- </t>
    </r>
  </si>
  <si>
    <r>
      <rPr>
        <b/>
        <sz val="11"/>
        <rFont val="Arial Narrow"/>
        <family val="2"/>
      </rPr>
      <t>DTAN:</t>
    </r>
    <r>
      <rPr>
        <sz val="11"/>
        <rFont val="Arial Narrow"/>
        <family val="2"/>
      </rPr>
      <t xml:space="preserve"> 22.22%</t>
    </r>
  </si>
  <si>
    <r>
      <rPr>
        <b/>
        <sz val="11"/>
        <rFont val="Arial Narrow"/>
        <family val="2"/>
      </rPr>
      <t>PNN PICACHOS:</t>
    </r>
    <r>
      <rPr>
        <sz val="11"/>
        <rFont val="Arial Narrow"/>
        <family val="2"/>
      </rPr>
      <t xml:space="preserve"> 12/8/2022
</t>
    </r>
    <r>
      <rPr>
        <b/>
        <sz val="11"/>
        <rFont val="Arial Narrow"/>
        <family val="2"/>
      </rPr>
      <t>PNN MACARENA:</t>
    </r>
    <r>
      <rPr>
        <sz val="11"/>
        <rFont val="Arial Narrow"/>
        <family val="2"/>
      </rPr>
      <t xml:space="preserve"> 12/8/2022
</t>
    </r>
    <r>
      <rPr>
        <b/>
        <sz val="11"/>
        <rFont val="Arial Narrow"/>
        <family val="2"/>
      </rPr>
      <t>PNN TINIGUA:</t>
    </r>
    <r>
      <rPr>
        <sz val="11"/>
        <rFont val="Arial Narrow"/>
        <family val="2"/>
      </rPr>
      <t xml:space="preserve"> 12/8/2022
</t>
    </r>
    <r>
      <rPr>
        <b/>
        <sz val="11"/>
        <rFont val="Arial Narrow"/>
        <family val="2"/>
      </rPr>
      <t>PNN CHINGAZA</t>
    </r>
    <r>
      <rPr>
        <sz val="11"/>
        <rFont val="Arial Narrow"/>
        <family val="2"/>
      </rPr>
      <t xml:space="preserve">:12/8/2022
</t>
    </r>
    <r>
      <rPr>
        <b/>
        <sz val="11"/>
        <rFont val="Arial Narrow"/>
        <family val="2"/>
      </rPr>
      <t xml:space="preserve">PNN SUMAPAZ: </t>
    </r>
    <r>
      <rPr>
        <sz val="11"/>
        <rFont val="Arial Narrow"/>
        <family val="2"/>
      </rPr>
      <t xml:space="preserve">12/8/2022
</t>
    </r>
    <r>
      <rPr>
        <b/>
        <sz val="11"/>
        <rFont val="Arial Narrow"/>
        <family val="2"/>
      </rPr>
      <t>PNN EL TUPARRO:</t>
    </r>
    <r>
      <rPr>
        <sz val="11"/>
        <rFont val="Arial Narrow"/>
        <family val="2"/>
      </rPr>
      <t xml:space="preserve"> 12/8/2022
</t>
    </r>
    <r>
      <rPr>
        <b/>
        <sz val="11"/>
        <rFont val="Arial Narrow"/>
        <family val="2"/>
      </rPr>
      <t>DNMI CINARUCO:</t>
    </r>
    <r>
      <rPr>
        <sz val="11"/>
        <rFont val="Arial Narrow"/>
        <family val="2"/>
      </rPr>
      <t xml:space="preserve"> 12/8/2022</t>
    </r>
  </si>
  <si>
    <r>
      <rPr>
        <b/>
        <sz val="11"/>
        <rFont val="Arial Narrow"/>
        <family val="2"/>
      </rPr>
      <t>PNN PICACHOS</t>
    </r>
    <r>
      <rPr>
        <sz val="11"/>
        <rFont val="Arial Narrow"/>
        <family val="2"/>
      </rPr>
      <t xml:space="preserve">: Respecto al impulso de los procesos sancionatorios desde el área protegida se remitió vía correo electrónico a la Dirección Territorial Orinoquia la información solicitada sobre las actuaciones del área protegida de los expedientes DTOR No. 04/2017; DTOR No. 05/2017 y DTOR No. 017/2021. Así mismo se remitió solicitud de apoyo al comándate de Estación de Policía Municipio de Uribe (Meta) y comando Específico del Caguán, en San Vicente del Caguán (Caquetá) solicitando acompañamiento para realizar las inspecciones ordenadas en los autos 029, 030, 035 y 036 de 2017 a fin de verificar continuidad de la conducta de deforestación mediante visita a las veredas Cerritos y Bocanas del Chigüiro cuenca media del rio Platanillo y afluente del río Guayabero, al sur oriente del Parque, en el municipio de Uribe – Meta y adelantar la identificación plena de los presuntos infractores. Evidencia: 1. Correo_Rev_seg_actuaciones adm (Correo electronico remitido 15 de julio a DTOR con información de actuaciones en los expedientes 04/2017; 05/2017 y 017/2021). 
</t>
    </r>
    <r>
      <rPr>
        <b/>
        <sz val="11"/>
        <rFont val="Arial Narrow"/>
        <family val="2"/>
      </rPr>
      <t>PNN SIERRA DE LA MACARENA</t>
    </r>
    <r>
      <rPr>
        <sz val="11"/>
        <rFont val="Arial Narrow"/>
        <family val="2"/>
      </rPr>
      <t xml:space="preserve">: Se presenta reportes de las acciones realizadas por el AP para dar cumplimiento a las actuaciones dentro de los procesos sancionatorios en el marco de la ley 1333 de 2009. Anexo 1.Anexo 1. Correo _Respuesta Auto 177_30_06_2022 y Anexo 2. Anexo 2. Correo PnsMac_Dtor Jurid_Doc_PMLM  y VH_14_06_2022.
</t>
    </r>
    <r>
      <rPr>
        <b/>
        <sz val="11"/>
        <rFont val="Arial Narrow"/>
        <family val="2"/>
      </rPr>
      <t>PNN TINIGUA</t>
    </r>
    <r>
      <rPr>
        <sz val="11"/>
        <rFont val="Arial Narrow"/>
        <family val="2"/>
      </rPr>
      <t xml:space="preserve">: Durante el periodo de reporte el AP no realizó actuaciones sancionatorias por situación de riesgo público, por lo tanto se comunicó mediante memorando al la DTOR. 231.2 Memo_Segui_Conduc_Sancion
</t>
    </r>
    <r>
      <rPr>
        <b/>
        <sz val="11"/>
        <rFont val="Arial Narrow"/>
        <family val="2"/>
      </rPr>
      <t>PNN CHINGAZA</t>
    </r>
    <r>
      <rPr>
        <sz val="11"/>
        <rFont val="Arial Narrow"/>
        <family val="2"/>
      </rPr>
      <t xml:space="preserve">: Mediante Memorando No. 20227160003173 del 13 de junio de 2022 se remitió a la DTOR la notificación del Auto No. 177 del 17 de diciembre de 2019 realizada por el AP al señor Luis Carlos Flórez Hortúa, en el marco del Proceso Sancionatorio No. DTOR-004-2016. Anexo 2.1.1 Notif_luis_carlos_florez, Anexo 2.1.2 Mem_remision_notif.
</t>
    </r>
    <r>
      <rPr>
        <b/>
        <sz val="11"/>
        <rFont val="Arial Narrow"/>
        <family val="2"/>
      </rPr>
      <t>PNN SUMAPAZ</t>
    </r>
    <r>
      <rPr>
        <sz val="11"/>
        <rFont val="Arial Narrow"/>
        <family val="2"/>
      </rPr>
      <t xml:space="preserve">: Durante este periodo no se dieron aperturas de actuaciones sancionatorias en el PNNS, para este periodo se reporta Visita técnica de evaluación y seguimiento del proceso sancionatorio en curso con Ministerio de Defensa - Expediente 007-2015 - Base de Operaciones Intermedias en el Sector de La Laguna de Mortiños.  Evidencia: Correo_reportesancion_2022.
</t>
    </r>
    <r>
      <rPr>
        <b/>
        <sz val="11"/>
        <rFont val="Arial Narrow"/>
        <family val="2"/>
      </rPr>
      <t>PNN EL TUPARRO</t>
    </r>
    <r>
      <rPr>
        <sz val="11"/>
        <rFont val="Arial Narrow"/>
        <family val="2"/>
      </rPr>
      <t xml:space="preserve">: Durante la vigencia 2022, el PNN El Tuparro no ha aperturado procesos sancionatorios ambientales, acordes a la Ley 1333; sin embargo, el equipo técnico del AP y la DTOR, avanzan en la construcción del informe para el inicio del proceso sancionatorio ambiental contra indeterminados por los incendios de cobertura vegetal presentados.
</t>
    </r>
    <r>
      <rPr>
        <b/>
        <sz val="11"/>
        <rFont val="Arial Narrow"/>
        <family val="2"/>
      </rPr>
      <t>DNMI CINARUCO:</t>
    </r>
    <r>
      <rPr>
        <sz val="11"/>
        <rFont val="Arial Narrow"/>
        <family val="2"/>
      </rPr>
      <t xml:space="preserve"> A la fecha no se han realizado actuaciones sancionatorias para el DNMI Cinaruco. Se está en espera de lineamientos de jurídica para abordar este tema en áreas donde es permitido el uso por parte de las comunidades. Además no se cuenta con plan de manejo aprobado en donde se definan las situaciones que ameriten la apertura de procesos sancionatorios. </t>
    </r>
  </si>
  <si>
    <r>
      <rPr>
        <b/>
        <sz val="11"/>
        <rFont val="Arial Narrow"/>
        <family val="2"/>
      </rPr>
      <t xml:space="preserve">DTOR: </t>
    </r>
    <r>
      <rPr>
        <sz val="11"/>
        <rFont val="Arial Narrow"/>
        <family val="2"/>
      </rPr>
      <t>12/08/2022</t>
    </r>
  </si>
  <si>
    <r>
      <rPr>
        <b/>
        <sz val="11"/>
        <rFont val="Arial Narrow"/>
        <family val="2"/>
      </rPr>
      <t>DTOR</t>
    </r>
    <r>
      <rPr>
        <sz val="11"/>
        <rFont val="Arial Narrow"/>
        <family val="2"/>
      </rPr>
      <t>: Esta Dirección Territorial expidió dos (2) auto de indagación preliminar (Auto 071 y 075 del mes de mayo), acogiendo informes técnicos para procesos sancionatorios No. 20227030000953 y 20227030000086. Anexos: Anexo1_auto_71_2022,  Anexo2_auto_75_2022, Anexo3_asign_auto_71_2022 y Anexo4_asign_auto_75_2022.
Así mismo, para los siguientes expedientes se elaboró auto administrativo:
i) Expediente DTOR - 005-2020 mediante Auto No. 69 del 18-05-2022, por medio del cual se ordena el archivo definitivo de la indagación preliminar adelantada contra indeterminados. Anexo5_Resol_69_2022 y Anexo6_asign_auto_69_2022
ii) Expediente DTOR - 015 - 2017 mediante la Resolución No. 68 del 18-05-2022, por medio de la cual se resuelve una solicitud de cesación del procedimiento.  Anexo7_Resol_68_2022 y Anexo8_asign_auto_68_2022.
Adicionalmente, se elaboró auto adminitrativo para resolver de fondo dos procesos sancionatorios: 
DTOR-001-2010: Resolución No. 079 de 2022, por la cual se decide de fondo proceso sancionatorio- sanción. Anexo9_Resol_079_2022 y Anexo10_asign_auto_79_2022.
DTOR- 003-2019: Resolución No. 085 de 2022, por la cual se declara la cesación del procedimiento sancionatorio. Anexo11_Resol_085_2022 y Anexo12_asign_auto_85_2022.
DTOR 015/2017, Auto No. 119 del 27 de julio del 2022, por la cual se realizó la formulación de cargos al presunto infractor. Anexo12_Auto_119_2022.</t>
    </r>
  </si>
  <si>
    <r>
      <rPr>
        <b/>
        <sz val="11"/>
        <rFont val="Arial Narrow"/>
        <family val="2"/>
      </rPr>
      <t xml:space="preserve">DTOR: </t>
    </r>
    <r>
      <rPr>
        <sz val="11"/>
        <rFont val="Arial Narrow"/>
        <family val="2"/>
      </rPr>
      <t>22%</t>
    </r>
  </si>
  <si>
    <r>
      <rPr>
        <b/>
        <sz val="11"/>
        <rFont val="Arial Narrow"/>
        <family val="2"/>
      </rPr>
      <t>PNN FARALLONES DE CALI</t>
    </r>
    <r>
      <rPr>
        <sz val="11"/>
        <rFont val="Arial Narrow"/>
        <family val="2"/>
      </rPr>
      <t xml:space="preserve"> 16/08/2022
</t>
    </r>
    <r>
      <rPr>
        <b/>
        <sz val="11"/>
        <rFont val="Arial Narrow"/>
        <family val="2"/>
      </rPr>
      <t>PNN GORGONA</t>
    </r>
    <r>
      <rPr>
        <sz val="11"/>
        <rFont val="Arial Narrow"/>
        <family val="2"/>
      </rPr>
      <t xml:space="preserve"> 16/08/2022
</t>
    </r>
    <r>
      <rPr>
        <b/>
        <sz val="11"/>
        <rFont val="Arial Narrow"/>
        <family val="2"/>
      </rPr>
      <t>SFF ISLA MALPELO</t>
    </r>
    <r>
      <rPr>
        <sz val="11"/>
        <rFont val="Arial Narrow"/>
        <family val="2"/>
      </rPr>
      <t xml:space="preserve"> 16/08/2022
</t>
    </r>
    <r>
      <rPr>
        <b/>
        <sz val="11"/>
        <rFont val="Arial Narrow"/>
        <family val="2"/>
      </rPr>
      <t>PNN KATIOS</t>
    </r>
    <r>
      <rPr>
        <sz val="11"/>
        <rFont val="Arial Narrow"/>
        <family val="2"/>
      </rPr>
      <t xml:space="preserve"> 16/08/2022
</t>
    </r>
    <r>
      <rPr>
        <b/>
        <sz val="11"/>
        <rFont val="Arial Narrow"/>
        <family val="2"/>
      </rPr>
      <t>PNN MUNCHIQUE</t>
    </r>
    <r>
      <rPr>
        <sz val="11"/>
        <rFont val="Arial Narrow"/>
        <family val="2"/>
      </rPr>
      <t xml:space="preserve"> 16/08/2022
</t>
    </r>
    <r>
      <rPr>
        <b/>
        <sz val="11"/>
        <rFont val="Arial Narrow"/>
        <family val="2"/>
      </rPr>
      <t>PNN SANQUIANGA</t>
    </r>
    <r>
      <rPr>
        <sz val="11"/>
        <rFont val="Arial Narrow"/>
        <family val="2"/>
      </rPr>
      <t xml:space="preserve"> 16/08/2022
</t>
    </r>
    <r>
      <rPr>
        <b/>
        <sz val="11"/>
        <rFont val="Arial Narrow"/>
        <family val="2"/>
      </rPr>
      <t>PNN URAMBA BAHIA MALAGA</t>
    </r>
    <r>
      <rPr>
        <sz val="11"/>
        <rFont val="Arial Narrow"/>
        <family val="2"/>
      </rPr>
      <t xml:space="preserve"> 16/08/2022
</t>
    </r>
    <r>
      <rPr>
        <b/>
        <sz val="11"/>
        <rFont val="Arial Narrow"/>
        <family val="2"/>
      </rPr>
      <t>PNN UTRIA</t>
    </r>
    <r>
      <rPr>
        <sz val="11"/>
        <rFont val="Arial Narrow"/>
        <family val="2"/>
      </rPr>
      <t xml:space="preserve"> 16/08/2022</t>
    </r>
  </si>
  <si>
    <r>
      <rPr>
        <b/>
        <sz val="11"/>
        <rFont val="Arial Narrow"/>
        <family val="2"/>
      </rPr>
      <t>PNN Munchique:</t>
    </r>
    <r>
      <rPr>
        <sz val="11"/>
        <rFont val="Arial Narrow"/>
        <family val="2"/>
      </rPr>
      <t xml:space="preserve"> En la actualidad no se han desarrollado procesos sancionatorios en el área protegida
</t>
    </r>
    <r>
      <rPr>
        <b/>
        <sz val="11"/>
        <rFont val="Arial Narrow"/>
        <family val="2"/>
      </rPr>
      <t>PNN Gorgona:</t>
    </r>
    <r>
      <rPr>
        <sz val="11"/>
        <rFont val="Arial Narrow"/>
        <family val="2"/>
      </rPr>
      <t xml:space="preserve"> Se realizó un decomiso trimestre, de un espinel de aproximadamente 400 anzuelos y
cerca de 1.200 metros de longitud sin dueño aparente (INDETERMINADO), toda vez que la estrategia se enfocó de forma preventiva, anticipándonos a posibles infracciones
Evidencias: aamb_fo_39_informe-de-campo y formato_38_PVC
</t>
    </r>
    <r>
      <rPr>
        <b/>
        <sz val="11"/>
        <rFont val="Arial Narrow"/>
        <family val="2"/>
      </rPr>
      <t>SSF Isla Malpelo:</t>
    </r>
    <r>
      <rPr>
        <sz val="11"/>
        <rFont val="Arial Narrow"/>
        <family val="2"/>
      </rPr>
      <t xml:space="preserve"> No se han realizado procesos sancionatorios. En el SFF Malpelo se realiza las acciones de autoridad ambiental ( PVC) en apoyo de la Armada Nacional y durante el año en curso no se han adelantado acciones sancionatorias en apoyo con esta institución.  
</t>
    </r>
    <r>
      <rPr>
        <b/>
        <sz val="11"/>
        <rFont val="Arial Narrow"/>
        <family val="2"/>
      </rPr>
      <t>PNN Farallones de Cali:</t>
    </r>
    <r>
      <rPr>
        <sz val="11"/>
        <rFont val="Arial Narrow"/>
        <family val="2"/>
      </rPr>
      <t xml:space="preserve"> Se remitió al Director Territorial las medidas preventivas impuestas al interior del PNN Farallones de Cali., en cumplimiento de lo establecido en la Resolución No 476 de 2012. Se listan los expedientes con sus memorandos remisorios a la DT
Evidencias: Comunicado Expediente 012 – 2022 (memo 20227660002411 del 07 04 2022.)
Comunicado exp 014-2022 (memo: 20227660002471 del 07 04 2022)
Comunicado exp 023-2022 (memo 20227660010213 16 06 2022)
Comunicado exp 024-2022(memo 20227660010413 22 06 2022)
Comunicado exp 026-2022(memo 20227660011453 07 07 2022)
</t>
    </r>
    <r>
      <rPr>
        <b/>
        <sz val="11"/>
        <rFont val="Arial Narrow"/>
        <family val="2"/>
      </rPr>
      <t>PNN SANQUIANGA</t>
    </r>
    <r>
      <rPr>
        <sz val="11"/>
        <rFont val="Arial Narrow"/>
        <family val="2"/>
      </rPr>
      <t xml:space="preserve">: No se han presentado sancionatorios en el trimestre. Evidencia: Remisión recorridos PVC
</t>
    </r>
    <r>
      <rPr>
        <b/>
        <sz val="11"/>
        <rFont val="Arial Narrow"/>
        <family val="2"/>
      </rPr>
      <t>PNN URAMBA</t>
    </r>
    <r>
      <rPr>
        <sz val="11"/>
        <rFont val="Arial Narrow"/>
        <family val="2"/>
      </rPr>
      <t xml:space="preserve">: Actualmente no se cuenta con acciones de control en curso. Evidencia: Remisión recorridos PVC
</t>
    </r>
    <r>
      <rPr>
        <b/>
        <sz val="11"/>
        <rFont val="Arial Narrow"/>
        <family val="2"/>
      </rPr>
      <t>PNN KATIOS</t>
    </r>
    <r>
      <rPr>
        <sz val="11"/>
        <rFont val="Arial Narrow"/>
        <family val="2"/>
      </rPr>
      <t xml:space="preserve">: No se han presentado sancionatorios en el trimestre. Evidencia: Remisión recorridos PVC
</t>
    </r>
    <r>
      <rPr>
        <b/>
        <sz val="11"/>
        <rFont val="Arial Narrow"/>
        <family val="2"/>
      </rPr>
      <t>PNN UTRIA</t>
    </r>
    <r>
      <rPr>
        <sz val="11"/>
        <rFont val="Arial Narrow"/>
        <family val="2"/>
      </rPr>
      <t>: No se han presentado sancionatorios en el trimestre. Evidencia: Remisión recorridos PVC</t>
    </r>
  </si>
  <si>
    <r>
      <rPr>
        <b/>
        <sz val="11"/>
        <rFont val="Arial Narrow"/>
        <family val="2"/>
      </rPr>
      <t>PNN Munchique:</t>
    </r>
    <r>
      <rPr>
        <sz val="11"/>
        <rFont val="Arial Narrow"/>
        <family val="2"/>
      </rPr>
      <t xml:space="preserve"> 22,22%
</t>
    </r>
    <r>
      <rPr>
        <b/>
        <sz val="11"/>
        <rFont val="Arial Narrow"/>
        <family val="2"/>
      </rPr>
      <t>PNN Gorgona:</t>
    </r>
    <r>
      <rPr>
        <sz val="11"/>
        <rFont val="Arial Narrow"/>
        <family val="2"/>
      </rPr>
      <t xml:space="preserve"> 22,22%
</t>
    </r>
    <r>
      <rPr>
        <b/>
        <sz val="11"/>
        <rFont val="Arial Narrow"/>
        <family val="2"/>
      </rPr>
      <t>SSF Isla Malpelo</t>
    </r>
    <r>
      <rPr>
        <sz val="11"/>
        <rFont val="Arial Narrow"/>
        <family val="2"/>
      </rPr>
      <t xml:space="preserve">: 22,22%
</t>
    </r>
    <r>
      <rPr>
        <b/>
        <sz val="11"/>
        <rFont val="Arial Narrow"/>
        <family val="2"/>
      </rPr>
      <t>PNN Farallones de Cali:</t>
    </r>
    <r>
      <rPr>
        <sz val="11"/>
        <rFont val="Arial Narrow"/>
        <family val="2"/>
      </rPr>
      <t xml:space="preserve">22,22%
</t>
    </r>
    <r>
      <rPr>
        <b/>
        <sz val="11"/>
        <rFont val="Arial Narrow"/>
        <family val="2"/>
      </rPr>
      <t>PNN Sanquianga:</t>
    </r>
    <r>
      <rPr>
        <sz val="11"/>
        <rFont val="Arial Narrow"/>
        <family val="2"/>
      </rPr>
      <t>0%</t>
    </r>
    <r>
      <rPr>
        <b/>
        <sz val="11"/>
        <rFont val="Arial Narrow"/>
        <family val="2"/>
      </rPr>
      <t xml:space="preserve">
PNN Utria: </t>
    </r>
    <r>
      <rPr>
        <sz val="11"/>
        <rFont val="Arial Narrow"/>
        <family val="2"/>
      </rPr>
      <t>22,22%</t>
    </r>
    <r>
      <rPr>
        <b/>
        <sz val="11"/>
        <rFont val="Arial Narrow"/>
        <family val="2"/>
      </rPr>
      <t xml:space="preserve">
PNN Katios:</t>
    </r>
    <r>
      <rPr>
        <sz val="11"/>
        <rFont val="Arial Narrow"/>
        <family val="2"/>
      </rPr>
      <t xml:space="preserve">22,22%
</t>
    </r>
    <r>
      <rPr>
        <b/>
        <sz val="11"/>
        <rFont val="Arial Narrow"/>
        <family val="2"/>
      </rPr>
      <t xml:space="preserve">PNN Uramba: </t>
    </r>
    <r>
      <rPr>
        <sz val="11"/>
        <rFont val="Arial Narrow"/>
        <family val="2"/>
      </rPr>
      <t>22,22%</t>
    </r>
  </si>
  <si>
    <r>
      <rPr>
        <b/>
        <sz val="11"/>
        <rFont val="Arial Narrow"/>
        <family val="2"/>
      </rPr>
      <t>DTPA:</t>
    </r>
    <r>
      <rPr>
        <sz val="11"/>
        <rFont val="Arial Narrow"/>
        <family val="2"/>
      </rPr>
      <t xml:space="preserve"> 16/08/2022</t>
    </r>
  </si>
  <si>
    <r>
      <rPr>
        <b/>
        <sz val="11"/>
        <rFont val="Arial Narrow"/>
        <family val="2"/>
      </rPr>
      <t>DTPA:</t>
    </r>
    <r>
      <rPr>
        <sz val="11"/>
        <rFont val="Arial Narrow"/>
        <family val="2"/>
      </rPr>
      <t xml:space="preserve"> el PNN Farallones de Cali remitió al Director Territorial las medidas preventivas impuestas al interior del PNN Farallones de Cali., en cumplimiento de lo establecido en la Resolución No 476 de 2012. Se listan los expedientes con sus memorandos remisorios a la DT
Evidencias:
Expediente:12 del 2022:  memo 20227660002411 del 07 04 2022.
Expediente 14 del 2022:  memo: 20227660002471 del 07 04 2022
Expediente 23 de 2022:  memo 20227660010213 16 06 2022
Expediente 24 de 2022:  memo 20227660010413 22 06 2022
Expediente 26 de 2022:  memo 20227660011453 07 07 2022
Desde la DT se ha realizado el debido proceso de las acciones de proceso sancionatorios identificados en las AP adscritas en la DTPA, reportando para este cuatrimestre 11 autos. 
Evidencias:
-Auto 059 de 9 de mayo 2022
-Auto 060 de 10 de mayo 2022
-Auto 066 de 3 de junio de 2022
-Auto 067 de 3 de junio de 2022
-Auto 069 de 9 de junio de 2022
-Auto 070 de 9 de junio de 2022
-Auto 071 de 15 de junio de 2022
-Auto 072 de 15 de junio de 2022
-Auto 081 de 5 de jul de 2022
-Auto 082 de 8 de jul de 2022
-Auto 086 de 19 de jul de 2022
</t>
    </r>
  </si>
  <si>
    <r>
      <rPr>
        <b/>
        <sz val="11"/>
        <rFont val="Arial Narrow"/>
        <family val="2"/>
      </rPr>
      <t xml:space="preserve">DTPA: </t>
    </r>
    <r>
      <rPr>
        <sz val="11"/>
        <rFont val="Arial Narrow"/>
        <family val="2"/>
      </rPr>
      <t>22,22%</t>
    </r>
  </si>
  <si>
    <r>
      <rPr>
        <b/>
        <sz val="11"/>
        <rFont val="Arial Narrow"/>
        <family val="2"/>
      </rPr>
      <t xml:space="preserve">GTEA: </t>
    </r>
    <r>
      <rPr>
        <sz val="11"/>
        <rFont val="Arial Narrow"/>
        <family val="2"/>
      </rPr>
      <t xml:space="preserve">31/03/2022
</t>
    </r>
    <r>
      <rPr>
        <b/>
        <sz val="11"/>
        <rFont val="Arial Narrow"/>
        <family val="2"/>
      </rPr>
      <t>DTAM</t>
    </r>
    <r>
      <rPr>
        <sz val="11"/>
        <rFont val="Arial Narrow"/>
        <family val="2"/>
      </rPr>
      <t>: 31/03/2022</t>
    </r>
    <r>
      <rPr>
        <b/>
        <sz val="11"/>
        <rFont val="Arial Narrow"/>
        <family val="2"/>
      </rPr>
      <t xml:space="preserve">
PNN Churumbelos</t>
    </r>
    <r>
      <rPr>
        <sz val="11"/>
        <rFont val="Arial Narrow"/>
        <family val="2"/>
      </rPr>
      <t xml:space="preserve">: 31/03/2022
</t>
    </r>
    <r>
      <rPr>
        <b/>
        <sz val="11"/>
        <rFont val="Arial Narrow"/>
        <family val="2"/>
      </rPr>
      <t>PNN Alto Fragua</t>
    </r>
    <r>
      <rPr>
        <sz val="11"/>
        <rFont val="Arial Narrow"/>
        <family val="2"/>
      </rPr>
      <t xml:space="preserve">: 31/03/2022
</t>
    </r>
    <r>
      <rPr>
        <b/>
        <sz val="11"/>
        <rFont val="Arial Narrow"/>
        <family val="2"/>
      </rPr>
      <t>PNN Amacyacu</t>
    </r>
    <r>
      <rPr>
        <sz val="11"/>
        <rFont val="Arial Narrow"/>
        <family val="2"/>
      </rPr>
      <t xml:space="preserve">: 31/03/2022
</t>
    </r>
    <r>
      <rPr>
        <b/>
        <sz val="11"/>
        <rFont val="Arial Narrow"/>
        <family val="2"/>
      </rPr>
      <t>PNN  Cahuinarí</t>
    </r>
    <r>
      <rPr>
        <sz val="11"/>
        <rFont val="Arial Narrow"/>
        <family val="2"/>
      </rPr>
      <t xml:space="preserve">: 31/03/2022
</t>
    </r>
    <r>
      <rPr>
        <b/>
        <sz val="11"/>
        <rFont val="Arial Narrow"/>
        <family val="2"/>
      </rPr>
      <t>RNN Nukak</t>
    </r>
    <r>
      <rPr>
        <sz val="11"/>
        <rFont val="Arial Narrow"/>
        <family val="2"/>
      </rPr>
      <t xml:space="preserve">: 31/03/2022
</t>
    </r>
    <r>
      <rPr>
        <b/>
        <sz val="11"/>
        <rFont val="Arial Narrow"/>
        <family val="2"/>
      </rPr>
      <t>SPM Orito</t>
    </r>
    <r>
      <rPr>
        <sz val="11"/>
        <rFont val="Arial Narrow"/>
        <family val="2"/>
      </rPr>
      <t xml:space="preserve">: 31/03/2022
</t>
    </r>
    <r>
      <rPr>
        <b/>
        <sz val="11"/>
        <rFont val="Arial Narrow"/>
        <family val="2"/>
      </rPr>
      <t>PNN Río Puré</t>
    </r>
    <r>
      <rPr>
        <sz val="11"/>
        <rFont val="Arial Narrow"/>
        <family val="2"/>
      </rPr>
      <t xml:space="preserve">: 31/03/2022
</t>
    </r>
    <r>
      <rPr>
        <b/>
        <sz val="11"/>
        <rFont val="Arial Narrow"/>
        <family val="2"/>
      </rPr>
      <t>PNN Yaigojé Apaporis</t>
    </r>
    <r>
      <rPr>
        <sz val="11"/>
        <rFont val="Arial Narrow"/>
        <family val="2"/>
      </rPr>
      <t xml:space="preserve">: 31/03/2022
</t>
    </r>
    <r>
      <rPr>
        <b/>
        <sz val="11"/>
        <rFont val="Arial Narrow"/>
        <family val="2"/>
      </rPr>
      <t>PNN Chiribiquete</t>
    </r>
    <r>
      <rPr>
        <sz val="11"/>
        <rFont val="Arial Narrow"/>
        <family val="2"/>
      </rPr>
      <t xml:space="preserve">: 31/03/2022
</t>
    </r>
    <r>
      <rPr>
        <b/>
        <sz val="11"/>
        <rFont val="Arial Narrow"/>
        <family val="2"/>
      </rPr>
      <t>RNN Puinawai</t>
    </r>
    <r>
      <rPr>
        <sz val="11"/>
        <rFont val="Arial Narrow"/>
        <family val="2"/>
      </rPr>
      <t xml:space="preserve">: 31/03/2022
</t>
    </r>
    <r>
      <rPr>
        <b/>
        <sz val="11"/>
        <rFont val="Arial Narrow"/>
        <family val="2"/>
      </rPr>
      <t>PNN La Paya</t>
    </r>
    <r>
      <rPr>
        <sz val="11"/>
        <rFont val="Arial Narrow"/>
        <family val="2"/>
      </rPr>
      <t>: 31/03/2022</t>
    </r>
  </si>
  <si>
    <r>
      <rPr>
        <b/>
        <sz val="11"/>
        <rFont val="Arial Narrow"/>
        <family val="2"/>
      </rPr>
      <t>PNN Churumbelos</t>
    </r>
    <r>
      <rPr>
        <sz val="11"/>
        <rFont val="Arial Narrow"/>
        <family val="2"/>
      </rPr>
      <t xml:space="preserve">: 08/08/2022
</t>
    </r>
    <r>
      <rPr>
        <b/>
        <sz val="11"/>
        <rFont val="Arial Narrow"/>
        <family val="2"/>
      </rPr>
      <t>PNN Alto Fragua</t>
    </r>
    <r>
      <rPr>
        <sz val="11"/>
        <rFont val="Arial Narrow"/>
        <family val="2"/>
      </rPr>
      <t xml:space="preserve">: 08/08/2022
</t>
    </r>
    <r>
      <rPr>
        <b/>
        <sz val="11"/>
        <rFont val="Arial Narrow"/>
        <family val="2"/>
      </rPr>
      <t>PNN Amacayacu</t>
    </r>
    <r>
      <rPr>
        <sz val="11"/>
        <rFont val="Arial Narrow"/>
        <family val="2"/>
      </rPr>
      <t xml:space="preserve">: 08/08/2022
</t>
    </r>
    <r>
      <rPr>
        <b/>
        <sz val="11"/>
        <rFont val="Arial Narrow"/>
        <family val="2"/>
      </rPr>
      <t>PNN  Cahuinarí</t>
    </r>
    <r>
      <rPr>
        <sz val="11"/>
        <rFont val="Arial Narrow"/>
        <family val="2"/>
      </rPr>
      <t xml:space="preserve">: 08/08/2022 
</t>
    </r>
    <r>
      <rPr>
        <b/>
        <sz val="11"/>
        <rFont val="Arial Narrow"/>
        <family val="2"/>
      </rPr>
      <t>RNN Nukak</t>
    </r>
    <r>
      <rPr>
        <sz val="11"/>
        <rFont val="Arial Narrow"/>
        <family val="2"/>
      </rPr>
      <t xml:space="preserve">: 08/08/2022
</t>
    </r>
    <r>
      <rPr>
        <b/>
        <sz val="11"/>
        <rFont val="Arial Narrow"/>
        <family val="2"/>
      </rPr>
      <t>SPM Orito</t>
    </r>
    <r>
      <rPr>
        <sz val="11"/>
        <rFont val="Arial Narrow"/>
        <family val="2"/>
      </rPr>
      <t xml:space="preserve">: 08/08/2022
</t>
    </r>
    <r>
      <rPr>
        <b/>
        <sz val="11"/>
        <rFont val="Arial Narrow"/>
        <family val="2"/>
      </rPr>
      <t>PNN Río Puré</t>
    </r>
    <r>
      <rPr>
        <sz val="11"/>
        <rFont val="Arial Narrow"/>
        <family val="2"/>
      </rPr>
      <t xml:space="preserve">: 08/08/2022
</t>
    </r>
    <r>
      <rPr>
        <b/>
        <sz val="11"/>
        <rFont val="Arial Narrow"/>
        <family val="2"/>
      </rPr>
      <t>PNN Yaigojé Apaporis</t>
    </r>
    <r>
      <rPr>
        <sz val="11"/>
        <rFont val="Arial Narrow"/>
        <family val="2"/>
      </rPr>
      <t xml:space="preserve">: 08/08/2022
</t>
    </r>
    <r>
      <rPr>
        <b/>
        <sz val="11"/>
        <rFont val="Arial Narrow"/>
        <family val="2"/>
      </rPr>
      <t>PNN Chiribiquete</t>
    </r>
    <r>
      <rPr>
        <sz val="11"/>
        <rFont val="Arial Narrow"/>
        <family val="2"/>
      </rPr>
      <t xml:space="preserve">: 08/08/2022
</t>
    </r>
    <r>
      <rPr>
        <b/>
        <sz val="11"/>
        <rFont val="Arial Narrow"/>
        <family val="2"/>
      </rPr>
      <t>RNN Puinawai</t>
    </r>
    <r>
      <rPr>
        <sz val="11"/>
        <rFont val="Arial Narrow"/>
        <family val="2"/>
      </rPr>
      <t xml:space="preserve">: 10/08/2022
</t>
    </r>
    <r>
      <rPr>
        <b/>
        <sz val="11"/>
        <rFont val="Arial Narrow"/>
        <family val="2"/>
      </rPr>
      <t>PNN La Paya</t>
    </r>
    <r>
      <rPr>
        <sz val="11"/>
        <rFont val="Arial Narrow"/>
        <family val="2"/>
      </rPr>
      <t>: 08/08/2022</t>
    </r>
  </si>
  <si>
    <r>
      <rPr>
        <b/>
        <sz val="11"/>
        <rFont val="Arial Narrow"/>
        <family val="2"/>
      </rPr>
      <t>PNN Churumbelos</t>
    </r>
    <r>
      <rPr>
        <sz val="11"/>
        <rFont val="Arial Narrow"/>
        <family val="2"/>
      </rPr>
      <t xml:space="preserve">: se genera ORFEO a la DT informando conductas sancionatorias.  Anexo 1 Memorando informando afectaciones  20225180004783
</t>
    </r>
    <r>
      <rPr>
        <b/>
        <sz val="11"/>
        <rFont val="Arial Narrow"/>
        <family val="2"/>
      </rPr>
      <t>PNN Alto Fragua</t>
    </r>
    <r>
      <rPr>
        <sz val="11"/>
        <rFont val="Arial Narrow"/>
        <family val="2"/>
      </rPr>
      <t xml:space="preserve">: De acuerdo a el indicador 21 "Porcentaje de hectáreas con presiones originadas en infracciones ambientales, intervenida mediante la función sancionatoria" el AP remitió a la DTAM el 16/06/2022 - memorando 20225160004313 el Informe técnico Inicial para el proceso sancionatorio de infracción en la vereda Bellavista - Belén de los Andaquíes la versión final para inicio de proceso sancionatorio (Anexo 1 Memorando y soportes sancionatorio).
</t>
    </r>
    <r>
      <rPr>
        <b/>
        <sz val="11"/>
        <rFont val="Arial Narrow"/>
        <family val="2"/>
      </rPr>
      <t>PNN Amacayacu</t>
    </r>
    <r>
      <rPr>
        <sz val="11"/>
        <rFont val="Arial Narrow"/>
        <family val="2"/>
      </rPr>
      <t xml:space="preserve">: En este cuatrimestre no hubo acciones sancionatorias y se remitió ORFEO 22025120004893. Anexo 1 MEMO REPORTE NO SANCIONATORIO.
</t>
    </r>
    <r>
      <rPr>
        <b/>
        <sz val="11"/>
        <rFont val="Arial Narrow"/>
        <family val="2"/>
      </rPr>
      <t>PNN Cahuinarí</t>
    </r>
    <r>
      <rPr>
        <sz val="11"/>
        <rFont val="Arial Narrow"/>
        <family val="2"/>
      </rPr>
      <t xml:space="preserve">: Acorde al control existente, el PN Cahuinarí informa mediante orfeo que no hubo apertura de procesos sancionatrios por afectaciones. Anexo 1. reporte-sancionatorio-mayo-2022, Anexo 2. reporte-sancionatorio-junio-2022, Anexo 3. reporte-sancionatorios-julio-2022
</t>
    </r>
    <r>
      <rPr>
        <b/>
        <sz val="11"/>
        <rFont val="Arial Narrow"/>
        <family val="2"/>
      </rPr>
      <t>RNN Nukak</t>
    </r>
    <r>
      <rPr>
        <sz val="11"/>
        <rFont val="Arial Narrow"/>
        <family val="2"/>
      </rPr>
      <t xml:space="preserve">: Se elabora un Informe Técnico inicial Para Proceso Sancionatorio en el formato (AAMB_FO_43_Informe técnico inicial para procesos sancionatorios_V4) adoptado por la entidad.  Anexo 1. memorando 20225240005763/ 04-08-2022, Informe trimestral de seguimiento a conductas sancionatorias- RNN Nukak.
</t>
    </r>
    <r>
      <rPr>
        <b/>
        <sz val="11"/>
        <rFont val="Arial Narrow"/>
        <family val="2"/>
      </rPr>
      <t>SPM Orito</t>
    </r>
    <r>
      <rPr>
        <sz val="11"/>
        <rFont val="Arial Narrow"/>
        <family val="2"/>
      </rPr>
      <t xml:space="preserve">: Durante el segundo trimestre de 2022 en el Santuario de Flora Plantas Medicinales Orito Ingi Ande no se han presentado situaciones de presión. Anexo 1_08_04_2022_ Memo-Reporte sobre procesos sancionatorios SF PMOIA a DTAM-F
</t>
    </r>
    <r>
      <rPr>
        <b/>
        <sz val="11"/>
        <rFont val="Arial Narrow"/>
        <family val="2"/>
      </rPr>
      <t>PNN Río Puré</t>
    </r>
    <r>
      <rPr>
        <sz val="11"/>
        <rFont val="Arial Narrow"/>
        <family val="2"/>
      </rPr>
      <t xml:space="preserve">: Para el período objeto del presente seguimiento, la jefatura del AP llevó a cabo teniendo en cuenta la resolución 476 de 2012, el seguimiento y verificación de las conductas sancionatorias y comunicó a través de ORFEO a la DTAM que NO se identificaron hechos que constituyan presunta infracción ambiental en el área protegida (ANEXO 2. MEMO REPORTE NO SANCIONATORIOS)
</t>
    </r>
    <r>
      <rPr>
        <b/>
        <sz val="11"/>
        <rFont val="Arial Narrow"/>
        <family val="2"/>
      </rPr>
      <t xml:space="preserve">PNN Yaigojé Apaporis: </t>
    </r>
    <r>
      <rPr>
        <sz val="11"/>
        <rFont val="Arial Narrow"/>
        <family val="2"/>
      </rPr>
      <t xml:space="preserve">EL PNN YAP aplica los controles relacionados acorde a sus competencias establecidas en la resolución 476 en cabeza de la jefatura del área protegida, en este periodo se realizan acciones conjuntas con la DTAM relacionadas con la imposición de medidas sancionatorias, concepto técnico y medida preventiva suspensión de obra, actividades a indeterminados con relación a las pistas ilegales el área protegida. Anexo 1 Auto 012  imposicion de medida pistas APAPORIS (3).pdf, Anexo 2 Correo PNN YAP - reporte acciones sancionatorias PNN YAP 05-08-2022.pdf, Anexo 3 Informe tecnico afectaciones ambiaentales pistas pnn yap.pdf.
</t>
    </r>
    <r>
      <rPr>
        <b/>
        <sz val="11"/>
        <rFont val="Arial Narrow"/>
        <family val="2"/>
      </rPr>
      <t>PNN Chiribiquete</t>
    </r>
    <r>
      <rPr>
        <sz val="11"/>
        <rFont val="Arial Narrow"/>
        <family val="2"/>
      </rPr>
      <t xml:space="preserve">: Se genera ORFEO comunicando a la DT que en el segundo trimestre el AP no realizó apertura de sancionatorios por afectaciones. Anexo 1 orfeo cominicando procesos sancionatorio II cuatrim
</t>
    </r>
    <r>
      <rPr>
        <b/>
        <sz val="11"/>
        <rFont val="Arial Narrow"/>
        <family val="2"/>
      </rPr>
      <t>RNN Puinawai</t>
    </r>
    <r>
      <rPr>
        <sz val="11"/>
        <rFont val="Arial Narrow"/>
        <family val="2"/>
      </rPr>
      <t xml:space="preserve">: Acorde al control, Se remite ORFEO No. 20225250001173  informando no hubo afectaciones reportadas.
</t>
    </r>
    <r>
      <rPr>
        <b/>
        <sz val="11"/>
        <rFont val="Arial Narrow"/>
        <family val="2"/>
      </rPr>
      <t>PNN La Paya</t>
    </r>
    <r>
      <rPr>
        <sz val="11"/>
        <rFont val="Arial Narrow"/>
        <family val="2"/>
      </rPr>
      <t>: Se genera ORFEO a la DTAM informando que en el segundo trimestre no se aperturaron procesos sancionatorios. Anexo 1 memorando DTAM informando procesos sancionatorios II trim</t>
    </r>
  </si>
  <si>
    <r>
      <rPr>
        <b/>
        <sz val="11"/>
        <rFont val="Arial Narrow"/>
        <family val="2"/>
      </rPr>
      <t xml:space="preserve">GTEA: </t>
    </r>
    <r>
      <rPr>
        <sz val="11"/>
        <rFont val="Arial Narrow"/>
        <family val="2"/>
      </rPr>
      <t xml:space="preserve">18/08/2022
</t>
    </r>
    <r>
      <rPr>
        <b/>
        <sz val="11"/>
        <rFont val="Arial Narrow"/>
        <family val="2"/>
      </rPr>
      <t>DTAM:</t>
    </r>
    <r>
      <rPr>
        <sz val="11"/>
        <rFont val="Arial Narrow"/>
        <family val="2"/>
      </rPr>
      <t xml:space="preserve"> 09/08/2022</t>
    </r>
    <r>
      <rPr>
        <b/>
        <sz val="11"/>
        <rFont val="Arial Narrow"/>
        <family val="2"/>
      </rPr>
      <t xml:space="preserve">
PNN Churumbelos</t>
    </r>
    <r>
      <rPr>
        <sz val="11"/>
        <rFont val="Arial Narrow"/>
        <family val="2"/>
      </rPr>
      <t xml:space="preserve">: 08/08/2022
</t>
    </r>
    <r>
      <rPr>
        <b/>
        <sz val="11"/>
        <rFont val="Arial Narrow"/>
        <family val="2"/>
      </rPr>
      <t>PNN Alto Fragua</t>
    </r>
    <r>
      <rPr>
        <sz val="11"/>
        <rFont val="Arial Narrow"/>
        <family val="2"/>
      </rPr>
      <t xml:space="preserve">: 08/08/2022
</t>
    </r>
    <r>
      <rPr>
        <b/>
        <sz val="11"/>
        <rFont val="Arial Narrow"/>
        <family val="2"/>
      </rPr>
      <t>PNN Cahuinarí</t>
    </r>
    <r>
      <rPr>
        <sz val="11"/>
        <rFont val="Arial Narrow"/>
        <family val="2"/>
      </rPr>
      <t xml:space="preserve">:  08/08/2022
</t>
    </r>
    <r>
      <rPr>
        <b/>
        <sz val="11"/>
        <rFont val="Arial Narrow"/>
        <family val="2"/>
      </rPr>
      <t>RNN Nukak</t>
    </r>
    <r>
      <rPr>
        <sz val="11"/>
        <rFont val="Arial Narrow"/>
        <family val="2"/>
      </rPr>
      <t xml:space="preserve">: 08/08/2022
</t>
    </r>
    <r>
      <rPr>
        <b/>
        <sz val="11"/>
        <rFont val="Arial Narrow"/>
        <family val="2"/>
      </rPr>
      <t>PNN Amacayacu</t>
    </r>
    <r>
      <rPr>
        <sz val="11"/>
        <rFont val="Arial Narrow"/>
        <family val="2"/>
      </rPr>
      <t xml:space="preserve">: 08/08/2022
</t>
    </r>
    <r>
      <rPr>
        <b/>
        <sz val="11"/>
        <rFont val="Arial Narrow"/>
        <family val="2"/>
      </rPr>
      <t>SPM Orito</t>
    </r>
    <r>
      <rPr>
        <sz val="11"/>
        <rFont val="Arial Narrow"/>
        <family val="2"/>
      </rPr>
      <t xml:space="preserve">: 08/08/2022
</t>
    </r>
    <r>
      <rPr>
        <b/>
        <sz val="11"/>
        <rFont val="Arial Narrow"/>
        <family val="2"/>
      </rPr>
      <t>PNN Río Puré</t>
    </r>
    <r>
      <rPr>
        <sz val="11"/>
        <rFont val="Arial Narrow"/>
        <family val="2"/>
      </rPr>
      <t xml:space="preserve">: 08/08/2022
</t>
    </r>
    <r>
      <rPr>
        <b/>
        <sz val="11"/>
        <rFont val="Arial Narrow"/>
        <family val="2"/>
      </rPr>
      <t>PNN Yaigojé</t>
    </r>
    <r>
      <rPr>
        <sz val="11"/>
        <rFont val="Arial Narrow"/>
        <family val="2"/>
      </rPr>
      <t xml:space="preserve">: 08/08/2022
</t>
    </r>
    <r>
      <rPr>
        <b/>
        <sz val="11"/>
        <rFont val="Arial Narrow"/>
        <family val="2"/>
      </rPr>
      <t>PNN Chiribiquete</t>
    </r>
    <r>
      <rPr>
        <sz val="11"/>
        <rFont val="Arial Narrow"/>
        <family val="2"/>
      </rPr>
      <t xml:space="preserve">: 08/08/2022
</t>
    </r>
    <r>
      <rPr>
        <b/>
        <sz val="11"/>
        <rFont val="Arial Narrow"/>
        <family val="2"/>
      </rPr>
      <t>RNN Puinawai:</t>
    </r>
    <r>
      <rPr>
        <sz val="11"/>
        <rFont val="Arial Narrow"/>
        <family val="2"/>
      </rPr>
      <t xml:space="preserve"> 10/08/2022
</t>
    </r>
    <r>
      <rPr>
        <b/>
        <sz val="11"/>
        <rFont val="Arial Narrow"/>
        <family val="2"/>
      </rPr>
      <t>PNN La Paya</t>
    </r>
    <r>
      <rPr>
        <sz val="11"/>
        <rFont val="Arial Narrow"/>
        <family val="2"/>
      </rPr>
      <t xml:space="preserve">: 08/08/2022
</t>
    </r>
    <r>
      <rPr>
        <b/>
        <sz val="11"/>
        <rFont val="Arial Narrow"/>
        <family val="2"/>
      </rPr>
      <t>DTCA:</t>
    </r>
    <r>
      <rPr>
        <sz val="11"/>
        <rFont val="Arial Narrow"/>
        <family val="2"/>
      </rPr>
      <t xml:space="preserve"> 02/08/2022
</t>
    </r>
    <r>
      <rPr>
        <b/>
        <sz val="11"/>
        <rFont val="Arial Narrow"/>
        <family val="2"/>
      </rPr>
      <t>DTOR</t>
    </r>
    <r>
      <rPr>
        <sz val="11"/>
        <rFont val="Arial Narrow"/>
        <family val="2"/>
      </rPr>
      <t xml:space="preserve">: 06/08/2022
</t>
    </r>
    <r>
      <rPr>
        <b/>
        <sz val="11"/>
        <rFont val="Arial Narrow"/>
        <family val="2"/>
      </rPr>
      <t>DTPA</t>
    </r>
    <r>
      <rPr>
        <sz val="11"/>
        <rFont val="Arial Narrow"/>
        <family val="2"/>
      </rPr>
      <t xml:space="preserve">: 16/08/2024
</t>
    </r>
    <r>
      <rPr>
        <b/>
        <sz val="11"/>
        <rFont val="Arial Narrow"/>
        <family val="2"/>
      </rPr>
      <t>DTAN:</t>
    </r>
    <r>
      <rPr>
        <sz val="11"/>
        <rFont val="Arial Narrow"/>
        <family val="2"/>
      </rPr>
      <t xml:space="preserve"> 09/08/2022</t>
    </r>
  </si>
  <si>
    <r>
      <rPr>
        <b/>
        <sz val="11"/>
        <rFont val="Arial Narrow"/>
        <family val="2"/>
      </rPr>
      <t>GTEA</t>
    </r>
    <r>
      <rPr>
        <sz val="11"/>
        <rFont val="Arial Narrow"/>
        <family val="2"/>
      </rPr>
      <t xml:space="preserve">: Sensibilizó a 5 direcciones territoriales sobre el cumplimiento de los tiempos otorgados,  por la norma para Procesos Sancionatorios con el propósito de que evitar la dilación indebida de los tiempos en el transcurso de los Procesos sancionatorios. Evidencias: carpeta sensibilizaciones.
</t>
    </r>
    <r>
      <rPr>
        <b/>
        <sz val="11"/>
        <rFont val="Arial Narrow"/>
        <family val="2"/>
      </rPr>
      <t>DTAM</t>
    </r>
    <r>
      <rPr>
        <sz val="11"/>
        <rFont val="Arial Narrow"/>
        <family val="2"/>
      </rPr>
      <t xml:space="preserve">: Se hace capacitación al Área Protegida PNN Nukak sobre los procesos sancionatorios.  Igualmente se programa capacitación con las áreas adscritas a la DTAM para el mes de octubre. Anexo 1 Riesgo Asistencia Capacitación RNN NUKAK. Anexo 2 invitación capacitación octubre 2022.
</t>
    </r>
    <r>
      <rPr>
        <b/>
        <sz val="11"/>
        <rFont val="Arial Narrow"/>
        <family val="2"/>
      </rPr>
      <t>PNN Churumbelos</t>
    </r>
    <r>
      <rPr>
        <sz val="11"/>
        <rFont val="Arial Narrow"/>
        <family val="2"/>
      </rPr>
      <t xml:space="preserve">: se programó capacitación para el mes de octubre por parte de la DT, y así completar el total del peso de esta acción. Anexo pantallazo invitación capacitación
</t>
    </r>
    <r>
      <rPr>
        <b/>
        <sz val="11"/>
        <rFont val="Arial Narrow"/>
        <family val="2"/>
      </rPr>
      <t>PNN Alto Fragua</t>
    </r>
    <r>
      <rPr>
        <sz val="11"/>
        <rFont val="Arial Narrow"/>
        <family val="2"/>
      </rPr>
      <t xml:space="preserve">: en este periodo, el equipo recibió capacitación sobre imposición de medidas preventivas de conformidad con el Decreto 3572 de2011, orientada desde la DTAM y para el mes de octubre se tiene programada la próxima capacitación. (Anexo 1 Invitación capacitación).
</t>
    </r>
    <r>
      <rPr>
        <b/>
        <sz val="11"/>
        <rFont val="Arial Narrow"/>
        <family val="2"/>
      </rPr>
      <t>PNN Amacayacu</t>
    </r>
    <r>
      <rPr>
        <sz val="11"/>
        <rFont val="Arial Narrow"/>
        <family val="2"/>
      </rPr>
      <t xml:space="preserve">: Se programó capacitación por parte de la DT para el mes de octubre, con el fin de dar cumplimiento al peso total de la acción de control. Anexo 1 Invitación CAPACITACIÓN PROCESO SANCIONATORIO AMBIENTAL oct
</t>
    </r>
    <r>
      <rPr>
        <b/>
        <sz val="11"/>
        <rFont val="Arial Narrow"/>
        <family val="2"/>
      </rPr>
      <t>PNN Cahuinarí</t>
    </r>
    <r>
      <rPr>
        <sz val="11"/>
        <rFont val="Arial Narrow"/>
        <family val="2"/>
      </rPr>
      <t xml:space="preserve">: La jefatura del área protegida participó en el taller “Medidas preventivas” impartido por el jurídico de Prevención Vigilancia y Control de la DTAM. Se tiene programada una capacitación con el jurídico de Prevención Vigilancia y Control de la DTAM, Juan Carlos Munar para el mes de octubre 
Anexo 1 invitación-capacitación-medidas-preventivas
</t>
    </r>
    <r>
      <rPr>
        <b/>
        <sz val="11"/>
        <rFont val="Arial Narrow"/>
        <family val="2"/>
      </rPr>
      <t>RNN Nukak</t>
    </r>
    <r>
      <rPr>
        <sz val="11"/>
        <rFont val="Arial Narrow"/>
        <family val="2"/>
      </rPr>
      <t xml:space="preserve">: Por parte de la DTAM, se realizó un capacitación a los funcionarios y contratistas del AP (Capacitación Imposición de medidas preventivas, de conformidad con el decreto 3572 de 2011, Ley 1333 de 2009 y la resolución 0476 de 2012.). Anexo 1. Lista-de-Asistencia - Capacitación Imposición de medidas preventivas. (reunión virtual) meet.google.com/wbb-rjgi-brj. Anexo 2. Pantallazo presentación Juridica.DTAM_20220805, PRESENTACION MEDIDAS PREVENTIVAS 2022 RNN Nukak
</t>
    </r>
    <r>
      <rPr>
        <b/>
        <sz val="11"/>
        <rFont val="Arial Narrow"/>
        <family val="2"/>
      </rPr>
      <t>SPM Orito</t>
    </r>
    <r>
      <rPr>
        <sz val="11"/>
        <rFont val="Arial Narrow"/>
        <family val="2"/>
      </rPr>
      <t xml:space="preserve">: El Santuario llevó a cabo capacitación para el primer cuatrimestre, por tanto la segunda capacitación en "Procesos Sancionatorio" para el área protegida, se realizará para el tercer cuatrimestre. Anexo 1_Correo de PNNC - SOLICITUD CAPACITACIÓN - PROCESO SANCIONATORIO a DTAM.
</t>
    </r>
    <r>
      <rPr>
        <b/>
        <sz val="11"/>
        <rFont val="Arial Narrow"/>
        <family val="2"/>
      </rPr>
      <t>PNN Río Puré</t>
    </r>
    <r>
      <rPr>
        <sz val="11"/>
        <rFont val="Arial Narrow"/>
        <family val="2"/>
      </rPr>
      <t xml:space="preserve">: Se recibió la invitación por parte del grupo jurídico de la DTAM para participar en el segundo ejercicio de sensibilización que se llevara a cabo en el mes de octubre de los corrientes. (ANEXO 2. INVIT. II CAPACITACION SANCIONATORIOS)
</t>
    </r>
    <r>
      <rPr>
        <b/>
        <sz val="11"/>
        <rFont val="Arial Narrow"/>
        <family val="2"/>
      </rPr>
      <t>PNN Yaigojé</t>
    </r>
    <r>
      <rPr>
        <sz val="11"/>
        <rFont val="Arial Narrow"/>
        <family val="2"/>
      </rPr>
      <t xml:space="preserve">: se realizó capacitación a través de la DT en sancionatorio ambiental ley 1333/2009
Resolución 0476/2012. Anexo 1 asistencia capacitación proceso sancionatorio Ambiental-01-08-2022.xlsx y se programó capacitación por parte de la DT para el mes de octubre, con el fin de dar cumplimiento al peso total de la acción de control. Anexo 2 PRESENTACION MEIDAS PREVENTIVAS 2022 (1).pptx
</t>
    </r>
    <r>
      <rPr>
        <b/>
        <sz val="11"/>
        <rFont val="Arial Narrow"/>
        <family val="2"/>
      </rPr>
      <t xml:space="preserve">PNN Chiribiquete: </t>
    </r>
    <r>
      <rPr>
        <sz val="11"/>
        <rFont val="Arial Narrow"/>
        <family val="2"/>
      </rPr>
      <t xml:space="preserve">Desde la DTAM se programó la segunda capacitación proceso sancionatorio ambiental para el 11 de octubre de 2022 para lo cual el equipo del AP agendó su participación en este espacio.  
Anexo 1. Correo Invitación Capacitación Proceso Sancionatorio Ambiental - 11 oct
</t>
    </r>
    <r>
      <rPr>
        <b/>
        <sz val="11"/>
        <rFont val="Arial Narrow"/>
        <family val="2"/>
      </rPr>
      <t>RNN Puinawai</t>
    </r>
    <r>
      <rPr>
        <sz val="11"/>
        <rFont val="Arial Narrow"/>
        <family val="2"/>
      </rPr>
      <t xml:space="preserve">: Acorde al control, Se programó capacitación por parte la Dirección Territorial Amazonia.
Anexo 3. Correo  - Invitación_ CAPACITACIÓN PROCESO SANCIONATORIO AMBIENTAL mar 11 de oct de 2022 
</t>
    </r>
    <r>
      <rPr>
        <b/>
        <sz val="11"/>
        <rFont val="Arial Narrow"/>
        <family val="2"/>
      </rPr>
      <t>PNN La Paya</t>
    </r>
    <r>
      <rPr>
        <sz val="11"/>
        <rFont val="Arial Narrow"/>
        <family val="2"/>
      </rPr>
      <t xml:space="preserve">: En el primer cuatrimestre se recibió capacitación y se programó por parte de la DT la siguiente para el II cuatrimestre. Anexo 1 Invitación CAPACITACIÓN PROCESO SANCIONATORIO AMBIENTAL oct 
</t>
    </r>
    <r>
      <rPr>
        <b/>
        <sz val="11"/>
        <rFont val="Arial Narrow"/>
        <family val="2"/>
      </rPr>
      <t>DTCA: El equipo interno de trabajo realizó sensibilización con las APs, sobre el cumplimiento de los tiempos otorgados por la norma para Procesos Sancionatorios con el propósito de que evitar la dilación indebida de los tiempos en el transcurso de los Procesos sancionatorios Durante el segundo cuatrimestre de la vigencia 2022 se realizaron de acuerdo al cronograma dos (2) sensibilizaciones, una el día 17/05/2022 y otra el 19/05/2022. En el anexo (Evidencias socialización cumplimiento de tiempos para procedimiento sancionatorios). El día 24 de mayo de 2022 se realizó sensibilización con el equipo de trabajo del PNN CRSB donde además de exponer sobre el cumplimiento de los tiempos en los procesos sancionatorios, se les sensibilizó sobre los trámites de adecuación, reposición o mejora a las construcciones existentes al interior del PNN CRSB, tal como se muestra en la evidencia: LISTA DE ASISTENCIA DE CAPACITACIÓN, evidencia sensibilización equipo de trabajo PNN CRSB y Evidencias Socialización cumplimientos de tiempos para proc sancionatorios.El equipo interno de trabajo realizó sensibilización con las APs, sobre el cumplimiento de los tiempos otorgados por la norma para Procesos Sancionatorios con el propósito de que evitar la dilación indebida de los tiempos en el transcurso de los Procesos sancionatorios Durante el segundo cuatrimestre de la vigencia 2022 se realizaron de acuerdo al cronograma dos (2) sensibilizaciones, una el día 17/05/2022 y otra el 19/05/2022. En el anexo (Evidencias socialización cumplimiento de tiempos para procedimiento sancionatorios). El día 24 de mayo de 2022 se realizó sensibilización con el equipo de trabajo del PNN CRSB donde además de exponer sobre el cumplimiento de los tiempos en los procesos sancionatorios, se les sensibilizó sobre los trámites de adecuación, reposición o mejora a las construcciones existentes al interior del PNN CRSB, tal como se muestra en la evidencia: LISTA DE ASISTENCIA DE CAPACITACIÓN, evidencia sensibilización equipo de trabajo PNN CRSB y Evidencias Socialización cumplimientos de tiempos para proc sancionatorios Para el día 11 de Octubre de 2022 se tiene programada otra capacitación para asegurar que todo el personal reciba la capacitación.</t>
    </r>
    <r>
      <rPr>
        <sz val="11"/>
        <rFont val="Arial Narrow"/>
        <family val="2"/>
      </rPr>
      <t xml:space="preserve">
</t>
    </r>
    <r>
      <rPr>
        <b/>
        <sz val="11"/>
        <rFont val="Arial Narrow"/>
        <family val="2"/>
      </rPr>
      <t>DTOR:</t>
    </r>
    <r>
      <rPr>
        <sz val="11"/>
        <rFont val="Arial Narrow"/>
        <family val="2"/>
      </rPr>
      <t xml:space="preserve"> Se realizó dos sensbilizaciones al personal de la Dirección Territorial nuevo que apoyará procesos sancionatorios. Anexos: Anexo_1_Acta_sensibilzacion1 y Anexo_2_Acta_sensibilzacion2.
</t>
    </r>
    <r>
      <rPr>
        <b/>
        <sz val="11"/>
        <rFont val="Arial Narrow"/>
        <family val="2"/>
      </rPr>
      <t>DTPA</t>
    </r>
    <r>
      <rPr>
        <sz val="11"/>
        <rFont val="Arial Narrow"/>
        <family val="2"/>
      </rPr>
      <t xml:space="preserve">: Evidencias. Acta comité DTPA 5-8 Julio-2022 final, Listado asistencia comité DTPA julio 5-7 (3)
DTAN: DTAN: Con EL fin de dar cumplimiento al seguimiento a riesgos, en el 2do cuatrimestre 2022 se cargan las respectivas actas de reunión donde se adelantaron sesiones de sensibilización al respecto de la Ley 1333 de 2009 y demás normas concordantes, junto con correos electrónicos de difusión posterior a la sensibilización con material didáctico, así como reportes e informes del estado de los expedientes sancionatorios. Asimismo, se incluyen las evidencias de acciones adelantadas en el mes de abril de 2022 que corresponden al cuatrimestre I, los cuales dada la periodicidad con que se requirió la información (30-03-2022), no fueron reportados pues no existían. </t>
    </r>
    <r>
      <rPr>
        <b/>
        <sz val="11"/>
        <rFont val="Arial Narrow"/>
        <family val="2"/>
      </rPr>
      <t>Asistencias y correos.</t>
    </r>
  </si>
  <si>
    <r>
      <rPr>
        <b/>
        <sz val="11"/>
        <rFont val="Arial Narrow"/>
        <family val="2"/>
      </rPr>
      <t>DTAM</t>
    </r>
    <r>
      <rPr>
        <sz val="11"/>
        <rFont val="Arial Narrow"/>
        <family val="2"/>
      </rPr>
      <t>: 09/08/2022</t>
    </r>
  </si>
  <si>
    <r>
      <rPr>
        <b/>
        <sz val="11"/>
        <rFont val="Arial Narrow"/>
        <family val="2"/>
      </rPr>
      <t>DTAM</t>
    </r>
    <r>
      <rPr>
        <sz val="11"/>
        <rFont val="Arial Narrow"/>
        <family val="2"/>
      </rPr>
      <t>: Acorde a la acción de control Se actualiza matriz oficial del estado de los procesos sancionatorios de la DTAM. Anexo 1 Riesgo 232 Matriz sancionatorios</t>
    </r>
  </si>
  <si>
    <r>
      <rPr>
        <b/>
        <sz val="11"/>
        <rFont val="Arial Narrow"/>
        <family val="2"/>
      </rPr>
      <t>DTAO y AP (PNN Cueva De Los Guacharos, PNN Complejo volcánico Doña Juana, PNN Las Hermosas, PNN Las Orquideas, PNN Los Nevados, PNN Nevado Del Huila, PNN Purace, PNN Selva De Florencia. PNN Tatama, SFF Galeras, SFF Isla De La Corota y SFF Otun Quimbaya):</t>
    </r>
    <r>
      <rPr>
        <sz val="11"/>
        <rFont val="Arial Narrow"/>
        <family val="2"/>
      </rPr>
      <t xml:space="preserve"> La DTAO realiza seguimiento trimestral a los indicadores relacionados con el procedimiento sancionatorio, con el objetivo de identificar el movimiento de los procedimientos. 
Evidencia DTAO: PAA-2022 FORMATO DE SEGUIMIENTO DTAO I TRIM</t>
    </r>
  </si>
  <si>
    <r>
      <rPr>
        <b/>
        <sz val="11"/>
        <rFont val="Arial Narrow"/>
        <family val="2"/>
      </rPr>
      <t>DTAO y AP</t>
    </r>
    <r>
      <rPr>
        <sz val="11"/>
        <rFont val="Arial Narrow"/>
        <family val="2"/>
      </rPr>
      <t xml:space="preserve"> (PNN Cueva De Los Guacharos, PNN Complejo volcánico Doña Juana, PNN Las Hermosas, PNN Las Orquideas, PNN Los Nevados, PNN Nevado Del Huila, PNN Purace, PNN Selva De Florencia. PNN Tatama, SFF Galeras, SFF Isla De La Corota y SFF Otun Quimbaya): La DTAO realiza seguimiento trimestral a los indicadores relacionados con el procedimiento sancionatorio, con el objetivo de identificar el movimiento de los procedimientos, las AP envian los reporte de movimientos de sancionatorios  
</t>
    </r>
    <r>
      <rPr>
        <b/>
        <sz val="11"/>
        <rFont val="Arial Narrow"/>
        <family val="2"/>
      </rPr>
      <t>Evidencia:</t>
    </r>
    <r>
      <rPr>
        <sz val="11"/>
        <rFont val="Arial Narrow"/>
        <family val="2"/>
      </rPr>
      <t xml:space="preserve"> Matriz - plantilla para reporte de procesos sancionatorios-DTAOa Junio 2022
</t>
    </r>
    <r>
      <rPr>
        <b/>
        <sz val="11"/>
        <rFont val="Arial Narrow"/>
        <family val="2"/>
      </rPr>
      <t>Otun</t>
    </r>
    <r>
      <rPr>
        <sz val="11"/>
        <rFont val="Arial Narrow"/>
        <family val="2"/>
      </rPr>
      <t xml:space="preserve">:Reporte Novedad Sancionatorios II CUATRI
</t>
    </r>
    <r>
      <rPr>
        <b/>
        <sz val="11"/>
        <rFont val="Arial Narrow"/>
        <family val="2"/>
      </rPr>
      <t>Corota</t>
    </r>
    <r>
      <rPr>
        <sz val="11"/>
        <rFont val="Arial Narrow"/>
        <family val="2"/>
      </rPr>
      <t xml:space="preserve">:1. Memo 120226260001923_00001
</t>
    </r>
    <r>
      <rPr>
        <b/>
        <sz val="11"/>
        <rFont val="Arial Narrow"/>
        <family val="2"/>
      </rPr>
      <t xml:space="preserve">Galeras </t>
    </r>
    <r>
      <rPr>
        <sz val="11"/>
        <rFont val="Arial Narrow"/>
        <family val="2"/>
      </rPr>
      <t xml:space="preserve">Correo - Conductas sancionatorias Galeras - Riesgo 231
</t>
    </r>
    <r>
      <rPr>
        <b/>
        <sz val="11"/>
        <rFont val="Arial Narrow"/>
        <family val="2"/>
      </rPr>
      <t xml:space="preserve">PNN Tatamá: </t>
    </r>
    <r>
      <rPr>
        <sz val="11"/>
        <rFont val="Arial Narrow"/>
        <family val="2"/>
      </rPr>
      <t xml:space="preserve">Correo - Reporte procesos sancionatorios PNN Tatamá
</t>
    </r>
    <r>
      <rPr>
        <b/>
        <sz val="11"/>
        <rFont val="Arial Narrow"/>
        <family val="2"/>
      </rPr>
      <t xml:space="preserve"> PNN Selva de Florencia: </t>
    </r>
    <r>
      <rPr>
        <sz val="11"/>
        <rFont val="Arial Narrow"/>
        <family val="2"/>
      </rPr>
      <t xml:space="preserve">Correo - Procesos sancionatorios PNN Selva de Florencia
</t>
    </r>
    <r>
      <rPr>
        <b/>
        <sz val="11"/>
        <rFont val="Arial Narrow"/>
        <family val="2"/>
      </rPr>
      <t>PNN Puracé</t>
    </r>
    <r>
      <rPr>
        <sz val="11"/>
        <rFont val="Arial Narrow"/>
        <family val="2"/>
      </rPr>
      <t xml:space="preserve">: correo- Reporte infracciones ambientales II cuatrimestre 2022_PNN Puracé
</t>
    </r>
    <r>
      <rPr>
        <b/>
        <sz val="11"/>
        <rFont val="Arial Narrow"/>
        <family val="2"/>
      </rPr>
      <t>Nevado del huila:</t>
    </r>
    <r>
      <rPr>
        <sz val="11"/>
        <rFont val="Arial Narrow"/>
        <family val="2"/>
      </rPr>
      <t xml:space="preserve"> Correo NO sancionatorios NHU II Cuatrimestre 2022
</t>
    </r>
    <r>
      <rPr>
        <b/>
        <sz val="11"/>
        <rFont val="Arial Narrow"/>
        <family val="2"/>
      </rPr>
      <t>Nevados</t>
    </r>
    <r>
      <rPr>
        <sz val="11"/>
        <rFont val="Arial Narrow"/>
        <family val="2"/>
      </rPr>
      <t xml:space="preserve">: memorando 20226200001453
</t>
    </r>
    <r>
      <rPr>
        <b/>
        <sz val="11"/>
        <rFont val="Arial Narrow"/>
        <family val="2"/>
      </rPr>
      <t>PNN Las Orquideas:</t>
    </r>
    <r>
      <rPr>
        <sz val="11"/>
        <rFont val="Arial Narrow"/>
        <family val="2"/>
      </rPr>
      <t xml:space="preserve"> Correo - procesos_sancionatorios_PNN Las Orquideas_ _ 2 cuatrimestre 2022.pdf
</t>
    </r>
    <r>
      <rPr>
        <b/>
        <sz val="11"/>
        <rFont val="Arial Narrow"/>
        <family val="2"/>
      </rPr>
      <t>Hermosas</t>
    </r>
    <r>
      <rPr>
        <sz val="11"/>
        <rFont val="Arial Narrow"/>
        <family val="2"/>
      </rPr>
      <t xml:space="preserve">: Correo - reporte a la DT de Medida prev HER orfeo 20226190000026  remi DT MP HER
</t>
    </r>
    <r>
      <rPr>
        <b/>
        <sz val="11"/>
        <rFont val="Arial Narrow"/>
        <family val="2"/>
      </rPr>
      <t>Guacharos:</t>
    </r>
    <r>
      <rPr>
        <sz val="11"/>
        <rFont val="Arial Narrow"/>
        <family val="2"/>
      </rPr>
      <t xml:space="preserve"> Correo - Seguimiento al riesgo 231-guacharos
</t>
    </r>
    <r>
      <rPr>
        <b/>
        <sz val="11"/>
        <rFont val="Arial Narrow"/>
        <family val="2"/>
      </rPr>
      <t xml:space="preserve">CVD juanaC : </t>
    </r>
    <r>
      <rPr>
        <sz val="11"/>
        <rFont val="Arial Narrow"/>
        <family val="2"/>
      </rPr>
      <t xml:space="preserve">Correo  - Reporte infracciones ambientales II cuatrimestre 2022 PNN CVDJC
</t>
    </r>
  </si>
  <si>
    <r>
      <rPr>
        <b/>
        <sz val="11"/>
        <rFont val="Arial Narrow"/>
        <family val="2"/>
      </rPr>
      <t xml:space="preserve">PNN Cueva De Los Guacharos, PNN Complejo volcánico Doña Juana, PNN Las Hermosas, PNN Las Orquideas, PNN Los Nevados, PNN Nevado Del Huila, PNN Purace, PNN Selva De Florencia. PNN Tatama, SFF Galeras, SFF Isla De La Corota y SFF Otun Quimbaya: </t>
    </r>
    <r>
      <rPr>
        <sz val="11"/>
        <rFont val="Arial Narrow"/>
        <family val="2"/>
      </rPr>
      <t xml:space="preserve">Las capacitaciones  para las AP serán coordinadas por la DTAO con cada uno de los jefes de AP y se  encuentran programadas para el segundo trimestre de la vigencia 2022,
Evidencias: Correo  - PROGRAMACION DE CAPACITACIONES PROCESOS SANCIONATORIOS
</t>
    </r>
  </si>
  <si>
    <r>
      <t xml:space="preserve">PNN Cueva De Los Guacharos: 0%
PNN Complejo volcánico Doña Juana: 0%
PNN Las Hermosas: 0%
PNN Las Orquideas: 0%
PNN Los Nevados: 0%
PNN Nevado Del Huila: </t>
    </r>
    <r>
      <rPr>
        <sz val="11"/>
        <rFont val="Arial Narrow"/>
        <family val="2"/>
      </rPr>
      <t>0%</t>
    </r>
    <r>
      <rPr>
        <b/>
        <sz val="11"/>
        <rFont val="Arial Narrow"/>
        <family val="2"/>
      </rPr>
      <t xml:space="preserve">
PNN Purace: </t>
    </r>
    <r>
      <rPr>
        <sz val="11"/>
        <rFont val="Arial Narrow"/>
        <family val="2"/>
      </rPr>
      <t>0%</t>
    </r>
    <r>
      <rPr>
        <b/>
        <sz val="11"/>
        <rFont val="Arial Narrow"/>
        <family val="2"/>
      </rPr>
      <t xml:space="preserve">
PNN Selva De Florencia: </t>
    </r>
    <r>
      <rPr>
        <sz val="11"/>
        <rFont val="Arial Narrow"/>
        <family val="2"/>
      </rPr>
      <t>0%</t>
    </r>
    <r>
      <rPr>
        <b/>
        <sz val="11"/>
        <rFont val="Arial Narrow"/>
        <family val="2"/>
      </rPr>
      <t xml:space="preserve">
PNN Tatama: </t>
    </r>
    <r>
      <rPr>
        <sz val="11"/>
        <rFont val="Arial Narrow"/>
        <family val="2"/>
      </rPr>
      <t xml:space="preserve">0%
</t>
    </r>
    <r>
      <rPr>
        <b/>
        <sz val="11"/>
        <rFont val="Arial Narrow"/>
        <family val="2"/>
      </rPr>
      <t xml:space="preserve">SFF Galeras: </t>
    </r>
    <r>
      <rPr>
        <sz val="11"/>
        <rFont val="Arial Narrow"/>
        <family val="2"/>
      </rPr>
      <t>0%</t>
    </r>
    <r>
      <rPr>
        <b/>
        <sz val="11"/>
        <rFont val="Arial Narrow"/>
        <family val="2"/>
      </rPr>
      <t xml:space="preserve">
SFF Isla De La Corota:</t>
    </r>
    <r>
      <rPr>
        <sz val="11"/>
        <rFont val="Arial Narrow"/>
        <family val="2"/>
      </rPr>
      <t xml:space="preserve"> 0%</t>
    </r>
    <r>
      <rPr>
        <b/>
        <sz val="11"/>
        <rFont val="Arial Narrow"/>
        <family val="2"/>
      </rPr>
      <t xml:space="preserve">
SFF Otun Quimbaya: </t>
    </r>
    <r>
      <rPr>
        <sz val="11"/>
        <rFont val="Arial Narrow"/>
        <family val="2"/>
      </rPr>
      <t>0%</t>
    </r>
  </si>
  <si>
    <r>
      <t>DTAO:</t>
    </r>
    <r>
      <rPr>
        <sz val="11"/>
        <rFont val="Arial Narrow"/>
        <family val="2"/>
      </rPr>
      <t xml:space="preserve"> 04/08/2012</t>
    </r>
    <r>
      <rPr>
        <b/>
        <sz val="11"/>
        <rFont val="Arial Narrow"/>
        <family val="2"/>
      </rPr>
      <t xml:space="preserve">
PNN Cueva De Los Guacharos: </t>
    </r>
    <r>
      <rPr>
        <sz val="11"/>
        <rFont val="Arial Narrow"/>
        <family val="2"/>
      </rPr>
      <t>04/08/2022</t>
    </r>
    <r>
      <rPr>
        <b/>
        <sz val="11"/>
        <rFont val="Arial Narrow"/>
        <family val="2"/>
      </rPr>
      <t xml:space="preserve">
PNN Complejo volcánico Doña Juana: </t>
    </r>
    <r>
      <rPr>
        <sz val="11"/>
        <rFont val="Arial Narrow"/>
        <family val="2"/>
      </rPr>
      <t>04/08/2022</t>
    </r>
    <r>
      <rPr>
        <b/>
        <sz val="11"/>
        <rFont val="Arial Narrow"/>
        <family val="2"/>
      </rPr>
      <t xml:space="preserve">
PNN Las Hermosas: </t>
    </r>
    <r>
      <rPr>
        <sz val="11"/>
        <rFont val="Arial Narrow"/>
        <family val="2"/>
      </rPr>
      <t>04/08/2022</t>
    </r>
    <r>
      <rPr>
        <b/>
        <sz val="11"/>
        <rFont val="Arial Narrow"/>
        <family val="2"/>
      </rPr>
      <t xml:space="preserve">
PNN Las Orquideas: </t>
    </r>
    <r>
      <rPr>
        <sz val="11"/>
        <rFont val="Arial Narrow"/>
        <family val="2"/>
      </rPr>
      <t>04/08/2022</t>
    </r>
    <r>
      <rPr>
        <b/>
        <sz val="11"/>
        <rFont val="Arial Narrow"/>
        <family val="2"/>
      </rPr>
      <t xml:space="preserve">
PNN Los Nevados: </t>
    </r>
    <r>
      <rPr>
        <sz val="11"/>
        <rFont val="Arial Narrow"/>
        <family val="2"/>
      </rPr>
      <t>04/08/2022</t>
    </r>
    <r>
      <rPr>
        <b/>
        <sz val="11"/>
        <rFont val="Arial Narrow"/>
        <family val="2"/>
      </rPr>
      <t xml:space="preserve">
PNN Nevado Del Huila: </t>
    </r>
    <r>
      <rPr>
        <sz val="11"/>
        <rFont val="Arial Narrow"/>
        <family val="2"/>
      </rPr>
      <t>04/08/2022</t>
    </r>
    <r>
      <rPr>
        <b/>
        <sz val="11"/>
        <rFont val="Arial Narrow"/>
        <family val="2"/>
      </rPr>
      <t xml:space="preserve">
PNN Purace: </t>
    </r>
    <r>
      <rPr>
        <sz val="11"/>
        <rFont val="Arial Narrow"/>
        <family val="2"/>
      </rPr>
      <t>04/08/2022</t>
    </r>
    <r>
      <rPr>
        <b/>
        <sz val="11"/>
        <rFont val="Arial Narrow"/>
        <family val="2"/>
      </rPr>
      <t xml:space="preserve">
PNN Selva De Florencia: </t>
    </r>
    <r>
      <rPr>
        <sz val="11"/>
        <rFont val="Arial Narrow"/>
        <family val="2"/>
      </rPr>
      <t>04/08/2022</t>
    </r>
    <r>
      <rPr>
        <b/>
        <sz val="11"/>
        <rFont val="Arial Narrow"/>
        <family val="2"/>
      </rPr>
      <t xml:space="preserve">
PNN Tatama: </t>
    </r>
    <r>
      <rPr>
        <sz val="11"/>
        <rFont val="Arial Narrow"/>
        <family val="2"/>
      </rPr>
      <t xml:space="preserve">04/08/2022
</t>
    </r>
    <r>
      <rPr>
        <b/>
        <sz val="11"/>
        <rFont val="Arial Narrow"/>
        <family val="2"/>
      </rPr>
      <t xml:space="preserve">SFF Galeras: </t>
    </r>
    <r>
      <rPr>
        <sz val="11"/>
        <rFont val="Arial Narrow"/>
        <family val="2"/>
      </rPr>
      <t>04/08/2022</t>
    </r>
    <r>
      <rPr>
        <b/>
        <sz val="11"/>
        <rFont val="Arial Narrow"/>
        <family val="2"/>
      </rPr>
      <t xml:space="preserve">
SFF Isla De La Corota:</t>
    </r>
    <r>
      <rPr>
        <sz val="11"/>
        <rFont val="Arial Narrow"/>
        <family val="2"/>
      </rPr>
      <t xml:space="preserve"> 04/08/2022</t>
    </r>
    <r>
      <rPr>
        <b/>
        <sz val="11"/>
        <rFont val="Arial Narrow"/>
        <family val="2"/>
      </rPr>
      <t xml:space="preserve">
SFF Otun Quimbaya: </t>
    </r>
    <r>
      <rPr>
        <sz val="11"/>
        <rFont val="Arial Narrow"/>
        <family val="2"/>
      </rPr>
      <t>04/08/2022</t>
    </r>
  </si>
  <si>
    <r>
      <rPr>
        <b/>
        <sz val="11"/>
        <rFont val="Arial Narrow"/>
        <family val="2"/>
      </rPr>
      <t xml:space="preserve">DTAO: </t>
    </r>
    <r>
      <rPr>
        <sz val="11"/>
        <rFont val="Arial Narrow"/>
        <family val="2"/>
      </rPr>
      <t xml:space="preserve">Se realizaron las sensibilizaciones a las 12 AP de la DTAO, 1 jornada el 29 de abril de 2022, 6 jornadas los días  2, 3 y 4 mayo de 2022, 1 jornada 14 julio 2022, 1 jornada el 5 julio 2022,
Evidencias: PRESENTACION MEDIDAS PREVENTIVAS 2022
asistencia  2 pm 02.05.2022 TAT Otún
asistencia  2 pm 03.05.2022 GUA
asistencia  2 pm 04.05.2022 TAT, ORQ, CVDJC
asistencia 10 am 02.05.2022 hermosas
asistencia 10 am 03.05.2022 PNN NHU
asistencia 10 am 04.05.2022 selva de florencia
Asistencia nevados 14 07 2022
Asistencia COROTA 5 7 2022
Lista de asistencia proceso sancionatorio 29abril2022 GAL
Lista de asistencia taller sancionatorio 14-7-22 presencial NEV
Lista de asistencia PUR 
</t>
    </r>
    <r>
      <rPr>
        <b/>
        <sz val="11"/>
        <rFont val="Arial Narrow"/>
        <family val="2"/>
      </rPr>
      <t>PNN CV Doña Juana Cascabel:</t>
    </r>
    <r>
      <rPr>
        <sz val="11"/>
        <rFont val="Arial Narrow"/>
        <family val="2"/>
      </rPr>
      <t xml:space="preserve"> asistencia  2 pm 04.05.2022 TAT, ORQ, CVDJC
</t>
    </r>
    <r>
      <rPr>
        <b/>
        <sz val="11"/>
        <rFont val="Arial Narrow"/>
        <family val="2"/>
      </rPr>
      <t>PNN Cueva de los Guacharos:</t>
    </r>
    <r>
      <rPr>
        <sz val="11"/>
        <rFont val="Arial Narrow"/>
        <family val="2"/>
      </rPr>
      <t xml:space="preserve"> asistencia  2 pm 03.05.2022 GUA
</t>
    </r>
    <r>
      <rPr>
        <b/>
        <sz val="11"/>
        <rFont val="Arial Narrow"/>
        <family val="2"/>
      </rPr>
      <t>PNN Las Hermosas:</t>
    </r>
    <r>
      <rPr>
        <sz val="11"/>
        <rFont val="Arial Narrow"/>
        <family val="2"/>
      </rPr>
      <t xml:space="preserve"> LISTA _ASISTENCIA_CAPACITACION_PROCESOS-SANCIONATORIOS y EVALUACION_IMPACTO_CAPACIATCION_PROCESOS_SANCIONATORIOS (1)
</t>
    </r>
    <r>
      <rPr>
        <b/>
        <sz val="11"/>
        <rFont val="Arial Narrow"/>
        <family val="2"/>
      </rPr>
      <t>PNN Las Orquídeas:</t>
    </r>
    <r>
      <rPr>
        <sz val="11"/>
        <rFont val="Arial Narrow"/>
        <family val="2"/>
      </rPr>
      <t xml:space="preserve"> asistencia  2 pm 04.05.2022 TAT, ORQ, CVDJC
</t>
    </r>
    <r>
      <rPr>
        <b/>
        <sz val="11"/>
        <rFont val="Arial Narrow"/>
        <family val="2"/>
      </rPr>
      <t>PNN Los Nevados:</t>
    </r>
    <r>
      <rPr>
        <sz val="11"/>
        <rFont val="Arial Narrow"/>
        <family val="2"/>
      </rPr>
      <t xml:space="preserve"> Asistencia nevados 14 07 2022 y Lista de asistencia taller sancionatorio 14-7-22 presencial NEV
</t>
    </r>
    <r>
      <rPr>
        <b/>
        <sz val="11"/>
        <rFont val="Arial Narrow"/>
        <family val="2"/>
      </rPr>
      <t>PNN Nevado Del Huila:</t>
    </r>
    <r>
      <rPr>
        <sz val="11"/>
        <rFont val="Arial Narrow"/>
        <family val="2"/>
      </rPr>
      <t xml:space="preserve"> asistencia 10 am 03.05.2022 PNN NHU
</t>
    </r>
    <r>
      <rPr>
        <b/>
        <sz val="11"/>
        <rFont val="Arial Narrow"/>
        <family val="2"/>
      </rPr>
      <t xml:space="preserve">PNN Purace: </t>
    </r>
    <r>
      <rPr>
        <sz val="11"/>
        <rFont val="Arial Narrow"/>
        <family val="2"/>
      </rPr>
      <t xml:space="preserve">lista de Asistencia PUR
</t>
    </r>
    <r>
      <rPr>
        <b/>
        <sz val="11"/>
        <rFont val="Arial Narrow"/>
        <family val="2"/>
      </rPr>
      <t>PNN Selva de Florencia:</t>
    </r>
    <r>
      <rPr>
        <sz val="11"/>
        <rFont val="Arial Narrow"/>
        <family val="2"/>
      </rPr>
      <t xml:space="preserve"> asistencia 10 am 04.05.2022 selva de florencia</t>
    </r>
    <r>
      <rPr>
        <b/>
        <sz val="11"/>
        <rFont val="Arial Narrow"/>
        <family val="2"/>
      </rPr>
      <t xml:space="preserve">
PNN Tatama: </t>
    </r>
    <r>
      <rPr>
        <sz val="11"/>
        <rFont val="Arial Narrow"/>
        <family val="2"/>
      </rPr>
      <t xml:space="preserve">asistencia  2 pm 02.05.2022 TAT Otún y asistencia  2 pm 04.05.2022 TAT, ORQ, CVDJC
</t>
    </r>
    <r>
      <rPr>
        <b/>
        <sz val="11"/>
        <rFont val="Arial Narrow"/>
        <family val="2"/>
      </rPr>
      <t>SFF Galeras</t>
    </r>
    <r>
      <rPr>
        <sz val="11"/>
        <rFont val="Arial Narrow"/>
        <family val="2"/>
      </rPr>
      <t xml:space="preserve">: Anexo 1_Sensibilizacion_29 abril
</t>
    </r>
    <r>
      <rPr>
        <b/>
        <sz val="11"/>
        <rFont val="Arial Narrow"/>
        <family val="2"/>
      </rPr>
      <t>SFF Isla de La Corota</t>
    </r>
    <r>
      <rPr>
        <sz val="11"/>
        <rFont val="Arial Narrow"/>
        <family val="2"/>
      </rPr>
      <t xml:space="preserve">: Asistencia COROTA 5 7 2022
</t>
    </r>
    <r>
      <rPr>
        <b/>
        <sz val="11"/>
        <rFont val="Arial Narrow"/>
        <family val="2"/>
      </rPr>
      <t>SFF Otún Quimbaya</t>
    </r>
    <r>
      <rPr>
        <sz val="11"/>
        <rFont val="Arial Narrow"/>
        <family val="2"/>
      </rPr>
      <t>: asistencia  2 pm 02.05.2022 TAT Otún</t>
    </r>
  </si>
  <si>
    <r>
      <t>DTAO:</t>
    </r>
    <r>
      <rPr>
        <sz val="11"/>
        <rFont val="Arial Narrow"/>
        <family val="2"/>
      </rPr>
      <t xml:space="preserve"> 04/08/2022</t>
    </r>
  </si>
  <si>
    <r>
      <t xml:space="preserve">PNN Paramillo: </t>
    </r>
    <r>
      <rPr>
        <sz val="11"/>
        <rFont val="Arial Narrow"/>
        <family val="2"/>
      </rPr>
      <t xml:space="preserve">1/08/2022
</t>
    </r>
    <r>
      <rPr>
        <b/>
        <sz val="11"/>
        <rFont val="Arial Narrow"/>
        <family val="2"/>
      </rPr>
      <t xml:space="preserve">PNN Tayrona: </t>
    </r>
    <r>
      <rPr>
        <sz val="11"/>
        <rFont val="Arial Narrow"/>
        <family val="2"/>
      </rPr>
      <t>1/08/2022</t>
    </r>
    <r>
      <rPr>
        <b/>
        <sz val="11"/>
        <rFont val="Arial Narrow"/>
        <family val="2"/>
      </rPr>
      <t xml:space="preserve">
PNN CGSM: </t>
    </r>
    <r>
      <rPr>
        <sz val="11"/>
        <rFont val="Arial Narrow"/>
        <family val="2"/>
      </rPr>
      <t>1/08/2022</t>
    </r>
    <r>
      <rPr>
        <b/>
        <sz val="11"/>
        <rFont val="Arial Narrow"/>
        <family val="2"/>
      </rPr>
      <t xml:space="preserve">
EL CORCHAL: </t>
    </r>
    <r>
      <rPr>
        <sz val="11"/>
        <rFont val="Arial Narrow"/>
        <family val="2"/>
      </rPr>
      <t>1/08/2022</t>
    </r>
    <r>
      <rPr>
        <b/>
        <sz val="11"/>
        <rFont val="Arial Narrow"/>
        <family val="2"/>
      </rPr>
      <t xml:space="preserve">
PROVIDENCIA: </t>
    </r>
    <r>
      <rPr>
        <sz val="11"/>
        <rFont val="Arial Narrow"/>
        <family val="2"/>
      </rPr>
      <t>1/08/2022</t>
    </r>
    <r>
      <rPr>
        <b/>
        <sz val="11"/>
        <rFont val="Arial Narrow"/>
        <family val="2"/>
      </rPr>
      <t xml:space="preserve">
CRSB: </t>
    </r>
    <r>
      <rPr>
        <sz val="11"/>
        <rFont val="Arial Narrow"/>
        <family val="2"/>
      </rPr>
      <t>1/08/2022</t>
    </r>
    <r>
      <rPr>
        <b/>
        <sz val="11"/>
        <rFont val="Arial Narrow"/>
        <family val="2"/>
      </rPr>
      <t xml:space="preserve">
CORALES DE PROFUNDIDAD: </t>
    </r>
    <r>
      <rPr>
        <sz val="11"/>
        <rFont val="Arial Narrow"/>
        <family val="2"/>
      </rPr>
      <t>1/08/2022</t>
    </r>
    <r>
      <rPr>
        <b/>
        <sz val="11"/>
        <rFont val="Arial Narrow"/>
        <family val="2"/>
      </rPr>
      <t xml:space="preserve">
VIPIS </t>
    </r>
    <r>
      <rPr>
        <sz val="11"/>
        <rFont val="Arial Narrow"/>
        <family val="2"/>
      </rPr>
      <t>1/08/2022</t>
    </r>
    <r>
      <rPr>
        <b/>
        <sz val="11"/>
        <rFont val="Arial Narrow"/>
        <family val="2"/>
      </rPr>
      <t xml:space="preserve">
LOC COLORADOS:  </t>
    </r>
    <r>
      <rPr>
        <sz val="11"/>
        <rFont val="Arial Narrow"/>
        <family val="2"/>
      </rPr>
      <t>1/08/2022</t>
    </r>
    <r>
      <rPr>
        <b/>
        <sz val="11"/>
        <rFont val="Arial Narrow"/>
        <family val="2"/>
      </rPr>
      <t xml:space="preserve">
MACUIRA</t>
    </r>
    <r>
      <rPr>
        <sz val="11"/>
        <rFont val="Arial Narrow"/>
        <family val="2"/>
      </rPr>
      <t>:1/08/2022</t>
    </r>
    <r>
      <rPr>
        <b/>
        <sz val="11"/>
        <rFont val="Arial Narrow"/>
        <family val="2"/>
      </rPr>
      <t xml:space="preserve">
LOS FLAMENCOS: </t>
    </r>
    <r>
      <rPr>
        <sz val="11"/>
        <rFont val="Arial Narrow"/>
        <family val="2"/>
      </rPr>
      <t>1/08/2022</t>
    </r>
    <r>
      <rPr>
        <b/>
        <sz val="11"/>
        <rFont val="Arial Narrow"/>
        <family val="2"/>
      </rPr>
      <t xml:space="preserve">
SNSM: </t>
    </r>
    <r>
      <rPr>
        <sz val="11"/>
        <rFont val="Arial Narrow"/>
        <family val="2"/>
      </rPr>
      <t>1/08/2022</t>
    </r>
    <r>
      <rPr>
        <b/>
        <sz val="11"/>
        <rFont val="Arial Narrow"/>
        <family val="2"/>
      </rPr>
      <t xml:space="preserve">
ACANDÍ: </t>
    </r>
    <r>
      <rPr>
        <sz val="11"/>
        <rFont val="Arial Narrow"/>
        <family val="2"/>
      </rPr>
      <t>1/08/2022</t>
    </r>
    <r>
      <rPr>
        <b/>
        <sz val="11"/>
        <rFont val="Arial Narrow"/>
        <family val="2"/>
      </rPr>
      <t xml:space="preserve">
PORTETE:</t>
    </r>
    <r>
      <rPr>
        <sz val="11"/>
        <rFont val="Arial Narrow"/>
        <family val="2"/>
      </rPr>
      <t xml:space="preserve"> 1/08/2022</t>
    </r>
  </si>
  <si>
    <r>
      <rPr>
        <b/>
        <sz val="11"/>
        <rFont val="Arial Narrow"/>
        <family val="2"/>
      </rPr>
      <t>PNN Paramillo</t>
    </r>
    <r>
      <rPr>
        <sz val="11"/>
        <rFont val="Arial Narrow"/>
        <family val="2"/>
      </rPr>
      <t xml:space="preserve">: En el PNN Paramillo no se adelantan procesos sancionatorios a los que deban hacerse seguimiento, dado que la presencia del conflicto armado que aún se mantiene al interior del AP y en su zona aledaña impone restricciones a la movilidad y al ejercicio de la autoridad ambiental. Además, los actores armados ilegales, son los principales dinamizadores de actividades que incrementan el deterioro ambiental, como son la ampliación de la frontera agrícola y pecuaria, igual, agencian o patrocinan la ocupación del PNN Paramillo por nuevas familias y hasta se han creado carteles, como el cartel de la madera en el municipio de Tierralta. Por ello el Parque no se compromete con el inicio de procesos sancionatorios, ya que se considera una irresponsabilidad, y peor aún, una falta de seriedad institucional pretender ejercer autoridad a través de la imposición de ejercicios sancionatorios al interior del AP, cuando no se tiene el más mínimo control del territorio, y cuando aún, contando con las más mínimas garantías para desarrollar estas actividades, ya que se cuenta con el acompañamiento de la Fuerza Pública y autoridades como la Fiscalía, CTI, Policía con funciones judiciales al momento de adelantar una actividad relacionada con el sancionatorio, pero una vez cesa el acompañamiento de estas instituciones el funcionario del PNNP queda a merced del particular, o de la organización criminal que está detrás de la actividad ilegal sobre la cual se pretende ejercer el ejercicio de la autoridad ambiental. EVIDENCIA: Reporte no presencia de actuaciones sancionatorias en PNN Paramillo. 2022_06_03 Memorando informe conductas sancionatorias del PNN Paramillo. 
</t>
    </r>
    <r>
      <rPr>
        <b/>
        <sz val="11"/>
        <rFont val="Arial Narrow"/>
        <family val="2"/>
      </rPr>
      <t>PNN Tayrona</t>
    </r>
    <r>
      <rPr>
        <sz val="11"/>
        <rFont val="Arial Narrow"/>
        <family val="2"/>
      </rPr>
      <t xml:space="preserve">: Durante el periodo en el PNN Tayrona se comunicaron a la DTCA tres hechos que constituyen presunta infracción ambiental en el AP, las cuales quedaron consignados en los siguientes Autos administrativos: Auto 001 de mayo 20 de 2022; Por el cual se impone una medida preventiva de suspensión de proyecto obra o actividad contra el señor Celso Zúñiga y se adoptan otras determinaciones. Auto 002 de junio 21 de 2022: Por el cual se impone una medida preventiva de suspensión de obra proyecto o actividad contra el señor Camilo Dávila Jimeno y se adoptan otras determinaciones. Auto 003 de julio 18 de 2022: Por medio de la cual se legaliza una medida preventiva en flagrancia consistente en la suspensión de obra proyecto o actividad en contra del Señor Víctor Corredor Corredor y se adoptan otras determinaciones. Evidencias: 120226720004783_Oficio remisión informe conductas sancionatorias PNN Tayrona; INFORME Y ANEXO
</t>
    </r>
    <r>
      <rPr>
        <b/>
        <sz val="11"/>
        <rFont val="Arial Narrow"/>
        <family val="2"/>
      </rPr>
      <t>SFF CGSM:</t>
    </r>
    <r>
      <rPr>
        <sz val="11"/>
        <rFont val="Arial Narrow"/>
        <family val="2"/>
      </rPr>
      <t xml:space="preserve"> El AP remitió a través del SGD a la DTCA informe de sancionatorios del segundo trimestre de la vigencia 2022. INFORME SANCIONATORIOS
</t>
    </r>
    <r>
      <rPr>
        <b/>
        <sz val="11"/>
        <rFont val="Arial Narrow"/>
        <family val="2"/>
      </rPr>
      <t>SFF El Corchal</t>
    </r>
    <r>
      <rPr>
        <sz val="11"/>
        <rFont val="Arial Narrow"/>
        <family val="2"/>
      </rPr>
      <t xml:space="preserve">: Dadas las condiciones y presencia de actores armados en el contexto del Corchal MH, no se aplican procesos sancionatorios, por seguridad del personal del Área Protegida. Se trabaja con las comunidades en una mesa temática donde se discuten las presiones y acciones alternativas, como mecanismo para disminuir presiones. Evidencia: Memorando_Reporte_Sancionatorios-SFFCMH-Julio (Memorando No.20226740001093 del 28 de julio de 2022, dirigido a la DTCA, donde se reporta la no existencia de sancionatorios en el área protegida).
</t>
    </r>
    <r>
      <rPr>
        <b/>
        <sz val="11"/>
        <rFont val="Arial Narrow"/>
        <family val="2"/>
      </rPr>
      <t xml:space="preserve">PNN Old Providence: </t>
    </r>
    <r>
      <rPr>
        <sz val="11"/>
        <rFont val="Arial Narrow"/>
        <family val="2"/>
      </rPr>
      <t xml:space="preserve">No existen procesos sancionatorios para el AP, se envió Memorando a la DT Caribe al respecto (Ver. 120226690003273_00001sancionatoriosmayojuniojulio)
</t>
    </r>
    <r>
      <rPr>
        <b/>
        <sz val="11"/>
        <rFont val="Arial Narrow"/>
        <family val="2"/>
      </rPr>
      <t>VIPIS</t>
    </r>
    <r>
      <rPr>
        <sz val="11"/>
        <rFont val="Arial Narrow"/>
        <family val="2"/>
      </rPr>
      <t xml:space="preserve">: El área Protegida remitió mediante ORFEO el reporte trimestral de las conductas sancionatorias realizadas en el área protegida. Durante este periodo no se adelantaron actuaciones ordenadas por la DTCA en los procesos existentes. Evidencia: Informe trimestral procesos sancionatorios; 20226770003193_MEMO-Conductas Sancionatorias. </t>
    </r>
    <r>
      <rPr>
        <b/>
        <sz val="11"/>
        <rFont val="Arial Narrow"/>
        <family val="2"/>
      </rPr>
      <t xml:space="preserve">
PNN Corales del Rosario y San Bernardo: </t>
    </r>
    <r>
      <rPr>
        <sz val="11"/>
        <rFont val="Arial Narrow"/>
        <family val="2"/>
      </rPr>
      <t xml:space="preserve">De acuerdo a las funciones del área en el marco del ejercicio de la autoridad ambiental, a la fecha se han realizado 11 comunicaciones de medidas preventivas.Anexo1. Medidas preventivas II trimestre 2022. Nota. No se anexan oficios debido a que fueron interpuestas ante indeterminados.
</t>
    </r>
    <r>
      <rPr>
        <b/>
        <sz val="11"/>
        <rFont val="Arial Narrow"/>
        <family val="2"/>
      </rPr>
      <t>PNN Corales de Profundidad</t>
    </r>
    <r>
      <rPr>
        <sz val="11"/>
        <rFont val="Arial Narrow"/>
        <family val="2"/>
      </rPr>
      <t xml:space="preserve">: El día 08 de julio se realiza reunión virtual con la profesional abogado de la DTCA, para solicitar apoyo y/o asesoría para dar continuidad al proceso sancionatorio relacionado con el auto 624 del 2019, concerniente al ingreso de un cabo de 180 Mts al almacén de la DTCA y posteriormente al área protegida. El día 22 de julio del 2022, se envía al abogado Luis Torres de la DTCA, respuesta del memorando No.20226530003653 de 07/07/2022, de solicitud ajuste acta de inventario y avaluó. Exp: 013 de 2020. El día 01 de agosto del 2022, se da respuesta al Director Territorial Caribe – DTCA. Gustavo Sánchez Herrera, con radicado No.20226670000663, del Auto  Auto No. 001 de febrero 26 de 2020 “Por el cual se imponen unas medidas preventivas contra INDETERMINADOS y se adoptan otras determinaciones”, relacionado con el acta de inventario y avaluó ajustada Exp.013 de 2020. El día 01 de agosto de 2022, se envía respuesta a la DTCA del acta de inventario y avaluó ajustada Exp.013 de 2020; también ese mismo día se envía, se envía el informe de avance del estado de las conductas sancionatorios ambientales realizados durante el periodo comprendido, entre el día 01 de mayo al 01 de agosto del 2022, en el PNN Corales de Profundidad, a la DTCA. Evidencias
Anexo 1. Lista_asist_ayu_mem_Juridica_DTCA_PNN_CPR_08_07_2022;
Anexo 2. 120226530003653_Acta_avalu_PNN_CPR-19_07_2022; 
Anexo 3. Email_acta_inven_avalúo_No. 01 de 2019_PNN_CPR_22_07_2022; Anexo 4. Rta DTCA_ajus_acta_invent_avaluo_01_08_2022 
Anexo 5. Memo_DTCA_conduc_sancio_PNN_CPR_01_08_2022
Anexo 6. Informe_conductas_sanciona_PNN_CPR_01_08_2022
</t>
    </r>
    <r>
      <rPr>
        <b/>
        <sz val="11"/>
        <rFont val="Arial Narrow"/>
        <family val="2"/>
      </rPr>
      <t>SFF Los colorados</t>
    </r>
    <r>
      <rPr>
        <sz val="11"/>
        <rFont val="Arial Narrow"/>
        <family val="2"/>
      </rPr>
      <t xml:space="preserve">: Se generó el informe asociado a las actuaciones adelantadas en torno a diligencias ordenadas desde la DTCA durante el segundo trimestre de la vigencia 2022 (Anexo 1. Informe trimestral Pro. Sanc II trimestre 2022) y se remitió a la DTCA mediante memorando 20226750002153 del 27 de julio de 2022 (Anexo 2. Memorando-informe-diligencias proc. Sanc-IITrimestre).
</t>
    </r>
    <r>
      <rPr>
        <b/>
        <sz val="11"/>
        <rFont val="Arial Narrow"/>
        <family val="2"/>
      </rPr>
      <t>PNN Macuira</t>
    </r>
    <r>
      <rPr>
        <sz val="11"/>
        <rFont val="Arial Narrow"/>
        <family val="2"/>
      </rPr>
      <t xml:space="preserve">: Durante el segundo cuatrimestre no se han presentado hechos que constituyan presunta infracción ambiental en el área protegida, así como tampoco se han realizado actuaciones que en el marco de los demás procesos sancionatorios competencia de la DT requieran el apoyo de la respectiva AP, el PNN MACUIRA mediante comunicación oficial memorando con Nº 20226680001873 lo ha comunicado a la DTCA. Evidencia: Mem_Seguim_proc_sancionatorio. 
</t>
    </r>
    <r>
      <rPr>
        <b/>
        <sz val="11"/>
        <rFont val="Arial Narrow"/>
        <family val="2"/>
      </rPr>
      <t xml:space="preserve">SFF Los Flamencos: </t>
    </r>
    <r>
      <rPr>
        <sz val="11"/>
        <rFont val="Arial Narrow"/>
        <family val="2"/>
      </rPr>
      <t xml:space="preserve">Por medio de memorando No. 20226760002113 del 02 de agosto de 2022, se comunica a la DTCA que se identificaron varias conductas o hechos que constituyen presunta infracción ambiental. De igual manera, se avanza en el desarrollo de las diligencias requeridas por la DTCA en el marco de los procesos sancionatorios ya existentes de vigencias anteriores. Evidencias: Anexo 1. Memorando Informe conductas Sancionatorias y Anexo 2. Informe de Conductas Sancionatorias SFF Los Flamencos
</t>
    </r>
    <r>
      <rPr>
        <b/>
        <sz val="11"/>
        <rFont val="Arial Narrow"/>
        <family val="2"/>
      </rPr>
      <t>PNN SNSM</t>
    </r>
    <r>
      <rPr>
        <sz val="11"/>
        <rFont val="Arial Narrow"/>
        <family val="2"/>
      </rPr>
      <t xml:space="preserve">: El PNN SNSM elaboró y remitió el informe de seguimiento y verificación de las conductas sancionatorias para el II trimestre de la vigencia 2022, el cual fue radicado mediante Orfeo No. 20226710001173. En este informe se relacionan las actuaciones administrativas que el AP desarrollo para impulsar los procesos sancionatorios vigentes y las acciones de seguimiento interno que el equipo del AP lleva a cabo. Evidencia: INFORME SEGUI Y VERIFICACIÓN CONDUCTAS SANCIONATORIAS_II TRIM 2022_SNSM.pdf
</t>
    </r>
    <r>
      <rPr>
        <b/>
        <sz val="11"/>
        <rFont val="Arial Narrow"/>
        <family val="2"/>
      </rPr>
      <t>SF Acandí</t>
    </r>
    <r>
      <rPr>
        <sz val="11"/>
        <rFont val="Arial Narrow"/>
        <family val="2"/>
      </rPr>
      <t xml:space="preserve">: Por medio de memorando N° 20226780003343 del 29 de julio de 2022, se permite comunicar a la Dirección Territorial Caribe que no se identificaron hechos que constituyan presunta infracción ambiental. De igual forma manifestamos que desde la Dirección Territorial Caribe no recibimos requerimiento de apoyo para realizar actuaciones en el marco de los procesos sancionatorios ya existentes. Evidencia: Anexo 7. Memorando 20226780003343.
</t>
    </r>
    <r>
      <rPr>
        <b/>
        <sz val="11"/>
        <rFont val="Arial Narrow"/>
        <family val="2"/>
      </rPr>
      <t xml:space="preserve">PNN Portete: </t>
    </r>
    <r>
      <rPr>
        <sz val="11"/>
        <rFont val="Arial Narrow"/>
        <family val="2"/>
      </rPr>
      <t>Durante los meses de mayo, junio y julio del 2022, no se presentaron acciones ambientales que requieran decisiones de impulso de procesos sancionatorios. Cabe mencionar que el área protegida se encuentra traslapada 100% con el Resguardo de la Media y Alta Guajira, lo cual se informó a la DTCA, según memorando No.20226790001313. Anexo_1_Reporte_de_apertura_procesos_sancionatorios.</t>
    </r>
  </si>
  <si>
    <r>
      <rPr>
        <b/>
        <sz val="11"/>
        <rFont val="Arial Narrow"/>
        <family val="2"/>
      </rPr>
      <t>PNN Paramillo</t>
    </r>
    <r>
      <rPr>
        <sz val="11"/>
        <rFont val="Arial Narrow"/>
        <family val="2"/>
      </rPr>
      <t xml:space="preserve"> 1/04/2022
</t>
    </r>
    <r>
      <rPr>
        <b/>
        <sz val="11"/>
        <rFont val="Arial Narrow"/>
        <family val="2"/>
      </rPr>
      <t>PNN Tayrona 1</t>
    </r>
    <r>
      <rPr>
        <sz val="11"/>
        <rFont val="Arial Narrow"/>
        <family val="2"/>
      </rPr>
      <t xml:space="preserve">/04/2022
</t>
    </r>
    <r>
      <rPr>
        <b/>
        <sz val="11"/>
        <rFont val="Arial Narrow"/>
        <family val="2"/>
      </rPr>
      <t>PNN CGSM</t>
    </r>
    <r>
      <rPr>
        <sz val="11"/>
        <rFont val="Arial Narrow"/>
        <family val="2"/>
      </rPr>
      <t xml:space="preserve"> 1/04/2022
</t>
    </r>
    <r>
      <rPr>
        <b/>
        <sz val="11"/>
        <rFont val="Arial Narrow"/>
        <family val="2"/>
      </rPr>
      <t>EL CORCHAL</t>
    </r>
    <r>
      <rPr>
        <sz val="11"/>
        <rFont val="Arial Narrow"/>
        <family val="2"/>
      </rPr>
      <t xml:space="preserve"> 1/04/2022
</t>
    </r>
    <r>
      <rPr>
        <b/>
        <sz val="11"/>
        <rFont val="Arial Narrow"/>
        <family val="2"/>
      </rPr>
      <t>PROVIDENCIA</t>
    </r>
    <r>
      <rPr>
        <sz val="11"/>
        <rFont val="Arial Narrow"/>
        <family val="2"/>
      </rPr>
      <t xml:space="preserve"> 1/04/2022
</t>
    </r>
    <r>
      <rPr>
        <b/>
        <sz val="11"/>
        <rFont val="Arial Narrow"/>
        <family val="2"/>
      </rPr>
      <t>CRSB 1</t>
    </r>
    <r>
      <rPr>
        <sz val="11"/>
        <rFont val="Arial Narrow"/>
        <family val="2"/>
      </rPr>
      <t xml:space="preserve">/04/2022
</t>
    </r>
    <r>
      <rPr>
        <b/>
        <sz val="11"/>
        <rFont val="Arial Narrow"/>
        <family val="2"/>
      </rPr>
      <t>CORALES DE PROFUNDIDAD</t>
    </r>
    <r>
      <rPr>
        <sz val="11"/>
        <rFont val="Arial Narrow"/>
        <family val="2"/>
      </rPr>
      <t xml:space="preserve"> 1/04/2022
</t>
    </r>
    <r>
      <rPr>
        <b/>
        <sz val="11"/>
        <rFont val="Arial Narrow"/>
        <family val="2"/>
      </rPr>
      <t>VIPIS 1</t>
    </r>
    <r>
      <rPr>
        <sz val="11"/>
        <rFont val="Arial Narrow"/>
        <family val="2"/>
      </rPr>
      <t xml:space="preserve">/04/2022
</t>
    </r>
    <r>
      <rPr>
        <b/>
        <sz val="11"/>
        <rFont val="Arial Narrow"/>
        <family val="2"/>
      </rPr>
      <t>LOC COLORADOS 1</t>
    </r>
    <r>
      <rPr>
        <sz val="11"/>
        <rFont val="Arial Narrow"/>
        <family val="2"/>
      </rPr>
      <t xml:space="preserve">/04/2022
</t>
    </r>
    <r>
      <rPr>
        <b/>
        <sz val="11"/>
        <rFont val="Arial Narrow"/>
        <family val="2"/>
      </rPr>
      <t>MACUIRA 1</t>
    </r>
    <r>
      <rPr>
        <sz val="11"/>
        <rFont val="Arial Narrow"/>
        <family val="2"/>
      </rPr>
      <t xml:space="preserve">/04/2022
</t>
    </r>
    <r>
      <rPr>
        <b/>
        <sz val="11"/>
        <rFont val="Arial Narrow"/>
        <family val="2"/>
      </rPr>
      <t>LOS FLAMENCOS 1</t>
    </r>
    <r>
      <rPr>
        <sz val="11"/>
        <rFont val="Arial Narrow"/>
        <family val="2"/>
      </rPr>
      <t xml:space="preserve">/04/2022
</t>
    </r>
    <r>
      <rPr>
        <b/>
        <sz val="11"/>
        <rFont val="Arial Narrow"/>
        <family val="2"/>
      </rPr>
      <t xml:space="preserve">SNSM </t>
    </r>
    <r>
      <rPr>
        <sz val="11"/>
        <rFont val="Arial Narrow"/>
        <family val="2"/>
      </rPr>
      <t xml:space="preserve">1/04/2022
</t>
    </r>
    <r>
      <rPr>
        <b/>
        <sz val="11"/>
        <rFont val="Arial Narrow"/>
        <family val="2"/>
      </rPr>
      <t>ACANDÍ 1</t>
    </r>
    <r>
      <rPr>
        <sz val="11"/>
        <rFont val="Arial Narrow"/>
        <family val="2"/>
      </rPr>
      <t xml:space="preserve">/04/2022
</t>
    </r>
    <r>
      <rPr>
        <b/>
        <sz val="11"/>
        <rFont val="Arial Narrow"/>
        <family val="2"/>
      </rPr>
      <t>PORTETE</t>
    </r>
    <r>
      <rPr>
        <sz val="11"/>
        <rFont val="Arial Narrow"/>
        <family val="2"/>
      </rPr>
      <t xml:space="preserve"> 1/04/2022</t>
    </r>
  </si>
  <si>
    <r>
      <t xml:space="preserve">PNN Paramillo 0%
PNN Tayrona 10%
</t>
    </r>
    <r>
      <rPr>
        <b/>
        <sz val="11"/>
        <rFont val="Arial Narrow"/>
        <family val="2"/>
      </rPr>
      <t>PNN CGSM</t>
    </r>
    <r>
      <rPr>
        <sz val="11"/>
        <rFont val="Arial Narrow"/>
        <family val="2"/>
      </rPr>
      <t xml:space="preserve"> 0%
EL CORCHAL 0%
PROVIDENCIA 0%
CRSB 0%
CORALES DE PROFUNDIDAD 0%
VIPIS 0%
LOC COLORADOS 0%
MACUIRA 0%
LOS FLAMENCOS 0%
SNSM 0%
ACANDÍ 0%
PORTETE 0%</t>
    </r>
  </si>
  <si>
    <r>
      <rPr>
        <b/>
        <sz val="11"/>
        <rFont val="Arial Narrow"/>
        <family val="2"/>
      </rPr>
      <t>PNN Paramillo</t>
    </r>
    <r>
      <rPr>
        <sz val="11"/>
        <rFont val="Arial Narrow"/>
        <family val="2"/>
      </rPr>
      <t xml:space="preserve">: Aunque el PNN Paramillo no adelanta procesos sancionatorios por las razones expuestas en la descripción del monitoreo del control existente, sí requiere recibir orientaciones y capacitaciones en este tema, por lo que parte del equipo de trabajo participó en la capacitación realizada por el equipo jurídico de la DTCA el día 19 de Mayo de 2022 y se estará solicitando a la oficina jurídica de la DTCA otra capacitación para que todo el equipo cuente con el conocimiento. EVIDENCIA: Solicitud capacitación en procesos sancionatorios al PNN Paramillo; 4-LISTA DE ASISTENCIA DÍA 19-05-2022.pdf
</t>
    </r>
    <r>
      <rPr>
        <b/>
        <sz val="11"/>
        <rFont val="Arial Narrow"/>
        <family val="2"/>
      </rPr>
      <t>PNN Tayrona</t>
    </r>
    <r>
      <rPr>
        <sz val="11"/>
        <rFont val="Arial Narrow"/>
        <family val="2"/>
      </rPr>
      <t xml:space="preserve">: Durante el periodo no se programaron espacios de sensibilización al interior del equipo de trabajo del área protegida para el abordaje de los procesos sancionatorios. Se proyectan espacios de sensibilización para el tercer reporte en coordinación con la DTCA. 
</t>
    </r>
    <r>
      <rPr>
        <b/>
        <sz val="11"/>
        <rFont val="Arial Narrow"/>
        <family val="2"/>
      </rPr>
      <t>SFF CGSM</t>
    </r>
    <r>
      <rPr>
        <sz val="11"/>
        <rFont val="Arial Narrow"/>
        <family val="2"/>
      </rPr>
      <t xml:space="preserve">: Durante el periodo se participó en la sensibilización al equipo de trabajo sobre el cumplimiento de los tiempos otorgados por la norma para proceso sancionatorio. el día 17/05/2022- por la jurídica DTCA. Anexo_1_Listado_de_asistencia
</t>
    </r>
    <r>
      <rPr>
        <b/>
        <sz val="11"/>
        <rFont val="Arial Narrow"/>
        <family val="2"/>
      </rPr>
      <t>SFF El Corchal</t>
    </r>
    <r>
      <rPr>
        <sz val="11"/>
        <rFont val="Arial Narrow"/>
        <family val="2"/>
      </rPr>
      <t xml:space="preserve">: El día 1 de agosto, vía correo electrónico, se solicita a la DTCA, la realización de una jornada de capacitación en Normatividad Ambiental y en el tema de Sancionatorios por Infracciones Ambientales, dirigida al equipo humano que labora en el Santuario, con fecha propuesta de realización el 5 de septiembre. (e-mail_solicitud_capacitación_Normatividad-Ambiental).
</t>
    </r>
    <r>
      <rPr>
        <b/>
        <sz val="11"/>
        <rFont val="Arial Narrow"/>
        <family val="2"/>
      </rPr>
      <t>PNN Old Providence</t>
    </r>
    <r>
      <rPr>
        <sz val="11"/>
        <rFont val="Arial Narrow"/>
        <family val="2"/>
      </rPr>
      <t xml:space="preserve">: Para el periodo del informe no se programaron actividades de sensibilización con la DTCA, porque el AP no cuenta en la actualidad con la operatividad y logística suficiente para realizar teleconferencias con la DTCA, ya que no se cuenta con equipos de cómputo, ni acceso a internet. No se anexan evidencias.
</t>
    </r>
    <r>
      <rPr>
        <b/>
        <sz val="11"/>
        <rFont val="Arial Narrow"/>
        <family val="2"/>
      </rPr>
      <t>VIPIS</t>
    </r>
    <r>
      <rPr>
        <sz val="11"/>
        <rFont val="Arial Narrow"/>
        <family val="2"/>
      </rPr>
      <t xml:space="preserve">: El Área Protegida, participó en la sensibilización de la DTCA, de procedimiento administrativo ambiental sancionatorio, medidas preventivas y delitos ambientales, el día 5 de Julio de 2022. Para el próximo cuatrimestre se programara una sensibilización del cumplimiento de los tiempos otorgados por la norma para Procesos Sancionatorios con el propósito de que evitar la dilación indebida de los tiempos en el transcurso de los Procesos sancionatorios. Evidencias: Lista de Asistencia_ Procedimiento sancionatorio_medidaspreventivas.
</t>
    </r>
    <r>
      <rPr>
        <b/>
        <sz val="11"/>
        <rFont val="Arial Narrow"/>
        <family val="2"/>
      </rPr>
      <t>PNN Corales del Rosario y San Bernardo</t>
    </r>
    <r>
      <rPr>
        <sz val="11"/>
        <rFont val="Arial Narrow"/>
        <family val="2"/>
      </rPr>
      <t xml:space="preserve">: El área Protegida, participo en la sensibilización de la DTCA, de procedimiento administrativo ambiental sancionatorio, medidas preventivas y delitos ambientales, el día 19 de mayo de 2022. Lista_Asis_Capacitacion_DTCA_19_05_2022
</t>
    </r>
    <r>
      <rPr>
        <b/>
        <sz val="11"/>
        <rFont val="Arial Narrow"/>
        <family val="2"/>
      </rPr>
      <t>PNN Corales de Profundidad</t>
    </r>
    <r>
      <rPr>
        <sz val="11"/>
        <rFont val="Arial Narrow"/>
        <family val="2"/>
      </rPr>
      <t xml:space="preserve">: El día 19 mayo del 2022, la DTCA, realizó una sensibilización periódicamente a los equipos de trabajo, sobre el cumplimiento de los tiempos otorgados por la norma para Procesos Sancionatorios. Anexo 7. Lista_Asis_Capacitacion_DTCA_19_05_2022; Anexo 8. Present_capacit_AP_DTCA_proce_sanciona_19_05_2022; Anexo 9. Email_evalu_capac_sensi_proc_sancio_DTCA_PNN_CPR_14_07_2022;Anexo 10. Evalua_impacto_capacitacion_SGD_DTCA__PNN_CPR_19_05_2022
</t>
    </r>
    <r>
      <rPr>
        <b/>
        <sz val="11"/>
        <rFont val="Arial Narrow"/>
        <family val="2"/>
      </rPr>
      <t>SFF Los colorados</t>
    </r>
    <r>
      <rPr>
        <sz val="11"/>
        <rFont val="Arial Narrow"/>
        <family val="2"/>
      </rPr>
      <t xml:space="preserve">: El día 19 mayo del 2022, la DTCA, realizó una sensibilización periódicamente a los equipos de trabajo, sobre el cumplimiento de los tiempos otorgados por la norma para Procesos Sancionatorios. Anexo 1. Memorando-DTCA_ Programación-capacitación-AUT-AMB 2022.; Anexo 2. listado de asistencia- capacitación-19-05-2022; Anexo 3. Presentación proceso sancionatorio
</t>
    </r>
    <r>
      <rPr>
        <b/>
        <sz val="11"/>
        <rFont val="Arial Narrow"/>
        <family val="2"/>
      </rPr>
      <t>PNN Macuira</t>
    </r>
    <r>
      <rPr>
        <sz val="11"/>
        <rFont val="Arial Narrow"/>
        <family val="2"/>
      </rPr>
      <t xml:space="preserve">: Durante el segundo cuatrimestre el área protegida participó de la capacitación virtual desarrollada por la DTCA el día 17 de mayo de 2022 que tuvo como objeto  Sensibilizar periódicamente al equipo de trabajo sobre el cumplimiento de los tiempos otorgados por la norma para procesos sancionatorios. Este espacio estuvo a cargo de Shirley Marzal Pasos y Kevin Builes Castaño de la oficina jurídica de la Dirección Territorial Caribe.4-LISTA DE ASISTENCIA DÍA 17-05-2022
</t>
    </r>
    <r>
      <rPr>
        <b/>
        <sz val="11"/>
        <rFont val="Arial Narrow"/>
        <family val="2"/>
      </rPr>
      <t>SFF Los Flamencos</t>
    </r>
    <r>
      <rPr>
        <sz val="11"/>
        <rFont val="Arial Narrow"/>
        <family val="2"/>
      </rPr>
      <t xml:space="preserve">: Durante el segundo cuatrimestre el área protegida participó de la capacitación virtual desarrollada por la DTCA el día 17 de mayo de 2022 que tuvo como objeto  Sensibilizar periódicamente al equipo de trabajo sobre el cumplimiento de los tiempos otorgados por la norma para procesos sancionatorios. Este espacio estuvo a cargo de Shirley Marzal Pasos y Kevin Builes Castaño de la oficina jurídica de la Dirección Territorial Caribe. .Anexo1. LISTA DE ASISTENCIA DÍA 17-05-2022, Anexo 2. Capacitación áreas protegidas procesos sancionatorios 17052022, Anexo 3. EVIDENCIA CAPACITACIÓN MAPA DE RIESGO, Anexo 4. Plantilla-presentacion-pnnc
</t>
    </r>
    <r>
      <rPr>
        <b/>
        <sz val="11"/>
        <rFont val="Arial Narrow"/>
        <family val="2"/>
      </rPr>
      <t>PNN SNSM</t>
    </r>
    <r>
      <rPr>
        <sz val="11"/>
        <rFont val="Arial Narrow"/>
        <family val="2"/>
      </rPr>
      <t xml:space="preserve">: El equipo de jurídica de la DTCA impartió una jornada de sensibilización sobre el cumplimiento de los tiempos otorgados por la norma para Procesos Sancionatorios  proceso sancionatorio ambiental, el día 17 de mayo de 2022, en la cual participó el AP como parte del proceso de fortalecimiento de su equipo de trabajo. De otro lado, el 18 de julio se realizó una jornada de trabajo presencial en la cual el equipo del PNN SNSM realizó una socialización al equipo jurídico sobre los aspectos generales del área protegida, con el propósito de contextualizarlos y fortalecer la articulación de las dos dependencias para la sustanciación de los procesos sancionatorios y/o elaboración de conceptos técnicos. Evidencia: Listado de asistencia sensibilización del 21 de abril de 2022; 2. LISTA DE ASISTENCIA 18 de julio 2022 PNN SNSM; 4-LISTA DE ASISTENCIA DÍA 17-05-2022.pdf
</t>
    </r>
    <r>
      <rPr>
        <b/>
        <sz val="11"/>
        <rFont val="Arial Narrow"/>
        <family val="2"/>
      </rPr>
      <t>SF Acandí</t>
    </r>
    <r>
      <rPr>
        <sz val="11"/>
        <rFont val="Arial Narrow"/>
        <family val="2"/>
      </rPr>
      <t xml:space="preserve">: Para el segundo cuatrimestre de la vigencia 2022, no fue programada esta actividad, por ello, por medio de correo electrónico el SF solicitó al grupo interno jurídico la sensibilización para realizarla en el próximo cuatrimestre de la vigencia 2022. Anexo 8. Correo Electrónico
</t>
    </r>
    <r>
      <rPr>
        <b/>
        <sz val="11"/>
        <rFont val="Arial Narrow"/>
        <family val="2"/>
      </rPr>
      <t>PNN Portete:</t>
    </r>
    <r>
      <rPr>
        <sz val="11"/>
        <rFont val="Arial Narrow"/>
        <family val="2"/>
      </rPr>
      <t xml:space="preserve"> La jefe del área protegida participó en la sensibilización sobre el cumplimiento de los tiempos otorgados por la norma para Procesos Sancionatorios .  4-LISTA DE ASISTENCIA DÍA 17-05-2022</t>
    </r>
  </si>
  <si>
    <r>
      <t xml:space="preserve">PNN PARAMILLO: </t>
    </r>
    <r>
      <rPr>
        <sz val="11"/>
        <rFont val="Arial Narrow"/>
        <family val="2"/>
      </rPr>
      <t>50%</t>
    </r>
    <r>
      <rPr>
        <b/>
        <sz val="11"/>
        <rFont val="Arial Narrow"/>
        <family val="2"/>
      </rPr>
      <t xml:space="preserve">
PNN TAYRONA: </t>
    </r>
    <r>
      <rPr>
        <sz val="11"/>
        <rFont val="Arial Narrow"/>
        <family val="2"/>
      </rPr>
      <t>10%</t>
    </r>
    <r>
      <rPr>
        <b/>
        <sz val="11"/>
        <rFont val="Arial Narrow"/>
        <family val="2"/>
      </rPr>
      <t xml:space="preserve">
SFF CGSM: </t>
    </r>
    <r>
      <rPr>
        <sz val="11"/>
        <rFont val="Arial Narrow"/>
        <family val="2"/>
      </rPr>
      <t>100%</t>
    </r>
    <r>
      <rPr>
        <b/>
        <sz val="11"/>
        <rFont val="Arial Narrow"/>
        <family val="2"/>
      </rPr>
      <t xml:space="preserve">
SFF EL CORCHAL: </t>
    </r>
    <r>
      <rPr>
        <sz val="11"/>
        <rFont val="Arial Narrow"/>
        <family val="2"/>
      </rPr>
      <t>0%</t>
    </r>
    <r>
      <rPr>
        <b/>
        <sz val="11"/>
        <rFont val="Arial Narrow"/>
        <family val="2"/>
      </rPr>
      <t xml:space="preserve">
PNN OLD PROVIDENCE: </t>
    </r>
    <r>
      <rPr>
        <sz val="11"/>
        <rFont val="Arial Narrow"/>
        <family val="2"/>
      </rPr>
      <t>0%</t>
    </r>
    <r>
      <rPr>
        <b/>
        <sz val="11"/>
        <rFont val="Arial Narrow"/>
        <family val="2"/>
      </rPr>
      <t xml:space="preserve">
VIPIS: </t>
    </r>
    <r>
      <rPr>
        <sz val="11"/>
        <rFont val="Arial Narrow"/>
        <family val="2"/>
      </rPr>
      <t>10%</t>
    </r>
    <r>
      <rPr>
        <b/>
        <sz val="11"/>
        <rFont val="Arial Narrow"/>
        <family val="2"/>
      </rPr>
      <t xml:space="preserve">
PNN CRSB: 5</t>
    </r>
    <r>
      <rPr>
        <sz val="11"/>
        <rFont val="Arial Narrow"/>
        <family val="2"/>
      </rPr>
      <t>0%</t>
    </r>
    <r>
      <rPr>
        <b/>
        <sz val="11"/>
        <rFont val="Arial Narrow"/>
        <family val="2"/>
      </rPr>
      <t xml:space="preserve">
PNN Corales de Profundidad </t>
    </r>
    <r>
      <rPr>
        <sz val="11"/>
        <rFont val="Arial Narrow"/>
        <family val="2"/>
      </rPr>
      <t>100%</t>
    </r>
    <r>
      <rPr>
        <b/>
        <sz val="11"/>
        <rFont val="Arial Narrow"/>
        <family val="2"/>
      </rPr>
      <t xml:space="preserve">
SFF LOS COLORADOS: </t>
    </r>
    <r>
      <rPr>
        <sz val="11"/>
        <rFont val="Arial Narrow"/>
        <family val="2"/>
      </rPr>
      <t>100%</t>
    </r>
    <r>
      <rPr>
        <b/>
        <sz val="11"/>
        <rFont val="Arial Narrow"/>
        <family val="2"/>
      </rPr>
      <t xml:space="preserve">
PNN MACUIRA: </t>
    </r>
    <r>
      <rPr>
        <sz val="11"/>
        <rFont val="Arial Narrow"/>
        <family val="2"/>
      </rPr>
      <t>100%</t>
    </r>
    <r>
      <rPr>
        <b/>
        <sz val="11"/>
        <rFont val="Arial Narrow"/>
        <family val="2"/>
      </rPr>
      <t xml:space="preserve">
SFF LOS FLAMENCOS: </t>
    </r>
    <r>
      <rPr>
        <sz val="11"/>
        <rFont val="Arial Narrow"/>
        <family val="2"/>
      </rPr>
      <t>100%</t>
    </r>
    <r>
      <rPr>
        <b/>
        <sz val="11"/>
        <rFont val="Arial Narrow"/>
        <family val="2"/>
      </rPr>
      <t xml:space="preserve">
PNN SNSM: </t>
    </r>
    <r>
      <rPr>
        <sz val="11"/>
        <rFont val="Arial Narrow"/>
        <family val="2"/>
      </rPr>
      <t>100%</t>
    </r>
    <r>
      <rPr>
        <b/>
        <sz val="11"/>
        <rFont val="Arial Narrow"/>
        <family val="2"/>
      </rPr>
      <t xml:space="preserve">
SF ACANDÍ: </t>
    </r>
    <r>
      <rPr>
        <sz val="11"/>
        <rFont val="Arial Narrow"/>
        <family val="2"/>
      </rPr>
      <t>0%</t>
    </r>
    <r>
      <rPr>
        <b/>
        <sz val="11"/>
        <rFont val="Arial Narrow"/>
        <family val="2"/>
      </rPr>
      <t xml:space="preserve">
PNN PORTETE: </t>
    </r>
    <r>
      <rPr>
        <sz val="11"/>
        <rFont val="Arial Narrow"/>
        <family val="2"/>
      </rPr>
      <t>100%</t>
    </r>
  </si>
  <si>
    <r>
      <rPr>
        <b/>
        <sz val="11"/>
        <rFont val="Arial Narrow"/>
        <family val="2"/>
      </rPr>
      <t>DTCA</t>
    </r>
    <r>
      <rPr>
        <sz val="11"/>
        <rFont val="Arial Narrow"/>
        <family val="2"/>
      </rPr>
      <t>: El equipo jurídico de la DT (DTCA) acorde a la resolución 476 de 2012 verificaró en los meses de mayo, junio y julio  el estado de todos los procesos sancionatorios (identificando tipo de presión, medidas preventivas impuestas, identificación de actos administrativos de la actuación de cada proceso) a cargo de la Dirección Territorial y según corresponda, la generación de actos administrativos de trámite y de fondo que se requieran. Evidencia: Matriz reporte de procesos sancionatorios (2022); MEMORANDO DE REMISION MENSUAL.</t>
    </r>
  </si>
  <si>
    <r>
      <rPr>
        <b/>
        <sz val="11"/>
        <rFont val="Arial Narrow"/>
        <family val="2"/>
      </rPr>
      <t xml:space="preserve">DTAN: </t>
    </r>
    <r>
      <rPr>
        <sz val="11"/>
        <rFont val="Arial Narrow"/>
        <family val="2"/>
      </rPr>
      <t xml:space="preserve">12/08/2022
</t>
    </r>
    <r>
      <rPr>
        <b/>
        <sz val="11"/>
        <rFont val="Arial Narrow"/>
        <family val="2"/>
      </rPr>
      <t xml:space="preserve">PNN CATATUMBO BARI </t>
    </r>
    <r>
      <rPr>
        <sz val="11"/>
        <rFont val="Arial Narrow"/>
        <family val="2"/>
      </rPr>
      <t xml:space="preserve">12/08/2022
</t>
    </r>
    <r>
      <rPr>
        <b/>
        <sz val="11"/>
        <rFont val="Arial Narrow"/>
        <family val="2"/>
      </rPr>
      <t xml:space="preserve">PNN COCUY </t>
    </r>
    <r>
      <rPr>
        <sz val="11"/>
        <rFont val="Arial Narrow"/>
        <family val="2"/>
      </rPr>
      <t xml:space="preserve">12/08/2022
</t>
    </r>
    <r>
      <rPr>
        <b/>
        <sz val="11"/>
        <rFont val="Arial Narrow"/>
        <family val="2"/>
      </rPr>
      <t xml:space="preserve">AUN ESTORAQUES </t>
    </r>
    <r>
      <rPr>
        <sz val="11"/>
        <rFont val="Arial Narrow"/>
        <family val="2"/>
      </rPr>
      <t xml:space="preserve">12/08/2022
</t>
    </r>
    <r>
      <rPr>
        <b/>
        <sz val="11"/>
        <rFont val="Arial Narrow"/>
        <family val="2"/>
      </rPr>
      <t xml:space="preserve">SFF GUANENTA ALTO RIO FONCE </t>
    </r>
    <r>
      <rPr>
        <sz val="11"/>
        <rFont val="Arial Narrow"/>
        <family val="2"/>
      </rPr>
      <t xml:space="preserve">12/08/2022
</t>
    </r>
    <r>
      <rPr>
        <b/>
        <sz val="11"/>
        <rFont val="Arial Narrow"/>
        <family val="2"/>
      </rPr>
      <t>SFF IGUAQUE</t>
    </r>
    <r>
      <rPr>
        <sz val="11"/>
        <rFont val="Arial Narrow"/>
        <family val="2"/>
      </rPr>
      <t xml:space="preserve">: 12/08/2022
</t>
    </r>
    <r>
      <rPr>
        <b/>
        <sz val="11"/>
        <rFont val="Arial Narrow"/>
        <family val="2"/>
      </rPr>
      <t xml:space="preserve">PNN PISBA </t>
    </r>
    <r>
      <rPr>
        <sz val="11"/>
        <rFont val="Arial Narrow"/>
        <family val="2"/>
      </rPr>
      <t xml:space="preserve">12/08/2022
</t>
    </r>
    <r>
      <rPr>
        <b/>
        <sz val="11"/>
        <rFont val="Arial Narrow"/>
        <family val="2"/>
      </rPr>
      <t xml:space="preserve">PNN SERRANIA YARIGUIES </t>
    </r>
    <r>
      <rPr>
        <sz val="11"/>
        <rFont val="Arial Narrow"/>
        <family val="2"/>
      </rPr>
      <t xml:space="preserve">12/08/2022
</t>
    </r>
    <r>
      <rPr>
        <b/>
        <sz val="11"/>
        <rFont val="Arial Narrow"/>
        <family val="2"/>
      </rPr>
      <t xml:space="preserve">PNN TAMA </t>
    </r>
    <r>
      <rPr>
        <sz val="11"/>
        <rFont val="Arial Narrow"/>
        <family val="2"/>
      </rPr>
      <t>12/08/2022</t>
    </r>
  </si>
  <si>
    <r>
      <rPr>
        <b/>
        <sz val="11"/>
        <rFont val="Arial Narrow"/>
        <family val="2"/>
      </rPr>
      <t>DTAN:</t>
    </r>
    <r>
      <rPr>
        <sz val="11"/>
        <rFont val="Arial Narrow"/>
        <family val="2"/>
      </rPr>
      <t xml:space="preserve"> Para el segundo cuatrimestre 2022 se presentaron 2 hechos que constituyan presunta infracción ambiental en el área protegida de las AP del PNN Cocuy memorando  20225680002641 adjuntos con todos sus anexos del proceso, y SFF Iguaque memorando: 20225730001963. Documentos que se adjuntan en las evidencias. 
las demás AP de la DTAN envían comunicación  informando la ausencia hechos que pudieran constituir presunta infracción ambiental: 
</t>
    </r>
    <r>
      <rPr>
        <b/>
        <sz val="11"/>
        <rFont val="Arial Narrow"/>
        <family val="2"/>
      </rPr>
      <t>SFF IGUAQUE</t>
    </r>
    <r>
      <rPr>
        <sz val="11"/>
        <rFont val="Arial Narrow"/>
        <family val="2"/>
      </rPr>
      <t xml:space="preserve">: SFF IGUAQUE MEMORANDO 20225730001963
</t>
    </r>
    <r>
      <rPr>
        <b/>
        <sz val="11"/>
        <rFont val="Arial Narrow"/>
        <family val="2"/>
      </rPr>
      <t>PNN SERRANIA YARIGUIES</t>
    </r>
    <r>
      <rPr>
        <sz val="11"/>
        <rFont val="Arial Narrow"/>
        <family val="2"/>
      </rPr>
      <t xml:space="preserve">: YARIGUIES PROCESOS SANCIONATORIOS
</t>
    </r>
    <r>
      <rPr>
        <b/>
        <sz val="11"/>
        <rFont val="Arial Narrow"/>
        <family val="2"/>
      </rPr>
      <t>PNN COCUY</t>
    </r>
    <r>
      <rPr>
        <sz val="11"/>
        <rFont val="Arial Narrow"/>
        <family val="2"/>
      </rPr>
      <t xml:space="preserve">: COCUY MEMORANDO 20225680002631.-  
</t>
    </r>
    <r>
      <rPr>
        <b/>
        <sz val="11"/>
        <rFont val="Arial Narrow"/>
        <family val="2"/>
      </rPr>
      <t>PNN PISBA</t>
    </r>
    <r>
      <rPr>
        <sz val="11"/>
        <rFont val="Arial Narrow"/>
        <family val="2"/>
      </rPr>
      <t xml:space="preserve">: PISBA PROCESOS SANCIONATORIOS
</t>
    </r>
    <r>
      <rPr>
        <b/>
        <sz val="11"/>
        <rFont val="Arial Narrow"/>
        <family val="2"/>
      </rPr>
      <t>SFF GUANENTA</t>
    </r>
    <r>
      <rPr>
        <sz val="11"/>
        <rFont val="Arial Narrow"/>
        <family val="2"/>
      </rPr>
      <t xml:space="preserve">: GUANENTA MES JUNIO PROCESOS SANCIONATORIOS,- GUANENTA MES JULIO  PROCESOS SANCIONATORIOS,.
</t>
    </r>
    <r>
      <rPr>
        <b/>
        <sz val="11"/>
        <rFont val="Arial Narrow"/>
        <family val="2"/>
      </rPr>
      <t>PNN TAMA</t>
    </r>
    <r>
      <rPr>
        <sz val="11"/>
        <rFont val="Arial Narrow"/>
        <family val="2"/>
      </rPr>
      <t xml:space="preserve">: PNN TAMA PROCESOS SANCIONATORIOS,-  
</t>
    </r>
    <r>
      <rPr>
        <b/>
        <sz val="11"/>
        <rFont val="Arial Narrow"/>
        <family val="2"/>
      </rPr>
      <t>ANU ESTORAQUES</t>
    </r>
    <r>
      <rPr>
        <sz val="11"/>
        <rFont val="Arial Narrow"/>
        <family val="2"/>
      </rPr>
      <t xml:space="preserve">: ESTORAQUES PROCESOS SANCIONATORIOS
</t>
    </r>
    <r>
      <rPr>
        <b/>
        <sz val="11"/>
        <rFont val="Arial Narrow"/>
        <family val="2"/>
      </rPr>
      <t>PNN CATATUMBO</t>
    </r>
    <r>
      <rPr>
        <sz val="11"/>
        <rFont val="Arial Narrow"/>
        <family val="2"/>
      </rPr>
      <t>: CATATUMBO PROCESOS SANCIONATORIOS.</t>
    </r>
  </si>
  <si>
    <r>
      <t xml:space="preserve">Con el fin de dar cumplimiento al seguimiento a los riesgos para el 2 cuatrimestre 2022 se cargan las respectivas actas de reunión donde se adelantaron sesiones de sensibilización al respecto de la Ley 1333 de 2009 y demás normas concordantes, junto con correos electrónicos de difusión posterior a la sensibilización con material didáctico, así como reportes e informes del estado de los expedientes sancionatorios. Asimismo, se incluyen las evidencias de acciones adelantadas en el mes de abril de 2022 que corresponden al cuatrimestre I, los cuales dada la periodicidad con que se requirió la información (30-03-2022), no fueron reportados pues no existían.
</t>
    </r>
    <r>
      <rPr>
        <b/>
        <sz val="11"/>
        <rFont val="Arial Narrow"/>
        <family val="2"/>
      </rPr>
      <t>1. ANU ESTORAQUES:</t>
    </r>
    <r>
      <rPr>
        <sz val="11"/>
        <rFont val="Arial Narrow"/>
        <family val="2"/>
      </rPr>
      <t xml:space="preserve"> 7. Acta Asistencia Sensibilización Ley 1333 de 2009. 28.06.2022..-  8. Acta Asistencia Sensibilización Ley 1333 de 2009. 5.04.2022.pdf.-
</t>
    </r>
    <r>
      <rPr>
        <b/>
        <sz val="11"/>
        <rFont val="Arial Narrow"/>
        <family val="2"/>
      </rPr>
      <t xml:space="preserve">2. PNN SERRANIA YARIGUIES: </t>
    </r>
    <r>
      <rPr>
        <sz val="11"/>
        <rFont val="Arial Narrow"/>
        <family val="2"/>
      </rPr>
      <t xml:space="preserve">7. Acta Asistencia Sensibilización Ley 1333 de 2009. 28.06.2022..-  8. Acta Asistencia Sensibilización Ley 1333 de 2009. 5.04.2022.pdf.-
</t>
    </r>
    <r>
      <rPr>
        <b/>
        <sz val="11"/>
        <rFont val="Arial Narrow"/>
        <family val="2"/>
      </rPr>
      <t>3. PNN PISBA</t>
    </r>
    <r>
      <rPr>
        <sz val="11"/>
        <rFont val="Arial Narrow"/>
        <family val="2"/>
      </rPr>
      <t xml:space="preserve">: 7. Acta Asistencia Sensibilización Ley 1333 de 2009. 28.06.2022..-  8. Acta Asistencia Sensibilización Ley 1333 de 2009. 5.04.2022.pdf.-
</t>
    </r>
    <r>
      <rPr>
        <b/>
        <sz val="11"/>
        <rFont val="Arial Narrow"/>
        <family val="2"/>
      </rPr>
      <t xml:space="preserve">4. SFF GUANENTA: </t>
    </r>
    <r>
      <rPr>
        <sz val="11"/>
        <rFont val="Arial Narrow"/>
        <family val="2"/>
      </rPr>
      <t xml:space="preserve">7. Acta Asistencia Sensibilización Ley 1333 de 2009. 28.06.2022..-  8. Acta Asistencia Sensibilización Ley 1333 de 2009. 5.04.2022.pdf.-
</t>
    </r>
    <r>
      <rPr>
        <b/>
        <sz val="11"/>
        <rFont val="Arial Narrow"/>
        <family val="2"/>
      </rPr>
      <t xml:space="preserve">5. SFF IGUAQUE: </t>
    </r>
    <r>
      <rPr>
        <sz val="11"/>
        <rFont val="Arial Narrow"/>
        <family val="2"/>
      </rPr>
      <t xml:space="preserve">7. Acta Asistencia Sensibilización Ley 1333 de 2009. 28.06.2022..-  8. Acta Asistencia Sensibilización Ley 1333 de 2009. 5.04.2022.pdf.-
</t>
    </r>
    <r>
      <rPr>
        <b/>
        <sz val="11"/>
        <rFont val="Arial Narrow"/>
        <family val="2"/>
      </rPr>
      <t xml:space="preserve">6. PNN CATATUMBO: </t>
    </r>
    <r>
      <rPr>
        <sz val="11"/>
        <rFont val="Arial Narrow"/>
        <family val="2"/>
      </rPr>
      <t xml:space="preserve">8. Acta Asistencia Sensibilización Ley 1333 de 2009. 5.04.2022.pdf.-
</t>
    </r>
    <r>
      <rPr>
        <b/>
        <sz val="11"/>
        <rFont val="Arial Narrow"/>
        <family val="2"/>
      </rPr>
      <t>7. PNN TAMA</t>
    </r>
    <r>
      <rPr>
        <sz val="11"/>
        <rFont val="Arial Narrow"/>
        <family val="2"/>
      </rPr>
      <t xml:space="preserve">: 7. Acta Asistencia Sensibilización Ley 1333 de 2009. 28.06.2022..-  8. Acta Asistencia Sensibilización Ley 1333 de 2009. 5.04.2022.pdf
</t>
    </r>
    <r>
      <rPr>
        <b/>
        <sz val="11"/>
        <rFont val="Arial Narrow"/>
        <family val="2"/>
      </rPr>
      <t xml:space="preserve">8. PNN COCUY: </t>
    </r>
    <r>
      <rPr>
        <sz val="11"/>
        <rFont val="Arial Narrow"/>
        <family val="2"/>
      </rPr>
      <t>7. Acta Asistencia Sensibilización Ley 1333 de 2009. 28.06.2022..-  8. Acta Asistencia Sensibilización Ley 1333 de 2009. 5.04.2022.pdf</t>
    </r>
  </si>
  <si>
    <r>
      <t xml:space="preserve">PNN CATATUMBO BARI: </t>
    </r>
    <r>
      <rPr>
        <sz val="11"/>
        <rFont val="Arial Narrow"/>
        <family val="2"/>
      </rPr>
      <t>66,66%</t>
    </r>
    <r>
      <rPr>
        <b/>
        <sz val="11"/>
        <rFont val="Arial Narrow"/>
        <family val="2"/>
      </rPr>
      <t xml:space="preserve">
PNN COCUY: </t>
    </r>
    <r>
      <rPr>
        <sz val="11"/>
        <rFont val="Arial Narrow"/>
        <family val="2"/>
      </rPr>
      <t>66,66%</t>
    </r>
    <r>
      <rPr>
        <b/>
        <sz val="11"/>
        <rFont val="Arial Narrow"/>
        <family val="2"/>
      </rPr>
      <t xml:space="preserve">
AUN ESTORAQUES:</t>
    </r>
    <r>
      <rPr>
        <sz val="11"/>
        <rFont val="Arial Narrow"/>
        <family val="2"/>
      </rPr>
      <t>66,66%</t>
    </r>
    <r>
      <rPr>
        <b/>
        <sz val="11"/>
        <rFont val="Arial Narrow"/>
        <family val="2"/>
      </rPr>
      <t xml:space="preserve">
SFF GUANENTA ALTO RIO FONCE:</t>
    </r>
    <r>
      <rPr>
        <sz val="11"/>
        <rFont val="Arial Narrow"/>
        <family val="2"/>
      </rPr>
      <t xml:space="preserve"> 66,66%</t>
    </r>
    <r>
      <rPr>
        <b/>
        <sz val="11"/>
        <rFont val="Arial Narrow"/>
        <family val="2"/>
      </rPr>
      <t xml:space="preserve">
SFF IGUAQUE: </t>
    </r>
    <r>
      <rPr>
        <sz val="11"/>
        <rFont val="Arial Narrow"/>
        <family val="2"/>
      </rPr>
      <t>66,66%</t>
    </r>
    <r>
      <rPr>
        <b/>
        <sz val="11"/>
        <rFont val="Arial Narrow"/>
        <family val="2"/>
      </rPr>
      <t xml:space="preserve">
PNN PISBA </t>
    </r>
    <r>
      <rPr>
        <sz val="11"/>
        <rFont val="Arial Narrow"/>
        <family val="2"/>
      </rPr>
      <t>66,66%</t>
    </r>
    <r>
      <rPr>
        <b/>
        <sz val="11"/>
        <rFont val="Arial Narrow"/>
        <family val="2"/>
      </rPr>
      <t xml:space="preserve">
PNN SERRANIA YARIGUIES: </t>
    </r>
    <r>
      <rPr>
        <sz val="11"/>
        <rFont val="Arial Narrow"/>
        <family val="2"/>
      </rPr>
      <t>66,66%</t>
    </r>
    <r>
      <rPr>
        <b/>
        <sz val="11"/>
        <rFont val="Arial Narrow"/>
        <family val="2"/>
      </rPr>
      <t xml:space="preserve">
PNN TAMA: </t>
    </r>
    <r>
      <rPr>
        <sz val="11"/>
        <rFont val="Arial Narrow"/>
        <family val="2"/>
      </rPr>
      <t>66,66%</t>
    </r>
  </si>
  <si>
    <r>
      <rPr>
        <b/>
        <sz val="11"/>
        <rFont val="Arial Narrow"/>
        <family val="2"/>
      </rPr>
      <t xml:space="preserve">DTAN: </t>
    </r>
    <r>
      <rPr>
        <sz val="11"/>
        <rFont val="Arial Narrow"/>
        <family val="2"/>
      </rPr>
      <t>12/08/2022</t>
    </r>
  </si>
  <si>
    <r>
      <rPr>
        <b/>
        <sz val="11"/>
        <rFont val="Arial Narrow"/>
        <family val="2"/>
      </rPr>
      <t xml:space="preserve">DTAN: </t>
    </r>
    <r>
      <rPr>
        <sz val="11"/>
        <rFont val="Arial Narrow"/>
        <family val="2"/>
      </rPr>
      <t xml:space="preserve"> El equipo juridico de la DTAN remitio la matriz oficial de sancionatorios en cumpliomineto a los establecido a la ley 1333 de 2009. ANEXO: Matriz de sancionatrios DTAN</t>
    </r>
  </si>
  <si>
    <r>
      <rPr>
        <b/>
        <sz val="11"/>
        <rFont val="Arial Narrow"/>
        <family val="2"/>
      </rPr>
      <t>PNN PICACHOS:</t>
    </r>
    <r>
      <rPr>
        <sz val="11"/>
        <rFont val="Arial Narrow"/>
        <family val="2"/>
      </rPr>
      <t xml:space="preserve"> Se remitió a la dirección Territorial por medio de correo electrónico la información sobre las actuaciones del área protegida  para dar impulso a los expedientes de los expedientes DTOR No. 04/2017; DTOR No. 05/2017 y DTOR No. 017/2021. Así mismo se realizó solicitud de apoyo al comándate de Estación de Policía Municipio de Uribe (Meta) y comando Específico del Caguán, en San Vicente del Caguán (Caquetá),para realizar visitas de inspección  a las veredas Cerritos y Bocanas del Chigüiro cuenca media del rio Platanillo y afluente del río Guayabero, al sur oriente del Parque, en el municipio de Uribe – Meta, y con el fin de adelantar la identificación plena de los presuntos infractores.
Evidencia: Correo electrónico remitido 15 de julio a DTOR con información de actuaciones en los expedientes 04/2017; 05/2017 y 017/2021 Anexo: 1. Memorando
</t>
    </r>
    <r>
      <rPr>
        <b/>
        <sz val="11"/>
        <rFont val="Arial Narrow"/>
        <family val="2"/>
      </rPr>
      <t>PNN SIERRA DE LA MACARENA</t>
    </r>
    <r>
      <rPr>
        <sz val="11"/>
        <rFont val="Arial Narrow"/>
        <family val="2"/>
      </rPr>
      <t xml:space="preserve">: Se realizó seguimiento a los procesos sancionatorios con el fin de dar cumplimiento a los dispuestos por la resolución 476 del 2012. Anexo (1. Memorando)
</t>
    </r>
    <r>
      <rPr>
        <b/>
        <sz val="11"/>
        <rFont val="Arial Narrow"/>
        <family val="2"/>
      </rPr>
      <t>PNN TINIGUA</t>
    </r>
    <r>
      <rPr>
        <sz val="11"/>
        <rFont val="Arial Narrow"/>
        <family val="2"/>
      </rPr>
      <t xml:space="preserve">: Durante el periodo de reporte el AP no realizó actuaciones sancionatorias por situación de riesgo público, por lo tanto se comunicó mediante memorando a la DTOR. 232.1 Memo_Segui_Conduc_Sancion.
</t>
    </r>
    <r>
      <rPr>
        <b/>
        <sz val="11"/>
        <rFont val="Arial Narrow"/>
        <family val="2"/>
      </rPr>
      <t>PNN CHINGAZA</t>
    </r>
    <r>
      <rPr>
        <sz val="11"/>
        <rFont val="Arial Narrow"/>
        <family val="2"/>
      </rPr>
      <t xml:space="preserve">: En el segundo cuatrimestre no se presentaron infracciones ambientales para informar a la Dirección Territorial y en el seguimiento a las conductas sancionatorios no se hizo necesario solicitar apoyo a la Dirección territorial. evidencia:  1. memorando
</t>
    </r>
    <r>
      <rPr>
        <b/>
        <sz val="11"/>
        <rFont val="Arial Narrow"/>
        <family val="2"/>
      </rPr>
      <t>PNN SUMAPAZ</t>
    </r>
    <r>
      <rPr>
        <sz val="11"/>
        <rFont val="Arial Narrow"/>
        <family val="2"/>
      </rPr>
      <t xml:space="preserve">: Se remite memorando No. 20227190002313, con el cual se informa que durante el período de mayo a la fecha no se han adelantado acciones de medida preventiva, al igual se relacionan los sancionatorios de períodos anteriores, solicitando información sobre su estado de avance. Evidencia: Memorando_ 20227190002313.
</t>
    </r>
    <r>
      <rPr>
        <b/>
        <sz val="11"/>
        <rFont val="Arial Narrow"/>
        <family val="2"/>
      </rPr>
      <t>PNN EL TUPARRO</t>
    </r>
    <r>
      <rPr>
        <sz val="11"/>
        <rFont val="Arial Narrow"/>
        <family val="2"/>
      </rPr>
      <t xml:space="preserve">: Con el fin de aumentar las capacidades técnicas del equipo del PNN El Tuparro, del 6 al 9 de Junio de 2022, con el apoyo de WCS, se desarrolló un taller teórico - práctico de fortalecimiento en SMART. Los temas a tratar fueron: teoría sobre la aplicación, manejo en campo de dispositivos blackview, transferencia de datos y generación de informes con el aplicativo.  Taller SMART.
</t>
    </r>
  </si>
  <si>
    <r>
      <rPr>
        <b/>
        <sz val="11"/>
        <rFont val="Arial Narrow"/>
        <family val="2"/>
      </rPr>
      <t>PNN PICACHOS:</t>
    </r>
    <r>
      <rPr>
        <sz val="11"/>
        <rFont val="Arial Narrow"/>
        <family val="2"/>
      </rPr>
      <t xml:space="preserve"> Para este seguimiento, se presenta la participación en una capacitación orientada por la Dirección Territorial Orinoquia sobre cumplimiento del plan de mejoramiento - resultado de la auditoria del proceso sancionatorio 2021, donde se socializó tipos de la indagación preliminar recomendaciones para adelantar una indagación preliminar, aspectos a tener en cuenta en el auto de inicio de investigación, formas de notificación de los actos administrativos en el sancionatorio y recomendaciones para el inicio de la investigación. Evidencias: 1. Lista_Asistencia_capacitación DTOR.
</t>
    </r>
    <r>
      <rPr>
        <b/>
        <sz val="11"/>
        <rFont val="Arial Narrow"/>
        <family val="2"/>
      </rPr>
      <t>PNN SIERRA DE LA MACARENA</t>
    </r>
    <r>
      <rPr>
        <sz val="11"/>
        <rFont val="Arial Narrow"/>
        <family val="2"/>
      </rPr>
      <t xml:space="preserve">:PNN SIERRA DE LA MACARENA: Se participó en capacitación en temas de sancionatorios ambientales dirigido por la Dirección Territorial Orinoquía. Anexo: 1. Lista_Asistencia_capacitación DTOR
</t>
    </r>
    <r>
      <rPr>
        <b/>
        <sz val="11"/>
        <rFont val="Arial Narrow"/>
        <family val="2"/>
      </rPr>
      <t>PNN TINIGUA</t>
    </r>
    <r>
      <rPr>
        <sz val="11"/>
        <rFont val="Arial Narrow"/>
        <family val="2"/>
      </rPr>
      <t xml:space="preserve">: Durante el periodo de reporte, el equipo del AP, participó en un espacio de sensibilización con  el equipo de Jurídica de la DTOR sobre Actuaciones Sancionatorias y Proceso Sancionatorio.
232.2_Ayuda_Memoria_Sensibi
232.3_Presenta_Insum_Proce_Sancio
232.4_Presenta_Actu_Sancio
</t>
    </r>
    <r>
      <rPr>
        <b/>
        <sz val="11"/>
        <rFont val="Arial Narrow"/>
        <family val="2"/>
      </rPr>
      <t>PNN CHINGAZA</t>
    </r>
    <r>
      <rPr>
        <sz val="11"/>
        <rFont val="Arial Narrow"/>
        <family val="2"/>
      </rPr>
      <t xml:space="preserve">: Se participó en el taller organizado por la DTOR y Nivel Central  el día 13 de junio de 2022 en el tema "Etapa de indagación preliminar en Procesos Sancionatorios".  Anexo 2.2 Asistencia_capac_pvc.
</t>
    </r>
    <r>
      <rPr>
        <b/>
        <sz val="11"/>
        <rFont val="Arial Narrow"/>
        <family val="2"/>
      </rPr>
      <t>PNN SUMAPAZ</t>
    </r>
    <r>
      <rPr>
        <sz val="11"/>
        <rFont val="Arial Narrow"/>
        <family val="2"/>
      </rPr>
      <t xml:space="preserve">: El 21 de junio desde la DTOR se recibe retroalimentación sobre capacitación de procesos sancionatorios ambientales. videncia: Correo_memoria_capacitación_ProcesosSancionatoriosAmb.
</t>
    </r>
    <r>
      <rPr>
        <b/>
        <sz val="11"/>
        <rFont val="Arial Narrow"/>
        <family val="2"/>
      </rPr>
      <t>PNN EL TUPARRO</t>
    </r>
    <r>
      <rPr>
        <sz val="11"/>
        <rFont val="Arial Narrow"/>
        <family val="2"/>
      </rPr>
      <t xml:space="preserve">: Con el fin de aumentar las capacidades técnicas del equipo del PNN El Tuparro, del 6 al 9 de Junio de 2022, con el apoyo de WCS, se desarrolló un taller teórico - práctico de fortalecimiento en SMART. Los temas a tratar fueron: teoría sobre la aplicación, manejo en campo de dispositivos blackview, transferencia de datos y generación de informes con el aplicativo. 
- Taller SMART
</t>
    </r>
    <r>
      <rPr>
        <b/>
        <sz val="11"/>
        <rFont val="Arial Narrow"/>
        <family val="2"/>
      </rPr>
      <t>DNMI CINARUCO:</t>
    </r>
    <r>
      <rPr>
        <sz val="11"/>
        <rFont val="Arial Narrow"/>
        <family val="2"/>
      </rPr>
      <t xml:space="preserve">  No se presenta avance en el periodo de reporte. </t>
    </r>
  </si>
  <si>
    <r>
      <rPr>
        <b/>
        <sz val="11"/>
        <rFont val="Arial Narrow"/>
        <family val="2"/>
      </rPr>
      <t>DTOR</t>
    </r>
    <r>
      <rPr>
        <sz val="11"/>
        <rFont val="Arial Narrow"/>
        <family val="2"/>
      </rPr>
      <t>: Se realizó la verificación de todos los procesos sancionatorios a cargo de la Dirección Territorial Orinoquía, correspondientes al periodo de reporte. Anexo evidencia: matriz_consoldiada_procesos_Sancionatorios.</t>
    </r>
  </si>
  <si>
    <r>
      <rPr>
        <b/>
        <sz val="11"/>
        <rFont val="Arial Narrow"/>
        <family val="2"/>
      </rPr>
      <t>PNN FARALLONES DE CALI</t>
    </r>
    <r>
      <rPr>
        <sz val="11"/>
        <rFont val="Arial Narrow"/>
        <family val="2"/>
      </rPr>
      <t xml:space="preserve"> 16/08/2022
</t>
    </r>
    <r>
      <rPr>
        <b/>
        <sz val="11"/>
        <rFont val="Arial Narrow"/>
        <family val="2"/>
      </rPr>
      <t>PNN GORGONA</t>
    </r>
    <r>
      <rPr>
        <sz val="11"/>
        <rFont val="Arial Narrow"/>
        <family val="2"/>
      </rPr>
      <t xml:space="preserve"> 16/08/2022
</t>
    </r>
    <r>
      <rPr>
        <b/>
        <sz val="11"/>
        <rFont val="Arial Narrow"/>
        <family val="2"/>
      </rPr>
      <t>SFF ISLA MALPELO</t>
    </r>
    <r>
      <rPr>
        <sz val="11"/>
        <rFont val="Arial Narrow"/>
        <family val="2"/>
      </rPr>
      <t xml:space="preserve"> 16/08/2022
</t>
    </r>
    <r>
      <rPr>
        <b/>
        <sz val="11"/>
        <rFont val="Arial Narrow"/>
        <family val="2"/>
      </rPr>
      <t>PNN KATIOS</t>
    </r>
    <r>
      <rPr>
        <sz val="11"/>
        <rFont val="Arial Narrow"/>
        <family val="2"/>
      </rPr>
      <t xml:space="preserve">16/08/2022
</t>
    </r>
    <r>
      <rPr>
        <b/>
        <sz val="11"/>
        <rFont val="Arial Narrow"/>
        <family val="2"/>
      </rPr>
      <t>PNN MUNCHIQUE</t>
    </r>
    <r>
      <rPr>
        <sz val="11"/>
        <rFont val="Arial Narrow"/>
        <family val="2"/>
      </rPr>
      <t xml:space="preserve">16/08/2022
</t>
    </r>
    <r>
      <rPr>
        <b/>
        <sz val="11"/>
        <rFont val="Arial Narrow"/>
        <family val="2"/>
      </rPr>
      <t>PNN SANQUIANGA</t>
    </r>
    <r>
      <rPr>
        <sz val="11"/>
        <rFont val="Arial Narrow"/>
        <family val="2"/>
      </rPr>
      <t xml:space="preserve"> 16/08/2022
</t>
    </r>
    <r>
      <rPr>
        <b/>
        <sz val="11"/>
        <rFont val="Arial Narrow"/>
        <family val="2"/>
      </rPr>
      <t>PNN URAMBA BAHIA MALAGA</t>
    </r>
    <r>
      <rPr>
        <sz val="11"/>
        <rFont val="Arial Narrow"/>
        <family val="2"/>
      </rPr>
      <t xml:space="preserve"> 16/08/2022
</t>
    </r>
    <r>
      <rPr>
        <b/>
        <sz val="11"/>
        <rFont val="Arial Narrow"/>
        <family val="2"/>
      </rPr>
      <t>PNN UTRIA</t>
    </r>
    <r>
      <rPr>
        <sz val="11"/>
        <rFont val="Arial Narrow"/>
        <family val="2"/>
      </rPr>
      <t xml:space="preserve"> 16/08/2022</t>
    </r>
  </si>
  <si>
    <r>
      <t xml:space="preserve">La decisión de impulso respectivo a procesos sancionatorios está liderado en la territorial por el área de jurídica, por lo tanto el reporte se realiza desde el consolidado de la DT. En donde, a corte a 31 de julio de 2022 se han proyectado los actos administrativos, presentes en la carpeta adjunta.
</t>
    </r>
    <r>
      <rPr>
        <b/>
        <sz val="11"/>
        <rFont val="Arial Narrow"/>
        <family val="2"/>
      </rPr>
      <t xml:space="preserve">DTPA: </t>
    </r>
    <r>
      <rPr>
        <sz val="11"/>
        <rFont val="Arial Narrow"/>
        <family val="2"/>
      </rPr>
      <t xml:space="preserve">desde la DT se ha realizado el debido proceso de las acciones de proceso sancionatorios identificados en las AP adscritas en la DTPA, reportando para este cuatrimestre 11 autos. 
</t>
    </r>
    <r>
      <rPr>
        <b/>
        <sz val="11"/>
        <rFont val="Arial Narrow"/>
        <family val="2"/>
      </rPr>
      <t>Evidencias:</t>
    </r>
    <r>
      <rPr>
        <sz val="11"/>
        <rFont val="Arial Narrow"/>
        <family val="2"/>
      </rPr>
      <t xml:space="preserve">
-Auto 059 de 9 de mayo 2022
-Auto 060 de 10 de mayo 2022
-Auto 066 de 3 de junio de 2022
-Auto 067 de 3 de junio de 2022
-Auto 069 de 9 de junio de 2022
-Auto 070 de 9 de junio de 2022
-Auto 071 de 15 de junio de 2022
-Auto 072 de 15 de junio de 2022
-Auto 081 de 5 de jul de 2022
-Auto 082 de 8 de jul de 2022
-Auto 086 de 19 de jul de 2022
</t>
    </r>
    <r>
      <rPr>
        <b/>
        <sz val="11"/>
        <rFont val="Arial Narrow"/>
        <family val="2"/>
      </rPr>
      <t>PNN Farallones de Cali</t>
    </r>
    <r>
      <rPr>
        <sz val="11"/>
        <rFont val="Arial Narrow"/>
        <family val="2"/>
      </rPr>
      <t xml:space="preserve">: remitió al Director Territorial las medidas preventivas impuestas al interior del PNN Farallones de Cali., en cumplimiento de lo establecido en la Resolución No 476 de 2012. 
</t>
    </r>
    <r>
      <rPr>
        <b/>
        <sz val="11"/>
        <rFont val="Arial Narrow"/>
        <family val="2"/>
      </rPr>
      <t xml:space="preserve">Evidencias:
</t>
    </r>
    <r>
      <rPr>
        <sz val="11"/>
        <rFont val="Arial Narrow"/>
        <family val="2"/>
      </rPr>
      <t xml:space="preserve">Expediente:12 del 2022:  memo 20227660002411 del 07 04 2022.
Expediente 14 del 2022:  memo: 20227660002471 del 07 04 2022
Expediente 23 de 2022:  memo 20227660010213 16 06 2022
Expediente 24 de 2022:  memo 20227660010413 22 06 2022
Expediente 26 de 2022:  memo 20227660011453 07 07 2022
Para las demás áreas protegidas, PNN Gorgona, PNN Munchique, PNN sanquianga, PNN Uramba, PNN Katios, PNN Utria y el SFF Malpelo, en lo transcurrido del segundo cuatrimestre no se han identificado acciones que requieran el inicio de un proceso sancionatorio.
Evidencias:
</t>
    </r>
    <r>
      <rPr>
        <b/>
        <sz val="11"/>
        <rFont val="Arial Narrow"/>
        <family val="2"/>
      </rPr>
      <t>PNN Gorgona</t>
    </r>
    <r>
      <rPr>
        <sz val="11"/>
        <rFont val="Arial Narrow"/>
        <family val="2"/>
      </rPr>
      <t xml:space="preserve">:  Remisión recorridos PVC
</t>
    </r>
    <r>
      <rPr>
        <b/>
        <sz val="11"/>
        <rFont val="Arial Narrow"/>
        <family val="2"/>
      </rPr>
      <t>SFF ISLA MALPELO:</t>
    </r>
    <r>
      <rPr>
        <sz val="11"/>
        <rFont val="Arial Narrow"/>
        <family val="2"/>
      </rPr>
      <t xml:space="preserve">  Remisión recorridos PVC
</t>
    </r>
    <r>
      <rPr>
        <b/>
        <sz val="11"/>
        <rFont val="Arial Narrow"/>
        <family val="2"/>
      </rPr>
      <t>PNN LOS KATIOS</t>
    </r>
    <r>
      <rPr>
        <sz val="11"/>
        <rFont val="Arial Narrow"/>
        <family val="2"/>
      </rPr>
      <t xml:space="preserve">: Remisión recorridos PVC
</t>
    </r>
    <r>
      <rPr>
        <b/>
        <sz val="11"/>
        <rFont val="Arial Narrow"/>
        <family val="2"/>
      </rPr>
      <t>PNN MUNCHIQUE</t>
    </r>
    <r>
      <rPr>
        <sz val="11"/>
        <rFont val="Arial Narrow"/>
        <family val="2"/>
      </rPr>
      <t xml:space="preserve">: Remisión recorridos PVC
</t>
    </r>
    <r>
      <rPr>
        <b/>
        <sz val="11"/>
        <rFont val="Arial Narrow"/>
        <family val="2"/>
      </rPr>
      <t>PNN SANQUIANGA</t>
    </r>
    <r>
      <rPr>
        <sz val="11"/>
        <rFont val="Arial Narrow"/>
        <family val="2"/>
      </rPr>
      <t xml:space="preserve">: Remisión recorridos PVC
</t>
    </r>
    <r>
      <rPr>
        <b/>
        <sz val="11"/>
        <rFont val="Arial Narrow"/>
        <family val="2"/>
      </rPr>
      <t xml:space="preserve">PNN URAMBA BAHIA MALAGA: </t>
    </r>
    <r>
      <rPr>
        <sz val="11"/>
        <rFont val="Arial Narrow"/>
        <family val="2"/>
      </rPr>
      <t xml:space="preserve">Remisión recorridos PVC
</t>
    </r>
    <r>
      <rPr>
        <b/>
        <sz val="11"/>
        <rFont val="Arial Narrow"/>
        <family val="2"/>
      </rPr>
      <t>PN UTRIA</t>
    </r>
    <r>
      <rPr>
        <sz val="11"/>
        <rFont val="Arial Narrow"/>
        <family val="2"/>
      </rPr>
      <t>:  Remisión recorridos PVC</t>
    </r>
  </si>
  <si>
    <r>
      <t xml:space="preserve">En el reporte del primer seguimiento al mapa de riesgos y matriz de oportunidades se reporto la capacitación realizada en el PNN Gorgona y en el PNN Farallones. Sin embargo, considerando las acciones de control el líder temático, realizó en el comité territorial realizado en el mes de junio una capacitación con todas las áreas de la DT una capacitación del proceso sancionatorio ambiental.
Evidencia:  
</t>
    </r>
    <r>
      <rPr>
        <b/>
        <sz val="11"/>
        <rFont val="Arial Narrow"/>
        <family val="2"/>
      </rPr>
      <t>Munchique</t>
    </r>
    <r>
      <rPr>
        <sz val="11"/>
        <rFont val="Arial Narrow"/>
        <family val="2"/>
      </rPr>
      <t xml:space="preserve">: Acta comité DTPA 5-8 Julio-2022 final, Listado asistencia comité DTPA julio 5-7 (3)
</t>
    </r>
    <r>
      <rPr>
        <b/>
        <sz val="11"/>
        <rFont val="Arial Narrow"/>
        <family val="2"/>
      </rPr>
      <t>PNN Gorgona</t>
    </r>
    <r>
      <rPr>
        <sz val="11"/>
        <rFont val="Arial Narrow"/>
        <family val="2"/>
      </rPr>
      <t xml:space="preserve">: Acta comité DTPA 5-8 Julio-2022 final, Listado asistencia comité DTPA julio 5-7 (3)
</t>
    </r>
    <r>
      <rPr>
        <b/>
        <sz val="11"/>
        <rFont val="Arial Narrow"/>
        <family val="2"/>
      </rPr>
      <t>PNN Farallones de Cali</t>
    </r>
    <r>
      <rPr>
        <sz val="11"/>
        <rFont val="Arial Narrow"/>
        <family val="2"/>
      </rPr>
      <t xml:space="preserve">: Acta comité DTPA 5-8 Julio-2022 final, Listado asistencia comité DTPA julio 5-7 (3)
</t>
    </r>
    <r>
      <rPr>
        <b/>
        <sz val="11"/>
        <rFont val="Arial Narrow"/>
        <family val="2"/>
      </rPr>
      <t>SFF Malpelo</t>
    </r>
    <r>
      <rPr>
        <sz val="11"/>
        <rFont val="Arial Narrow"/>
        <family val="2"/>
      </rPr>
      <t xml:space="preserve">: Acta comité DTPA 5-8 Julio-2022 final, Listado asistencia comité DTPA julio 5-7 (3)
</t>
    </r>
    <r>
      <rPr>
        <b/>
        <sz val="11"/>
        <rFont val="Arial Narrow"/>
        <family val="2"/>
      </rPr>
      <t xml:space="preserve">PNN Uramba: </t>
    </r>
    <r>
      <rPr>
        <sz val="11"/>
        <rFont val="Arial Narrow"/>
        <family val="2"/>
      </rPr>
      <t xml:space="preserve">Acta comité DTPA 5-8 Julio-2022 final, Listado asistencia comité DTPA julio 5-7 (3)
</t>
    </r>
    <r>
      <rPr>
        <b/>
        <sz val="11"/>
        <rFont val="Arial Narrow"/>
        <family val="2"/>
      </rPr>
      <t xml:space="preserve">PNN Sanquianga: </t>
    </r>
    <r>
      <rPr>
        <sz val="11"/>
        <rFont val="Arial Narrow"/>
        <family val="2"/>
      </rPr>
      <t xml:space="preserve">Acta comité DTPA 5-8 Julio-2022 final, Listado asistencia comité DTPA julio 5-7 (3)
</t>
    </r>
    <r>
      <rPr>
        <b/>
        <sz val="11"/>
        <rFont val="Arial Narrow"/>
        <family val="2"/>
      </rPr>
      <t>PNN Katios</t>
    </r>
    <r>
      <rPr>
        <sz val="11"/>
        <rFont val="Arial Narrow"/>
        <family val="2"/>
      </rPr>
      <t xml:space="preserve">: Acta comité DTPA 5-8 Julio-2022 final, Listado asistencia comité DTPA julio 5-7 (3)
</t>
    </r>
    <r>
      <rPr>
        <b/>
        <sz val="11"/>
        <rFont val="Arial Narrow"/>
        <family val="2"/>
      </rPr>
      <t>PNN Utria</t>
    </r>
    <r>
      <rPr>
        <sz val="11"/>
        <rFont val="Arial Narrow"/>
        <family val="2"/>
      </rPr>
      <t>: Acta comité DTPA 5-8 Julio-2022 final, Listado asistencia comité DTPA julio 5-7 (3)</t>
    </r>
  </si>
  <si>
    <r>
      <rPr>
        <b/>
        <sz val="11"/>
        <rFont val="Arial Narrow"/>
        <family val="2"/>
      </rPr>
      <t>PNN Munchique:</t>
    </r>
    <r>
      <rPr>
        <sz val="11"/>
        <rFont val="Arial Narrow"/>
        <family val="2"/>
      </rPr>
      <t xml:space="preserve">100%
</t>
    </r>
    <r>
      <rPr>
        <b/>
        <sz val="11"/>
        <rFont val="Arial Narrow"/>
        <family val="2"/>
      </rPr>
      <t>PNN Gorgona:</t>
    </r>
    <r>
      <rPr>
        <sz val="11"/>
        <rFont val="Arial Narrow"/>
        <family val="2"/>
      </rPr>
      <t xml:space="preserve"> 100%
</t>
    </r>
    <r>
      <rPr>
        <b/>
        <sz val="11"/>
        <rFont val="Arial Narrow"/>
        <family val="2"/>
      </rPr>
      <t>SSF Isla Malpelo:</t>
    </r>
    <r>
      <rPr>
        <sz val="11"/>
        <rFont val="Arial Narrow"/>
        <family val="2"/>
      </rPr>
      <t xml:space="preserve">100%
</t>
    </r>
    <r>
      <rPr>
        <b/>
        <sz val="11"/>
        <rFont val="Arial Narrow"/>
        <family val="2"/>
      </rPr>
      <t>PNN Farallones de Cali:</t>
    </r>
    <r>
      <rPr>
        <sz val="11"/>
        <rFont val="Arial Narrow"/>
        <family val="2"/>
      </rPr>
      <t xml:space="preserve"> 100%
</t>
    </r>
    <r>
      <rPr>
        <b/>
        <sz val="11"/>
        <rFont val="Arial Narrow"/>
        <family val="2"/>
      </rPr>
      <t>PNN Sanquianga:</t>
    </r>
    <r>
      <rPr>
        <sz val="11"/>
        <rFont val="Arial Narrow"/>
        <family val="2"/>
      </rPr>
      <t xml:space="preserve">100%
</t>
    </r>
    <r>
      <rPr>
        <b/>
        <sz val="11"/>
        <rFont val="Arial Narrow"/>
        <family val="2"/>
      </rPr>
      <t>PNN Utria:</t>
    </r>
    <r>
      <rPr>
        <sz val="11"/>
        <rFont val="Arial Narrow"/>
        <family val="2"/>
      </rPr>
      <t xml:space="preserve"> 100%
</t>
    </r>
    <r>
      <rPr>
        <b/>
        <sz val="11"/>
        <rFont val="Arial Narrow"/>
        <family val="2"/>
      </rPr>
      <t>PNN Katios:</t>
    </r>
    <r>
      <rPr>
        <sz val="11"/>
        <rFont val="Arial Narrow"/>
        <family val="2"/>
      </rPr>
      <t xml:space="preserve">100%
</t>
    </r>
    <r>
      <rPr>
        <b/>
        <sz val="11"/>
        <rFont val="Arial Narrow"/>
        <family val="2"/>
      </rPr>
      <t>PNN Uramba:</t>
    </r>
    <r>
      <rPr>
        <sz val="11"/>
        <rFont val="Arial Narrow"/>
        <family val="2"/>
      </rPr>
      <t xml:space="preserve"> 100%</t>
    </r>
  </si>
  <si>
    <r>
      <rPr>
        <b/>
        <sz val="11"/>
        <rFont val="Arial Narrow"/>
        <family val="2"/>
      </rPr>
      <t xml:space="preserve">DTPA: </t>
    </r>
    <r>
      <rPr>
        <sz val="11"/>
        <rFont val="Arial Narrow"/>
        <family val="2"/>
      </rPr>
      <t>16/08/2022</t>
    </r>
  </si>
  <si>
    <r>
      <rPr>
        <b/>
        <sz val="11"/>
        <rFont val="Arial Narrow"/>
        <family val="2"/>
      </rPr>
      <t>DTPA:</t>
    </r>
    <r>
      <rPr>
        <sz val="11"/>
        <rFont val="Arial Narrow"/>
        <family val="2"/>
      </rPr>
      <t xml:space="preserve"> La decisión de impulso respectivo a procesos sancionatorios está liderado en la territorial por el área de jurídica, por lo tanto el reporte se realiza desde el consolidado de la DT. En donde con corte a 31 de julio de 2022 se han proyectado los actos administrativos, y realiza la actualización de la matriz de procesos sancionatorios
Evidencia:
-Matriz de procesos sancionatorios-DTPA
Carpeta adjunta: Procesos.</t>
    </r>
  </si>
  <si>
    <r>
      <rPr>
        <b/>
        <sz val="11"/>
        <rFont val="Arial Narrow"/>
        <family val="2"/>
      </rPr>
      <t xml:space="preserve">GTEA: </t>
    </r>
    <r>
      <rPr>
        <sz val="11"/>
        <rFont val="Arial Narrow"/>
        <family val="2"/>
      </rPr>
      <t xml:space="preserve"> El personal del proceso Autoridad Ambiental dispone de lineamientos estandarizados, documentados y Oficializados por el proceso de Gestión del Talento Humano para la Entidad relacionados con conflicto de intereses en el Sistema de Gestión Integrado. 
</t>
    </r>
    <r>
      <rPr>
        <b/>
        <sz val="11"/>
        <rFont val="Arial Narrow"/>
        <family val="2"/>
      </rPr>
      <t xml:space="preserve">Anexo 1. </t>
    </r>
    <r>
      <rPr>
        <sz val="11"/>
        <rFont val="Arial Narrow"/>
        <family val="2"/>
      </rPr>
      <t>Procedimiento Conflicto de Intereses</t>
    </r>
  </si>
  <si>
    <r>
      <rPr>
        <b/>
        <sz val="11"/>
        <rFont val="Arial Narrow"/>
        <family val="2"/>
      </rPr>
      <t xml:space="preserve">GTEA: </t>
    </r>
    <r>
      <rPr>
        <sz val="11"/>
        <rFont val="Arial Narrow"/>
        <family val="2"/>
      </rPr>
      <t>22/08/2022</t>
    </r>
  </si>
  <si>
    <r>
      <rPr>
        <b/>
        <sz val="11"/>
        <rFont val="Arial Narrow"/>
        <family val="2"/>
      </rPr>
      <t>GTEA:</t>
    </r>
    <r>
      <rPr>
        <sz val="11"/>
        <rFont val="Arial Narrow"/>
        <family val="2"/>
      </rPr>
      <t xml:space="preserve"> Se realiza presentación y se dispone la información detallada de la presentación realizada al GTEA sobre conflicto de intereses, el procedimiento y el formato de declaración de situaciones de conflicto de intereses.
Evidencia: LINK DE EVIDENCIAS REUNIÓN gtea 16 de septiembre</t>
    </r>
  </si>
  <si>
    <r>
      <rPr>
        <b/>
        <sz val="11"/>
        <rFont val="Arial Narrow"/>
        <family val="2"/>
      </rPr>
      <t>GTEA:</t>
    </r>
    <r>
      <rPr>
        <sz val="11"/>
        <rFont val="Arial Narrow"/>
        <family val="2"/>
      </rPr>
      <t xml:space="preserve"> Se realizó sensibilización al grupo de trámites y Evaluación Ambiental el 16 de agosto de 2022, en reunión del equipo en el punto 7 de la agenda.
Evidencia: LINK DE EVIDENCIAS REUNIÓN gtea 16 de septiembre</t>
    </r>
  </si>
  <si>
    <r>
      <rPr>
        <b/>
        <sz val="11"/>
        <rFont val="Arial Narrow"/>
        <family val="2"/>
      </rPr>
      <t>PNN Churumbelos</t>
    </r>
    <r>
      <rPr>
        <sz val="11"/>
        <rFont val="Arial Narrow"/>
        <family val="2"/>
      </rPr>
      <t xml:space="preserve">: 31/03/2022
</t>
    </r>
    <r>
      <rPr>
        <b/>
        <sz val="11"/>
        <rFont val="Arial Narrow"/>
        <family val="2"/>
      </rPr>
      <t>PNN Alto Fragua</t>
    </r>
    <r>
      <rPr>
        <sz val="11"/>
        <rFont val="Arial Narrow"/>
        <family val="2"/>
      </rPr>
      <t xml:space="preserve">: 31/03/2022
</t>
    </r>
    <r>
      <rPr>
        <b/>
        <sz val="11"/>
        <rFont val="Arial Narrow"/>
        <family val="2"/>
      </rPr>
      <t>PNN Amacyacu</t>
    </r>
    <r>
      <rPr>
        <sz val="11"/>
        <rFont val="Arial Narrow"/>
        <family val="2"/>
      </rPr>
      <t xml:space="preserve">: 31/03/2022
</t>
    </r>
    <r>
      <rPr>
        <b/>
        <sz val="11"/>
        <rFont val="Arial Narrow"/>
        <family val="2"/>
      </rPr>
      <t>PNN  Cahuinarí</t>
    </r>
    <r>
      <rPr>
        <sz val="11"/>
        <rFont val="Arial Narrow"/>
        <family val="2"/>
      </rPr>
      <t xml:space="preserve">: 31/03/2022
</t>
    </r>
    <r>
      <rPr>
        <b/>
        <sz val="11"/>
        <rFont val="Arial Narrow"/>
        <family val="2"/>
      </rPr>
      <t>RNN Nukak</t>
    </r>
    <r>
      <rPr>
        <sz val="11"/>
        <rFont val="Arial Narrow"/>
        <family val="2"/>
      </rPr>
      <t xml:space="preserve">: 31/03/2022
</t>
    </r>
    <r>
      <rPr>
        <b/>
        <sz val="11"/>
        <rFont val="Arial Narrow"/>
        <family val="2"/>
      </rPr>
      <t>SPM Orito</t>
    </r>
    <r>
      <rPr>
        <sz val="11"/>
        <rFont val="Arial Narrow"/>
        <family val="2"/>
      </rPr>
      <t xml:space="preserve">: 31/03/2022
</t>
    </r>
    <r>
      <rPr>
        <b/>
        <sz val="11"/>
        <rFont val="Arial Narrow"/>
        <family val="2"/>
      </rPr>
      <t>PNN Río Puré</t>
    </r>
    <r>
      <rPr>
        <sz val="11"/>
        <rFont val="Arial Narrow"/>
        <family val="2"/>
      </rPr>
      <t xml:space="preserve">: 31/03/2022
</t>
    </r>
    <r>
      <rPr>
        <b/>
        <sz val="11"/>
        <rFont val="Arial Narrow"/>
        <family val="2"/>
      </rPr>
      <t>PNN Yaigojé Apaporis</t>
    </r>
    <r>
      <rPr>
        <sz val="11"/>
        <rFont val="Arial Narrow"/>
        <family val="2"/>
      </rPr>
      <t xml:space="preserve">: 31/03/2022
</t>
    </r>
    <r>
      <rPr>
        <b/>
        <sz val="11"/>
        <rFont val="Arial Narrow"/>
        <family val="2"/>
      </rPr>
      <t>PNN Chiribiquete</t>
    </r>
    <r>
      <rPr>
        <sz val="11"/>
        <rFont val="Arial Narrow"/>
        <family val="2"/>
      </rPr>
      <t xml:space="preserve">: 31/03/2022
</t>
    </r>
    <r>
      <rPr>
        <b/>
        <sz val="11"/>
        <rFont val="Arial Narrow"/>
        <family val="2"/>
      </rPr>
      <t>RNN Puinawai</t>
    </r>
    <r>
      <rPr>
        <sz val="11"/>
        <rFont val="Arial Narrow"/>
        <family val="2"/>
      </rPr>
      <t xml:space="preserve">: 31/03/2022
</t>
    </r>
    <r>
      <rPr>
        <b/>
        <sz val="11"/>
        <rFont val="Arial Narrow"/>
        <family val="2"/>
      </rPr>
      <t>PNN La Paya</t>
    </r>
    <r>
      <rPr>
        <sz val="11"/>
        <rFont val="Arial Narrow"/>
        <family val="2"/>
      </rPr>
      <t>: 31/03/2022</t>
    </r>
  </si>
  <si>
    <r>
      <rPr>
        <b/>
        <sz val="11"/>
        <rFont val="Arial Narrow"/>
        <family val="2"/>
      </rPr>
      <t>PNN Churumbelos</t>
    </r>
    <r>
      <rPr>
        <sz val="11"/>
        <rFont val="Arial Narrow"/>
        <family val="2"/>
      </rPr>
      <t xml:space="preserve">: 08/08/2022
</t>
    </r>
    <r>
      <rPr>
        <b/>
        <sz val="11"/>
        <rFont val="Arial Narrow"/>
        <family val="2"/>
      </rPr>
      <t>PNN Alto Fragua</t>
    </r>
    <r>
      <rPr>
        <sz val="11"/>
        <rFont val="Arial Narrow"/>
        <family val="2"/>
      </rPr>
      <t xml:space="preserve">: 08/08/2022
</t>
    </r>
    <r>
      <rPr>
        <b/>
        <sz val="11"/>
        <rFont val="Arial Narrow"/>
        <family val="2"/>
      </rPr>
      <t>PNN Amacyacu</t>
    </r>
    <r>
      <rPr>
        <sz val="11"/>
        <rFont val="Arial Narrow"/>
        <family val="2"/>
      </rPr>
      <t xml:space="preserve">: 08/08/2022
</t>
    </r>
    <r>
      <rPr>
        <b/>
        <sz val="11"/>
        <rFont val="Arial Narrow"/>
        <family val="2"/>
      </rPr>
      <t>PNN  Cahuinarí</t>
    </r>
    <r>
      <rPr>
        <sz val="11"/>
        <rFont val="Arial Narrow"/>
        <family val="2"/>
      </rPr>
      <t xml:space="preserve">: 08/08/2022
</t>
    </r>
    <r>
      <rPr>
        <b/>
        <sz val="11"/>
        <rFont val="Arial Narrow"/>
        <family val="2"/>
      </rPr>
      <t>RNN Nukak</t>
    </r>
    <r>
      <rPr>
        <sz val="11"/>
        <rFont val="Arial Narrow"/>
        <family val="2"/>
      </rPr>
      <t xml:space="preserve">: 08/08/2022
</t>
    </r>
    <r>
      <rPr>
        <b/>
        <sz val="11"/>
        <rFont val="Arial Narrow"/>
        <family val="2"/>
      </rPr>
      <t>SPM Orito</t>
    </r>
    <r>
      <rPr>
        <sz val="11"/>
        <rFont val="Arial Narrow"/>
        <family val="2"/>
      </rPr>
      <t xml:space="preserve">: 08/08/2022
</t>
    </r>
    <r>
      <rPr>
        <b/>
        <sz val="11"/>
        <rFont val="Arial Narrow"/>
        <family val="2"/>
      </rPr>
      <t>PNN Río Puré</t>
    </r>
    <r>
      <rPr>
        <sz val="11"/>
        <rFont val="Arial Narrow"/>
        <family val="2"/>
      </rPr>
      <t xml:space="preserve">: 08/08/2022
</t>
    </r>
    <r>
      <rPr>
        <b/>
        <sz val="11"/>
        <rFont val="Arial Narrow"/>
        <family val="2"/>
      </rPr>
      <t>PNN Yaigojé Apaporis</t>
    </r>
    <r>
      <rPr>
        <sz val="11"/>
        <rFont val="Arial Narrow"/>
        <family val="2"/>
      </rPr>
      <t xml:space="preserve">: 08/08/2022
</t>
    </r>
    <r>
      <rPr>
        <b/>
        <sz val="11"/>
        <rFont val="Arial Narrow"/>
        <family val="2"/>
      </rPr>
      <t>PNN Chiribiquete</t>
    </r>
    <r>
      <rPr>
        <sz val="11"/>
        <rFont val="Arial Narrow"/>
        <family val="2"/>
      </rPr>
      <t xml:space="preserve">: 08/08/2022
</t>
    </r>
    <r>
      <rPr>
        <b/>
        <sz val="11"/>
        <rFont val="Arial Narrow"/>
        <family val="2"/>
      </rPr>
      <t>RNN Puinawai</t>
    </r>
    <r>
      <rPr>
        <sz val="11"/>
        <rFont val="Arial Narrow"/>
        <family val="2"/>
      </rPr>
      <t xml:space="preserve">: 10/07/2022
</t>
    </r>
    <r>
      <rPr>
        <b/>
        <sz val="11"/>
        <rFont val="Arial Narrow"/>
        <family val="2"/>
      </rPr>
      <t>PNN La Paya</t>
    </r>
    <r>
      <rPr>
        <sz val="11"/>
        <rFont val="Arial Narrow"/>
        <family val="2"/>
      </rPr>
      <t>: 08/08/2022</t>
    </r>
  </si>
  <si>
    <r>
      <rPr>
        <b/>
        <sz val="11"/>
        <rFont val="Arial Narrow"/>
        <family val="2"/>
      </rPr>
      <t>PNN Churumbelos</t>
    </r>
    <r>
      <rPr>
        <sz val="11"/>
        <rFont val="Arial Narrow"/>
        <family val="2"/>
      </rPr>
      <t xml:space="preserve">:  Acorde al control existente con memorando 20225180004573 de junio 29 de 2022  se envía, anexo 12 Informe sicosmart segundo trimestre  2022m, Anexo 13 Informe Trimestral PVC de 2022
</t>
    </r>
    <r>
      <rPr>
        <b/>
        <sz val="11"/>
        <rFont val="Arial Narrow"/>
        <family val="2"/>
      </rPr>
      <t>PNN Alto Fragua:</t>
    </r>
    <r>
      <rPr>
        <sz val="11"/>
        <rFont val="Arial Narrow"/>
        <family val="2"/>
      </rPr>
      <t xml:space="preserve"> PNN Alto Fragua: En la aplicación del control, en el segundo trimestre 2022 se avanzó en 9 recorridos, 6 patrullajes con track y 3 utilizando imágenes de satélite, para un total de 14 sistematizados en la plataforma Sicosmart. Es de anotar, que desde el GGCI se validaron 8 recorridos (Anexo No 1 Informe SICO SMART y Anexo 2_Correo validación)
</t>
    </r>
    <r>
      <rPr>
        <b/>
        <sz val="11"/>
        <rFont val="Arial Narrow"/>
        <family val="2"/>
      </rPr>
      <t>PNN Amacayacu</t>
    </r>
    <r>
      <rPr>
        <sz val="11"/>
        <rFont val="Arial Narrow"/>
        <family val="2"/>
      </rPr>
      <t xml:space="preserve">: Se aplican los controles pues se registran las presiones antrópicas con alcance permisivo y sancionatorio, de los recorridos de PVC en las herramienta tecnológica correspondientes, aclarando que la plataforma sico smart no esta generando la plantilla y esto ya se puso en conocimeinto de la DTAM y GGC. Anexo 1_ Recorridos de PVC validados en smart-20220812T143039Z-001.
</t>
    </r>
    <r>
      <rPr>
        <b/>
        <sz val="11"/>
        <rFont val="Arial Narrow"/>
        <family val="2"/>
      </rPr>
      <t>PNN Cahuinarí</t>
    </r>
    <r>
      <rPr>
        <sz val="11"/>
        <rFont val="Arial Narrow"/>
        <family val="2"/>
      </rPr>
      <t xml:space="preserve">: De acuerdo a la acción los controles se aplican además de otros, con la realización de nueve (9) recorridos acuáticos y uno (1) aéreo, los cuales se sistematizaron en la plataforma SICO SMART Anexo 1 informe-gestión-pvc-2-trimestre-2022
</t>
    </r>
    <r>
      <rPr>
        <b/>
        <sz val="11"/>
        <rFont val="Arial Narrow"/>
        <family val="2"/>
      </rPr>
      <t>RNN Nukak</t>
    </r>
    <r>
      <rPr>
        <sz val="11"/>
        <rFont val="Arial Narrow"/>
        <family val="2"/>
      </rPr>
      <t xml:space="preserve">: El AP realiza informe de PVC con sus anexos para el presente periodo asociado al reporte de PAA de seguimiento de informes PVC. Anexo 1. Reporte Sico SMART 2do Tri_000006. Anexo 2. Rnuk_000050-Abiertos Nuevos
</t>
    </r>
    <r>
      <rPr>
        <b/>
        <sz val="11"/>
        <rFont val="Arial Narrow"/>
        <family val="2"/>
      </rPr>
      <t>SPM Orito</t>
    </r>
    <r>
      <rPr>
        <sz val="11"/>
        <rFont val="Arial Narrow"/>
        <family val="2"/>
      </rPr>
      <t xml:space="preserve">: Para este cuatrimestre se realizaron un total de 5 recorridos de vigilancia terrestres sin ninguna novedad que pueda afectar la integridad del AP, los cuales fueron debidamente sistematizados en la plataforma de Sico Smart. 
Anexo 1_06_24_2022_Plantilla_Informe_General_000004_Sico Smart_trimestre 2.
</t>
    </r>
    <r>
      <rPr>
        <b/>
        <sz val="11"/>
        <rFont val="Arial Narrow"/>
        <family val="2"/>
      </rPr>
      <t>PNN Río Puré</t>
    </r>
    <r>
      <rPr>
        <sz val="11"/>
        <rFont val="Arial Narrow"/>
        <family val="2"/>
      </rPr>
      <t xml:space="preserve">: Durante el periodo correspondiente a este seguimiento  acorde al control existente mediante correo electrónico de julio de 2022, se envía a DTAM informe de PVC _I de 2022 (Anexo 3. Correo electronico) (Anexo 4 Informe PVC II trimestre PNNRPU 2022)
</t>
    </r>
    <r>
      <rPr>
        <b/>
        <sz val="11"/>
        <rFont val="Arial Narrow"/>
        <family val="2"/>
      </rPr>
      <t>PNN Yaigojé Apaporis</t>
    </r>
    <r>
      <rPr>
        <sz val="11"/>
        <rFont val="Arial Narrow"/>
        <family val="2"/>
      </rPr>
      <t xml:space="preserve">: se aplican los controles adecuadamente, es por ello que el AP genera informe de PVC ii trimestre: Anexo 1 Inf_2doTri2022PVC_PnnYAP.pdf, Correo SGm - Re_ Envio Datos para validaciòn Reporte TRIM 02 PNN Yaigoje Apaporis, pYAP_000072, pYAP_000073.
</t>
    </r>
    <r>
      <rPr>
        <b/>
        <sz val="11"/>
        <rFont val="Arial Narrow"/>
        <family val="2"/>
      </rPr>
      <t>PNN Chiribiquete</t>
    </r>
    <r>
      <rPr>
        <sz val="11"/>
        <rFont val="Arial Narrow"/>
        <family val="2"/>
      </rPr>
      <t xml:space="preserve">: el AP realiza recorridos de PVC los cuales son sistematizados en la plataforma SICO SMART para el registro y seguimiento de las presiones antrópicas y naturales.  Anexo 1. Informe Sico Smart 2 Trimestre 2022
</t>
    </r>
    <r>
      <rPr>
        <b/>
        <sz val="11"/>
        <rFont val="Arial Narrow"/>
        <family val="2"/>
      </rPr>
      <t>RNN Puinawai</t>
    </r>
    <r>
      <rPr>
        <sz val="11"/>
        <rFont val="Arial Narrow"/>
        <family val="2"/>
      </rPr>
      <t xml:space="preserve">: Teniendo en cuenta el informe de riesgos del GCI que llevo a la generación del plan de mejoramiento, donde se identifican acciones relacionadas con el reporte de PVC y SICO SMART, se generó plan de mejoramiento el cual fue suscrito con el GCI con el fin de articular acciones con la DTAM para contar con esta información. (el plan se encuentra en ejecución). Anexo 4. PLAN DE MEJORAMIENTO RNN PUINAWAI POR RIESGOS 1ER CUATRIMETRE 22 Ajustado. Anexo 5. Respuesta GCI Aprobación Plan de Mejoramiento 120225250001103_00006
</t>
    </r>
    <r>
      <rPr>
        <b/>
        <sz val="11"/>
        <rFont val="Arial Narrow"/>
        <family val="2"/>
      </rPr>
      <t>PNN La Paya:</t>
    </r>
    <r>
      <rPr>
        <sz val="11"/>
        <rFont val="Arial Narrow"/>
        <family val="2"/>
      </rPr>
      <t xml:space="preserve">  Se realiza el segundo reporte trimestral del 2022, en el cuales se sistematizaron los 3 recorridos acuaticos y 2 recorrids aéreos por sensores remotos, este incluye el segundo reporte del año 2022, al igual esta información ya fue validada por el líder del proceso  y el Laboratorio SIG- DTAM. Anexo 1 SEGUNDO INFORME TRIMESTRAL SMART</t>
    </r>
  </si>
  <si>
    <r>
      <rPr>
        <b/>
        <sz val="11"/>
        <rFont val="Arial Narrow"/>
        <family val="2"/>
      </rPr>
      <t>PNN Churumbelos</t>
    </r>
    <r>
      <rPr>
        <sz val="11"/>
        <rFont val="Arial Narrow"/>
        <family val="2"/>
      </rPr>
      <t xml:space="preserve">: 08/08/2022
</t>
    </r>
    <r>
      <rPr>
        <b/>
        <sz val="11"/>
        <rFont val="Arial Narrow"/>
        <family val="2"/>
      </rPr>
      <t>PNN Alto Fragua</t>
    </r>
    <r>
      <rPr>
        <sz val="11"/>
        <rFont val="Arial Narrow"/>
        <family val="2"/>
      </rPr>
      <t xml:space="preserve">: 08/08/2022
</t>
    </r>
    <r>
      <rPr>
        <b/>
        <sz val="11"/>
        <rFont val="Arial Narrow"/>
        <family val="2"/>
      </rPr>
      <t>PNN Amacyacu</t>
    </r>
    <r>
      <rPr>
        <sz val="11"/>
        <rFont val="Arial Narrow"/>
        <family val="2"/>
      </rPr>
      <t xml:space="preserve">: 08/08/2022
</t>
    </r>
    <r>
      <rPr>
        <b/>
        <sz val="11"/>
        <rFont val="Arial Narrow"/>
        <family val="2"/>
      </rPr>
      <t>PNN  Cahuinarí</t>
    </r>
    <r>
      <rPr>
        <sz val="11"/>
        <rFont val="Arial Narrow"/>
        <family val="2"/>
      </rPr>
      <t xml:space="preserve">: 08/08/2022
</t>
    </r>
    <r>
      <rPr>
        <b/>
        <sz val="11"/>
        <rFont val="Arial Narrow"/>
        <family val="2"/>
      </rPr>
      <t>RNN Nukak</t>
    </r>
    <r>
      <rPr>
        <sz val="11"/>
        <rFont val="Arial Narrow"/>
        <family val="2"/>
      </rPr>
      <t xml:space="preserve">: 08/08/2022
</t>
    </r>
    <r>
      <rPr>
        <b/>
        <sz val="11"/>
        <rFont val="Arial Narrow"/>
        <family val="2"/>
      </rPr>
      <t>SPM Orito</t>
    </r>
    <r>
      <rPr>
        <sz val="11"/>
        <rFont val="Arial Narrow"/>
        <family val="2"/>
      </rPr>
      <t xml:space="preserve">: 08/08/2022
</t>
    </r>
    <r>
      <rPr>
        <b/>
        <sz val="11"/>
        <rFont val="Arial Narrow"/>
        <family val="2"/>
      </rPr>
      <t>PNN Río Puré</t>
    </r>
    <r>
      <rPr>
        <sz val="11"/>
        <rFont val="Arial Narrow"/>
        <family val="2"/>
      </rPr>
      <t xml:space="preserve">: 08/08/2022
</t>
    </r>
    <r>
      <rPr>
        <b/>
        <sz val="11"/>
        <rFont val="Arial Narrow"/>
        <family val="2"/>
      </rPr>
      <t>PNN Yaigojé Apaporis</t>
    </r>
    <r>
      <rPr>
        <sz val="11"/>
        <rFont val="Arial Narrow"/>
        <family val="2"/>
      </rPr>
      <t xml:space="preserve">: 08/08/2022
</t>
    </r>
    <r>
      <rPr>
        <b/>
        <sz val="11"/>
        <rFont val="Arial Narrow"/>
        <family val="2"/>
      </rPr>
      <t>PNN Chiribiquete</t>
    </r>
    <r>
      <rPr>
        <sz val="11"/>
        <rFont val="Arial Narrow"/>
        <family val="2"/>
      </rPr>
      <t xml:space="preserve">: 08/08/2022
</t>
    </r>
    <r>
      <rPr>
        <b/>
        <sz val="11"/>
        <rFont val="Arial Narrow"/>
        <family val="2"/>
      </rPr>
      <t>RNN Puinawai</t>
    </r>
    <r>
      <rPr>
        <sz val="11"/>
        <rFont val="Arial Narrow"/>
        <family val="2"/>
      </rPr>
      <t xml:space="preserve">: 10/08/2022
</t>
    </r>
    <r>
      <rPr>
        <b/>
        <sz val="11"/>
        <rFont val="Arial Narrow"/>
        <family val="2"/>
      </rPr>
      <t>PNN La Paya</t>
    </r>
    <r>
      <rPr>
        <sz val="11"/>
        <rFont val="Arial Narrow"/>
        <family val="2"/>
      </rPr>
      <t>: 08/08/2022</t>
    </r>
  </si>
  <si>
    <r>
      <rPr>
        <b/>
        <sz val="11"/>
        <rFont val="Arial Narrow"/>
        <family val="2"/>
      </rPr>
      <t>PNN Churumbelos</t>
    </r>
    <r>
      <rPr>
        <sz val="11"/>
        <rFont val="Arial Narrow"/>
        <family val="2"/>
      </rPr>
      <t xml:space="preserve">: Acorde a la acción de control  se genera informe PVC. Anexo 1 Memorando 20225180004573 de junio 29 de 2022. Anexo 2 II Informe Trimestral PVC de 2022. Anexo 3 Informe sicosmart segundo trimestre 2022.
</t>
    </r>
    <r>
      <rPr>
        <b/>
        <sz val="11"/>
        <rFont val="Arial Narrow"/>
        <family val="2"/>
      </rPr>
      <t>PNN Alto Fragua</t>
    </r>
    <r>
      <rPr>
        <sz val="11"/>
        <rFont val="Arial Narrow"/>
        <family val="2"/>
      </rPr>
      <t xml:space="preserve">: Generó informe PVC correspondiente al segundo trimestre 2022 el cual se remitió por correo al líder temático de la DTAM el 30/06//22 (Anexo 1 Inf PVC y Anexo 2 Correo Inf PVC).
</t>
    </r>
    <r>
      <rPr>
        <b/>
        <sz val="11"/>
        <rFont val="Arial Narrow"/>
        <family val="2"/>
      </rPr>
      <t xml:space="preserve">PNN Amacayacu: </t>
    </r>
    <r>
      <rPr>
        <sz val="11"/>
        <rFont val="Arial Narrow"/>
        <family val="2"/>
      </rPr>
      <t xml:space="preserve">Se generó informe PVC correspondiente al segundo trimestre 2022.  Anexo 1 Informe PVC_Trim02_PNNAMA_2022_
</t>
    </r>
    <r>
      <rPr>
        <b/>
        <sz val="11"/>
        <rFont val="Arial Narrow"/>
        <family val="2"/>
      </rPr>
      <t>PNN Cahuinarí</t>
    </r>
    <r>
      <rPr>
        <sz val="11"/>
        <rFont val="Arial Narrow"/>
        <family val="2"/>
      </rPr>
      <t xml:space="preserve">: Acorde a la acción de control, se generó informe PVC para el segundo trimestre 2022. Anexo 1 Informe-gestión-pvc-2-trimestre-2022. Anexo 2. correo-pnncah-dtam-reporte-pvc-2-trimestre-2022. Anexo 3. correo-dtam-pnncah-validación-reporte-pvc-2-trimestre-2022 
</t>
    </r>
    <r>
      <rPr>
        <b/>
        <sz val="11"/>
        <rFont val="Arial Narrow"/>
        <family val="2"/>
      </rPr>
      <t>RNN Nukak</t>
    </r>
    <r>
      <rPr>
        <sz val="11"/>
        <rFont val="Arial Narrow"/>
        <family val="2"/>
      </rPr>
      <t xml:space="preserve">: El AP, genera el informe de segundo trimestral de PVC. Anexo 1. Informe PVC 2do_TRIM_2022
</t>
    </r>
    <r>
      <rPr>
        <b/>
        <sz val="11"/>
        <rFont val="Arial Narrow"/>
        <family val="2"/>
      </rPr>
      <t>SPM Orito:</t>
    </r>
    <r>
      <rPr>
        <sz val="11"/>
        <rFont val="Arial Narrow"/>
        <family val="2"/>
      </rPr>
      <t xml:space="preserve"> Para aplicar este control el 30 de junio de 2022 se remitió a la DTAM, el Informe de gestión de la línea  estratégica Prevención, Vigilancia y Control-PVC del segundoTrimestre de 2022 (Anexo 1_06_30_2022_ Informe de Gestión PVyC_2do Trim_ F)
</t>
    </r>
    <r>
      <rPr>
        <b/>
        <sz val="11"/>
        <rFont val="Arial Narrow"/>
        <family val="2"/>
      </rPr>
      <t>PNN Río Puré</t>
    </r>
    <r>
      <rPr>
        <sz val="11"/>
        <rFont val="Arial Narrow"/>
        <family val="2"/>
      </rPr>
      <t xml:space="preserve">: Se realizó bajo los lineamientos institucionales el informe PVC correspondiente al segundo trimestre 2022. ANEXO 1 CORREO ENVIO II INF. PVC PNNRPU. ANEXO 2 INFORME II TRIM. PVC PNNRPU.
</t>
    </r>
    <r>
      <rPr>
        <b/>
        <sz val="11"/>
        <rFont val="Arial Narrow"/>
        <family val="2"/>
      </rPr>
      <t>PNN Yaigojé Apaporis</t>
    </r>
    <r>
      <rPr>
        <sz val="11"/>
        <rFont val="Arial Narrow"/>
        <family val="2"/>
      </rPr>
      <t xml:space="preserve">: Se generó informe PVC correspondiente al segundo trimestre 2022 donde recopilan las acciones desarrolladas en marco de prevención, vigilancia y control, se generó informe PVC correspondiente al segundo trimestre 2022. Anexo 1 Inf_2doTri2022PVC_PnnYAP
</t>
    </r>
    <r>
      <rPr>
        <b/>
        <sz val="11"/>
        <rFont val="Arial Narrow"/>
        <family val="2"/>
      </rPr>
      <t>PNN Chiribiquete</t>
    </r>
    <r>
      <rPr>
        <sz val="11"/>
        <rFont val="Arial Narrow"/>
        <family val="2"/>
      </rPr>
      <t xml:space="preserve">: El PNN Serranía de Chiribiquete generó informe PVC correspondiente al segundo trimestre 2022 donde recopilan las acciones desarrolladas en marco de prevención, vigilancia y control además de la sistematización de recorridos en la plataforma SICO SMART. Anexo 1. Inf_PVC_Segundo_trimestre_2022
</t>
    </r>
    <r>
      <rPr>
        <b/>
        <sz val="11"/>
        <rFont val="Arial Narrow"/>
        <family val="2"/>
      </rPr>
      <t>RNN Puinawai</t>
    </r>
    <r>
      <rPr>
        <sz val="11"/>
        <rFont val="Arial Narrow"/>
        <family val="2"/>
      </rPr>
      <t xml:space="preserve">: Teniendo en cuenta el informe de riesgos del GCI que llevo a la generación del plan de mejoramiento, donde se identifican acciones relacionadas con el reporte de PVC y SICO SMART, se generó plan de mejoramiento el cual fue suscrito con el GCI con el fin de articular acciones con la DTAM para contar con esta información. (el plan se encuentra en ejecución)
Anexo 4. PLAN DE MEJORAMIENTO RNN PUINAWAI POR RIESGOS 1ER CUATRIMETRE 22 Ajustado
Anexo 5. Respuesta GCI Aprobación Plan de Mejoramiento 120225250001103_00006
</t>
    </r>
    <r>
      <rPr>
        <b/>
        <sz val="11"/>
        <rFont val="Arial Narrow"/>
        <family val="2"/>
      </rPr>
      <t>PNN La Paya</t>
    </r>
    <r>
      <rPr>
        <sz val="11"/>
        <rFont val="Arial Narrow"/>
        <family val="2"/>
      </rPr>
      <t>: Acorde a la acción de control, se generó informe PVC para el segundo trimestre 2022 Anexo 1 Segundo Informe de gestión trimestral PVC PNN LA PAYA  2022</t>
    </r>
  </si>
  <si>
    <r>
      <rPr>
        <b/>
        <sz val="11"/>
        <rFont val="Arial Narrow"/>
        <family val="2"/>
      </rPr>
      <t>PNN Churumbelos</t>
    </r>
    <r>
      <rPr>
        <sz val="11"/>
        <rFont val="Arial Narrow"/>
        <family val="2"/>
      </rPr>
      <t xml:space="preserve">: 66,6%
</t>
    </r>
    <r>
      <rPr>
        <b/>
        <sz val="11"/>
        <rFont val="Arial Narrow"/>
        <family val="2"/>
      </rPr>
      <t>PNN Alto Fragua</t>
    </r>
    <r>
      <rPr>
        <sz val="11"/>
        <rFont val="Arial Narrow"/>
        <family val="2"/>
      </rPr>
      <t xml:space="preserve">: 66,6%
</t>
    </r>
    <r>
      <rPr>
        <b/>
        <sz val="11"/>
        <rFont val="Arial Narrow"/>
        <family val="2"/>
      </rPr>
      <t>PNN Amacyacu</t>
    </r>
    <r>
      <rPr>
        <sz val="11"/>
        <rFont val="Arial Narrow"/>
        <family val="2"/>
      </rPr>
      <t xml:space="preserve">: 66,6%
</t>
    </r>
    <r>
      <rPr>
        <b/>
        <sz val="11"/>
        <rFont val="Arial Narrow"/>
        <family val="2"/>
      </rPr>
      <t>PNN  Cahuinarí</t>
    </r>
    <r>
      <rPr>
        <sz val="11"/>
        <rFont val="Arial Narrow"/>
        <family val="2"/>
      </rPr>
      <t xml:space="preserve">: 66,6%
</t>
    </r>
    <r>
      <rPr>
        <b/>
        <sz val="11"/>
        <rFont val="Arial Narrow"/>
        <family val="2"/>
      </rPr>
      <t>RNN Nukak</t>
    </r>
    <r>
      <rPr>
        <sz val="11"/>
        <rFont val="Arial Narrow"/>
        <family val="2"/>
      </rPr>
      <t xml:space="preserve">: 66,6%
</t>
    </r>
    <r>
      <rPr>
        <b/>
        <sz val="11"/>
        <rFont val="Arial Narrow"/>
        <family val="2"/>
      </rPr>
      <t>SPM Orito</t>
    </r>
    <r>
      <rPr>
        <sz val="11"/>
        <rFont val="Arial Narrow"/>
        <family val="2"/>
      </rPr>
      <t xml:space="preserve">: 66,6%
</t>
    </r>
    <r>
      <rPr>
        <b/>
        <sz val="11"/>
        <rFont val="Arial Narrow"/>
        <family val="2"/>
      </rPr>
      <t>PNN Río Puré</t>
    </r>
    <r>
      <rPr>
        <sz val="11"/>
        <rFont val="Arial Narrow"/>
        <family val="2"/>
      </rPr>
      <t xml:space="preserve">: 66,6%
</t>
    </r>
    <r>
      <rPr>
        <b/>
        <sz val="11"/>
        <rFont val="Arial Narrow"/>
        <family val="2"/>
      </rPr>
      <t>PNN Yaigojé Apaporis</t>
    </r>
    <r>
      <rPr>
        <sz val="11"/>
        <rFont val="Arial Narrow"/>
        <family val="2"/>
      </rPr>
      <t xml:space="preserve">: 66,6%
</t>
    </r>
    <r>
      <rPr>
        <b/>
        <sz val="11"/>
        <rFont val="Arial Narrow"/>
        <family val="2"/>
      </rPr>
      <t>PNN Chiribiquete</t>
    </r>
    <r>
      <rPr>
        <sz val="11"/>
        <rFont val="Arial Narrow"/>
        <family val="2"/>
      </rPr>
      <t xml:space="preserve">: 66,6%
</t>
    </r>
    <r>
      <rPr>
        <b/>
        <sz val="11"/>
        <rFont val="Arial Narrow"/>
        <family val="2"/>
      </rPr>
      <t>RNN Puinawai</t>
    </r>
    <r>
      <rPr>
        <sz val="11"/>
        <rFont val="Arial Narrow"/>
        <family val="2"/>
      </rPr>
      <t xml:space="preserve">: 0%
</t>
    </r>
    <r>
      <rPr>
        <b/>
        <sz val="11"/>
        <rFont val="Arial Narrow"/>
        <family val="2"/>
      </rPr>
      <t>PNN La Paya</t>
    </r>
    <r>
      <rPr>
        <sz val="11"/>
        <rFont val="Arial Narrow"/>
        <family val="2"/>
      </rPr>
      <t>: 66,6%</t>
    </r>
  </si>
  <si>
    <r>
      <t xml:space="preserve">PNN Cueva De Los Guacharos: 06/04/2022
PNN Complejo volcánico Doña Juana: 06/04/2022
PNN Las Hermosas: 06/04/2022
PNN Las Orquideas: 06/04/2022
PNN Los Nevados: 06/04/2022
PNN Nevado Del Huila: </t>
    </r>
    <r>
      <rPr>
        <sz val="11"/>
        <rFont val="Arial Narrow"/>
        <family val="2"/>
      </rPr>
      <t>06/04/2022</t>
    </r>
    <r>
      <rPr>
        <b/>
        <sz val="11"/>
        <rFont val="Arial Narrow"/>
        <family val="2"/>
      </rPr>
      <t xml:space="preserve">
PNN Purace: </t>
    </r>
    <r>
      <rPr>
        <sz val="11"/>
        <rFont val="Arial Narrow"/>
        <family val="2"/>
      </rPr>
      <t>06/04/2022</t>
    </r>
    <r>
      <rPr>
        <b/>
        <sz val="11"/>
        <rFont val="Arial Narrow"/>
        <family val="2"/>
      </rPr>
      <t xml:space="preserve">
PNN Selva De Florencia: </t>
    </r>
    <r>
      <rPr>
        <sz val="11"/>
        <rFont val="Arial Narrow"/>
        <family val="2"/>
      </rPr>
      <t>06/04/2022</t>
    </r>
    <r>
      <rPr>
        <b/>
        <sz val="11"/>
        <rFont val="Arial Narrow"/>
        <family val="2"/>
      </rPr>
      <t xml:space="preserve">
PNN Tatama: </t>
    </r>
    <r>
      <rPr>
        <sz val="11"/>
        <rFont val="Arial Narrow"/>
        <family val="2"/>
      </rPr>
      <t xml:space="preserve">06/04/2022
</t>
    </r>
    <r>
      <rPr>
        <b/>
        <sz val="11"/>
        <rFont val="Arial Narrow"/>
        <family val="2"/>
      </rPr>
      <t xml:space="preserve">SFF Galeras: </t>
    </r>
    <r>
      <rPr>
        <sz val="11"/>
        <rFont val="Arial Narrow"/>
        <family val="2"/>
      </rPr>
      <t>06/04/2022</t>
    </r>
    <r>
      <rPr>
        <b/>
        <sz val="11"/>
        <rFont val="Arial Narrow"/>
        <family val="2"/>
      </rPr>
      <t xml:space="preserve">
SFF Isla De La Corota:</t>
    </r>
    <r>
      <rPr>
        <sz val="11"/>
        <rFont val="Arial Narrow"/>
        <family val="2"/>
      </rPr>
      <t xml:space="preserve"> 06/04/2022</t>
    </r>
    <r>
      <rPr>
        <b/>
        <sz val="11"/>
        <rFont val="Arial Narrow"/>
        <family val="2"/>
      </rPr>
      <t xml:space="preserve">
SFF Otun Quimbaya: </t>
    </r>
    <r>
      <rPr>
        <sz val="11"/>
        <rFont val="Arial Narrow"/>
        <family val="2"/>
      </rPr>
      <t>06/04/2022</t>
    </r>
  </si>
  <si>
    <r>
      <rPr>
        <b/>
        <sz val="11"/>
        <rFont val="Arial Narrow"/>
        <family val="2"/>
      </rPr>
      <t>DTAO:</t>
    </r>
    <r>
      <rPr>
        <sz val="11"/>
        <rFont val="Arial Narrow"/>
        <family val="2"/>
      </rPr>
      <t xml:space="preserve"> PNN Cueva De Los Guacharos, PNN Complejo volcánico Doña Juana, PNN Las Hermosas, PNN Las Orquídeas, PNN Los Nevados, PNN Nevado Del Huila, PNN Puracé, PNN Selva De Florencia, PNN Tatamá, SFF Galeras, SFF Isla De La Corota y SFF Otún Quimbaya: Como medio de control existente se reporta el informe generado de la plataforma SICOSMART de cada área protegida, en el cual se evidencia las presiones antrópicas registradas en los recorridos ejecutados por el área durante el trimestre II  de 2022.
Evidencia: Carpeta por área protegida con: 
Informe SICOSMART trimestre II 
</t>
    </r>
    <r>
      <rPr>
        <b/>
        <sz val="11"/>
        <rFont val="Arial Narrow"/>
        <family val="2"/>
      </rPr>
      <t>PNN Complejo volcánico Doña Juana</t>
    </r>
    <r>
      <rPr>
        <sz val="11"/>
        <rFont val="Arial Narrow"/>
        <family val="2"/>
      </rPr>
      <t xml:space="preserve">: Informe Sico Smart_II Trim 2022
</t>
    </r>
    <r>
      <rPr>
        <b/>
        <sz val="11"/>
        <rFont val="Arial Narrow"/>
        <family val="2"/>
      </rPr>
      <t>PNN Cueva De Los Guacharos</t>
    </r>
    <r>
      <rPr>
        <sz val="11"/>
        <rFont val="Arial Narrow"/>
        <family val="2"/>
      </rPr>
      <t xml:space="preserve">: Informe PVC II Trimestre- Guacharos- 2022 con Informe Sico Smart_II Trim 2022
</t>
    </r>
    <r>
      <rPr>
        <b/>
        <sz val="11"/>
        <rFont val="Arial Narrow"/>
        <family val="2"/>
      </rPr>
      <t>PNN Las Hermosas:</t>
    </r>
    <r>
      <rPr>
        <sz val="11"/>
        <rFont val="Arial Narrow"/>
        <family val="2"/>
      </rPr>
      <t xml:space="preserve"> Informe Sico Smart_II Trim 2022
</t>
    </r>
    <r>
      <rPr>
        <b/>
        <sz val="11"/>
        <rFont val="Arial Narrow"/>
        <family val="2"/>
      </rPr>
      <t>PNN Las Orquídea</t>
    </r>
    <r>
      <rPr>
        <sz val="11"/>
        <rFont val="Arial Narrow"/>
        <family val="2"/>
      </rPr>
      <t xml:space="preserve">s: Informe Sico Smart_II Trim 2022
</t>
    </r>
    <r>
      <rPr>
        <b/>
        <sz val="11"/>
        <rFont val="Arial Narrow"/>
        <family val="2"/>
      </rPr>
      <t>PNN Los Nevados</t>
    </r>
    <r>
      <rPr>
        <sz val="11"/>
        <rFont val="Arial Narrow"/>
        <family val="2"/>
      </rPr>
      <t xml:space="preserve">: Informe Sico Smart_II Trim 2022
</t>
    </r>
    <r>
      <rPr>
        <b/>
        <sz val="11"/>
        <rFont val="Arial Narrow"/>
        <family val="2"/>
      </rPr>
      <t>PNN Nevado Del Huila</t>
    </r>
    <r>
      <rPr>
        <sz val="11"/>
        <rFont val="Arial Narrow"/>
        <family val="2"/>
      </rPr>
      <t xml:space="preserve">: Informe Sico Smart_II Trim 2022
</t>
    </r>
    <r>
      <rPr>
        <b/>
        <sz val="11"/>
        <rFont val="Arial Narrow"/>
        <family val="2"/>
      </rPr>
      <t xml:space="preserve">PNN Puracé: </t>
    </r>
    <r>
      <rPr>
        <sz val="11"/>
        <rFont val="Arial Narrow"/>
        <family val="2"/>
      </rPr>
      <t xml:space="preserve">Informe Sico Smart_II Trim 2022
</t>
    </r>
    <r>
      <rPr>
        <b/>
        <sz val="11"/>
        <rFont val="Arial Narrow"/>
        <family val="2"/>
      </rPr>
      <t>PNN Selva De Florencia</t>
    </r>
    <r>
      <rPr>
        <sz val="11"/>
        <rFont val="Arial Narrow"/>
        <family val="2"/>
      </rPr>
      <t xml:space="preserve">: InformeSeguimientoPVyC_TrimestreII_PNNSFL_2022 y Anexos
</t>
    </r>
    <r>
      <rPr>
        <b/>
        <sz val="11"/>
        <rFont val="Arial Narrow"/>
        <family val="2"/>
      </rPr>
      <t xml:space="preserve">PNN Tatamá </t>
    </r>
    <r>
      <rPr>
        <sz val="11"/>
        <rFont val="Arial Narrow"/>
        <family val="2"/>
      </rPr>
      <t xml:space="preserve">: Informe Sico Smart_II Trim 2022
</t>
    </r>
    <r>
      <rPr>
        <b/>
        <sz val="11"/>
        <rFont val="Arial Narrow"/>
        <family val="2"/>
      </rPr>
      <t>SFF Galeras</t>
    </r>
    <r>
      <rPr>
        <sz val="11"/>
        <rFont val="Arial Narrow"/>
        <family val="2"/>
      </rPr>
      <t xml:space="preserve">: Informe Sico Smart_II Trim 2022
</t>
    </r>
    <r>
      <rPr>
        <b/>
        <sz val="11"/>
        <rFont val="Arial Narrow"/>
        <family val="2"/>
      </rPr>
      <t>SFF Isla De La Corota</t>
    </r>
    <r>
      <rPr>
        <sz val="11"/>
        <rFont val="Arial Narrow"/>
        <family val="2"/>
      </rPr>
      <t xml:space="preserve">: Informe Sico Smart_II Trim 2022
</t>
    </r>
    <r>
      <rPr>
        <b/>
        <sz val="11"/>
        <rFont val="Arial Narrow"/>
        <family val="2"/>
      </rPr>
      <t>SFF Otún Quimbaya:</t>
    </r>
    <r>
      <rPr>
        <sz val="11"/>
        <rFont val="Arial Narrow"/>
        <family val="2"/>
      </rPr>
      <t xml:space="preserve"> Informe_PVC_ Trimestre_II Otun Quimbaya con Informe Sico Smart_II Trim 2022"</t>
    </r>
  </si>
  <si>
    <r>
      <rPr>
        <b/>
        <sz val="11"/>
        <rFont val="Arial Narrow"/>
        <family val="2"/>
      </rPr>
      <t xml:space="preserve">1. PNN Complejo volcánico Doña Juana Cascabel: </t>
    </r>
    <r>
      <rPr>
        <sz val="11"/>
        <rFont val="Arial Narrow"/>
        <family val="2"/>
      </rPr>
      <t xml:space="preserve">El AP realizó el informe de seguimiento trimestral de implementación de acciones del protocolo de PVC correspondientes al 1 trimestre del 2022 revisados por la territorial. Se adjunta informe - Informe PVC I trimestre- Doña Juana – 2022- carpeta con Anexos-correo  doña Juana  rem inf PVC a la DTAO
</t>
    </r>
    <r>
      <rPr>
        <b/>
        <sz val="11"/>
        <rFont val="Arial Narrow"/>
        <family val="2"/>
      </rPr>
      <t>2. PNN Cueva de Los Guacharos</t>
    </r>
    <r>
      <rPr>
        <sz val="11"/>
        <rFont val="Arial Narrow"/>
        <family val="2"/>
      </rPr>
      <t xml:space="preserve">: El AP realizó el informe de seguimiento trimestral de implementación de acciones del protocolo de PVC correspondientes al 1 trimestre del 2022 revisados por la territorial. Se adjunta informe - Informe PVC I Trimestre- Guacharos- 2022 con anexos-Comunicado Guacharos de remisión del informe de PVC con anexos a la DTAO.
</t>
    </r>
    <r>
      <rPr>
        <b/>
        <sz val="11"/>
        <rFont val="Arial Narrow"/>
        <family val="2"/>
      </rPr>
      <t xml:space="preserve">3. PNN Las Hermosas Gloria Valencia de Castaño: </t>
    </r>
    <r>
      <rPr>
        <sz val="11"/>
        <rFont val="Arial Narrow"/>
        <family val="2"/>
      </rPr>
      <t xml:space="preserve">El AP realizó el informe de seguimiento trimestral de implementación de acciones del protocolo de PVC correspondientes al 1 trimestre del 2022 revisados por la territorial. Se adjunta informe - Informe trimestral de PVC con anexos-Comunicado Las Hermosas de remisión del informe de PVC con anexos a la DTAO.
</t>
    </r>
    <r>
      <rPr>
        <b/>
        <sz val="11"/>
        <rFont val="Arial Narrow"/>
        <family val="2"/>
      </rPr>
      <t>4. PNN Orquídeas</t>
    </r>
    <r>
      <rPr>
        <sz val="11"/>
        <rFont val="Arial Narrow"/>
        <family val="2"/>
      </rPr>
      <t xml:space="preserve">: El AP realizó el informe de seguimiento trimestral de implementación de acciones del protocolo de PVC correspondientes al 1 trimestre del 2022 revisados por la territorial. Se adjunta informe - Informe trimestral de PVC con anexos -Comunicado Las Orquídeas de remisión del informe de PVC con anexos a la DTAO.
</t>
    </r>
    <r>
      <rPr>
        <b/>
        <sz val="11"/>
        <rFont val="Arial Narrow"/>
        <family val="2"/>
      </rPr>
      <t xml:space="preserve">5. PNN Nevados: </t>
    </r>
    <r>
      <rPr>
        <sz val="11"/>
        <rFont val="Arial Narrow"/>
        <family val="2"/>
      </rPr>
      <t xml:space="preserve">El AP realizó el informe de seguimiento trimestral de implementación de acciones del protocolo de PVC correspondientes al 1 trimestre del 2022 revisados por la territorial. Se adjunta informe El AP realizó el informe de seguimiento trimestral de implementación de acciones del protocolo de PVC correspondientes al 1 trimestre del 2022 revisados por la territorial. Se adjunta informe - Informe trimestral de PVC con anexos-Comunicado Nevados de remisión del informe de PVC con anexos a la DTAO.
</t>
    </r>
    <r>
      <rPr>
        <b/>
        <sz val="11"/>
        <rFont val="Arial Narrow"/>
        <family val="2"/>
      </rPr>
      <t xml:space="preserve">6. PNN Nevado del Huila </t>
    </r>
    <r>
      <rPr>
        <sz val="11"/>
        <rFont val="Arial Narrow"/>
        <family val="2"/>
      </rPr>
      <t xml:space="preserve">El AP realizó el informe de seguimiento trimestral de implementación de acciones del protocolo de PVC correspondientes al 1 trimestre del 2022 revisados por la territorial. Se adjunta informe - Informe trimestral de PVC con anexos- Comunicado NHU de remisión del informe de PVC con anexos a la DTAO.
</t>
    </r>
    <r>
      <rPr>
        <b/>
        <sz val="11"/>
        <rFont val="Arial Narrow"/>
        <family val="2"/>
      </rPr>
      <t>7. PNN Puracé:</t>
    </r>
    <r>
      <rPr>
        <sz val="11"/>
        <rFont val="Arial Narrow"/>
        <family val="2"/>
      </rPr>
      <t xml:space="preserve"> El AP realizó el informe de seguimiento trimestral de implementación de acciones del protocolo de PVC correspondientes al 1 trimestre del 2022 revisados por la territorial. Se adjunta informe - Informe trimestral de PVC con anexos -Comunicado Puracé de remisión del informe de PVC
</t>
    </r>
    <r>
      <rPr>
        <b/>
        <sz val="11"/>
        <rFont val="Arial Narrow"/>
        <family val="2"/>
      </rPr>
      <t xml:space="preserve">8. PNN Selva de Florencia: </t>
    </r>
    <r>
      <rPr>
        <sz val="11"/>
        <rFont val="Arial Narrow"/>
        <family val="2"/>
      </rPr>
      <t xml:space="preserve">El AP realizó el informe de seguimiento trimestral de implementación de acciones del protocolo de PVC correspondientes al 1 trimestre del 2022 revisados por la territorial. Se adjunta informe - informe trimestral de PVC con anexos -Comunicado Selva de Florencia de remisión del informe de PVC con anexos a la DTAO
</t>
    </r>
    <r>
      <rPr>
        <b/>
        <sz val="11"/>
        <rFont val="Arial Narrow"/>
        <family val="2"/>
      </rPr>
      <t>9. PNN Tatamá</t>
    </r>
    <r>
      <rPr>
        <sz val="11"/>
        <rFont val="Arial Narrow"/>
        <family val="2"/>
      </rPr>
      <t xml:space="preserve">: El AP realizó el informe de seguimiento trimestral de implementación de acciones del protocolo de PVC correspondientes al 1 trimestre del 2022 revisados por la territorial. Se adjunta informe - Informe trimestral de PVC con anexos- Comunicado Tatamá de remisión del informe de PVC con anexos a la DTAO.
</t>
    </r>
    <r>
      <rPr>
        <b/>
        <sz val="11"/>
        <rFont val="Arial Narrow"/>
        <family val="2"/>
      </rPr>
      <t xml:space="preserve">10. SFF Galeras: </t>
    </r>
    <r>
      <rPr>
        <sz val="11"/>
        <rFont val="Arial Narrow"/>
        <family val="2"/>
      </rPr>
      <t xml:space="preserve">El AP realizó el informe de seguimiento trimestral de implementación de acciones del protocolo de PVC correspondientes al 1 trimestre del 2022 revisados por la territorial. Se adjunta informe - informe trimestral de PVC con anexos - Comunicado Galeras de remisión del informe de PVC con anexos a la DTAO.
</t>
    </r>
    <r>
      <rPr>
        <b/>
        <sz val="11"/>
        <rFont val="Arial Narrow"/>
        <family val="2"/>
      </rPr>
      <t xml:space="preserve">11. SF Isla de La Corota: </t>
    </r>
    <r>
      <rPr>
        <sz val="11"/>
        <rFont val="Arial Narrow"/>
        <family val="2"/>
      </rPr>
      <t xml:space="preserve">El AP realizó el informe de seguimiento trimestral de implementación de acciones del protocolo de PVC correspondientes al 1 trimestre del 2022 revisados por la territorial. Se adjunta informe - informe trimestral de PVC con anexos- Comunicado COR de remisión del informe de PVC con anexos a la DTAO.
</t>
    </r>
    <r>
      <rPr>
        <b/>
        <sz val="11"/>
        <rFont val="Arial Narrow"/>
        <family val="2"/>
      </rPr>
      <t xml:space="preserve">12. SFF Otún Quimbaya: </t>
    </r>
    <r>
      <rPr>
        <sz val="11"/>
        <rFont val="Arial Narrow"/>
        <family val="2"/>
      </rPr>
      <t>El AP realizó el informe de seguimiento trimestral de implementación de acciones del protocolo de PVC correspondientes al 1 trimestre del 2022 revisados por la territorial. Se adjunta informe - Informe PVC Trimestre I-Otun Quimbaya-2022 con anexos- Comunicado Otún Quimbaya de remisión del informe de PVC con anexos a la DTAO.</t>
    </r>
  </si>
  <si>
    <r>
      <rPr>
        <b/>
        <sz val="11"/>
        <rFont val="Arial Narrow"/>
        <family val="2"/>
      </rPr>
      <t>1. PNN Complejo volcánico Doña Juana Cascabel:</t>
    </r>
    <r>
      <rPr>
        <sz val="11"/>
        <rFont val="Arial Narrow"/>
        <family val="2"/>
      </rPr>
      <t xml:space="preserve"> El AP realizó el informe de seguimiento trimestral de implementación de acciones del protocolo de PVC correspondientes al II trimestre del 2022 revisados por la territorial. Se adjunta informe - Informe PVC II trimestre- Doña Juana – 2022- con anexos y correo de remisión del informe de PVC a la DTAO.
</t>
    </r>
    <r>
      <rPr>
        <b/>
        <sz val="11"/>
        <rFont val="Arial Narrow"/>
        <family val="2"/>
      </rPr>
      <t xml:space="preserve">2. PNN Cueva de Los Guacharos: </t>
    </r>
    <r>
      <rPr>
        <sz val="11"/>
        <rFont val="Arial Narrow"/>
        <family val="2"/>
      </rPr>
      <t xml:space="preserve">El AP realizó el informe de seguimiento trimestral de implementación de acciones del protocolo de PVC correspondientes al II trimestre del 2022 revisados por la territorial. Se adjunta informe - Informe PVC II trimestre- Guacharos – 2022- con anexos y Correo de Parques Nacionales Naturales de Colombia - Enviar informes de PVC para seguimiento (mayo-agosto) de mapa de riesgos 22 y 234 PVC.
</t>
    </r>
    <r>
      <rPr>
        <b/>
        <sz val="11"/>
        <rFont val="Arial Narrow"/>
        <family val="2"/>
      </rPr>
      <t xml:space="preserve">3. PNN Las Hermosas Gloria Valencia de Castaño: </t>
    </r>
    <r>
      <rPr>
        <sz val="11"/>
        <rFont val="Arial Narrow"/>
        <family val="2"/>
      </rPr>
      <t xml:space="preserve">El AP realizó el informe de seguimiento trimestral de implementación de acciones del protocolo de PVC correspondientes al II trimestre del 2022 revisados por la territorial. Se adjunta informe - Informe PVC II trimestre- Hermosas – 2022- con anexos y Correo de Parques Nacionales Naturales de Colombia - Envió de informes de PVC para seguimiento (mayo-agosto) de mapa de riesgos.
</t>
    </r>
    <r>
      <rPr>
        <b/>
        <sz val="11"/>
        <rFont val="Arial Narrow"/>
        <family val="2"/>
      </rPr>
      <t>4. PNN Orquídeas:</t>
    </r>
    <r>
      <rPr>
        <sz val="11"/>
        <rFont val="Arial Narrow"/>
        <family val="2"/>
      </rPr>
      <t xml:space="preserve"> El AP realizó el informe de seguimiento trimestral de implementación de acciones del protocolo de PVC correspondientes al II trimestre del 2022 revisados por la territorial. Se adjunta informe - Informe PVC II trimestre- Orquídeas – 2022- con anexos y correo de remisión del informe de PVC a la DTAO.
</t>
    </r>
    <r>
      <rPr>
        <b/>
        <sz val="11"/>
        <rFont val="Arial Narrow"/>
        <family val="2"/>
      </rPr>
      <t>5. PNN Nevados:</t>
    </r>
    <r>
      <rPr>
        <sz val="11"/>
        <rFont val="Arial Narrow"/>
        <family val="2"/>
      </rPr>
      <t xml:space="preserve"> El AP realizó el informe de seguimiento trimestral de implementación de acciones del protocolo de PVC correspondientes al II trimestre del 2022 revisados por la territorial. Se adjunta informe - Informe PVC II trimestre- Nevados – 2022- con anexos y Correo de Parques Nacionales Naturales de Colombia - Enviar informes de PVC para seguimiento (mayo-agosto) de mapa de riesgos 22 y 234 PVC.
</t>
    </r>
    <r>
      <rPr>
        <b/>
        <sz val="11"/>
        <rFont val="Arial Narrow"/>
        <family val="2"/>
      </rPr>
      <t>6. PNN Nevado d</t>
    </r>
    <r>
      <rPr>
        <sz val="11"/>
        <rFont val="Arial Narrow"/>
        <family val="2"/>
      </rPr>
      <t xml:space="preserve">el Huila El AP realizó el informe de seguimiento trimestral de implementación de acciones del protocolo de PVC correspondientes al II trimestre del 2022 revisados por la territorial. Se adjunta informe - Informe PVC II trimestre- NHU – 2022- con anexos y Correo de Parques Nacionales Naturales de Colombia - Enviar informes de PVC para seguimiento (mayo-agosto) de mapa de riesgos 22 y 234 PVC.
</t>
    </r>
    <r>
      <rPr>
        <b/>
        <sz val="11"/>
        <rFont val="Arial Narrow"/>
        <family val="2"/>
      </rPr>
      <t xml:space="preserve">7. PNN Puracé: </t>
    </r>
    <r>
      <rPr>
        <sz val="11"/>
        <rFont val="Arial Narrow"/>
        <family val="2"/>
      </rPr>
      <t xml:space="preserve">El AP realizó el informe de seguimiento trimestral de implementación de acciones del protocolo de PVC correspondientes al II trimestre del 2022 revisados por la territorial. Se adjunta informe - Informe PVC II trimestre- Puracé – 2022- con anexos y Correo de Parques Nacionales Naturales de Colombia - Informes PVC seguimiento Mapa de Riesgos.
</t>
    </r>
    <r>
      <rPr>
        <b/>
        <sz val="11"/>
        <rFont val="Arial Narrow"/>
        <family val="2"/>
      </rPr>
      <t>8. PNN Selva de Florencia</t>
    </r>
    <r>
      <rPr>
        <sz val="11"/>
        <rFont val="Arial Narrow"/>
        <family val="2"/>
      </rPr>
      <t xml:space="preserve">: El AP realizó el informe de seguimiento trimestral de implementación de acciones del protocolo de PVC correspondientes al II trimestre del 2022 revisados por la territorial. Se adjunta informe - Informe PVC II trimestre- Selva de Florencia – 2022- con anexos y correo de remisión del informe de PVC a la DTAO.
</t>
    </r>
    <r>
      <rPr>
        <b/>
        <sz val="11"/>
        <rFont val="Arial Narrow"/>
        <family val="2"/>
      </rPr>
      <t xml:space="preserve">9. PNN Tatamá: </t>
    </r>
    <r>
      <rPr>
        <sz val="11"/>
        <rFont val="Arial Narrow"/>
        <family val="2"/>
      </rPr>
      <t xml:space="preserve">El AP realizó el informe de seguimiento trimestral de implementación de acciones del protocolo de PVC correspondientes al II trimestre del 2022 revisados por la territorial. Se adjunta informe - Informe PVC II trimestre- Tatamá – 2022- con anexos y correo de remisión del informe de PVC a la DTAO.
</t>
    </r>
    <r>
      <rPr>
        <b/>
        <sz val="11"/>
        <rFont val="Arial Narrow"/>
        <family val="2"/>
      </rPr>
      <t xml:space="preserve">10. SFF Galeras: </t>
    </r>
    <r>
      <rPr>
        <sz val="11"/>
        <rFont val="Arial Narrow"/>
        <family val="2"/>
      </rPr>
      <t xml:space="preserve">El AP realizó el informe de seguimiento trimestral de implementación de acciones del protocolo de PVC correspondientes al II trimestre del 2022 revisados por la territorial. Se adjunta informe - Informe PVC II trimestre- Galeras – 2022- con anexos y Correo de Parques Nacionales Naturales de Colombia - reporte riesgos 22 y 234 - Informe trimestral PVC.
</t>
    </r>
    <r>
      <rPr>
        <b/>
        <sz val="11"/>
        <rFont val="Arial Narrow"/>
        <family val="2"/>
      </rPr>
      <t xml:space="preserve">11. SF Isla de La Corota: </t>
    </r>
    <r>
      <rPr>
        <sz val="11"/>
        <rFont val="Arial Narrow"/>
        <family val="2"/>
      </rPr>
      <t xml:space="preserve">El AP realizó el informe de seguimiento trimestral de implementación de acciones del protocolo de PVC correspondientes al II trimestre del 2022 revisados por la territorial. Se adjunta informe - Informe PVC II trimestre- Corota – 2022- con anexos y Correo de Parques Nacionales Naturales de Colombia - Informe PV y C II Trimestre y anexos.
</t>
    </r>
    <r>
      <rPr>
        <b/>
        <sz val="11"/>
        <rFont val="Arial Narrow"/>
        <family val="2"/>
      </rPr>
      <t xml:space="preserve">12. SFF Otún Quimbaya: </t>
    </r>
    <r>
      <rPr>
        <sz val="11"/>
        <rFont val="Arial Narrow"/>
        <family val="2"/>
      </rPr>
      <t>El AP realizó el informe de seguimiento trimestral de implementación de acciones del protocolo de PVC correspondientes al II trimestre del 2022 revisados por la territorial. Se adjunta informe - Informe PVC II trimestre- Otún Quimbaya – 2022- con anexos y Correo de Parques Nacionales Naturales de Colombia - Enviar informes de PVC para seguimiento (mayo-agosto) de mapa de riesgos 22 y 234 PVC.</t>
    </r>
  </si>
  <si>
    <r>
      <rPr>
        <b/>
        <sz val="11"/>
        <rFont val="Arial Narrow"/>
        <family val="2"/>
      </rPr>
      <t>PNN Paramillo</t>
    </r>
    <r>
      <rPr>
        <sz val="11"/>
        <rFont val="Arial Narrow"/>
        <family val="2"/>
      </rPr>
      <t xml:space="preserve"> 1/04/2022
</t>
    </r>
    <r>
      <rPr>
        <b/>
        <sz val="11"/>
        <rFont val="Arial Narrow"/>
        <family val="2"/>
      </rPr>
      <t>PNN Tayrona 1</t>
    </r>
    <r>
      <rPr>
        <sz val="11"/>
        <rFont val="Arial Narrow"/>
        <family val="2"/>
      </rPr>
      <t xml:space="preserve">/04/2022
</t>
    </r>
    <r>
      <rPr>
        <b/>
        <sz val="11"/>
        <rFont val="Arial Narrow"/>
        <family val="2"/>
      </rPr>
      <t>PNN CGSM</t>
    </r>
    <r>
      <rPr>
        <sz val="11"/>
        <rFont val="Arial Narrow"/>
        <family val="2"/>
      </rPr>
      <t xml:space="preserve"> 1/04/2022
</t>
    </r>
    <r>
      <rPr>
        <b/>
        <sz val="11"/>
        <rFont val="Arial Narrow"/>
        <family val="2"/>
      </rPr>
      <t>EL CORCHAL</t>
    </r>
    <r>
      <rPr>
        <sz val="11"/>
        <rFont val="Arial Narrow"/>
        <family val="2"/>
      </rPr>
      <t xml:space="preserve"> 1/04/2022
</t>
    </r>
    <r>
      <rPr>
        <b/>
        <sz val="11"/>
        <rFont val="Arial Narrow"/>
        <family val="2"/>
      </rPr>
      <t>PROVIDENCIA</t>
    </r>
    <r>
      <rPr>
        <sz val="11"/>
        <rFont val="Arial Narrow"/>
        <family val="2"/>
      </rPr>
      <t xml:space="preserve"> 1/04/2022
</t>
    </r>
    <r>
      <rPr>
        <b/>
        <sz val="11"/>
        <rFont val="Arial Narrow"/>
        <family val="2"/>
      </rPr>
      <t>CRSB 1</t>
    </r>
    <r>
      <rPr>
        <sz val="11"/>
        <rFont val="Arial Narrow"/>
        <family val="2"/>
      </rPr>
      <t xml:space="preserve">/04/2022
</t>
    </r>
    <r>
      <rPr>
        <b/>
        <sz val="11"/>
        <rFont val="Arial Narrow"/>
        <family val="2"/>
      </rPr>
      <t>CORALES DE PROFUNDIDAD</t>
    </r>
    <r>
      <rPr>
        <sz val="11"/>
        <rFont val="Arial Narrow"/>
        <family val="2"/>
      </rPr>
      <t xml:space="preserve"> 1/04/2022
</t>
    </r>
    <r>
      <rPr>
        <b/>
        <sz val="11"/>
        <rFont val="Arial Narrow"/>
        <family val="2"/>
      </rPr>
      <t>VIPIS 1</t>
    </r>
    <r>
      <rPr>
        <sz val="11"/>
        <rFont val="Arial Narrow"/>
        <family val="2"/>
      </rPr>
      <t xml:space="preserve">/04/2022
</t>
    </r>
    <r>
      <rPr>
        <b/>
        <sz val="11"/>
        <rFont val="Arial Narrow"/>
        <family val="2"/>
      </rPr>
      <t>LOC COLORADOS 1</t>
    </r>
    <r>
      <rPr>
        <sz val="11"/>
        <rFont val="Arial Narrow"/>
        <family val="2"/>
      </rPr>
      <t xml:space="preserve">/04/2022
</t>
    </r>
    <r>
      <rPr>
        <b/>
        <sz val="11"/>
        <rFont val="Arial Narrow"/>
        <family val="2"/>
      </rPr>
      <t>MACUIRA 1</t>
    </r>
    <r>
      <rPr>
        <sz val="11"/>
        <rFont val="Arial Narrow"/>
        <family val="2"/>
      </rPr>
      <t xml:space="preserve">/04/2022
</t>
    </r>
    <r>
      <rPr>
        <b/>
        <sz val="11"/>
        <rFont val="Arial Narrow"/>
        <family val="2"/>
      </rPr>
      <t>LOS FLAMENCOS 1</t>
    </r>
    <r>
      <rPr>
        <sz val="11"/>
        <rFont val="Arial Narrow"/>
        <family val="2"/>
      </rPr>
      <t xml:space="preserve">/04/2022
</t>
    </r>
    <r>
      <rPr>
        <b/>
        <sz val="11"/>
        <rFont val="Arial Narrow"/>
        <family val="2"/>
      </rPr>
      <t>SNSM 1</t>
    </r>
    <r>
      <rPr>
        <sz val="11"/>
        <rFont val="Arial Narrow"/>
        <family val="2"/>
      </rPr>
      <t xml:space="preserve">/04/2022
</t>
    </r>
    <r>
      <rPr>
        <b/>
        <sz val="11"/>
        <rFont val="Arial Narrow"/>
        <family val="2"/>
      </rPr>
      <t xml:space="preserve">ACANDÍ </t>
    </r>
    <r>
      <rPr>
        <sz val="11"/>
        <rFont val="Arial Narrow"/>
        <family val="2"/>
      </rPr>
      <t xml:space="preserve">1/04/2022
</t>
    </r>
    <r>
      <rPr>
        <b/>
        <sz val="11"/>
        <rFont val="Arial Narrow"/>
        <family val="2"/>
      </rPr>
      <t>PORTETE</t>
    </r>
    <r>
      <rPr>
        <sz val="11"/>
        <rFont val="Arial Narrow"/>
        <family val="2"/>
      </rPr>
      <t xml:space="preserve"> 1/04/2022</t>
    </r>
  </si>
  <si>
    <r>
      <rPr>
        <b/>
        <sz val="11"/>
        <rFont val="Arial Narrow"/>
        <family val="2"/>
      </rPr>
      <t>PNN Paramillo</t>
    </r>
    <r>
      <rPr>
        <sz val="11"/>
        <rFont val="Arial Narrow"/>
        <family val="2"/>
      </rPr>
      <t xml:space="preserve">: Se realizaron dos recorridos de PVC en los sectores Alto Sinú y San Jorge, donde se reportaron presiones como la tala selectiva, con el reporte de un nuevo sitio de acopio en el municipio de San José de Uré, y tala rasa y quema para el establecimiento de cultivos agrícolas, ganadería y cultivos ilícitos, se reportaron nuevas áreas deforestadas mediante el análisis de imágenes planet scope con 963,28 hectáreas deforestadas como resultado. EVIDENCIAS: 2022_06_26 Informe PVC PNN Paramillo Trimestre II; 2022_06_23 Informe Sico Smart PNN Paramillo trimestre II
</t>
    </r>
    <r>
      <rPr>
        <b/>
        <sz val="11"/>
        <rFont val="Arial Narrow"/>
        <family val="2"/>
      </rPr>
      <t>PNN Tayrona</t>
    </r>
    <r>
      <rPr>
        <sz val="11"/>
        <rFont val="Arial Narrow"/>
        <family val="2"/>
      </rPr>
      <t xml:space="preserve">: :Durante el periodo se reportan 405 formatos registrados en la plataforma Sicosmart del área protegida, en la que se registran las presiones antrópicas y se aportan evidencias fotográficas, las cuales se encuentran recogidos en el informe Sico Smart reportado en el seguimiento trimestral del PAA (Anexo: ;  Mapa de visibilidad Sico-smart PNN Tayrona-Segundo reporte 2022; Cálculo_areas_Visibilidad_pTAY_ II reporte mapa riesgos.
</t>
    </r>
    <r>
      <rPr>
        <b/>
        <sz val="11"/>
        <rFont val="Arial Narrow"/>
        <family val="2"/>
      </rPr>
      <t>SFF CGSM</t>
    </r>
    <r>
      <rPr>
        <sz val="11"/>
        <rFont val="Arial Narrow"/>
        <family val="2"/>
      </rPr>
      <t xml:space="preserve">: Para el segundo trimestre del año 2022, se han realizado 47 recorridos de PVC, correspondiente a 39 terrestres y 8 acuáticos, de acuerdo a las programaciones establecidas, la cuales se reportan en el aplicativo SICO Smart. informe SICOSMART II trimestre 2022
</t>
    </r>
    <r>
      <rPr>
        <b/>
        <sz val="11"/>
        <rFont val="Arial Narrow"/>
        <family val="2"/>
      </rPr>
      <t>SFF El Corchal</t>
    </r>
    <r>
      <rPr>
        <sz val="11"/>
        <rFont val="Arial Narrow"/>
        <family val="2"/>
      </rPr>
      <t xml:space="preserve">: En lo corrido del segundo cuatrimestre se han realizado 42 recorridos acuáticos en el área protegida. Se originaron 168 observaciones. Se reportaron 62 avistamientos de fauna. Respecto al análisis de las imágenes en Planet Scope se evidencian cambios significativos en los niveles de inundabilidad y cambio de cobertura sobre todo en zonas de uso agropecuario. El SFF Corchal "Mono Hernández" para el segundo trimestre de 2022 tiene una área bajo presión visibilizada y acumulada de 217,38 ha, que corresponden al 50,06% del área administrada por PNN en presión cubierta por recorridos de Prevención, vigilancia y control. (Informe-SICOSMART_2do trimestre_Corchal)
</t>
    </r>
    <r>
      <rPr>
        <b/>
        <sz val="11"/>
        <rFont val="Arial Narrow"/>
        <family val="2"/>
      </rPr>
      <t>PNN Old Providence</t>
    </r>
    <r>
      <rPr>
        <sz val="11"/>
        <rFont val="Arial Narrow"/>
        <family val="2"/>
      </rPr>
      <t xml:space="preserve">: Durante el segundo trimestre el AP realizó la programación y ejecución de patrullajes realizando los tracks respectivos y los waypoint cuando se presenta una presión para que queden dentro de la herramienta SICOSMART. Se presentó el informe trimestral de PVC, donde se incluyen los anexos establecidos. De igual manera, se remitió el backup de los recorridos a la DTCA para el cálculo de visibilidad, encontrando una visibilidad del 100% del área en presión. Evidencia: informe PVC_V2_2022_T2 y mapavisibilidadsegundotrimestre)
</t>
    </r>
    <r>
      <rPr>
        <b/>
        <sz val="11"/>
        <rFont val="Arial Narrow"/>
        <family val="2"/>
      </rPr>
      <t>VIPIS</t>
    </r>
    <r>
      <rPr>
        <sz val="11"/>
        <rFont val="Arial Narrow"/>
        <family val="2"/>
      </rPr>
      <t xml:space="preserve">: Para el segundo trimestre del año 2022, el Área Protegida avanza en la realización de 33 recorridos de Prevención, Vigilancia y Control; ejecutados entre el período 1 de abril al 14 de junio en sectores y rutas establecidas al interior del Área Protegida: En el sector occidental se realizaron en total 23 recorridos de los cuales 22 fueron interinstitucionales con el apoyo de la Policía de Carabineros en las rutas número 1, 2, 3, y 4 orientados a la prevención de presiones (Incendios forestales), monitoreo del VOC almeja Polymesoda arctata en la ciénaga el torno y actividades de educación ambiental. En el sector carretera se realizaron en total 6 recorridos utilizando la ruta 9 orientados a Prevención, Vigilancia y Control, monitoreo de presiones (Fauna atropellada) y para el monitoreo de variables ambientales en las estaciones de monitoreo del VOC Bosque de manglar. Mientras que en el sector Sur, se realizaron 4 recorridos orientados al control y la vigilancia, donde se utilizaron las rutas establecidas 7 y 8. Para el mes de julio del año 2022, el Área Protegida avanza en la realización de 13 recorridos de Prevención, Vigilancia y Control; ejecutados entre el período 1 al 30 de julio en sectores y rutas establecidas al interior del Área Protegida: En el sector occidental se realizaron en total 5 recorridos los cuales fueron interinstitucionales con el apoyo de la Policía de Carabineros en las rutas número 1, 2, 3, y 6 orientados a la prevención de presiones (Incendios forestales), monitoreo del VOC Bosque de manglar en caño lola y zanja de Eulogio, así mismo se realizaron actividades de educación ambiental. En el sector carretera se realizaron en total 2 recorridos utilizando la ruta 9 orientados a Prevención, Vigilancia y Control, monitoreo de presiones (Fauna atropellada). Mientras que, en el sector Sur, se realizaron 5 recorridos orientados al control y la vigilancia, donde se utilizaron las rutas establecidas 7 y 8 .Evidencia: Mapa de Visibilidad; Informe de SICO - SMART.pdf
</t>
    </r>
    <r>
      <rPr>
        <b/>
        <sz val="11"/>
        <rFont val="Arial Narrow"/>
        <family val="2"/>
      </rPr>
      <t>PNN Corales del Rosario y San Bernardo</t>
    </r>
    <r>
      <rPr>
        <sz val="11"/>
        <rFont val="Arial Narrow"/>
        <family val="2"/>
      </rPr>
      <t xml:space="preserve">: Se realizaron en total 178 recorridos en el área protegida; 95 recorridos marinos, 82 recorridos terrestres y 1 Aéreo de acuerdo con los datos sistematizados en SICOSMART.  Informe SICO SMART II Trimestre PNNCRSB; Mapa Analisis Visibilidad pCRSB II-2022.png
</t>
    </r>
    <r>
      <rPr>
        <b/>
        <sz val="11"/>
        <rFont val="Arial Narrow"/>
        <family val="2"/>
      </rPr>
      <t xml:space="preserve">PNN Corales de Profundidad: </t>
    </r>
    <r>
      <rPr>
        <sz val="11"/>
        <rFont val="Arial Narrow"/>
        <family val="2"/>
      </rPr>
      <t xml:space="preserve">Para el segundo trimestre del 2022, se realizaron tres (3) recorridos de PVC, en donde también se realizaron actividades de investigación con la participación de la Universidad del Sinu y la Universidad de Cartagena. Se continua con el uso e implementación del Marine Traffic en su versión gratuita, por falta de disponibilidad presupuestal a pesar de estar programado y aprobado. En términos de prevención se realizaron acercamientos con empresas de transporte de hidrocarburos en el marco de la gestión del riesgo y finalmente se está trabajando de manera conjunta con la DTCA para dar continuidad a los procesos sancionatorios en curso. Para este trimestre de acuerdo con los recorridos realizados y lo obtenido con el Marine Traffic, se logró obtener un porcentaje de visibilidad de las áreas bajo presión del 59,96 % y corresponden a un total de 1.946,99 hectáreas bajo presión visibilizadas para lo que lleva corrido de la vigencia 2022.(Anexo 2. Segundo_infor_SicoSmart_PVC_PNN_CPR_30_06_2022 (Anexo 3.%_visibil_segund_Trim_PNN_CPR_30_06_2022)
</t>
    </r>
    <r>
      <rPr>
        <b/>
        <sz val="11"/>
        <rFont val="Arial Narrow"/>
        <family val="2"/>
      </rPr>
      <t>SFF Los colorados</t>
    </r>
    <r>
      <rPr>
        <sz val="11"/>
        <rFont val="Arial Narrow"/>
        <family val="2"/>
      </rPr>
      <t xml:space="preserve">: Para el periodo de reporte generado para el cálculo de visibilidad del área bajo presión en torno a los reportes del SICOSMART, se realizaron 89 patrullajes por las cinco rutas establecidas, con un total de 41 recorridos en Cacaos - Carretera – Vivero, 27 en Bajo Grande, 12 en Polo Bajo del Cerezo, 7 Chana Rondón y 2 en Yayal, la frecuencia de los recorridos se distribuyó de acuerdo a la accesibilidad a algunos sectores del área protegida, al limitar con la carretera troncal de occidente, la cabecera municipal del municipio de San Juan Nepomuceno, el careteable Bajo el Cerezo y Bajo Grande, con los datos de los recorridos, se generó el correspondiente informe trimestral con los respectivos avances en torno a las observaciones realizadas, esfuerzo realizado y afectaciones ambientales identificadas (Anexo 1. Informe Sicosmart-II Trimestre 2022). El área bajo presión cubierta fue del 99,39%, con un total de 296,00 hectáreas visibilizadas y acumuladas (Anexo 2. Mapa_Analisis_Visibilidad_Colorados_II-2022). En torno a la priorización de la presión por residuos sólidos se generó un comunicado dirigido a la Alcaldía Municipal (Anexo 3. comunicado dirigido a la Alcaldía Municipal), la empresa de recolección de residuos -BIOGER (Anexo 4. comunicado dirigido a BIOGER) y la Concesión Vial Montes de María-CVMM (Anexo 5. comunicado dirigido a la CVMM), a fin de coordinar acciones durante el tercer trimestre de 2022, para hacer frente a los puntos críticos por afección de residuos sólidos identificados por el área protegida a partir de la información recopilada del SMART y el documento diagnostico generado ante dicha presión.
</t>
    </r>
    <r>
      <rPr>
        <b/>
        <sz val="11"/>
        <rFont val="Arial Narrow"/>
        <family val="2"/>
      </rPr>
      <t>PNN Macuira</t>
    </r>
    <r>
      <rPr>
        <sz val="11"/>
        <rFont val="Arial Narrow"/>
        <family val="2"/>
      </rPr>
      <t xml:space="preserve">: Durante el segundo cuatrimestre, el equipo del AP realizó 52 recorridos de PVC donde se evidenciaron pesiones antrópicas y naturales, las cuales se desciben en los informes SIco Smart y de PVC que se entregaron como evidencia en el segundo rerte trimestral de PAA correspodiente al PNN de Macuira. INFORME_SICO_SMART_JUNIO
</t>
    </r>
    <r>
      <rPr>
        <b/>
        <sz val="11"/>
        <rFont val="Arial Narrow"/>
        <family val="2"/>
      </rPr>
      <t>SFF Los Flamencos</t>
    </r>
    <r>
      <rPr>
        <sz val="11"/>
        <rFont val="Arial Narrow"/>
        <family val="2"/>
      </rPr>
      <t xml:space="preserve">: En relación al avance trimestral (abril, mayo y junio) entre el 24 de marzo y el 24 de junio de la vigencia 2022, se ejecutaron 32 recorridos de PVC, distribuidos de la siguiente manera: 15 recorridos en el Sector 1, 6 recorridos en el Sector 2, 5 recorridos en el Sector 3, 5 recorridos en el sector 4 y 1 recorrido en el sector 5. A partir del 24 de mayo con la emisión de la Circular No. 20226500000014 se cancelaron los recorridos en los sectores 3 y 4. Por lo tanto, se incrementaron los recorridos por el sector 1 en ambas rutas, para realizar seguimientos las infracciones reportadas durante el mes de mayo. En cada recorrido se realiza la observación de aves y demás fauna encontrada. De acuerdo a lo anterior, el SFF Los Flamencos para el segundo trimestre de 2022 tiene un área bajo presión visibilizada y acumulada de 301,03 ha, que corresponden al 73,99% del área administrada por PNN en presión cubierta por recorridos de Prevención, vigilancia y control. (Anexo 2. Informe General SicoSmart II TRIMESTRE- FLAMENCOS 2022);(Anexo 5. Mapa Análisis Visibilidad sFLA II-2022).
</t>
    </r>
    <r>
      <rPr>
        <b/>
        <sz val="11"/>
        <rFont val="Arial Narrow"/>
        <family val="2"/>
      </rPr>
      <t>PNN SNSM</t>
    </r>
    <r>
      <rPr>
        <sz val="11"/>
        <rFont val="Arial Narrow"/>
        <family val="2"/>
      </rPr>
      <t xml:space="preserve">: Se realizó los patrullajes para el II trimestre de la vigencia 2022, según lo dispuesto en la programación trimestral de recorridos y de conformidad con el protocolo de PVC. Todos los patrullajes son registrados en el SICO SMART y a partir de este insumo, la DTCA genera el análisis de visibilidad del AP.  Para el segundo trimestre de 2022, el PNN Sierra Nevada de Santa Marta tiene un área bajo presión visibilizada y acumulada de 3702,21 ha, que corresponden al 8,50% del área administrada por PNN en presión cubierta por recorridos de Prevención, vigilancia y control.  Para el cierre del trimestre, se han realizado 21 recorridos, los cuales se encuentran registrados en el Sico Smart. Se adjuntan los siguientes soportes: 1. Informe_General_Sico_630_000003 ll trimestre;
</t>
    </r>
    <r>
      <rPr>
        <b/>
        <sz val="11"/>
        <rFont val="Arial Narrow"/>
        <family val="2"/>
      </rPr>
      <t>SF Acandí:</t>
    </r>
    <r>
      <rPr>
        <sz val="11"/>
        <rFont val="Arial Narrow"/>
        <family val="2"/>
      </rPr>
      <t xml:space="preserve"> Durante el segundo cuatrimestre en el marco del convenio entre el Consejo Comunitario COCOMANORTE y Conservación Internacional, se logró la contratación del Operario conductor de la embarcación, así mismo, se concertó la programación de PVC para desarrollar los recorridos marinos de PVC con el Consejo Comunitario COCOMASUR, sin embargo, debido al siniestro que sufrió la embarcación por la creciente que presentó el rio Acandí día viernes 13-05-2022, dejando la embarcación fuera de servicio. Dicho lo anterior, no se realizaron recorridos del PVC durante el trimestre, se adelantan las gestiones correspondientes ante la aseguradora, para que la embarcación vuelva a circulación; se espera que, para que en los próximos meses se cuente con la embarcación y demás operarios necesarios para realizar el ejercicio de Autoridad Ambiental. Así mismo, el equipo técnico del área protegida no realizó recorridos de PVC terrestres, debido a que no cuenta con el personal técnico y operario para el manejo de las motocicletas para realizar el ejercicio de Autoridad Ambiental, situación que se ha informado de manera oficial a los diferentes niveles de la entidad. Se espera que para el siguiente cuatrimestre se pueda realizar las contrataciones pertinentes y avanzar en el cumplimiento de la Meta programada para 2022. Sin embargo, desde la Prevención se realizaron acciones encaminadas a la sensibilización de la comunidad en general para hacer un uso racional de los recursos naturales. Evidencia: Anexo 9. Informe Protocolo de PVC.
</t>
    </r>
    <r>
      <rPr>
        <b/>
        <sz val="11"/>
        <rFont val="Arial Narrow"/>
        <family val="2"/>
      </rPr>
      <t>PNN Portete:</t>
    </r>
    <r>
      <rPr>
        <sz val="11"/>
        <rFont val="Arial Narrow"/>
        <family val="2"/>
      </rPr>
      <t xml:space="preserve"> Durante el II trimestre de la vigencia se realizaron 8 recorridos de PVC en los sectores de Portete, Yariwanichi, Youlepa e Ian. Aunque se realizaron estos recorridos, teniendo en cuenta las dificultades que presenta el área protegida  PNN Bahía Portete Kaurrele, respecto de su capacidad instalada de talento humano, no es posible subirlos a la Plataforma SICOSMART, debido a que no cuentan con el personal capacitado para adelantar la actividad. Evidencia. Anexo_Informe _de _implementacion _de _PVC</t>
    </r>
  </si>
  <si>
    <r>
      <rPr>
        <b/>
        <sz val="11"/>
        <rFont val="Arial Narrow"/>
        <family val="2"/>
      </rPr>
      <t>PARAMILLO.</t>
    </r>
    <r>
      <rPr>
        <sz val="11"/>
        <rFont val="Arial Narrow"/>
        <family val="2"/>
      </rPr>
      <t xml:space="preserve"> Se elaboró el informe trimestral de PVC donde quedaron reportadas todas las presiones registradas en los recorridos de campo, se anexa. </t>
    </r>
    <r>
      <rPr>
        <b/>
        <sz val="11"/>
        <rFont val="Arial Narrow"/>
        <family val="2"/>
      </rPr>
      <t>2022_03_31 Informe PVC PNN Paramillo Trimestre I; Anexos Informe PVC_PNN Paramillo_Trimestre I. Correo indicaciones envío de reportes para PAA. Avance 33.33%</t>
    </r>
    <r>
      <rPr>
        <sz val="11"/>
        <rFont val="Arial Narrow"/>
        <family val="2"/>
      </rPr>
      <t xml:space="preserve">
</t>
    </r>
    <r>
      <rPr>
        <b/>
        <sz val="11"/>
        <rFont val="Arial Narrow"/>
        <family val="2"/>
      </rPr>
      <t>TAYRONA</t>
    </r>
    <r>
      <rPr>
        <sz val="11"/>
        <rFont val="Arial Narrow"/>
        <family val="2"/>
      </rPr>
      <t xml:space="preserve">. Se elaboró el informe trimestral de PVC donde quedaron reportadas todas las presiones registradas en los recorridos de campo, se anexa </t>
    </r>
    <r>
      <rPr>
        <b/>
        <sz val="11"/>
        <rFont val="Arial Narrow"/>
        <family val="2"/>
      </rPr>
      <t>I_Informe_Trimestral_PVC_Tayrona_2022; Informe SMART 1er trimetre 2022_TAYRONA</t>
    </r>
    <r>
      <rPr>
        <sz val="11"/>
        <rFont val="Arial Narrow"/>
        <family val="2"/>
      </rPr>
      <t xml:space="preserve"> </t>
    </r>
    <r>
      <rPr>
        <b/>
        <sz val="11"/>
        <rFont val="Arial Narrow"/>
        <family val="2"/>
      </rPr>
      <t>Correo indicaciones envío de reportes para PAA. Avance 33.33%</t>
    </r>
    <r>
      <rPr>
        <sz val="11"/>
        <rFont val="Arial Narrow"/>
        <family val="2"/>
      </rPr>
      <t xml:space="preserve">
</t>
    </r>
    <r>
      <rPr>
        <b/>
        <sz val="11"/>
        <rFont val="Arial Narrow"/>
        <family val="2"/>
      </rPr>
      <t>SFF CGSM</t>
    </r>
    <r>
      <rPr>
        <sz val="11"/>
        <rFont val="Arial Narrow"/>
        <family val="2"/>
      </rPr>
      <t xml:space="preserve"> Se elaboró el informe trimestral de PVC donde quedaron reportadas todas las presiones registradas en los recorridos de campo, se anexa </t>
    </r>
    <r>
      <rPr>
        <b/>
        <sz val="11"/>
        <rFont val="Arial Narrow"/>
        <family val="2"/>
      </rPr>
      <t>Correo de Parques Nacionales Naturales de Colombia - Re_ Carpeta compartida contigo_ _I Reporte Trimestral-PVC PAA-2022_; I Informe Trimestral P.V.C. -- SFF-CGSM 2022; Correo de Parques Nacionales Naturales de Colombia - Re_ Carpeta compartida contigo_ _I Reporte Trimestral-PVC PAA-2022_ Avance 33.3%.</t>
    </r>
    <r>
      <rPr>
        <sz val="11"/>
        <rFont val="Arial Narrow"/>
        <family val="2"/>
      </rPr>
      <t xml:space="preserve"> 
</t>
    </r>
    <r>
      <rPr>
        <b/>
        <sz val="11"/>
        <rFont val="Arial Narrow"/>
        <family val="2"/>
      </rPr>
      <t>SFF EL CORCHAL</t>
    </r>
    <r>
      <rPr>
        <sz val="11"/>
        <rFont val="Arial Narrow"/>
        <family val="2"/>
      </rPr>
      <t xml:space="preserve"> El área protegida genera el respectivo Informe de PVC </t>
    </r>
    <r>
      <rPr>
        <b/>
        <sz val="11"/>
        <rFont val="Arial Narrow"/>
        <family val="2"/>
      </rPr>
      <t>(Informe_PVC-SFFCMH_Primer_Trimestre_2022)</t>
    </r>
    <r>
      <rPr>
        <sz val="11"/>
        <rFont val="Arial Narrow"/>
        <family val="2"/>
      </rPr>
      <t xml:space="preserve">, donde se detallan las acciones de Prevención, Control y Vigilancia aplicadas en el periodo comprendido entre Enero a Marzo de 2022. </t>
    </r>
    <r>
      <rPr>
        <b/>
        <sz val="11"/>
        <rFont val="Arial Narrow"/>
        <family val="2"/>
      </rPr>
      <t>Correo indicaciones envío de reportes para PAA. Avance 33.33%</t>
    </r>
    <r>
      <rPr>
        <sz val="11"/>
        <rFont val="Arial Narrow"/>
        <family val="2"/>
      </rPr>
      <t xml:space="preserve">
PNN OLD PROVIDENCE Se presento el informe trimestral de PVC </t>
    </r>
    <r>
      <rPr>
        <b/>
        <sz val="11"/>
        <rFont val="Arial Narrow"/>
        <family val="2"/>
      </rPr>
      <t>(informe PVC_V2_2022_T1), donde se incluyen los anexos establecidos. Formato AAB_FO-25. Programación trimestral de recorridos de PVC T1; Formato AAMB_FO_26. Ejecución trimestral de recorridos de PVC T1.  Correo indicaciones envío de reportes para PAA. Avance 33.33%
VIPIS</t>
    </r>
    <r>
      <rPr>
        <sz val="11"/>
        <rFont val="Arial Narrow"/>
        <family val="2"/>
      </rPr>
      <t xml:space="preserve"> El Area Protegida  presentó el informe trimestral de PVC,  con sus anexos y fueron remitidos a DTCA para su respectivo análisis y cálculo de visibilidad, donde nos dio un resultado para el trimestre de  un área bajo presión visibilizada y acumulada de 1003,28 ha, que corresponden al 43,70% del área administrada por PNN en presión cubierta por recorridos de Prevención, Vigilancia y Control.Evidencias: </t>
    </r>
    <r>
      <rPr>
        <b/>
        <sz val="11"/>
        <rFont val="Arial Narrow"/>
        <family val="2"/>
      </rPr>
      <t xml:space="preserve">Informe SICO SMART Informe de PVC_ VIPIS aamb_fo_26_-ejecucion-trimestral-de-recorridos-de-prevencion-vigilancia-y-control_v_1 aamb_fo_25_programacion-trimestral-de-recorridos-de-prevencion-vigilancia-y-control_v_1. Correo indicaciones envío de reportes para PAA. Avance 33.33%
</t>
    </r>
    <r>
      <rPr>
        <sz val="11"/>
        <rFont val="Arial Narrow"/>
        <family val="2"/>
      </rPr>
      <t xml:space="preserve"> </t>
    </r>
    <r>
      <rPr>
        <b/>
        <sz val="11"/>
        <rFont val="Arial Narrow"/>
        <family val="2"/>
      </rPr>
      <t>PNN CRSB</t>
    </r>
    <r>
      <rPr>
        <sz val="11"/>
        <rFont val="Arial Narrow"/>
        <family val="2"/>
      </rPr>
      <t xml:space="preserve"> El área protegida general el respectivo Informe de PVC , donde se detallan las acciones de Prevención, Control y Vigilancia aplicadas en el periodo comprendido entre Enero a Marzo de 2022. </t>
    </r>
    <r>
      <rPr>
        <b/>
        <sz val="11"/>
        <rFont val="Arial Narrow"/>
        <family val="2"/>
      </rPr>
      <t>Evidencia Informe PVC I Trimestre de 2022 crsb Reporte SICO SMART crsb.docxCorreo indicaciones envío de reportes para PAA. Avance 33.33%
 CORALES DE PROFUNDIDAD</t>
    </r>
    <r>
      <rPr>
        <sz val="11"/>
        <rFont val="Arial Narrow"/>
        <family val="2"/>
      </rPr>
      <t xml:space="preserve">  El área protegida reporta el informe trimestral de PVC y SICOSMART con sus respectivos anexos y soportes, donde da cuenta de los avances realizados, en términos de la estrategia de prevención, vigilancia y control.  Anexo 1</t>
    </r>
    <r>
      <rPr>
        <b/>
        <sz val="11"/>
        <rFont val="Arial Narrow"/>
        <family val="2"/>
      </rPr>
      <t xml:space="preserve">_Primer_Infor_Trim_PVC_PNN_CPR_31_03_2022. Anexo 2_Primer_Infor_Trim_SICOSMART_PNN_CPR_31_03_2022. Anexo 3_%_Visibili_Primer_Trim_PNN_CPR_01_04_2022.Anexo 4_Ejecu_Recorri_Primer_Trim_PNN_CPR_01_04_2022. Anexo 5_AAMB_Fo_25_Progra_Recor_Trim_I_PVC_PNN_CPR_2022. </t>
    </r>
    <r>
      <rPr>
        <sz val="11"/>
        <rFont val="Arial Narrow"/>
        <family val="2"/>
      </rPr>
      <t>Limitaciones: Vacíos en normatividad marítima para abordar procesos sancionatorios ambientales (Mar Territorial, Zona Contigua y Zona Económica Exclusiva). La ratificación por parte de Colombia de la “Convención de las Naciones Unidas Sobre El Derecho Al Mar”, en la cual menciona: “El Derecho de Paso Inocente de los Buques”, y esta es una presión identificada para el área protegida.   La falta de disponibilidad presupuestal del Recuso 20 FONAM, para la contratación de la renovación de la licencia de la plataforma satelital Marine Traffic, para el monitoreo del tránsito marítimo, al interior del área protegida. Restricción de acceso al área protegida por la presencia del fenómeno climático de “Mar de Leva”, que se presenta en el Caribe Colombiano, durante los meses de diciembre, enero, febrero y marzo de cada año. La falta del nombramiento de la planta de personal completa para el área protegida; la cual cuenta actualmente solo con tres personas (un jefe de área protegida, un profesional que se nombró el día 28 de enero de 2022, y una contratista auxiliar administrativo)</t>
    </r>
    <r>
      <rPr>
        <b/>
        <sz val="11"/>
        <rFont val="Arial Narrow"/>
        <family val="2"/>
      </rPr>
      <t>Correo indicaciones envío de reportes para PAA. Avance 33.33%</t>
    </r>
    <r>
      <rPr>
        <sz val="11"/>
        <rFont val="Arial Narrow"/>
        <family val="2"/>
      </rPr>
      <t xml:space="preserve">
</t>
    </r>
    <r>
      <rPr>
        <b/>
        <sz val="11"/>
        <rFont val="Arial Narrow"/>
        <family val="2"/>
      </rPr>
      <t>SFF Los Colorados:</t>
    </r>
    <r>
      <rPr>
        <sz val="11"/>
        <rFont val="Arial Narrow"/>
        <family val="2"/>
      </rPr>
      <t xml:space="preserve"> Para el periodo de reporte, se presentó el primer informe trimestral de la vigencia 2022</t>
    </r>
    <r>
      <rPr>
        <b/>
        <sz val="11"/>
        <rFont val="Arial Narrow"/>
        <family val="2"/>
      </rPr>
      <t xml:space="preserve"> (Anexo 1. Informe de PVC-I Trimestre 2022)</t>
    </r>
    <r>
      <rPr>
        <sz val="11"/>
        <rFont val="Arial Narrow"/>
        <family val="2"/>
      </rPr>
      <t>, en el cual, se describen las acciones de vigilancia, prevención y control implementada en el área protegida para el primer trimestre de reporte del PAA, al respecto, en total se realizaron 99 patrullajes</t>
    </r>
    <r>
      <rPr>
        <b/>
        <sz val="11"/>
        <rFont val="Arial Narrow"/>
        <family val="2"/>
      </rPr>
      <t xml:space="preserve"> (Anexo 2. Formato_ejecucion_recorridos_ I trimestre)</t>
    </r>
    <r>
      <rPr>
        <sz val="11"/>
        <rFont val="Arial Narrow"/>
        <family val="2"/>
      </rPr>
      <t xml:space="preserve">, de acuerdo a la programación </t>
    </r>
    <r>
      <rPr>
        <b/>
        <sz val="11"/>
        <rFont val="Arial Narrow"/>
        <family val="2"/>
      </rPr>
      <t>(Anexo 3. Programación-trimestral-de-recorridos PVC)</t>
    </r>
    <r>
      <rPr>
        <sz val="11"/>
        <rFont val="Arial Narrow"/>
        <family val="2"/>
      </rPr>
      <t xml:space="preserve"> que se establece mensualmente por las 5 rutas establecidas en el protocolo de PVC del área protegida: Cacaos - Carretera – Vivero, Yayal, Polo - Bajo El Cerezo, Cañada La Chana – Rondón, Bajo Grande. Los análisis relacionados con los recorridos de acuerdo a las observaciones realizadas, esfuerzo realizado y afectaciones ambientales identificadas se detallan en el informe que se genera por el aplicativo SMART </t>
    </r>
    <r>
      <rPr>
        <b/>
        <sz val="11"/>
        <rFont val="Arial Narrow"/>
        <family val="2"/>
      </rPr>
      <t>(Anexo 4. Informe Sicosmart-I Trimestre 2022).</t>
    </r>
    <r>
      <rPr>
        <sz val="11"/>
        <rFont val="Arial Narrow"/>
        <family val="2"/>
      </rPr>
      <t xml:space="preserve"> El informe de avances y sus respectivos soportes se remitieron a la DTCA, por correo electrónico del 29 de marzo </t>
    </r>
    <r>
      <rPr>
        <b/>
        <sz val="11"/>
        <rFont val="Arial Narrow"/>
        <family val="2"/>
      </rPr>
      <t>(Anexo 5. Correo de remisión Informe PVC-I Trimestre)</t>
    </r>
    <r>
      <rPr>
        <sz val="11"/>
        <rFont val="Arial Narrow"/>
        <family val="2"/>
      </rPr>
      <t>.</t>
    </r>
    <r>
      <rPr>
        <b/>
        <sz val="11"/>
        <rFont val="Arial Narrow"/>
        <family val="2"/>
      </rPr>
      <t>Avance 33.3%
MACUIRA.</t>
    </r>
    <r>
      <rPr>
        <sz val="11"/>
        <rFont val="Arial Narrow"/>
        <family val="2"/>
      </rPr>
      <t xml:space="preserve">  El AP reporta trimestralmente los informes de PVC donde se describen las presiones que se verificaron y observadas en campo. Esta información se plasma en el formato correspondiente al desarrollo de recorridos de PVC.</t>
    </r>
    <r>
      <rPr>
        <b/>
        <sz val="11"/>
        <rFont val="Arial Narrow"/>
        <family val="2"/>
      </rPr>
      <t xml:space="preserve"> Evidencia: 1. Informe PVC_Trimestre_I_2022. 2. INFORME_SICO_SMART Correo indicaciones envío de reportes para PAA. Avance 33.33%
FLAMENGOS</t>
    </r>
    <r>
      <rPr>
        <sz val="11"/>
        <rFont val="Arial Narrow"/>
        <family val="2"/>
      </rPr>
      <t xml:space="preserve">  Teniendo en cuenta los lineamientos de la entidad en relación al seguimiento de PVC, este se realiza de manera trimestral, con la entrega de los informes de PVC generados desde el AP donde se describen las presiones verificadas en los 6 sectores de manejo del AP. Los informes generados son:  Evidencia</t>
    </r>
    <r>
      <rPr>
        <b/>
        <sz val="11"/>
        <rFont val="Arial Narrow"/>
        <family val="2"/>
      </rPr>
      <t>: Anexo 1. Informe Trimestral PVC SFFF 2022 Anexo 2. Informe Sico Smart I trimestre 2022 SFFF.Anexo 3. Mapa de Visibilidad del AP. Correo indicaciones envío de reportes para PAA. Avance 33.33%
PNN SNSM</t>
    </r>
    <r>
      <rPr>
        <sz val="11"/>
        <rFont val="Arial Narrow"/>
        <family val="2"/>
      </rPr>
      <t xml:space="preserve"> El informe se seguimiento de PVC se presenta de manera trimestral, de conformidad a lo dispuesto en la temporalidad de la meta PAA del PNN SNSM. La magnitud de la meta del indicador PAA “Porcentaje de informes de seguimiento de prevención, vigilancia y control reportados por las áreas protegidas de PNN” para el 2022 es del 100%, que se cumple con la elaboración, entrega y validación de cuatro (4) informes de seguimiento que cumplan con el contenido técnico mínimo requerido en el formato o modelo de informe que socialice el profesional de PVC de la Dirección Territorial Caribe. En este orden, el primer informe de seguimiento trimestral que se entrega es el que corresponde al reporte de indicadores PAA de abril de 2022.  Se entregan las siguientes evidencias: 1.</t>
    </r>
    <r>
      <rPr>
        <b/>
        <sz val="11"/>
        <rFont val="Arial Narrow"/>
        <family val="2"/>
      </rPr>
      <t xml:space="preserve"> Informe de seguimiento de PVC_V3_2022 I Trimestre_PNN SNSM; y 2. Soporte de envío del Informe de PVC I trimestre a DTCA</t>
    </r>
    <r>
      <rPr>
        <sz val="11"/>
        <rFont val="Arial Narrow"/>
        <family val="2"/>
      </rPr>
      <t xml:space="preserve"> </t>
    </r>
    <r>
      <rPr>
        <b/>
        <sz val="11"/>
        <rFont val="Arial Narrow"/>
        <family val="2"/>
      </rPr>
      <t xml:space="preserve">Avance 33.3%. 
Acandí </t>
    </r>
    <r>
      <rPr>
        <sz val="11"/>
        <rFont val="Arial Narrow"/>
        <family val="2"/>
      </rPr>
      <t xml:space="preserve">Desde los tres niveles de la entidad, se adelantan las gestiones para la contratación de operarios y técnicos para poder desarrollar el ejercicio de Autoridad Ambiental en el área protegida. Sin embargo, desde la Prevención se realizaron acciones encaminadas a la sensibilización de la comunidad en general para hacer un uso racional de los recursos naturales. Evidencia </t>
    </r>
    <r>
      <rPr>
        <b/>
        <sz val="11"/>
        <rFont val="Arial Narrow"/>
        <family val="2"/>
      </rPr>
      <t>Anexo 1. aamb_fo_30_- Informe PVC I Trimestre 2022 - SF APP</t>
    </r>
    <r>
      <rPr>
        <sz val="11"/>
        <rFont val="Arial Narrow"/>
        <family val="2"/>
      </rPr>
      <t xml:space="preserve"> </t>
    </r>
    <r>
      <rPr>
        <b/>
        <sz val="11"/>
        <rFont val="Arial Narrow"/>
        <family val="2"/>
      </rPr>
      <t xml:space="preserve"> Correo indicaciones envío de reportes para PAA. Avance 33.33%
Portete</t>
    </r>
    <r>
      <rPr>
        <sz val="11"/>
        <rFont val="Arial Narrow"/>
        <family val="2"/>
      </rPr>
      <t xml:space="preserve">  Durante el primer  cuatrimestre se realizaron recorridos de PVC, dentro del área protegida, sin embargo no contamos con personal capacitado para el cargue de la información en la plataforma del SICO SMART. Evidenciamos</t>
    </r>
    <r>
      <rPr>
        <b/>
        <sz val="11"/>
        <rFont val="Arial Narrow"/>
        <family val="2"/>
      </rPr>
      <t xml:space="preserve"> Informe_I_Trimestre_2022_BPK Correo indicaciones envío de reportes para PAA. Avance 33.33%</t>
    </r>
  </si>
  <si>
    <r>
      <rPr>
        <b/>
        <sz val="11"/>
        <rFont val="Arial Narrow"/>
        <family val="2"/>
      </rPr>
      <t>PNN Paramillo</t>
    </r>
    <r>
      <rPr>
        <sz val="11"/>
        <rFont val="Arial Narrow"/>
        <family val="2"/>
      </rPr>
      <t xml:space="preserve">: Se elaboró el informe de PVC trimestre II, el cual cuenta con sus respectivos anexos que incluye el informe de SICO SMART del trimestre II. EVIDENCIAS: 2022_06_26 Informe PVC PNN Paramillo Trimestre II.  ANEXOS INFORME y Remisión informe PVC y anexos del PNN Paramillo Trimestre II.
</t>
    </r>
    <r>
      <rPr>
        <b/>
        <sz val="11"/>
        <rFont val="Arial Narrow"/>
        <family val="2"/>
      </rPr>
      <t>PNN Tayrona</t>
    </r>
    <r>
      <rPr>
        <sz val="11"/>
        <rFont val="Arial Narrow"/>
        <family val="2"/>
      </rPr>
      <t xml:space="preserve">: Durante el periodo se reportan 405 formatos registrados en la plataforma Sicosmart del área protegida, en la que se registran las presiones antrópicas y se aportan evidencias fotográficas, las cuales se encuentran recogidos en el informe Sico Smart reportado en el seguimiento trimestral del PAA (Anexo: Mapa de visibilidad Sico-smart PNN Tayrona-Segundo reporte 2022; Cálculo_areas_Visibilidad_pTAY_ II reporte mapa riesgos; II_Informe_Trimestral_PVC_Tayrona_2022_; Correo de Parques Nacionales Naturales de Colombia - informe trimestral + PAA + Formatos 25 y 26_PNN_Tayrona (1)
</t>
    </r>
    <r>
      <rPr>
        <b/>
        <sz val="11"/>
        <rFont val="Arial Narrow"/>
        <family val="2"/>
      </rPr>
      <t>SFF CGSM</t>
    </r>
    <r>
      <rPr>
        <sz val="11"/>
        <rFont val="Arial Narrow"/>
        <family val="2"/>
      </rPr>
      <t xml:space="preserve">: El AP generó el informe de PVC con sus respectivos anexos . II Informe Trimestral P.V.C. - SFF-CGSM 2022; ANEXOS INFORME PVC; Correo de Parques Nacionales Naturales de Colombia - informe trimestral SFF CGSM 
</t>
    </r>
    <r>
      <rPr>
        <b/>
        <sz val="11"/>
        <rFont val="Arial Narrow"/>
        <family val="2"/>
      </rPr>
      <t>SFF El Corchal</t>
    </r>
    <r>
      <rPr>
        <sz val="11"/>
        <rFont val="Arial Narrow"/>
        <family val="2"/>
      </rPr>
      <t xml:space="preserve">: El área protegida generó el respectivo Informe trimestral de PVC (Informe_PVC-SFFCMH_Segundo_Trimestre_2022), donde se detallan las acciones de Prevención, Control y Vigilancia con sus correspondientes anexos: (Informe-SICOSMART_2do trimestre_Corchal)(aamb_fo_25_ II trim 2022)(aamb_fo_26_ II trim 2022)(e-mail_Remisión_Informe_PVC-SFFCMH-2.Trimestre).
</t>
    </r>
    <r>
      <rPr>
        <b/>
        <sz val="11"/>
        <rFont val="Arial Narrow"/>
        <family val="2"/>
      </rPr>
      <t>PNN Old Providence</t>
    </r>
    <r>
      <rPr>
        <sz val="11"/>
        <rFont val="Arial Narrow"/>
        <family val="2"/>
      </rPr>
      <t xml:space="preserve">: Se presento el informe trimestral de PVC (informe PVC_V2_2022_T2), donde se incluyen los anexos establecidos. De igual manera, se remitió el backup de los recorridos a la DTCA para el cálculo de visibilidad, encontrando una visibilidad del 100% del área en presión (mapavisibilidadsegundotrimestre),(Formato AAB_FO-25. Programación trimestral de recorridos de PVC T2); (Formato AAMB_FO_26. Ejecución trimestral de recorridos de PVC T2); estos fueron enviados a la DTCA como fue notificado al AP, a través del cargue del informe en un drive para validación de la DTCA y posteriormente de Nivel Central. (Correo notificación cargue PAA Junio); (PRINT DRIVE INFO CARGADA EN EL PAA DE LOS INFORMES Y ANEXOS DE PVC A JUNIO 30.docx)
</t>
    </r>
    <r>
      <rPr>
        <b/>
        <sz val="11"/>
        <rFont val="Arial Narrow"/>
        <family val="2"/>
      </rPr>
      <t>VIPIS</t>
    </r>
    <r>
      <rPr>
        <sz val="11"/>
        <rFont val="Arial Narrow"/>
        <family val="2"/>
      </rPr>
      <t xml:space="preserve">: El Área Protegida elaboró el informe trimestral de PVC con sus respectivos anexos, los cuales fueron validados por líder de la DTCA. Este informe fue cargado en la carpeta del drive para el reporte Trimestral de PAA  2022. Evidencias: 1. Informe SICO SMART; 2.Informe de PVC_ VIPIS; 3. aamb_fo_26_-ejecucion-trimestral-de-recorridos-de-prevencion-vigilancia-y-control_v_1; 4.aamb_fo_25_programacion-trimestral-de-recorridos-de-prevencion-vigilancia-y-control_v_1.
</t>
    </r>
    <r>
      <rPr>
        <b/>
        <sz val="11"/>
        <rFont val="Arial Narrow"/>
        <family val="2"/>
      </rPr>
      <t>PNN Corales del Rosario y San Bernardo</t>
    </r>
    <r>
      <rPr>
        <sz val="11"/>
        <rFont val="Arial Narrow"/>
        <family val="2"/>
      </rPr>
      <t xml:space="preserve">: Se anexa el segundo informe trimestral de PVC. Anexos Informe PVC; Correo de Parques Nacionales Naturales de Colombia - REPORTE PAA PVyC PNNCRSB II TRIMESTRE; Informe PVC II Trimestre de 2022; Informe SICO SMART II Trimestre PNNCRSB
</t>
    </r>
    <r>
      <rPr>
        <b/>
        <sz val="11"/>
        <rFont val="Arial Narrow"/>
        <family val="2"/>
      </rPr>
      <t xml:space="preserve">PNN Corales de Profundidad: </t>
    </r>
    <r>
      <rPr>
        <sz val="11"/>
        <rFont val="Arial Narrow"/>
        <family val="2"/>
      </rPr>
      <t xml:space="preserve">El área protegida reporta el segundo informe trimestral de PVC y SICOSMART, con sus respectivos anexos y soportes, donde se presenta los avances realizados, en el marco de la estrategia de prevención, vigilancia y control. Anexo 1. Segundo_info_Trim_PVC_PNN_CPR_30-06_2022;Anexo 2.;Segundo_infor_SicoSmart_PVC_PNN_CPR_30_06_2022;Anexo3.%_visibil_segund_Trim_PNN_CPR_30_06_2022;Anexo 4_AAMB_Fo_25_Progra_Recor_Trim_II_PVC_PNN_CPR_2022;Anexo 5. Ejecu_recorr_segundo_trim_PNN-CPR_28_06_2022; Anexo 6.Email_infor__II_trimestre_PVC_DTCA_PNN_CPR_04_07_2022
</t>
    </r>
    <r>
      <rPr>
        <b/>
        <sz val="11"/>
        <rFont val="Arial Narrow"/>
        <family val="2"/>
      </rPr>
      <t>SFF Los colorados</t>
    </r>
    <r>
      <rPr>
        <sz val="11"/>
        <rFont val="Arial Narrow"/>
        <family val="2"/>
      </rPr>
      <t xml:space="preserve">: Para el segundo trimestre de reporte del PAA, se presenta el segundo informe de PVC (Anexo 1. Informe de PVC_Trim II_PAA 2022). Las acciones descritas contemplan la ejecución de recorridos de acuerdo a la programación establecida (Anexo 2. programación-trimestral-de-recorridos PVC), al respecto se realizaron 89 patrullajes (Anexo 3. formato_ejecucion_recorridos), por las 5 rutas establecidas en el protocolo de PVC (Cacaos - Carretera – Vivero, Yayal, Polo - Bajo El Cerezo, Cañada La Chana – Rondón, Bajo Grande) (Anexo 4. Informe Sicosmart-II Trimestre 2022); así mismo en el informe de PVC, se detallan las acciones dirigidas a la prevención a partir de la promoción de la participación social y valoración del Área protegida y el avance en el impulso de las diligencias ordenadas desde la DTCA, con respecto a los actos administrativos proferidos desde la DTCA. El informe de avances y sus respectivos soportes se remitieron a la DTCA, por correo electrónico del 21 de junio (Anexo 5. Correo de remisión Informe PVC-II Trimestre).
</t>
    </r>
    <r>
      <rPr>
        <b/>
        <sz val="11"/>
        <rFont val="Arial Narrow"/>
        <family val="2"/>
      </rPr>
      <t>PNN Macuira:</t>
    </r>
    <r>
      <rPr>
        <sz val="11"/>
        <rFont val="Arial Narrow"/>
        <family val="2"/>
      </rPr>
      <t xml:space="preserve"> Para el segundo cuatrimestre el PNN de Macuira reportó los informes generados por la plataforma Sico Smart y la plantilla para inform de PVC en el segundo trimestre del diligenciamiento PAA 2022. Informe PVC_Trimestre_II_2022;INFORME_SICO_SMART_JUNIO (1);formato_ejecucion_recorridos_000007; aamb_fo_25_programacion-trimestral-de-recorridos-de-prevencion-vigilancia-y-control_v_1 ; Correo de Parques Nacionales Naturales de Colombia - INSUMOS SEGUNDO REPORTE TRIMESTRAL PAA PVC PNN DE MACUIRA
</t>
    </r>
    <r>
      <rPr>
        <b/>
        <sz val="11"/>
        <rFont val="Arial Narrow"/>
        <family val="2"/>
      </rPr>
      <t>SFF Los Flamencos</t>
    </r>
    <r>
      <rPr>
        <sz val="11"/>
        <rFont val="Arial Narrow"/>
        <family val="2"/>
      </rPr>
      <t xml:space="preserve">: Para el segundo trimestre de reporte del PAA, se presenta el segundo informe trimestral de PVC (Anexo 1. Informe II Trimestral PVC – SFF Los Flamencos 2022). Las acciones descritas contemplan la programación y ejecución de recorridos de acuerdo a la programación establecida (Anexo 3. Programación-trimestral-de-recorridos PVC) (Anexo 4. Ejecución-trimestral-de-recorridos PVC). Al respecto se realizaron un total de 32 recorridos, distribuidos de la siguiente manera: 15 recorridos en el Sector 1, 6 recorridos en el Sector 2, 5 recorridos en el Sector 3, 5 recorridos en el sector 4 y 1 recorrido en el sector 5. (Anexo 2. Informe General SicoSmart II TRIMESTRE- FLAMENCOS 2022); así mismo en el informe de PVC, se detallan las acciones dirigidas a la prevención a partir de acciones de seguimiento y control y el porcentaje de visibilidad del área protegida. (Anexo 5. Mapa Análisis Visibilidad sFLA II-2022). Correo de Parques Nacionales Naturales de Colombia - reporto insumo de los recorridos de PVC segundo trimestre 2022_SFF_Flamencos; Correo de Parques Nacionales Naturales de Colombia - reporto insumo de los recorridos de PVC segundo trimestre 2022_SFF_Flamencos(2)
</t>
    </r>
    <r>
      <rPr>
        <b/>
        <sz val="11"/>
        <rFont val="Arial Narrow"/>
        <family val="2"/>
      </rPr>
      <t xml:space="preserve">PNN SNSM: </t>
    </r>
    <r>
      <rPr>
        <sz val="11"/>
        <rFont val="Arial Narrow"/>
        <family val="2"/>
      </rPr>
      <t xml:space="preserve">De conformidad a lo dispuesto en la temporalidad de la meta PAA del PNN SNSM, se entrega un informe trimestral de acciones de PVC. La magnitud de la meta del indicador PAA “Porcentaje de informes de seguimiento de prevención, vigilancia y control reportados por las áreas protegidas de PNN” para el 2022 es del 100%, que se logra con la elaboración, entrega y validación de cuatro (4) informes de seguimiento que cumplan con el contenido técnico mínimo requerido en el formato o modelo de informe que socialice el profesional de PVC de la Dirección Territorial Caribe. En este orden, el avance de cumplimiento de meta PAA está en el 50% ya que se ha elaborado y entregado el segundo informe de seguimiento trimestral. Se entregan las siguientes evidencias: 1. Informe de seguimiento de PVC_V3_2022 II Trimestre_PNN SNSM y 2. Soporte de remisión a DTCA Informe ll Trimestre de PVC 2022. 1. Informe_General_Sico_630_000003 ll trimestre; 3. aamb_fo_25_programacion-trimestral-de-recorridos-de-prevencion-vigilancia-y-control_v_1 y 4. aamb_fo_26_-ejecucion-trimestral-de-recorridos-de-prevencion-vigilancia-y-control_v_1.
</t>
    </r>
    <r>
      <rPr>
        <b/>
        <sz val="11"/>
        <rFont val="Arial Narrow"/>
        <family val="2"/>
      </rPr>
      <t xml:space="preserve">SF Acandí: </t>
    </r>
    <r>
      <rPr>
        <sz val="11"/>
        <rFont val="Arial Narrow"/>
        <family val="2"/>
      </rPr>
      <t xml:space="preserve">Desde los tres niveles de la entidad, se realizaron las gestiones para la contratación de operarios y técnicos (Convenio COCOMANORTE y Conservación Internacional) para poder desarrollar el ejercicio de Autoridad Ambiental en el área protegida. Sin embargo, desde la Prevención se realizaron acciones encaminadas a la sensibilización de la comunidad en general para hacer un uso racional de los recursos naturales. Evidencia_Anexo 10. Informe Protocolo de PVC; Anexo 9.1 Correo Confirmación Cargue PAA junio 2022 (1)
</t>
    </r>
    <r>
      <rPr>
        <b/>
        <sz val="11"/>
        <rFont val="Arial Narrow"/>
        <family val="2"/>
      </rPr>
      <t>PNN Portete:</t>
    </r>
    <r>
      <rPr>
        <sz val="11"/>
        <rFont val="Arial Narrow"/>
        <family val="2"/>
      </rPr>
      <t xml:space="preserve"> Durante el segundo cuatrimestre se realizaron recorridos de PVC, dentro del área protegida, sin embargo no contamos con personal capacitado para el cargue de la información en la plataforma del SICO SMART Gmail - Reporte PAA Junio Portete; Informe_II_Trimestre_2022_BPK</t>
    </r>
  </si>
  <si>
    <r>
      <t xml:space="preserve">PNN Paramillo: </t>
    </r>
    <r>
      <rPr>
        <sz val="11"/>
        <rFont val="Arial Narrow"/>
        <family val="2"/>
      </rPr>
      <t>66.66%</t>
    </r>
    <r>
      <rPr>
        <b/>
        <sz val="11"/>
        <rFont val="Arial Narrow"/>
        <family val="2"/>
      </rPr>
      <t xml:space="preserve">
PNN Tayrona: </t>
    </r>
    <r>
      <rPr>
        <sz val="11"/>
        <rFont val="Arial Narrow"/>
        <family val="2"/>
      </rPr>
      <t>66.66%</t>
    </r>
    <r>
      <rPr>
        <b/>
        <sz val="11"/>
        <rFont val="Arial Narrow"/>
        <family val="2"/>
      </rPr>
      <t xml:space="preserve">
SFF CGSM: </t>
    </r>
    <r>
      <rPr>
        <sz val="11"/>
        <rFont val="Arial Narrow"/>
        <family val="2"/>
      </rPr>
      <t>66.66%</t>
    </r>
    <r>
      <rPr>
        <b/>
        <sz val="11"/>
        <rFont val="Arial Narrow"/>
        <family val="2"/>
      </rPr>
      <t xml:space="preserve">
SFF El Corchal: </t>
    </r>
    <r>
      <rPr>
        <sz val="11"/>
        <rFont val="Arial Narrow"/>
        <family val="2"/>
      </rPr>
      <t xml:space="preserve">66.66%
</t>
    </r>
    <r>
      <rPr>
        <b/>
        <sz val="11"/>
        <rFont val="Arial Narrow"/>
        <family val="2"/>
      </rPr>
      <t xml:space="preserve">PNN Old P+rovidence: </t>
    </r>
    <r>
      <rPr>
        <sz val="11"/>
        <rFont val="Arial Narrow"/>
        <family val="2"/>
      </rPr>
      <t>66.66%</t>
    </r>
    <r>
      <rPr>
        <b/>
        <sz val="11"/>
        <rFont val="Arial Narrow"/>
        <family val="2"/>
      </rPr>
      <t xml:space="preserve">
VIPIS: </t>
    </r>
    <r>
      <rPr>
        <sz val="11"/>
        <rFont val="Arial Narrow"/>
        <family val="2"/>
      </rPr>
      <t>66.66%</t>
    </r>
    <r>
      <rPr>
        <b/>
        <sz val="11"/>
        <rFont val="Arial Narrow"/>
        <family val="2"/>
      </rPr>
      <t xml:space="preserve">
PNN Corales del Rosario y San Bernardo: </t>
    </r>
    <r>
      <rPr>
        <sz val="11"/>
        <rFont val="Arial Narrow"/>
        <family val="2"/>
      </rPr>
      <t>66.66%</t>
    </r>
    <r>
      <rPr>
        <b/>
        <sz val="11"/>
        <rFont val="Arial Narrow"/>
        <family val="2"/>
      </rPr>
      <t xml:space="preserve">
PNN Corales de Profundidad: </t>
    </r>
    <r>
      <rPr>
        <sz val="11"/>
        <rFont val="Arial Narrow"/>
        <family val="2"/>
      </rPr>
      <t>66.66%</t>
    </r>
    <r>
      <rPr>
        <b/>
        <sz val="11"/>
        <rFont val="Arial Narrow"/>
        <family val="2"/>
      </rPr>
      <t xml:space="preserve">
SFF Los colorados: </t>
    </r>
    <r>
      <rPr>
        <sz val="11"/>
        <rFont val="Arial Narrow"/>
        <family val="2"/>
      </rPr>
      <t>66.66%</t>
    </r>
    <r>
      <rPr>
        <b/>
        <sz val="11"/>
        <rFont val="Arial Narrow"/>
        <family val="2"/>
      </rPr>
      <t xml:space="preserve">
PNN Macuira: </t>
    </r>
    <r>
      <rPr>
        <sz val="11"/>
        <rFont val="Arial Narrow"/>
        <family val="2"/>
      </rPr>
      <t>66.66%</t>
    </r>
    <r>
      <rPr>
        <b/>
        <sz val="11"/>
        <rFont val="Arial Narrow"/>
        <family val="2"/>
      </rPr>
      <t xml:space="preserve">
SFF Los Flamencos: </t>
    </r>
    <r>
      <rPr>
        <sz val="11"/>
        <rFont val="Arial Narrow"/>
        <family val="2"/>
      </rPr>
      <t>66.66%</t>
    </r>
    <r>
      <rPr>
        <b/>
        <sz val="11"/>
        <rFont val="Arial Narrow"/>
        <family val="2"/>
      </rPr>
      <t xml:space="preserve">
PNN SNSM: </t>
    </r>
    <r>
      <rPr>
        <sz val="11"/>
        <rFont val="Arial Narrow"/>
        <family val="2"/>
      </rPr>
      <t>66.66%</t>
    </r>
    <r>
      <rPr>
        <b/>
        <sz val="11"/>
        <rFont val="Arial Narrow"/>
        <family val="2"/>
      </rPr>
      <t xml:space="preserve">
SF Acandí: </t>
    </r>
    <r>
      <rPr>
        <sz val="11"/>
        <rFont val="Arial Narrow"/>
        <family val="2"/>
      </rPr>
      <t>66.66%</t>
    </r>
    <r>
      <rPr>
        <b/>
        <sz val="11"/>
        <rFont val="Arial Narrow"/>
        <family val="2"/>
      </rPr>
      <t xml:space="preserve">
PNN Portete: </t>
    </r>
    <r>
      <rPr>
        <sz val="11"/>
        <rFont val="Arial Narrow"/>
        <family val="2"/>
      </rPr>
      <t>66.66%</t>
    </r>
  </si>
  <si>
    <r>
      <rPr>
        <b/>
        <sz val="11"/>
        <rFont val="Arial Narrow"/>
        <family val="2"/>
      </rPr>
      <t xml:space="preserve">PNN CATATUMBO BARI </t>
    </r>
    <r>
      <rPr>
        <sz val="11"/>
        <rFont val="Arial Narrow"/>
        <family val="2"/>
      </rPr>
      <t xml:space="preserve">10/08/2022
</t>
    </r>
    <r>
      <rPr>
        <b/>
        <sz val="11"/>
        <rFont val="Arial Narrow"/>
        <family val="2"/>
      </rPr>
      <t xml:space="preserve">PNN COCUY </t>
    </r>
    <r>
      <rPr>
        <sz val="11"/>
        <rFont val="Arial Narrow"/>
        <family val="2"/>
      </rPr>
      <t xml:space="preserve">10/08/2022
</t>
    </r>
    <r>
      <rPr>
        <b/>
        <sz val="11"/>
        <rFont val="Arial Narrow"/>
        <family val="2"/>
      </rPr>
      <t xml:space="preserve">AUN ESTORAQUES </t>
    </r>
    <r>
      <rPr>
        <sz val="11"/>
        <rFont val="Arial Narrow"/>
        <family val="2"/>
      </rPr>
      <t xml:space="preserve">10/08/2022
</t>
    </r>
    <r>
      <rPr>
        <b/>
        <sz val="11"/>
        <rFont val="Arial Narrow"/>
        <family val="2"/>
      </rPr>
      <t xml:space="preserve">SFF GUANENTA ALTO RIO FONCE </t>
    </r>
    <r>
      <rPr>
        <sz val="11"/>
        <rFont val="Arial Narrow"/>
        <family val="2"/>
      </rPr>
      <t xml:space="preserve">10/08/2022
</t>
    </r>
    <r>
      <rPr>
        <b/>
        <sz val="11"/>
        <rFont val="Arial Narrow"/>
        <family val="2"/>
      </rPr>
      <t>SFF IGUAQUE</t>
    </r>
    <r>
      <rPr>
        <sz val="11"/>
        <rFont val="Arial Narrow"/>
        <family val="2"/>
      </rPr>
      <t xml:space="preserve">: 10/08/2022
</t>
    </r>
    <r>
      <rPr>
        <b/>
        <sz val="11"/>
        <rFont val="Arial Narrow"/>
        <family val="2"/>
      </rPr>
      <t xml:space="preserve">PNN PISBA </t>
    </r>
    <r>
      <rPr>
        <sz val="11"/>
        <rFont val="Arial Narrow"/>
        <family val="2"/>
      </rPr>
      <t xml:space="preserve">10/08/2022
</t>
    </r>
    <r>
      <rPr>
        <b/>
        <sz val="11"/>
        <rFont val="Arial Narrow"/>
        <family val="2"/>
      </rPr>
      <t xml:space="preserve">PNN SERRANIA YARIGUIES </t>
    </r>
    <r>
      <rPr>
        <sz val="11"/>
        <rFont val="Arial Narrow"/>
        <family val="2"/>
      </rPr>
      <t xml:space="preserve">10/08/2022
</t>
    </r>
    <r>
      <rPr>
        <b/>
        <sz val="11"/>
        <rFont val="Arial Narrow"/>
        <family val="2"/>
      </rPr>
      <t xml:space="preserve">PNN TAMA </t>
    </r>
    <r>
      <rPr>
        <sz val="11"/>
        <rFont val="Arial Narrow"/>
        <family val="2"/>
      </rPr>
      <t>10/08/2022</t>
    </r>
  </si>
  <si>
    <r>
      <t xml:space="preserve">Durante el segundo trimestre del 2022 cada área protegida de la DTAN (8 áreas protegidas) realizó los respectivos reportes de recorrido de PVC en el aplicativo SICO SMART: 
</t>
    </r>
    <r>
      <rPr>
        <b/>
        <sz val="11"/>
        <rFont val="Arial Narrow"/>
        <family val="2"/>
      </rPr>
      <t>SFF IGUAQUE</t>
    </r>
    <r>
      <rPr>
        <sz val="11"/>
        <rFont val="Arial Narrow"/>
        <family val="2"/>
      </rPr>
      <t xml:space="preserve">: Iguaque _II.-
</t>
    </r>
    <r>
      <rPr>
        <b/>
        <sz val="11"/>
        <rFont val="Arial Narrow"/>
        <family val="2"/>
      </rPr>
      <t>PNN SERRANIA YARIGUIES</t>
    </r>
    <r>
      <rPr>
        <sz val="11"/>
        <rFont val="Arial Narrow"/>
        <family val="2"/>
      </rPr>
      <t xml:space="preserve">: PNN - SYA_II.
</t>
    </r>
    <r>
      <rPr>
        <b/>
        <sz val="11"/>
        <rFont val="Arial Narrow"/>
        <family val="2"/>
      </rPr>
      <t>PNN COCUY</t>
    </r>
    <r>
      <rPr>
        <sz val="11"/>
        <rFont val="Arial Narrow"/>
        <family val="2"/>
      </rPr>
      <t xml:space="preserve">: Cocuy _II.-  
</t>
    </r>
    <r>
      <rPr>
        <b/>
        <sz val="11"/>
        <rFont val="Arial Narrow"/>
        <family val="2"/>
      </rPr>
      <t>PNN PISBA</t>
    </r>
    <r>
      <rPr>
        <sz val="11"/>
        <rFont val="Arial Narrow"/>
        <family val="2"/>
      </rPr>
      <t xml:space="preserve">: Pisba_II..-
</t>
    </r>
    <r>
      <rPr>
        <b/>
        <sz val="11"/>
        <rFont val="Arial Narrow"/>
        <family val="2"/>
      </rPr>
      <t>SFF GUANENTA</t>
    </r>
    <r>
      <rPr>
        <sz val="11"/>
        <rFont val="Arial Narrow"/>
        <family val="2"/>
      </rPr>
      <t xml:space="preserve">: Guanenta _II.-  
</t>
    </r>
    <r>
      <rPr>
        <b/>
        <sz val="11"/>
        <rFont val="Arial Narrow"/>
        <family val="2"/>
      </rPr>
      <t>PNN TAMA</t>
    </r>
    <r>
      <rPr>
        <sz val="11"/>
        <rFont val="Arial Narrow"/>
        <family val="2"/>
      </rPr>
      <t xml:space="preserve">: Tama_II.docx, -
</t>
    </r>
    <r>
      <rPr>
        <b/>
        <sz val="11"/>
        <rFont val="Arial Narrow"/>
        <family val="2"/>
      </rPr>
      <t>ANU ESTORAQUES</t>
    </r>
    <r>
      <rPr>
        <sz val="11"/>
        <rFont val="Arial Narrow"/>
        <family val="2"/>
      </rPr>
      <t xml:space="preserve">: Catatumbo_II.-  
</t>
    </r>
    <r>
      <rPr>
        <b/>
        <sz val="11"/>
        <rFont val="Arial Narrow"/>
        <family val="2"/>
      </rPr>
      <t>PNN CATATUMBO</t>
    </r>
    <r>
      <rPr>
        <sz val="11"/>
        <rFont val="Arial Narrow"/>
        <family val="2"/>
      </rPr>
      <t>: Anule_II..</t>
    </r>
  </si>
  <si>
    <r>
      <t xml:space="preserve">DTAN: Finalizado el segundo trimestre del 2022 cada AP acorde a la hoja metodológica "22-hm_-informes-de-sto-de-pvc" genero el informe de PVC con sus respectivos anexos. . 
</t>
    </r>
    <r>
      <rPr>
        <b/>
        <sz val="11"/>
        <rFont val="Arial Narrow"/>
        <family val="2"/>
      </rPr>
      <t>1. ANU ESTORAQUES:</t>
    </r>
    <r>
      <rPr>
        <sz val="11"/>
        <rFont val="Arial Narrow"/>
        <family val="2"/>
      </rPr>
      <t xml:space="preserve"> ANULE.-
</t>
    </r>
    <r>
      <rPr>
        <b/>
        <sz val="11"/>
        <rFont val="Arial Narrow"/>
        <family val="2"/>
      </rPr>
      <t>2. PNN YSERRANIA ARIGUIES</t>
    </r>
    <r>
      <rPr>
        <sz val="11"/>
        <rFont val="Arial Narrow"/>
        <family val="2"/>
      </rPr>
      <t xml:space="preserve">: PNN SYA
</t>
    </r>
    <r>
      <rPr>
        <b/>
        <sz val="11"/>
        <rFont val="Arial Narrow"/>
        <family val="2"/>
      </rPr>
      <t>3. PNN PISBA</t>
    </r>
    <r>
      <rPr>
        <sz val="11"/>
        <rFont val="Arial Narrow"/>
        <family val="2"/>
      </rPr>
      <t xml:space="preserve">: PNN PISBA
</t>
    </r>
    <r>
      <rPr>
        <b/>
        <sz val="11"/>
        <rFont val="Arial Narrow"/>
        <family val="2"/>
      </rPr>
      <t>4. SFF GUANENTA</t>
    </r>
    <r>
      <rPr>
        <sz val="11"/>
        <rFont val="Arial Narrow"/>
        <family val="2"/>
      </rPr>
      <t xml:space="preserve">: SFF GARF
</t>
    </r>
    <r>
      <rPr>
        <b/>
        <sz val="11"/>
        <rFont val="Arial Narrow"/>
        <family val="2"/>
      </rPr>
      <t xml:space="preserve">5. SFF IGUAQUE: </t>
    </r>
    <r>
      <rPr>
        <sz val="11"/>
        <rFont val="Arial Narrow"/>
        <family val="2"/>
      </rPr>
      <t xml:space="preserve">SFF IGUAQUE
</t>
    </r>
    <r>
      <rPr>
        <b/>
        <sz val="11"/>
        <rFont val="Arial Narrow"/>
        <family val="2"/>
      </rPr>
      <t>6. PNN CATATUMBO</t>
    </r>
    <r>
      <rPr>
        <sz val="11"/>
        <rFont val="Arial Narrow"/>
        <family val="2"/>
      </rPr>
      <t xml:space="preserve">: PNN CATATUMBO
</t>
    </r>
    <r>
      <rPr>
        <b/>
        <sz val="11"/>
        <rFont val="Arial Narrow"/>
        <family val="2"/>
      </rPr>
      <t>7. PNN TAMA</t>
    </r>
    <r>
      <rPr>
        <sz val="11"/>
        <rFont val="Arial Narrow"/>
        <family val="2"/>
      </rPr>
      <t xml:space="preserve">: PNN TAMA
</t>
    </r>
    <r>
      <rPr>
        <b/>
        <sz val="11"/>
        <rFont val="Arial Narrow"/>
        <family val="2"/>
      </rPr>
      <t>8. PNN COCUY</t>
    </r>
    <r>
      <rPr>
        <sz val="11"/>
        <rFont val="Arial Narrow"/>
        <family val="2"/>
      </rPr>
      <t xml:space="preserve">: PNN COCUY </t>
    </r>
  </si>
  <si>
    <r>
      <t xml:space="preserve">PNN CATATUMBO BARI </t>
    </r>
    <r>
      <rPr>
        <sz val="11"/>
        <rFont val="Arial Narrow"/>
        <family val="2"/>
      </rPr>
      <t>66,66%</t>
    </r>
    <r>
      <rPr>
        <b/>
        <sz val="11"/>
        <rFont val="Arial Narrow"/>
        <family val="2"/>
      </rPr>
      <t xml:space="preserve">
PNN COCUY </t>
    </r>
    <r>
      <rPr>
        <sz val="11"/>
        <rFont val="Arial Narrow"/>
        <family val="2"/>
      </rPr>
      <t>66,66%</t>
    </r>
    <r>
      <rPr>
        <b/>
        <sz val="11"/>
        <rFont val="Arial Narrow"/>
        <family val="2"/>
      </rPr>
      <t xml:space="preserve">
ANU ESTORAQUES </t>
    </r>
    <r>
      <rPr>
        <sz val="11"/>
        <rFont val="Arial Narrow"/>
        <family val="2"/>
      </rPr>
      <t>66,66%</t>
    </r>
    <r>
      <rPr>
        <b/>
        <sz val="11"/>
        <rFont val="Arial Narrow"/>
        <family val="2"/>
      </rPr>
      <t xml:space="preserve">
SFF GUANENTA ALTO RIO FONCE </t>
    </r>
    <r>
      <rPr>
        <sz val="11"/>
        <rFont val="Arial Narrow"/>
        <family val="2"/>
      </rPr>
      <t>66,66%</t>
    </r>
    <r>
      <rPr>
        <b/>
        <sz val="11"/>
        <rFont val="Arial Narrow"/>
        <family val="2"/>
      </rPr>
      <t xml:space="preserve">
SFF IGUAQUE </t>
    </r>
    <r>
      <rPr>
        <sz val="11"/>
        <rFont val="Arial Narrow"/>
        <family val="2"/>
      </rPr>
      <t>66,66%</t>
    </r>
    <r>
      <rPr>
        <b/>
        <sz val="11"/>
        <rFont val="Arial Narrow"/>
        <family val="2"/>
      </rPr>
      <t xml:space="preserve">
PNN PISBA </t>
    </r>
    <r>
      <rPr>
        <sz val="11"/>
        <rFont val="Arial Narrow"/>
        <family val="2"/>
      </rPr>
      <t>66,66%</t>
    </r>
    <r>
      <rPr>
        <b/>
        <sz val="11"/>
        <rFont val="Arial Narrow"/>
        <family val="2"/>
      </rPr>
      <t xml:space="preserve">
PNN SERRANIA YARIGUIES</t>
    </r>
    <r>
      <rPr>
        <sz val="11"/>
        <rFont val="Arial Narrow"/>
        <family val="2"/>
      </rPr>
      <t xml:space="preserve"> 66,66%</t>
    </r>
    <r>
      <rPr>
        <b/>
        <sz val="11"/>
        <rFont val="Arial Narrow"/>
        <family val="2"/>
      </rPr>
      <t xml:space="preserve">
PNN TAMA </t>
    </r>
    <r>
      <rPr>
        <sz val="11"/>
        <rFont val="Arial Narrow"/>
        <family val="2"/>
      </rPr>
      <t>66,66%</t>
    </r>
  </si>
  <si>
    <r>
      <rPr>
        <b/>
        <sz val="11"/>
        <rFont val="Arial Narrow"/>
        <family val="2"/>
      </rPr>
      <t>PNN PICACHOS:</t>
    </r>
    <r>
      <rPr>
        <sz val="11"/>
        <rFont val="Arial Narrow"/>
        <family val="2"/>
      </rPr>
      <t xml:space="preserve"> Durante el cuatrimestre, en la implementación del protocolo de PVC se desarrollaron actividades en tres componentes Prevención, Control y Vigilancia, en relación a este último componente, se reporta la ejecución de 14 recorridos según programación. Cinco de los recorridos realizados  fueron sobre verificación de  presiones informadas en el mapa de estado - presión 2021 elaborado por el GSIR del Nivel Central. De las presiones verificadas, cuatro están en estado de recuperación y una está mediante acuerdo de conservación y proceso de rehabilitación.
Evidencia: 1 Inf_PVC_IItrim_pCPic_2022, 2. Ejec_recor_IItrim_pCPic_2022, 3. prog_recor_IItrim_pCPic_2022, 4. Inf_sico-smart-IItrim_pCPic_2022.
</t>
    </r>
    <r>
      <rPr>
        <b/>
        <sz val="11"/>
        <rFont val="Arial Narrow"/>
        <family val="2"/>
      </rPr>
      <t>PNN SIERRA DE LA MACARENA</t>
    </r>
    <r>
      <rPr>
        <sz val="11"/>
        <rFont val="Arial Narrow"/>
        <family val="2"/>
      </rPr>
      <t xml:space="preserve">: Durante el periodo de reporte el área protegida adelanto las actividades de prevención, vigilancia y control conforme lo documentado en el protocolo. Evidencias 1. PVC_2_Trim_PMac junio_2022, 2. Ejec_recor_IItrim_pSMac_2022, 3. prog_recor_IItrim_pSMac_2022, 4. Inf_sico-smart-IItrim_pSMac_2022. 
</t>
    </r>
    <r>
      <rPr>
        <b/>
        <sz val="11"/>
        <rFont val="Arial Narrow"/>
        <family val="2"/>
      </rPr>
      <t>PNN TINIGUA</t>
    </r>
    <r>
      <rPr>
        <sz val="11"/>
        <rFont val="Arial Narrow"/>
        <family val="2"/>
      </rPr>
      <t xml:space="preserve">: Durante la vigencia, se realizó u recorrido de PVC aéreo mediante sensores remotos y se generó un mapa de Visibilidad con el cual se valida un área 15724.444 ha en jornadas de vigilancia, lo que equivale al 25.31 % de las zonas presionadas en el PNN TINIGUA, para un total acumulado de 31605.971 ha. es decir el 50.38 % del AP. EVIDENCIAS 
234.1 Inf_PVC_IItrim_pTin_2022, 234.2 Ejec_recor_IItrim_pTin_2022, 234.3 prog_recor_IItrim_pTin_2022, 234.4 Inf_sico-smart-IItrim_pTin_2022.
</t>
    </r>
    <r>
      <rPr>
        <b/>
        <sz val="11"/>
        <rFont val="Arial Narrow"/>
        <family val="2"/>
      </rPr>
      <t>PNN CHINGAZA</t>
    </r>
    <r>
      <rPr>
        <sz val="11"/>
        <rFont val="Arial Narrow"/>
        <family val="2"/>
      </rPr>
      <t xml:space="preserve">:  Control existente: Se realizaron los recorridos de PVC programados para el periodo, pero no se identificaron presiones o desviaciones en el estado de conservación de los VOC que ameriten procesos sancionatorios. 1. Inf_PVC_IItrim_pChi_2022, 2. prog_recor_IItrim_pChi_2022, 3. Ejec_recor_IItrim_pChi_2022, 4. Inf_sico-smart-IItrim_pChi_2022. 
</t>
    </r>
    <r>
      <rPr>
        <b/>
        <sz val="11"/>
        <rFont val="Arial Narrow"/>
        <family val="2"/>
      </rPr>
      <t>PNN SUMAPAZ</t>
    </r>
    <r>
      <rPr>
        <sz val="11"/>
        <rFont val="Arial Narrow"/>
        <family val="2"/>
      </rPr>
      <t xml:space="preserve">: La visibilidad para el segundo trimestre 2022, sobre el área en presión que está cubierta con jornadas de vigilancia en el PNN Sumapaz es 1.245,529 ha, lo que equivale al 28.51 %. Para un acumulado de 1340,663 ha, equivalente al 30.69 %. 
Evidencia: Informe_Sum_PVC_Trimestre2_yanexos.
</t>
    </r>
    <r>
      <rPr>
        <b/>
        <sz val="11"/>
        <rFont val="Arial Narrow"/>
        <family val="2"/>
      </rPr>
      <t>PNN EL TUPARRO</t>
    </r>
    <r>
      <rPr>
        <sz val="11"/>
        <rFont val="Arial Narrow"/>
        <family val="2"/>
      </rPr>
      <t xml:space="preserve">:Se elaboró el segundo informe trimestral de PVC, que documenta: i) seguimiento continuo de los focos de calor en la plataforma de Parques Nacionales y Nasa, ii) capacitación del equipo del AP sobre el manejo de la plataforma SMART para PVC junto con WCS, iii) se fortalecieron los lazos de relacionamiento con las comunidades del Resguardo Awia Tuparro las cuales son San Luis, Aguazul, Caño Lapa y Soledad en el marco del proceso de la consulta previa que está adelantando el parque. 
Durante el segundo trimestre del 2022, se realizaron catorce (14) recorridos de PVC en los sectores Awia Tuparro y Maipures-Tomo, logrando una visibilidad de 394,55 hectáreas lo que equivale al 24,83% de las zonas presionadas en el PNN El Tuparro. En cuanto al área de presión que está cubierta con jornadas de vigilancia acumulada al segundo trimestre es de 794,114 hectáreas que corresponde al 49,97% de las zonas presionadas. 
1. Inf_PVC_IItrim_pTup_2022, 2. prog_recor_IItrim_pTup_2022, 3. Ejec_recor_IItrim_pTup_2022, 4. Inf_sico-smart-IItrim_pTup_2022. </t>
    </r>
  </si>
  <si>
    <r>
      <rPr>
        <b/>
        <sz val="11"/>
        <rFont val="Arial Narrow"/>
        <family val="2"/>
      </rPr>
      <t>PNN PICACHOS:</t>
    </r>
    <r>
      <rPr>
        <sz val="11"/>
        <rFont val="Arial Narrow"/>
        <family val="2"/>
      </rPr>
      <t xml:space="preserve"> Durante el cuatrimestre, en la implementación del protocolo de PVC se desarrollaron actividades en tres componentes Prevención, se realizó tres predios a predio, dos sensibilizaciones sobre generalidades e importancia sobre el Oso Andino, participación en la conformación de la Mesa Coordinadora para Mejorar la Protección del Bosque y sus Defensores, se realiza dos capacitaciones al Ejército Nacional en marco normativo ambiental, se realiza dos reuniones con la alcaldía de Tello y Baraya en el Huila, para la actualización de datos para la actualización de documentos del Plan de Emergencia y Contingencia de Riesgo Natural y Publico del AP, capacitación orientada por la Dirección Territorial Orinoquia sobre cumplimiento del plan de mejoramiento - resultado de la auditoria del proceso sancionatorio 2021 y finalmente 4 reuniones del CMGRD de San Vicente del Caguán. Control y Vigilancia, en relación al componente vigilancia, se reporta la ejecución de 14 recorridos según programación, información de GPS cargada en el SICO SMART, Cinco de los recorridos realizados fueron sobre verificación de presione informadas en el mapa de estado - presión 2021 elaborado por el GSIR del Nivel Central. De las presiones verificadas, cuatros están en estado de recuperación y una está mediante acuerdo de conservación y proceso de rehabilitación.  Finalmente, el componente control, el AP viene elaborando informe de los focos de calos, para los meses de mayo, junio y julio no se han presentado eventos dentro del Parque. Adicionalmente, se AP envió solicitud de apoyo ante la DTOR de la actualizar el informe técnico No. 20227180000016 del 05 de abril del 2022, con el fin de determinar si las conductas que originaron esta situación persisten, han aumentado o permanecen estable. Y apoyo al comándate de Estación de Policía Municipio de Uribe (Meta) y comando Específico del Caguán, en San Vicente del Caguán (Caquetá), disponer el acompañamiento con el fin de atender el cumplimiento de lo ordenado en el Auto No. 046 de abril de 2022, en el cual se solicita a esta dependencia verificar conducta continuada de deforestación mediante visita a las veredas Cerritos y Bocanas del Chigüiro cuenca media del rio Platanillo y afluente del río Guayabero, al sur oriente del Parque, en el municipio de Uribe – Meta. Evidencia: 1 Inf_PVC_IItrim_pCPic_2022, 2. Ejec_recor_IItrim_pCPic_2022, 3. prog_recor_IItrim_pCPic_2022, 4. Inf_sico-smart-IItrim_pCPic_2022.
</t>
    </r>
    <r>
      <rPr>
        <b/>
        <sz val="11"/>
        <rFont val="Arial Narrow"/>
        <family val="2"/>
      </rPr>
      <t>PNN SIERRA DE LA MACARENA</t>
    </r>
    <r>
      <rPr>
        <sz val="11"/>
        <rFont val="Arial Narrow"/>
        <family val="2"/>
      </rPr>
      <t xml:space="preserve">: Durante el periodo de reporte el área protegida adelanto las actividades de prevención, vigilancia y control conforme lo documentado en el protocolo. Evidencias 1. PVC_2_Trim_PMac junio_2022, 2.Ejec_recor_IItrim_pSMac_2022, 3. prog_recor_IItrim_pSMac_2022, 4. Inf_sico-smart-IItrim_pSMac_2022. 
</t>
    </r>
    <r>
      <rPr>
        <b/>
        <sz val="11"/>
        <rFont val="Arial Narrow"/>
        <family val="2"/>
      </rPr>
      <t>PNN TINIGUA</t>
    </r>
    <r>
      <rPr>
        <sz val="11"/>
        <rFont val="Arial Narrow"/>
        <family val="2"/>
      </rPr>
      <t xml:space="preserve">: Durante la vigencia, se realizó u recorrido de PVC aéreo mediante sensores remotos y se generó un mapa de Visibilidad con el cual se valida un área 15724.444 ha en jornadas de vigilancia, lo que equivale al 25.31 % de las zonas presionadas en el PNN TINIGUA, para un total acumulado de 31605.971 ha. es decir el 50.38 % del AP. 234.1 Inf_PVC_IItrim_pTin_2022, 234.2 Ejec_recor_IItrim_pTin_2022, 234.3 prog_recor_IItrim_pTin_2022, 234.4 Inf_sico-smart-IItrim_pTin_2022.
</t>
    </r>
    <r>
      <rPr>
        <b/>
        <sz val="11"/>
        <rFont val="Arial Narrow"/>
        <family val="2"/>
      </rPr>
      <t>PNN CHINGAZA</t>
    </r>
    <r>
      <rPr>
        <sz val="11"/>
        <rFont val="Arial Narrow"/>
        <family val="2"/>
      </rPr>
      <t xml:space="preserve">: se implementan acciones de PVC y se presenta la descripción en el Informe de PVC Trimestre II, con sus correspondientes anexos: Informe de Sico Smart, programación de recorridos, formato de recorridos ejecutados. 
1. Inf_PVC_IItrim_pChi_2022, 2. prog_recor_IItrim_pChi_2022, 3. Ejec_recor_IItrim_pChi_2022, 4. Inf_sico-smart-IItrim_pChi_2022. 
</t>
    </r>
    <r>
      <rPr>
        <b/>
        <sz val="11"/>
        <rFont val="Arial Narrow"/>
        <family val="2"/>
      </rPr>
      <t>PNN SUMAPAZ</t>
    </r>
    <r>
      <rPr>
        <sz val="11"/>
        <rFont val="Arial Narrow"/>
        <family val="2"/>
      </rPr>
      <t xml:space="preserve">: Se entrega informe del segundo trimestre que documenta en prevención; acciones para mitigar presiones por turismo, incendios y deforestación, en vigilancia; recorridos en Chisacá y Laguna Larga (Pasca) para control a turismo no regulado, registrando 7.812 personas que transitan por las vías que conectan la localidad de Sumapaz y municipios vecinos. Se hace seguimiento a los acuerdos de conservación y restauración ecológica, suscritos por el PNN Sumapaz con campesinos en el AP y su zona de influencia, sector Meta y para control, no se reportan acciones sancionatorias La visibilidad para el segundo trimestre 2022, sobre el área en presión que está cubierta con jornadas de vigilancia en el PNN Sumapaz es 1.245,529 ha, lo que equivale al 28.51 %. Para un acumulado de 1340,663 ha, equivalente al 30.69 %. Informe_Sum_PVC_Trimestre2_yanexos.
</t>
    </r>
    <r>
      <rPr>
        <b/>
        <sz val="11"/>
        <rFont val="Arial Narrow"/>
        <family val="2"/>
      </rPr>
      <t xml:space="preserve">PNN EL TUPARRO: </t>
    </r>
    <r>
      <rPr>
        <sz val="11"/>
        <rFont val="Arial Narrow"/>
        <family val="2"/>
      </rPr>
      <t xml:space="preserve">Se elaboró el segundo informe trimestral de PVC, que documenta: i) seguimiento continuo de los focos de calor en la plataforma de Parques Nacionales y Nasa, ii) capacitación del equipo del AP sobre el manejo de la plataforma SMART para PVC junto con WCS, iii) se fortalecieron los lazos de relacionamiento con las comunidades del Resguardo Awia Tuparro las cuales son San Luis, Aguazul, Caño Lapa y Soledad en el marco del proceso de la consulta previa que está adelantando el parque. 
Durante el segundo trimestre del 2022, se realizaron catorce (14) recorridos de PVC en los sectores Awia Tuparro y Maipures-Tomo, logrando una visibilidad de 394,55 hectáreas lo que equivale al 24,83% de las zonas presionadas en el PNN El Tuparro. En cuanto al área de presión que está cubierta con jornadas de vigilancia acumulada al segundo trimestre es de 794,114 hectáreas que corresponde al 49,97% de las zonas presionadas. 
Evidencia: Ejec_recor_IItrim_pTup_2022, Inf_PVC_IItrim_pTup_2022, Inf_sico-smart-IItrim_pTup_2022, prog_recor_IItrim_pTup_2022
</t>
    </r>
    <r>
      <rPr>
        <b/>
        <sz val="11"/>
        <rFont val="Arial Narrow"/>
        <family val="2"/>
      </rPr>
      <t>DNMI CINARUCO:</t>
    </r>
    <r>
      <rPr>
        <sz val="11"/>
        <rFont val="Arial Narrow"/>
        <family val="2"/>
      </rPr>
      <t xml:space="preserve"> El DNMI Cinaruco, no cuenta aún con su protocolo de PVC, debido a que al ser un área de uso múltiple o donde se permite el uso de los recursos por parte de las comunidades campesinas llaneras, no se tiene la precisión en cómo se abordaran algunas de las presiones que se están definiendo en el marco de la construcción de su plan de manejo, adicionalmente el modelo de datos de presiones con los que cuenta la entidad no aplica para esta categoría de manejo. Sin embargo, el equipo del área protegida ha venido realizando recorridos al interior del área protegida asociados especialmente al tema de vigilancia. </t>
    </r>
  </si>
  <si>
    <r>
      <rPr>
        <b/>
        <sz val="11"/>
        <rFont val="Arial Narrow"/>
        <family val="2"/>
      </rPr>
      <t>PNN FARALLONES DE CALI, PNN GORGONA, SFF ISLA MALPELO, PNN KATIOS, PNN MUNCHIQUE, PNN SANQUIANGA, PNN URAMBA BAHIA MALAGA y PNN UTRIA:</t>
    </r>
    <r>
      <rPr>
        <sz val="11"/>
        <rFont val="Arial Narrow"/>
        <family val="2"/>
      </rPr>
      <t xml:space="preserve"> han cumplido con los cronogramas propuestos para el segundo trimestre del año 2022, todas las áreas protegidas realizaron el informe de PVC. Para constancia de ello, se remite a la evidencia de verificación.
Evidencias:  
</t>
    </r>
    <r>
      <rPr>
        <b/>
        <sz val="11"/>
        <rFont val="Arial Narrow"/>
        <family val="2"/>
      </rPr>
      <t>1. PNN Farallones</t>
    </r>
    <r>
      <rPr>
        <sz val="11"/>
        <rFont val="Arial Narrow"/>
        <family val="2"/>
      </rPr>
      <t xml:space="preserve">: II Informe PVC  II Trimestre 2022
</t>
    </r>
    <r>
      <rPr>
        <b/>
        <sz val="11"/>
        <rFont val="Arial Narrow"/>
        <family val="2"/>
      </rPr>
      <t>2. PNN Gorgona</t>
    </r>
    <r>
      <rPr>
        <sz val="11"/>
        <rFont val="Arial Narrow"/>
        <family val="2"/>
      </rPr>
      <t xml:space="preserve">:  II Informe PVC  II Trimestre 2022
</t>
    </r>
    <r>
      <rPr>
        <b/>
        <sz val="11"/>
        <rFont val="Arial Narrow"/>
        <family val="2"/>
      </rPr>
      <t>3. SFF ISLA MALPELO</t>
    </r>
    <r>
      <rPr>
        <sz val="11"/>
        <rFont val="Arial Narrow"/>
        <family val="2"/>
      </rPr>
      <t xml:space="preserve">:  II Informe PVC  II Trimestre 2022
</t>
    </r>
    <r>
      <rPr>
        <b/>
        <sz val="11"/>
        <rFont val="Arial Narrow"/>
        <family val="2"/>
      </rPr>
      <t xml:space="preserve">4. PNN LOS KATIOS: </t>
    </r>
    <r>
      <rPr>
        <sz val="11"/>
        <rFont val="Arial Narrow"/>
        <family val="2"/>
      </rPr>
      <t xml:space="preserve">II Informe PVC  II Trimestre 2022
</t>
    </r>
    <r>
      <rPr>
        <b/>
        <sz val="11"/>
        <rFont val="Arial Narrow"/>
        <family val="2"/>
      </rPr>
      <t>5. PNN MUNCHIQUE</t>
    </r>
    <r>
      <rPr>
        <sz val="11"/>
        <rFont val="Arial Narrow"/>
        <family val="2"/>
      </rPr>
      <t xml:space="preserve">: II Informe PVC  II Trimestre 2022
</t>
    </r>
    <r>
      <rPr>
        <b/>
        <sz val="11"/>
        <rFont val="Arial Narrow"/>
        <family val="2"/>
      </rPr>
      <t>6. PNN SANQUIANGA</t>
    </r>
    <r>
      <rPr>
        <sz val="11"/>
        <rFont val="Arial Narrow"/>
        <family val="2"/>
      </rPr>
      <t xml:space="preserve">: II Informe PVC  II Trimestre 2022
</t>
    </r>
    <r>
      <rPr>
        <b/>
        <sz val="11"/>
        <rFont val="Arial Narrow"/>
        <family val="2"/>
      </rPr>
      <t>7. PNN URAMBA BAHIA MALAGA</t>
    </r>
    <r>
      <rPr>
        <sz val="11"/>
        <rFont val="Arial Narrow"/>
        <family val="2"/>
      </rPr>
      <t xml:space="preserve">: II Informe PVC  II Trimestre 2022
</t>
    </r>
    <r>
      <rPr>
        <b/>
        <sz val="11"/>
        <rFont val="Arial Narrow"/>
        <family val="2"/>
      </rPr>
      <t>8. PN UTRIA:</t>
    </r>
    <r>
      <rPr>
        <sz val="11"/>
        <rFont val="Arial Narrow"/>
        <family val="2"/>
      </rPr>
      <t xml:space="preserve">  II Informe PVC  II Trimestre 2022</t>
    </r>
  </si>
  <si>
    <r>
      <rPr>
        <b/>
        <sz val="11"/>
        <rFont val="Arial Narrow"/>
        <family val="2"/>
      </rPr>
      <t>PNN FARALLONES DE CALI</t>
    </r>
    <r>
      <rPr>
        <sz val="11"/>
        <rFont val="Arial Narrow"/>
        <family val="2"/>
      </rPr>
      <t xml:space="preserve"> 16/08/2022
</t>
    </r>
    <r>
      <rPr>
        <b/>
        <sz val="11"/>
        <rFont val="Arial Narrow"/>
        <family val="2"/>
      </rPr>
      <t>PNN GORGONA</t>
    </r>
    <r>
      <rPr>
        <sz val="11"/>
        <rFont val="Arial Narrow"/>
        <family val="2"/>
      </rPr>
      <t xml:space="preserve"> 16/08/2022
</t>
    </r>
    <r>
      <rPr>
        <b/>
        <sz val="11"/>
        <rFont val="Arial Narrow"/>
        <family val="2"/>
      </rPr>
      <t>SFF ISLA MALPELO</t>
    </r>
    <r>
      <rPr>
        <sz val="11"/>
        <rFont val="Arial Narrow"/>
        <family val="2"/>
      </rPr>
      <t xml:space="preserve"> 16/08/2022
</t>
    </r>
    <r>
      <rPr>
        <b/>
        <sz val="11"/>
        <rFont val="Arial Narrow"/>
        <family val="2"/>
      </rPr>
      <t>PNN KATIOS</t>
    </r>
    <r>
      <rPr>
        <sz val="11"/>
        <rFont val="Arial Narrow"/>
        <family val="2"/>
      </rPr>
      <t xml:space="preserve"> 16/08/2022
</t>
    </r>
    <r>
      <rPr>
        <b/>
        <sz val="11"/>
        <rFont val="Arial Narrow"/>
        <family val="2"/>
      </rPr>
      <t>PNN MUNCHIQUE</t>
    </r>
    <r>
      <rPr>
        <sz val="11"/>
        <rFont val="Arial Narrow"/>
        <family val="2"/>
      </rPr>
      <t xml:space="preserve"> 16/08/2022
</t>
    </r>
    <r>
      <rPr>
        <b/>
        <sz val="11"/>
        <rFont val="Arial Narrow"/>
        <family val="2"/>
      </rPr>
      <t>PNN SANQUIANGA</t>
    </r>
    <r>
      <rPr>
        <sz val="11"/>
        <rFont val="Arial Narrow"/>
        <family val="2"/>
      </rPr>
      <t xml:space="preserve"> 16/08/2022
</t>
    </r>
    <r>
      <rPr>
        <b/>
        <sz val="11"/>
        <rFont val="Arial Narrow"/>
        <family val="2"/>
      </rPr>
      <t>PNN URAMBA BAHIA MALAGA</t>
    </r>
    <r>
      <rPr>
        <sz val="11"/>
        <rFont val="Arial Narrow"/>
        <family val="2"/>
      </rPr>
      <t xml:space="preserve"> 16/08/2022
</t>
    </r>
    <r>
      <rPr>
        <b/>
        <sz val="11"/>
        <rFont val="Arial Narrow"/>
        <family val="2"/>
      </rPr>
      <t>PNN UTRIA</t>
    </r>
    <r>
      <rPr>
        <sz val="11"/>
        <rFont val="Arial Narrow"/>
        <family val="2"/>
      </rPr>
      <t xml:space="preserve"> 16/08/2030</t>
    </r>
  </si>
  <si>
    <r>
      <rPr>
        <b/>
        <sz val="11"/>
        <rFont val="Arial Narrow"/>
        <family val="2"/>
      </rPr>
      <t>PNN Munchique</t>
    </r>
    <r>
      <rPr>
        <sz val="11"/>
        <rFont val="Arial Narrow"/>
        <family val="2"/>
      </rPr>
      <t xml:space="preserve">: Se relaciona el informe trimestral de actividades de PVC. Evidencias: II Informe PVC  II Trimestre 2022
</t>
    </r>
    <r>
      <rPr>
        <b/>
        <sz val="11"/>
        <rFont val="Arial Narrow"/>
        <family val="2"/>
      </rPr>
      <t>PNN Gorgona</t>
    </r>
    <r>
      <rPr>
        <sz val="11"/>
        <rFont val="Arial Narrow"/>
        <family val="2"/>
      </rPr>
      <t xml:space="preserve">: Informe de PVC trimestral con sus debidos soportes. Evidencias: II Informe PVC  II Trimestre 2022 y Carpeta de Anexos
</t>
    </r>
    <r>
      <rPr>
        <b/>
        <sz val="11"/>
        <rFont val="Arial Narrow"/>
        <family val="2"/>
      </rPr>
      <t>SFF Isla Malpelo</t>
    </r>
    <r>
      <rPr>
        <sz val="11"/>
        <rFont val="Arial Narrow"/>
        <family val="2"/>
      </rPr>
      <t xml:space="preserve">: Informe de PVC trimestral con sus debidos soportes. Evidencias: II Informe PVC  II Trimestre 2022 y Carpeta de Anexos
</t>
    </r>
    <r>
      <rPr>
        <b/>
        <sz val="11"/>
        <rFont val="Arial Narrow"/>
        <family val="2"/>
      </rPr>
      <t>PNN Farallones de Cali</t>
    </r>
    <r>
      <rPr>
        <sz val="11"/>
        <rFont val="Arial Narrow"/>
        <family val="2"/>
      </rPr>
      <t xml:space="preserve">: Informe de PVC trimestral con sus debidos soportes Evidencias: II Informe PVC  II Trimestre 2022 y Informe SICO SMART TRIMESTRAL
</t>
    </r>
    <r>
      <rPr>
        <b/>
        <sz val="11"/>
        <rFont val="Arial Narrow"/>
        <family val="2"/>
      </rPr>
      <t>PNN Uramba</t>
    </r>
    <r>
      <rPr>
        <sz val="11"/>
        <rFont val="Arial Narrow"/>
        <family val="2"/>
      </rPr>
      <t xml:space="preserve">: Informe de PVC trimestral con sus debidos soportes. Evidencias: II Informe PVC  II Trimestre 2022 y Carpeta de Anexos
</t>
    </r>
    <r>
      <rPr>
        <b/>
        <sz val="11"/>
        <rFont val="Arial Narrow"/>
        <family val="2"/>
      </rPr>
      <t>PNN Sanquianga</t>
    </r>
    <r>
      <rPr>
        <sz val="11"/>
        <rFont val="Arial Narrow"/>
        <family val="2"/>
      </rPr>
      <t xml:space="preserve">:  Informe de PVC trimestral con sus debidos soportes. Evidencias: II Informe PVC  II Trimestre 2022 y Informe PVC SMART _2trimestre2022
</t>
    </r>
    <r>
      <rPr>
        <b/>
        <sz val="11"/>
        <rFont val="Arial Narrow"/>
        <family val="2"/>
      </rPr>
      <t>PNN Katios</t>
    </r>
    <r>
      <rPr>
        <sz val="11"/>
        <rFont val="Arial Narrow"/>
        <family val="2"/>
      </rPr>
      <t xml:space="preserve">: Informe de PVC trimestral con sus debidos soportes. Evidencias: II Informe PVC  II Trimestre 2022 y Carpeta de Anexos
</t>
    </r>
    <r>
      <rPr>
        <b/>
        <sz val="11"/>
        <rFont val="Arial Narrow"/>
        <family val="2"/>
      </rPr>
      <t xml:space="preserve">PNN Utria: </t>
    </r>
    <r>
      <rPr>
        <sz val="11"/>
        <rFont val="Arial Narrow"/>
        <family val="2"/>
      </rPr>
      <t>Informe de PVC trimestral con sus debidos soportes. Evidencias: II Informe PVC  II Trimestre 2022.</t>
    </r>
  </si>
  <si>
    <r>
      <rPr>
        <b/>
        <sz val="11"/>
        <rFont val="Arial Narrow"/>
        <family val="2"/>
      </rPr>
      <t>PNN Munchique:</t>
    </r>
    <r>
      <rPr>
        <sz val="11"/>
        <rFont val="Arial Narrow"/>
        <family val="2"/>
      </rPr>
      <t xml:space="preserve">66,66%
</t>
    </r>
    <r>
      <rPr>
        <b/>
        <sz val="11"/>
        <rFont val="Arial Narrow"/>
        <family val="2"/>
      </rPr>
      <t>PNN Gorgona:</t>
    </r>
    <r>
      <rPr>
        <sz val="11"/>
        <rFont val="Arial Narrow"/>
        <family val="2"/>
      </rPr>
      <t xml:space="preserve"> 66,66%
</t>
    </r>
    <r>
      <rPr>
        <b/>
        <sz val="11"/>
        <rFont val="Arial Narrow"/>
        <family val="2"/>
      </rPr>
      <t>SSF Isla Malpelo:</t>
    </r>
    <r>
      <rPr>
        <sz val="11"/>
        <rFont val="Arial Narrow"/>
        <family val="2"/>
      </rPr>
      <t xml:space="preserve">66,66%
</t>
    </r>
    <r>
      <rPr>
        <b/>
        <sz val="11"/>
        <rFont val="Arial Narrow"/>
        <family val="2"/>
      </rPr>
      <t>PNN Farallones de Cali:</t>
    </r>
    <r>
      <rPr>
        <sz val="11"/>
        <rFont val="Arial Narrow"/>
        <family val="2"/>
      </rPr>
      <t xml:space="preserve"> 66,66%
</t>
    </r>
    <r>
      <rPr>
        <b/>
        <sz val="11"/>
        <rFont val="Arial Narrow"/>
        <family val="2"/>
      </rPr>
      <t>PNN Sanquianga:</t>
    </r>
    <r>
      <rPr>
        <sz val="11"/>
        <rFont val="Arial Narrow"/>
        <family val="2"/>
      </rPr>
      <t xml:space="preserve">66,66%
</t>
    </r>
    <r>
      <rPr>
        <b/>
        <sz val="11"/>
        <rFont val="Arial Narrow"/>
        <family val="2"/>
      </rPr>
      <t>PNN Utria:</t>
    </r>
    <r>
      <rPr>
        <sz val="11"/>
        <rFont val="Arial Narrow"/>
        <family val="2"/>
      </rPr>
      <t xml:space="preserve"> 66,66%
</t>
    </r>
    <r>
      <rPr>
        <b/>
        <sz val="11"/>
        <rFont val="Arial Narrow"/>
        <family val="2"/>
      </rPr>
      <t xml:space="preserve">PNN Katios: </t>
    </r>
    <r>
      <rPr>
        <sz val="11"/>
        <rFont val="Arial Narrow"/>
        <family val="2"/>
      </rPr>
      <t xml:space="preserve">66,66%
</t>
    </r>
    <r>
      <rPr>
        <b/>
        <sz val="11"/>
        <rFont val="Arial Narrow"/>
        <family val="2"/>
      </rPr>
      <t>PNN Uramba:</t>
    </r>
    <r>
      <rPr>
        <sz val="11"/>
        <rFont val="Arial Narrow"/>
        <family val="2"/>
      </rPr>
      <t xml:space="preserve"> 66,66%</t>
    </r>
  </si>
  <si>
    <r>
      <rPr>
        <b/>
        <sz val="11"/>
        <rFont val="Arial Narrow"/>
        <family val="2"/>
      </rPr>
      <t xml:space="preserve">GC </t>
    </r>
    <r>
      <rPr>
        <sz val="11"/>
        <rFont val="Arial Narrow"/>
        <family val="2"/>
      </rPr>
      <t xml:space="preserve">Como lineamientos se cuenta con el manual de contratación y supervisión y con los procedimientos y caracterización vigentes. </t>
    </r>
    <r>
      <rPr>
        <b/>
        <sz val="11"/>
        <rFont val="Arial Narrow"/>
        <family val="2"/>
      </rPr>
      <t>Evidencia: Carpeta Anexo 1 procedimientos y caracterización y Anexo 2 -Manual-de-Contratación-y-de-Supervisión_V_1-1.</t>
    </r>
  </si>
  <si>
    <r>
      <rPr>
        <b/>
        <sz val="11"/>
        <rFont val="Arial Narrow"/>
        <family val="2"/>
      </rPr>
      <t xml:space="preserve">GC, DTCA, DTAO, DTAM, DTAN, DTPA, DTOR: </t>
    </r>
    <r>
      <rPr>
        <sz val="11"/>
        <rFont val="Arial Narrow"/>
        <family val="2"/>
      </rPr>
      <t>16/08/2022</t>
    </r>
  </si>
  <si>
    <r>
      <t>1. Verificar que los estudios previos de las modalidades de seleccion abreviada, licitación publica y concurso de méritos, cuenten con los vistos buenos de los estructuradores tecnicos y financieros 
Nota: Para el caso de la modalidad de mínima cuantía el equipo estructurador de cada proceso, teniendo en cuenta la complejidad del mismo,</t>
    </r>
    <r>
      <rPr>
        <b/>
        <u/>
        <sz val="11"/>
        <rFont val="Arial Narrow"/>
        <family val="2"/>
      </rPr>
      <t xml:space="preserve"> podrá</t>
    </r>
    <r>
      <rPr>
        <sz val="11"/>
        <rFont val="Arial Narrow"/>
        <family val="2"/>
      </rPr>
      <t xml:space="preserve"> requerir apoyo financiero para la estructuración, caso en el cual se registrará el visto bueno o el Orfeo que contenga la estructuración de los indicadores financieros </t>
    </r>
  </si>
  <si>
    <r>
      <rPr>
        <b/>
        <sz val="11"/>
        <rFont val="Arial Narrow"/>
        <family val="2"/>
      </rPr>
      <t>GC</t>
    </r>
    <r>
      <rPr>
        <sz val="11"/>
        <rFont val="Arial Narrow"/>
        <family val="2"/>
      </rPr>
      <t>:  Los estudios previos  son debidamente revisados.</t>
    </r>
    <r>
      <rPr>
        <b/>
        <sz val="11"/>
        <rFont val="Arial Narrow"/>
        <family val="2"/>
      </rPr>
      <t xml:space="preserve"> Evidencia:  Anexo 1 AUDITORIA KFW IPMC-002-2023, Anexo 2 ESTUDIO PREVIO IPMC-003-2022, Anexo 3 ESTUDIO PREVIO SELEC-ABREV 0001 y Anexo 4 ESTUDIO PREVIO TIQUETES AEREOS IPMC-001-2023.
DTCA:</t>
    </r>
    <r>
      <rPr>
        <sz val="11"/>
        <rFont val="Arial Narrow"/>
        <family val="2"/>
      </rPr>
      <t xml:space="preserve"> Se han verificado previa a la publicación que los Estudios Previos de los procesos tengan los respectivos vistos buenos de quienes intervienen en él. Se remiten como evidencia 9 Estudios previos de Mínima Cuantía. </t>
    </r>
    <r>
      <rPr>
        <b/>
        <sz val="11"/>
        <rFont val="Arial Narrow"/>
        <family val="2"/>
      </rPr>
      <t xml:space="preserve">Evidencias: Copia de 2. EP SUMINISTRO DE ELEMENTOS DE ASEO - SFFCGSM; Copia de E.P EVENTOS RESTURACION; Copia de EP  COMBUSTIBLE 2022 REACTIVACION ok; Copia de ESTUDIO PREVIO MANTENIMIENTO AIRES 2022; Copia de ESTUDIO PREVIO MANTENIMIENTO EQUIPOS COMPUTADORES 2022; Copia de ESTUDIOS PREVIOS AGUA POTABLE 2022 - Revisado 18.03.2022.pdf
DTAO: </t>
    </r>
    <r>
      <rPr>
        <sz val="11"/>
        <rFont val="Arial Narrow"/>
        <family val="2"/>
      </rPr>
      <t xml:space="preserve">Se presentan cinco estudios previos correspondientes a procesos de convocatoria publica de minima cuantia, los cuales cuentan efectivamente con los VB tecnicos y juridicos según corresponde. </t>
    </r>
    <r>
      <rPr>
        <b/>
        <sz val="11"/>
        <rFont val="Arial Narrow"/>
        <family val="2"/>
      </rPr>
      <t>Evidencias: 1 EP tiquetes aereos DTAO, 2 EP Mantenimiento de vehiculos PNN las Orquideas, 3 EP Aseo y cafeteria Orquideas, 4 EP aseo y cafeteria SFF Galeras y  5 EP matenimiento de vehiculos SFF Corota. 
DTAM:</t>
    </r>
    <r>
      <rPr>
        <sz val="11"/>
        <rFont val="Arial Narrow"/>
        <family val="2"/>
      </rPr>
      <t xml:space="preserve"> Durante el primer cuatrimestre no se realizaron procesos de selección bajo las modalidades de seleccion abreviada, licitación publica y concurso de méritos, unicamente se han publicado contrataciones directas y minimas cuantías.  
</t>
    </r>
    <r>
      <rPr>
        <b/>
        <sz val="11"/>
        <rFont val="Arial Narrow"/>
        <family val="2"/>
      </rPr>
      <t>DTAN:</t>
    </r>
    <r>
      <rPr>
        <sz val="11"/>
        <rFont val="Arial Narrow"/>
        <family val="2"/>
      </rPr>
      <t xml:space="preserve"> Para el mes de Enero no se estructuró ningún proceso de contratación de mínima cuantía, selección abreviada o licitación pública. Los proceos de contratación se gestionaron por contratación directa por ley de garantías.
Para el mes de Febrero se estructuró un proceso de contratación. Para el mes de Marzo se muestran 3 procesos de contratación </t>
    </r>
    <r>
      <rPr>
        <b/>
        <sz val="11"/>
        <rFont val="Arial Narrow"/>
        <family val="2"/>
      </rPr>
      <t xml:space="preserve">ANEXOS: FEBRERO: DOCUMENTOS PREVIOS IP-DTAN-001-2022 EXAMENES MEDICOS.- MARZO: 1. DOCUMENTOS PREVIOS IP-DTAN-004-2022-COMBUSTIBLES CHARALA-SFF GUANENTA.- 2. DOCUMENTOS PREVIOS IP-DTAN-005-2022 SUMINISTRO DE TIQUETES AEREOS.- 3. EP COMBUSTIBLE COCUY.pdf
DTPA: </t>
    </r>
    <r>
      <rPr>
        <sz val="11"/>
        <rFont val="Arial Narrow"/>
        <family val="2"/>
      </rPr>
      <t xml:space="preserve">Se remite una muestra de  los estudios previos generados, en los procesos de contratación, correspondientes 4 a procesos de minima cuantía y una selección abreviada de menosr cuantia; realizados dentro del periodo de enero a marzo de la vigencia 2022: </t>
    </r>
    <r>
      <rPr>
        <b/>
        <sz val="11"/>
        <rFont val="Arial Narrow"/>
        <family val="2"/>
      </rPr>
      <t xml:space="preserve">-EP SUMINISTRO DE GAS PNN FARALLONES DE CALI, -EP_MANTENIMIENTO DE EQUIPOS_2022, -EP_ASEO Y CAFETERIA_LOS KATÍOS_2022
-EP_TiquetesAéreos_DTPAYAP, -EP_SuministroTiquetesAereos_2022
DTOR: </t>
    </r>
    <r>
      <rPr>
        <sz val="11"/>
        <rFont val="Arial Narrow"/>
        <family val="2"/>
      </rPr>
      <t xml:space="preserve">Del periodo comprendido el 01/01/2022 al 30/03/2022, La DTOR unicamente ha publicado 22 procesos de la modalida de minima cuantía por invitación pública, en la plataforma SECOP ll,  de los cuales se verifico que cumplimimiento de los Vistos buenos de los estructuradores ténicos. Es pertinente aclarar que para el proceso de minimas cuantias no se requiere indicadores financieros. </t>
    </r>
    <r>
      <rPr>
        <b/>
        <sz val="11"/>
        <rFont val="Arial Narrow"/>
        <family val="2"/>
      </rPr>
      <t>Se anexa muestra de cinco (05) estudios previos en formato zip. denominado Anexo 1. EP</t>
    </r>
  </si>
  <si>
    <r>
      <rPr>
        <b/>
        <sz val="11"/>
        <rFont val="Arial Narrow"/>
        <family val="2"/>
      </rPr>
      <t xml:space="preserve">GC, DTCA, DTPA, DTAO, DTAM, DTOR, DTAN: </t>
    </r>
    <r>
      <rPr>
        <sz val="11"/>
        <rFont val="Arial Narrow"/>
        <family val="2"/>
      </rPr>
      <t>16/08/2022</t>
    </r>
  </si>
  <si>
    <r>
      <rPr>
        <b/>
        <sz val="11"/>
        <rFont val="Arial Narrow"/>
        <family val="2"/>
      </rPr>
      <t xml:space="preserve">GC: </t>
    </r>
    <r>
      <rPr>
        <sz val="11"/>
        <rFont val="Arial Narrow"/>
        <family val="2"/>
      </rPr>
      <t>Del periodo comprendido el 01/05/2022 al 30/08/2022</t>
    </r>
    <r>
      <rPr>
        <b/>
        <sz val="11"/>
        <rFont val="Arial Narrow"/>
        <family val="2"/>
      </rPr>
      <t xml:space="preserve"> </t>
    </r>
    <r>
      <rPr>
        <sz val="11"/>
        <rFont val="Arial Narrow"/>
        <family val="2"/>
      </rPr>
      <t>Los estudios previos  fueron debidamente tramitados y revisados</t>
    </r>
    <r>
      <rPr>
        <b/>
        <sz val="11"/>
        <rFont val="Arial Narrow"/>
        <family val="2"/>
      </rPr>
      <t>. Evidencia: Anexo 1 Estudio previo suministro de tiquetes subasta, Anexo 2 Estudio previo exámenes medicos y Anexo 3 Estudio previo suministro de tiquetes minima cuantía.
DTCA:</t>
    </r>
    <r>
      <rPr>
        <sz val="11"/>
        <rFont val="Arial Narrow"/>
        <family val="2"/>
      </rPr>
      <t xml:space="preserve"> Se han verificado previa a la publicación que los Estudios Previos de los procesos tengan los respectivos vistos buenos de quienes intervienen en él. Se remiten como evidencia 3 Estudios previos . EP GARITAS_V2_0302022_REVISION FINAL; EP VIGILANCIA rev COR (2) FINAL; ESTUDIOS PREVIOS DEFINITIVOS AJUSTADOS SAMS-OBRA SFF-CORCHAL 26-07
</t>
    </r>
    <r>
      <rPr>
        <b/>
        <sz val="11"/>
        <rFont val="Arial Narrow"/>
        <family val="2"/>
      </rPr>
      <t>DTPA</t>
    </r>
    <r>
      <rPr>
        <sz val="11"/>
        <rFont val="Arial Narrow"/>
        <family val="2"/>
      </rPr>
      <t xml:space="preserve">: Se remite una muestra de  los estudios previos generados, en los procesos de contratación, correspondientes 4 a procesos; realizados dentro del periodo de mayo - agosto de la vigencia 2022: 
-Estudio previo contrato de suministro Nación 008
-Estudio Previo DTPA-IP-NACION-2022-012, 
-Estudio Previo DTPA-IP-NACION-2022-024
-Estudio Previo DTPA-IP-FONAM-2022-014
</t>
    </r>
    <r>
      <rPr>
        <b/>
        <sz val="11"/>
        <rFont val="Arial Narrow"/>
        <family val="2"/>
      </rPr>
      <t>DTAO</t>
    </r>
    <r>
      <rPr>
        <sz val="11"/>
        <rFont val="Arial Narrow"/>
        <family val="2"/>
      </rPr>
      <t xml:space="preserve">: Se presentan 8 estudios previos correspondientes a procesos de convocatoria publica de minima cuantia, los cuales cuentan efectivamente con los VB tecnicos y juridicos según corresponde. Evidencias: 1) EP Compra Herramientas-Puracé. DTAO. 2) EP Mantenimiento de vehiculos DTAO. 3) EP Mantenimiento de Cámaras Las Hermosas. 4) EP Mantenimiento Equipos de Cómputo. CV Doña Juana Cascabel. 5) EP Compra Aperos y Accesorios Las Orquídeas. 6) EP Compra de Llantas Las Hermosas. 7) EP Compra Raciones de Campo Los Nevados. 8) EP Mantenimiento Obras Tatamá
</t>
    </r>
    <r>
      <rPr>
        <b/>
        <sz val="11"/>
        <rFont val="Arial Narrow"/>
        <family val="2"/>
      </rPr>
      <t>DTAM</t>
    </r>
    <r>
      <rPr>
        <sz val="11"/>
        <rFont val="Arial Narrow"/>
        <family val="2"/>
      </rPr>
      <t xml:space="preserve">: los controles se aplican generando revisión  en su estructuración.
Anexo 1 EP SELECCIÓN ABREVIADA MEDIANTE SUBASTA INVERSA ELECTRÓNICA, Anexo 2 EP TIQUETES DTAM SUBASTA INVERSA PARA PLIEGO DEF
</t>
    </r>
    <r>
      <rPr>
        <b/>
        <sz val="11"/>
        <rFont val="Arial Narrow"/>
        <family val="2"/>
      </rPr>
      <t xml:space="preserve">
DTOR</t>
    </r>
    <r>
      <rPr>
        <sz val="11"/>
        <rFont val="Arial Narrow"/>
        <family val="2"/>
      </rPr>
      <t xml:space="preserve">: Del periodo comprendido el 01/04/2022 al 30/06/2022, La DTOR ha publicado 42 procesos de la modalidad de minima cuantía por invitación pública, y un (01) proceso de licitación pública en la plataforma SECOP ll,  de los cuales se verifico que cumplimimiento de los Vistos buenos de los estructuradores ténicos.
Es pertinente aclarar que para el proceso de minimas cuantias no se requiere indicadores financieros.
Se anexa muestra de cinco (05) estudios previos en formato zip. denominado Anexo 1. EP
</t>
    </r>
    <r>
      <rPr>
        <b/>
        <sz val="11"/>
        <rFont val="Arial Narrow"/>
        <family val="2"/>
      </rPr>
      <t>DTAN</t>
    </r>
    <r>
      <rPr>
        <sz val="11"/>
        <rFont val="Arial Narrow"/>
        <family val="2"/>
      </rPr>
      <t>: Se adjuntan 5 carpetas de los meses de mayo, junio, julio y agosto de 2022 con  los estudios previos donde se identifican los vistos buenos de los estructuradores tecnicos y fianncieros. Evidencia:  MAYO: ( 1 archivo) DOCUMENTOS PREVIOS Suministro Pastaje Cocuy IP-034.-   JUNIO: ( 3 archivos) 1. DOCUMENTOS PREVIOS DTAN-IP-047-2022 ASEO YARIGUIES.-  2. DOCUMENTOS PREVIOS IP-DTAN-042-2022 SUMINISTRO DE ASEO INTEGRAL PNN CATATUMBO BARI.-  3. RESPUESTA A OBSERVACIÓN IP-DTAN-035-2022 INFORME PRELIMINAR.- JULIO:  ( 2 archivos) .1. DOCUMENTOS PREVIOS IP-056 ANALISIS DE AGUAS SFF IGUAQUE.-  2. RESPUESTA OBSERVACIONES SAMC-001-2022 AISLAMIENTO PNN TAMA..-  AGOSTO: ( 2 Archivos) 1. DOCUMENTOS PREVIOS IP-056 ANALISIS DE AGUAS SFF IGUAQUE.- 2. RESPUESTA OBSERVACIONES SAMC-001-2022 AISLAMIENTO PNN TAMA.</t>
    </r>
  </si>
  <si>
    <r>
      <rPr>
        <b/>
        <sz val="11"/>
        <rFont val="Arial Narrow"/>
        <family val="2"/>
      </rPr>
      <t xml:space="preserve">GC: </t>
    </r>
    <r>
      <rPr>
        <sz val="11"/>
        <rFont val="Arial Narrow"/>
        <family val="2"/>
      </rPr>
      <t xml:space="preserve">66%  
</t>
    </r>
    <r>
      <rPr>
        <b/>
        <sz val="11"/>
        <rFont val="Arial Narrow"/>
        <family val="2"/>
      </rPr>
      <t>DTCA:</t>
    </r>
    <r>
      <rPr>
        <sz val="11"/>
        <rFont val="Arial Narrow"/>
        <family val="2"/>
      </rPr>
      <t xml:space="preserve">  66%
</t>
    </r>
    <r>
      <rPr>
        <b/>
        <sz val="11"/>
        <rFont val="Arial Narrow"/>
        <family val="2"/>
      </rPr>
      <t xml:space="preserve">DTPA: </t>
    </r>
    <r>
      <rPr>
        <sz val="11"/>
        <rFont val="Arial Narrow"/>
        <family val="2"/>
      </rPr>
      <t xml:space="preserve">66% 
</t>
    </r>
    <r>
      <rPr>
        <b/>
        <sz val="11"/>
        <rFont val="Arial Narrow"/>
        <family val="2"/>
      </rPr>
      <t>DTAO:</t>
    </r>
    <r>
      <rPr>
        <sz val="11"/>
        <rFont val="Arial Narrow"/>
        <family val="2"/>
      </rPr>
      <t xml:space="preserve"> 66%
</t>
    </r>
    <r>
      <rPr>
        <b/>
        <sz val="11"/>
        <rFont val="Arial Narrow"/>
        <family val="2"/>
      </rPr>
      <t>DTAM:</t>
    </r>
    <r>
      <rPr>
        <sz val="11"/>
        <rFont val="Arial Narrow"/>
        <family val="2"/>
      </rPr>
      <t xml:space="preserve"> 66%
</t>
    </r>
    <r>
      <rPr>
        <b/>
        <sz val="11"/>
        <rFont val="Arial Narrow"/>
        <family val="2"/>
      </rPr>
      <t xml:space="preserve">DTOR: </t>
    </r>
    <r>
      <rPr>
        <sz val="11"/>
        <rFont val="Arial Narrow"/>
        <family val="2"/>
      </rPr>
      <t xml:space="preserve">66%
</t>
    </r>
    <r>
      <rPr>
        <b/>
        <sz val="11"/>
        <rFont val="Arial Narrow"/>
        <family val="2"/>
      </rPr>
      <t xml:space="preserve">DTAN: </t>
    </r>
    <r>
      <rPr>
        <sz val="11"/>
        <rFont val="Arial Narrow"/>
        <family val="2"/>
      </rPr>
      <t xml:space="preserve">66%
</t>
    </r>
  </si>
  <si>
    <r>
      <rPr>
        <b/>
        <sz val="11"/>
        <rFont val="Arial Narrow"/>
        <family val="2"/>
      </rPr>
      <t>GC:  Los estudios previos  son debidamente revisados. Evidencia:  Anexo 1 AUDITORIA KFW IPMC-002-2023, Anexo 2 ESTUDIO PREVIO IPMC-003-2022, Anexo 3 ESTUDIO PREVIO SELEC-ABREV 0001 y Anexo 4 ESTUDIO PREVIO TIQUETES AEREOS IPMC-001-2023.
DTCA:</t>
    </r>
    <r>
      <rPr>
        <sz val="11"/>
        <rFont val="Arial Narrow"/>
        <family val="2"/>
      </rPr>
      <t xml:space="preserve"> Se han verificado previa a la publicación que los Estudios Previos de los procesos tengan los respectivos vistos buenos de quienes intervienen en él. Se remiten como evidencia 9 Estudios previos de Mínima Cuantía</t>
    </r>
    <r>
      <rPr>
        <b/>
        <sz val="11"/>
        <rFont val="Arial Narrow"/>
        <family val="2"/>
      </rPr>
      <t xml:space="preserve"> Evidencia: 2. EP SUMINISTRO DE ELEMENTOS DE ASEO - SFFCGSM;  E.P EVENTOS RESTURACION; EP  COMBUSTIBLE 2022 REACTIVACION ok; ESTUDIO PREVIO MANTENIMIENTO AIRES 2022; ESTUDIO PREVIO MANTENIMIENTO EQUIPOS COMPUTADORES 2022;  ESTUDIOS PREVIOS AGUA POTABLE 2022 - Revisado 18.03.2022.pdf
DTAO: </t>
    </r>
    <r>
      <rPr>
        <sz val="11"/>
        <rFont val="Arial Narrow"/>
        <family val="2"/>
      </rPr>
      <t>Se presentan cinco estudios previos correspondientes a procesos de convocatoria publica de minima cuantia, los cuales cuentan efectivamente con los VB tecnicos y juridicos según corresponde</t>
    </r>
    <r>
      <rPr>
        <b/>
        <sz val="11"/>
        <rFont val="Arial Narrow"/>
        <family val="2"/>
      </rPr>
      <t xml:space="preserve">. Evidencias: 1 EP tiquetes aereos DTAO, 2 EP Mantenimiento de vehiculos PNN las Orquideas, 3 EP Aseo y cafeteria Orquideas, 4 EP aseo y cafeteria SFF Galeras y  5 EP matenimiento de vehiculos SFF Corota. 
DTAM: </t>
    </r>
    <r>
      <rPr>
        <sz val="11"/>
        <rFont val="Arial Narrow"/>
        <family val="2"/>
      </rPr>
      <t xml:space="preserve">Durante el primer cuatrimestre no se realizaron procesos de selección bajo las modalidades de seleccion abreviada, licitación publica y concurso de méritos, unicamente se han publicado contrataciones directas y minimas cuantías.  
</t>
    </r>
    <r>
      <rPr>
        <b/>
        <sz val="11"/>
        <rFont val="Arial Narrow"/>
        <family val="2"/>
      </rPr>
      <t xml:space="preserve">DTAN: </t>
    </r>
    <r>
      <rPr>
        <sz val="11"/>
        <rFont val="Arial Narrow"/>
        <family val="2"/>
      </rPr>
      <t xml:space="preserve">De enero No se remite reporte toda vez que no se adelantó contratación de mínima cuantía, licitación pública, selección abreviada ni concurso de méritos. De Febrero se remite 1 proceso con vistos buenos. De Marzo se remite muestra de  3 procesos con vistos buenos. ANEXOS: FEBRERO: DOCUMENTOS PREVIOS IP-DTAN-001-2022 EXAMENES MEDICOS.- MARZO: MARZO: 1. DOCUMENTOS PREVIOS IP-DTAN-004-2022-COMBUSTIBLES CHARALA-SFF GUANENTA.- 2. DOCUMENTOS PREVIOS IP-DTAN-005-2022 SUMINISTRO DE TIQUETES AEREOS.- 3. EP COMBUSTIBLE COCUY.pdf
</t>
    </r>
    <r>
      <rPr>
        <b/>
        <sz val="11"/>
        <rFont val="Arial Narrow"/>
        <family val="2"/>
      </rPr>
      <t xml:space="preserve">DTPA: </t>
    </r>
    <r>
      <rPr>
        <sz val="11"/>
        <rFont val="Arial Narrow"/>
        <family val="2"/>
      </rPr>
      <t>Se remite una muestra de  los estudios previos generados, en los procesos de contratación, correspondientes 4 a procesos de minima cuantía y una selección abreviada de menosr cuantia; realizados dentro del periodo de enero a marzo de la vigencia 2022:</t>
    </r>
    <r>
      <rPr>
        <b/>
        <sz val="11"/>
        <rFont val="Arial Narrow"/>
        <family val="2"/>
      </rPr>
      <t xml:space="preserve"> -EP SUMINISTRO DE GAS PNN FARALLONES DE CALI, -EP_MANTENIMIENTO DE EQUIPOS_2022, -EP_ASEO Y CAFETERIA_LOS KATÍOS_2022, -EP_TiquetesAéreos_DTPAYAP, -EP_SuministroTiquetesAereos_2022
DTOR: </t>
    </r>
    <r>
      <rPr>
        <sz val="11"/>
        <rFont val="Arial Narrow"/>
        <family val="2"/>
      </rPr>
      <t>Del periodo comprendido el 01/01/2022 al 30/03/2022, La DTOR unicamente ha publicado 22 procesos de la modalida</t>
    </r>
    <r>
      <rPr>
        <b/>
        <sz val="11"/>
        <rFont val="Arial Narrow"/>
        <family val="2"/>
      </rPr>
      <t>d</t>
    </r>
    <r>
      <rPr>
        <sz val="11"/>
        <rFont val="Arial Narrow"/>
        <family val="2"/>
      </rPr>
      <t xml:space="preserve"> de m</t>
    </r>
    <r>
      <rPr>
        <b/>
        <sz val="11"/>
        <rFont val="Arial Narrow"/>
        <family val="2"/>
      </rPr>
      <t>í</t>
    </r>
    <r>
      <rPr>
        <sz val="11"/>
        <rFont val="Arial Narrow"/>
        <family val="2"/>
      </rPr>
      <t>nima cuantía por invitación pública, en la plataforma SECOP ll,  de los cuales se verific</t>
    </r>
    <r>
      <rPr>
        <b/>
        <sz val="11"/>
        <rFont val="Arial Narrow"/>
        <family val="2"/>
      </rPr>
      <t>ó</t>
    </r>
    <r>
      <rPr>
        <sz val="11"/>
        <rFont val="Arial Narrow"/>
        <family val="2"/>
      </rPr>
      <t xml:space="preserve"> </t>
    </r>
    <r>
      <rPr>
        <b/>
        <sz val="11"/>
        <rFont val="Arial Narrow"/>
        <family val="2"/>
      </rPr>
      <t>el</t>
    </r>
    <r>
      <rPr>
        <sz val="11"/>
        <rFont val="Arial Narrow"/>
        <family val="2"/>
      </rPr>
      <t xml:space="preserve"> cumplimimiento de los Vistos buenos de los estructuradores ténicos. Es pertinente aclarar que para el proceso de minimas cuantias no se requiere indicadores financieros. </t>
    </r>
    <r>
      <rPr>
        <b/>
        <sz val="11"/>
        <rFont val="Arial Narrow"/>
        <family val="2"/>
      </rPr>
      <t>Se anexa muestra de cinco (05) estudios previos en formato zip. denominado Anexo 1. EP</t>
    </r>
  </si>
  <si>
    <r>
      <rPr>
        <b/>
        <sz val="11"/>
        <rFont val="Arial Narrow"/>
        <family val="2"/>
      </rPr>
      <t xml:space="preserve">GC: </t>
    </r>
    <r>
      <rPr>
        <sz val="11"/>
        <rFont val="Arial Narrow"/>
        <family val="2"/>
      </rPr>
      <t xml:space="preserve">Del periodo comprendido el 01/05/2022 al 30/08/2022 Los estudios previos  fueron debidamente tramitados y revisados.  </t>
    </r>
    <r>
      <rPr>
        <b/>
        <sz val="11"/>
        <rFont val="Arial Narrow"/>
        <family val="2"/>
      </rPr>
      <t>Evidencia: Anexo 1 Estudio previo suministro de tiquetes subasta, Anexo 2 Estudio previo exámenes medicos y Anexo 3 Estudio previo suministro de tiquetes minima cuantía.</t>
    </r>
    <r>
      <rPr>
        <sz val="11"/>
        <rFont val="Arial Narrow"/>
        <family val="2"/>
      </rPr>
      <t xml:space="preserve">
</t>
    </r>
    <r>
      <rPr>
        <b/>
        <sz val="11"/>
        <rFont val="Arial Narrow"/>
        <family val="2"/>
      </rPr>
      <t>DTCA</t>
    </r>
    <r>
      <rPr>
        <sz val="11"/>
        <rFont val="Arial Narrow"/>
        <family val="2"/>
      </rPr>
      <t xml:space="preserve">: Se han verificado previa a la publicación que los Estudios Previos de los procesos tengan los respectivos vistos buenos de quienes intervienen en él. Se remiten como evidencia 3 Estudios previos . EP GARITAS_V2_0302022_REVISION FINAL; EP VIGILANCIA rev COR (2) FINAL; ESTUDIOS PREVIOS DEFINITIVOS AJUSTADOS SAMS-OBRA SFF-CORCHAL 26-07
</t>
    </r>
    <r>
      <rPr>
        <b/>
        <sz val="11"/>
        <rFont val="Arial Narrow"/>
        <family val="2"/>
      </rPr>
      <t>DTPA</t>
    </r>
    <r>
      <rPr>
        <sz val="11"/>
        <rFont val="Arial Narrow"/>
        <family val="2"/>
      </rPr>
      <t xml:space="preserve">: Se remite una muestra de  los estudios previos generados, en los procesos de contratación, correspondientes 4 a procesos; realizados dentro del periodo de mayo - agosto de la vigencia 2022: 
-Estudio previo contrato de suministro Nación 008
-Estudio Previo DTPA-IP-NACION-2022-012, 
-Estudio Previo DTPA-IP-NACION-2022-024
-Estudio Previo DTPA-IP-FONAM-2022-014
</t>
    </r>
    <r>
      <rPr>
        <b/>
        <sz val="11"/>
        <rFont val="Arial Narrow"/>
        <family val="2"/>
      </rPr>
      <t>DTAO</t>
    </r>
    <r>
      <rPr>
        <sz val="11"/>
        <rFont val="Arial Narrow"/>
        <family val="2"/>
      </rPr>
      <t xml:space="preserve">: Se presentan 8 estudios previos correspondientes a procesos de convocatoria publica de minima cuantia, los cuales cuentan efectivamente con los VB tecnicos y juridicos según corresponde. Evidencias: Estudios previos DTAO: 1) EP Compra Herramientas-Puracé. DTAO. 2) EP Mantenimiento de vehiculos DTAO. 3) EP Mantenimiento de Cámaras Las Hermosas. 4) EP Mantenimiento Equipos de Cómputo. CV Doña Juana Cascabel. 5) EP Compra Aperos y Accesorios Las Orquídeas. 6) EP Compra de Llantas Las Hermosas. 7) EP Compra Raciones de Campo Los Nevados. 8) EP Mantenimiento Obras Tatamá
</t>
    </r>
    <r>
      <rPr>
        <b/>
        <sz val="11"/>
        <rFont val="Arial Narrow"/>
        <family val="2"/>
      </rPr>
      <t xml:space="preserve">DTAM: </t>
    </r>
    <r>
      <rPr>
        <sz val="11"/>
        <rFont val="Arial Narrow"/>
        <family val="2"/>
      </rPr>
      <t xml:space="preserve">los controles se aplican generando revisión  en su estructuración.
Anexo 1 EP SELECCIÓN ABREVIADA MEDIANTE SUBASTA INVERSA ELECTRÓNICA, Anexo 2 EP TIQUETES DTAM SUBASTA INVERSA PARA PLIEGO DEF
</t>
    </r>
    <r>
      <rPr>
        <b/>
        <sz val="11"/>
        <rFont val="Arial Narrow"/>
        <family val="2"/>
      </rPr>
      <t xml:space="preserve">DTOR: </t>
    </r>
    <r>
      <rPr>
        <sz val="11"/>
        <rFont val="Arial Narrow"/>
        <family val="2"/>
      </rPr>
      <t xml:space="preserve">Del periodo comprendido el 01/04/2022 al 30/06/2022, La DTOR ha publicado 42 procesos de la modalidad de minima cuantía por invitación pública, y un (01) proceso de licitación pública en la plataforma SECOP ll,  de los cuales se verifico que cumplimimiento de los Vistos buenos de los estructuradores ténicos.
Es pertinente aclarar que para el proceso de minimas cuantias no se requiere indicadores financieros.
Se anexa muestra de cinco (05) estudios previos en formato zip. denominado Anexo 1. EP
</t>
    </r>
    <r>
      <rPr>
        <b/>
        <sz val="11"/>
        <rFont val="Arial Narrow"/>
        <family val="2"/>
      </rPr>
      <t xml:space="preserve">DTAN: </t>
    </r>
    <r>
      <rPr>
        <sz val="11"/>
        <rFont val="Arial Narrow"/>
        <family val="2"/>
      </rPr>
      <t>Se adjuntan los estudios previos   en   4 carpetas  que cointtiene  los estudios previos en  PDF con toda la trasabilidad desde el  memorando enviado por el AP solictando  el CDP y los de mas documentos soportes  con los vistos buenos de los estructuradores tecnicos y financieros.. ANEXOS:   :(Carpeta mayo)  ( 1 archivo) DOCUMENTOS PREVIOS Suministro Pastaje Cocuy IP-034.-   JUNIO: ( 3 archivos) 1. DOCUMENTOS PREVIOS DTAN-IP-047-2022 ASEO YARIGUIES.-  2. DOCUMENTOS PREVIOS IP-DTAN-042-2022 SUMINISTRO DE ASEO INTEGRAL PNN CATATUMBO BARI.-  3. RESPUESTA A OBSERVACIÓN IP-DTAN-035-2022 INFORME PRELIMINAR.- JULIO:  ( 2 archivos) .1. DOCUMENTOS PREVIOS IP-056 ANALISIS DE AGUAS SFF IGUAQUE.-  2. RESPUESTA OBSERVACIONES SAMC-001-2022 AISLAMIENTO PNN TAMA..-  AGOSTO: 1. DOCUMENTOS PREVIOS IP-056 ANALISIS DE AGUAS SFF IGUAQUE.- 2. RESPUESTA OBSERVACIONES SAMC-001-2022 AISLAMIENTO PNN TAMA.</t>
    </r>
  </si>
  <si>
    <r>
      <rPr>
        <b/>
        <sz val="11"/>
        <rFont val="Arial Narrow"/>
        <family val="2"/>
      </rPr>
      <t xml:space="preserve">GC: </t>
    </r>
    <r>
      <rPr>
        <sz val="11"/>
        <rFont val="Arial Narrow"/>
        <family val="2"/>
      </rPr>
      <t xml:space="preserve">  34% 
</t>
    </r>
    <r>
      <rPr>
        <b/>
        <sz val="11"/>
        <rFont val="Arial Narrow"/>
        <family val="2"/>
      </rPr>
      <t>DTCA:</t>
    </r>
    <r>
      <rPr>
        <sz val="11"/>
        <rFont val="Arial Narrow"/>
        <family val="2"/>
      </rPr>
      <t xml:space="preserve">  34%
</t>
    </r>
    <r>
      <rPr>
        <b/>
        <sz val="11"/>
        <rFont val="Arial Narrow"/>
        <family val="2"/>
      </rPr>
      <t xml:space="preserve">DTPA: </t>
    </r>
    <r>
      <rPr>
        <sz val="11"/>
        <rFont val="Arial Narrow"/>
        <family val="2"/>
      </rPr>
      <t xml:space="preserve">35% 
</t>
    </r>
    <r>
      <rPr>
        <b/>
        <sz val="11"/>
        <rFont val="Arial Narrow"/>
        <family val="2"/>
      </rPr>
      <t>DTAO:</t>
    </r>
    <r>
      <rPr>
        <sz val="11"/>
        <rFont val="Arial Narrow"/>
        <family val="2"/>
      </rPr>
      <t xml:space="preserve"> 34%
</t>
    </r>
    <r>
      <rPr>
        <b/>
        <sz val="11"/>
        <rFont val="Arial Narrow"/>
        <family val="2"/>
      </rPr>
      <t>DTAM:</t>
    </r>
    <r>
      <rPr>
        <sz val="11"/>
        <rFont val="Arial Narrow"/>
        <family val="2"/>
      </rPr>
      <t xml:space="preserve"> 34%
</t>
    </r>
    <r>
      <rPr>
        <b/>
        <sz val="11"/>
        <rFont val="Arial Narrow"/>
        <family val="2"/>
      </rPr>
      <t>DTOR: 3</t>
    </r>
    <r>
      <rPr>
        <sz val="11"/>
        <rFont val="Arial Narrow"/>
        <family val="2"/>
      </rPr>
      <t xml:space="preserve">4%
</t>
    </r>
    <r>
      <rPr>
        <b/>
        <sz val="11"/>
        <rFont val="Arial Narrow"/>
        <family val="2"/>
      </rPr>
      <t xml:space="preserve">DTAN: </t>
    </r>
    <r>
      <rPr>
        <sz val="11"/>
        <rFont val="Arial Narrow"/>
        <family val="2"/>
      </rPr>
      <t xml:space="preserve">34%
</t>
    </r>
  </si>
  <si>
    <r>
      <rPr>
        <b/>
        <sz val="11"/>
        <rFont val="Arial Narrow"/>
        <family val="2"/>
      </rPr>
      <t xml:space="preserve">GC: </t>
    </r>
    <r>
      <rPr>
        <sz val="11"/>
        <rFont val="Arial Narrow"/>
        <family val="2"/>
      </rPr>
      <t>Se generó respuesta a las observaciones realizadas al proceso IPMC-NC-002-2022</t>
    </r>
    <r>
      <rPr>
        <b/>
        <sz val="11"/>
        <rFont val="Arial Narrow"/>
        <family val="2"/>
      </rPr>
      <t xml:space="preserve">. Evidencia: Anexo 1 respuesta  proceso IPMC-NC-002-2022
DTCA: </t>
    </r>
    <r>
      <rPr>
        <sz val="11"/>
        <rFont val="Arial Narrow"/>
        <family val="2"/>
      </rPr>
      <t>De conformidad con el desarrollo de los procesos, y conforme a las necesidades se han emitido respuestas con los respectivos vistos buenos y firmas de quienes efectúan la suscripción del documento. Se remiten 3 respuestas publicadas en los procesos de mínima cuantía correspondientes.</t>
    </r>
    <r>
      <rPr>
        <b/>
        <sz val="11"/>
        <rFont val="Arial Narrow"/>
        <family val="2"/>
      </rPr>
      <t xml:space="preserve">Evidencia: RESPUESTA A OBSERVACION No. 2; RESPUESTA A OBSERVACION No.1; SOLICITUD DE SUBSANACION Y ACLARACION DE PRECIOS-IPMC-DTCA-009-2022
DTAO: </t>
    </r>
    <r>
      <rPr>
        <sz val="11"/>
        <rFont val="Arial Narrow"/>
        <family val="2"/>
      </rPr>
      <t>Se encontraron observaciones realizadas por los diferentes proponentes de procesos de convocatoria p</t>
    </r>
    <r>
      <rPr>
        <b/>
        <sz val="11"/>
        <rFont val="Arial Narrow"/>
        <family val="2"/>
      </rPr>
      <t>ú</t>
    </r>
    <r>
      <rPr>
        <sz val="11"/>
        <rFont val="Arial Narrow"/>
        <family val="2"/>
      </rPr>
      <t>blica de m</t>
    </r>
    <r>
      <rPr>
        <b/>
        <sz val="11"/>
        <rFont val="Arial Narrow"/>
        <family val="2"/>
      </rPr>
      <t>í</t>
    </r>
    <r>
      <rPr>
        <sz val="11"/>
        <rFont val="Arial Narrow"/>
        <family val="2"/>
      </rPr>
      <t>nima cuant</t>
    </r>
    <r>
      <rPr>
        <b/>
        <sz val="11"/>
        <rFont val="Arial Narrow"/>
        <family val="2"/>
      </rPr>
      <t>í</t>
    </r>
    <r>
      <rPr>
        <sz val="11"/>
        <rFont val="Arial Narrow"/>
        <family val="2"/>
      </rPr>
      <t xml:space="preserve">a, donde se dio respuesta de manera oportuna dando cumplimiento </t>
    </r>
    <r>
      <rPr>
        <b/>
        <sz val="11"/>
        <rFont val="Arial Narrow"/>
        <family val="2"/>
      </rPr>
      <t>al</t>
    </r>
    <r>
      <rPr>
        <sz val="11"/>
        <rFont val="Arial Narrow"/>
        <family val="2"/>
      </rPr>
      <t xml:space="preserve"> cronograma fijado por la entidad.</t>
    </r>
    <r>
      <rPr>
        <b/>
        <sz val="11"/>
        <rFont val="Arial Narrow"/>
        <family val="2"/>
      </rPr>
      <t xml:space="preserve">
Evidencias: observaciones con sus respectivas respuestas,1-observacion  DTAO-CCV-N-001-2022, 2-observacion  DTAO-CCV-N-002-2022, 3-observacion  DTAO-CCV-N-004-2022, 4. RESPUESTA A OBSERVACIÓN DTAO-CCV-N-001-2022.pdf
5.RESPUESTA OBSERVACION DTAO-CCV-N-002-2022, 6.Respuesta observación DTAO-CCV-N-004-2022
DTAM: </t>
    </r>
    <r>
      <rPr>
        <sz val="11"/>
        <rFont val="Arial Narrow"/>
        <family val="2"/>
      </rPr>
      <t>Se presentaron observaciones en el proceso IPMC-DTAM NACION-No. 003 - 2022 respecto a una condición habilitante en referencia a establecimiento de comercio en la ciudad de ejecución del contrato, se dio respuesta mediante la sección de mensajes y se realizó adenda modificando la condición requerida en aras de permitir mayor participación de oferentes</t>
    </r>
    <r>
      <rPr>
        <b/>
        <sz val="11"/>
        <rFont val="Arial Narrow"/>
        <family val="2"/>
      </rPr>
      <t xml:space="preserve">. Anexo 1  OBSERVACIONES Y RESPUESTA FIRMA VEDERE y Anexo 2 ADENDA 1 IPMC-DTAM NACION No.003-2022
DTAN: </t>
    </r>
    <r>
      <rPr>
        <sz val="11"/>
        <rFont val="Arial Narrow"/>
        <family val="2"/>
      </rPr>
      <t xml:space="preserve">Para el mes de Enero y Febrero no se efectuaron observaciones a los procesos de contratación. Se reporta una observación a 1 proceso en el mes de marzo </t>
    </r>
    <r>
      <rPr>
        <b/>
        <sz val="11"/>
        <rFont val="Arial Narrow"/>
        <family val="2"/>
      </rPr>
      <t>2022</t>
    </r>
    <r>
      <rPr>
        <sz val="11"/>
        <rFont val="Arial Narrow"/>
        <family val="2"/>
      </rPr>
      <t xml:space="preserve">. </t>
    </r>
    <r>
      <rPr>
        <b/>
        <sz val="11"/>
        <rFont val="Arial Narrow"/>
        <family val="2"/>
      </rPr>
      <t xml:space="preserve">ANEXOS: RESPUESTA OBSERVACION aSEO COCUY IP 006.pdf
DTPA: </t>
    </r>
    <r>
      <rPr>
        <sz val="11"/>
        <rFont val="Arial Narrow"/>
        <family val="2"/>
      </rPr>
      <t>Solo se recibio una observación al proceso de selección abreviada, al cual, fue resuelta por la pataforma SECOP segun lo correspondiente.-</t>
    </r>
    <r>
      <rPr>
        <b/>
        <sz val="11"/>
        <rFont val="Arial Narrow"/>
        <family val="2"/>
      </rPr>
      <t xml:space="preserve">Observación
-Respuesta ObservaciónTA
DTOR: </t>
    </r>
    <r>
      <rPr>
        <sz val="11"/>
        <rFont val="Arial Narrow"/>
        <family val="2"/>
      </rPr>
      <t xml:space="preserve">Del periodo comprendido el 01/01/2022 al 30/03/2022, La DTOR se han publicado 22 procesos de la modalidad de minima cuantía por invitación pública, en la plataforma SECOP ll, en los cuales las respuestas a las observaciones se hacen directamente en la plataforma con el usuario comprador del encargado de llevar el proceso, por ende, no se carga un documento adicional como anexo, sino se da la respuesta  directamente en la misma plataforma.    Por ser una plataforma transaccional en tiempo real, queda plasmada la respuesta inmediantamente para ser vista por los interesados en el proceso. </t>
    </r>
    <r>
      <rPr>
        <b/>
        <sz val="11"/>
        <rFont val="Arial Narrow"/>
        <family val="2"/>
      </rPr>
      <t xml:space="preserve">
Se anexa muestra de cinco (05) respuestas en procesos publicados por la DTOR, en formato zip. denominado Anexo 2. Observaciones</t>
    </r>
  </si>
  <si>
    <r>
      <rPr>
        <b/>
        <sz val="11"/>
        <rFont val="Arial Narrow"/>
        <family val="2"/>
      </rPr>
      <t xml:space="preserve">GC: </t>
    </r>
    <r>
      <rPr>
        <sz val="11"/>
        <rFont val="Arial Narrow"/>
        <family val="2"/>
      </rPr>
      <t>Para este periodo Los proponentes no realizaron ningún tipo de observación, por tanto no se efectuaron respuestas</t>
    </r>
    <r>
      <rPr>
        <b/>
        <sz val="11"/>
        <rFont val="Arial Narrow"/>
        <family val="2"/>
      </rPr>
      <t xml:space="preserve">. </t>
    </r>
    <r>
      <rPr>
        <sz val="11"/>
        <rFont val="Arial Narrow"/>
        <family val="2"/>
      </rPr>
      <t xml:space="preserve">
</t>
    </r>
    <r>
      <rPr>
        <b/>
        <sz val="11"/>
        <rFont val="Arial Narrow"/>
        <family val="2"/>
      </rPr>
      <t>DTCA.</t>
    </r>
    <r>
      <rPr>
        <sz val="11"/>
        <rFont val="Arial Narrow"/>
        <family val="2"/>
      </rPr>
      <t xml:space="preserve"> De conformidad con el desarrollo de los procesos, y conforme a las necesidades se han emitido respuestas con los respectivos vistos buenos y firmas de quienes efectúan la suscripción del documento. Se remiten  respuestas publicadas. RESPUESTAS A LAS OBSERVACIONES
</t>
    </r>
    <r>
      <rPr>
        <b/>
        <sz val="11"/>
        <rFont val="Arial Narrow"/>
        <family val="2"/>
      </rPr>
      <t xml:space="preserve">
DTPA:</t>
    </r>
    <r>
      <rPr>
        <sz val="11"/>
        <rFont val="Arial Narrow"/>
        <family val="2"/>
      </rPr>
      <t xml:space="preserve"> Se remiten las observaciones realizadas a lo procesos contractuales liderados por la DTPA. -ORespuesta ObservaciónCD
</t>
    </r>
    <r>
      <rPr>
        <b/>
        <sz val="11"/>
        <rFont val="Arial Narrow"/>
        <family val="2"/>
      </rPr>
      <t>DTAO:</t>
    </r>
    <r>
      <rPr>
        <sz val="11"/>
        <rFont val="Arial Narrow"/>
        <family val="2"/>
      </rPr>
      <t xml:space="preserve"> Se encontraron observaciones realizadas por los diferentes proponentes de procesos de convocatoria pública de mínima cuantía y Licitación, donde se dio respuesta de manera oportuna dando cumplimiento al cronograma fijado por la entidad y las mismas fueron publicadas debidamente en la Plataforma Secop II.
</t>
    </r>
    <r>
      <rPr>
        <b/>
        <sz val="11"/>
        <rFont val="Arial Narrow"/>
        <family val="2"/>
      </rPr>
      <t>Evidencias:</t>
    </r>
    <r>
      <rPr>
        <sz val="11"/>
        <rFont val="Arial Narrow"/>
        <family val="2"/>
      </rPr>
      <t xml:space="preserve">
OBSERVACIONES -DTAO-CCV-N-023-2022-PORTÁTIL-NEVADO DEL HUILA,
OBSERVACIONES-DTAO-CCV 018-2022N - LLANTAS NEVADO DEL HUILA,
OBSERVACIONES-DTAO-CCV 025-2022N -PAPELERIA HERMOSAS,
OBSERVACIONES-DTAO-CCV 026-2022N -PAPELERIA DTAO,
OBSERVACIONES-DTAO-CCV 028-2022N- COMPRA HERRAMIENTAS PURACE,
OBSERVACIONES-DTAO-CCV-N-019-2022-LLANTAS LAS ORQUÍDEAS,
OBSERVACIONES-DTAO-CCV-N-021-2022 Papeleria GALERAS,
OBSERVACIONES-DTAO-CCV-N-030-2022- LLANTAS LAS HERMOSAS,
OBSERVACIONES-DTAO-CSS-N-028-2022-MANTENIMIENTO VEHÍCULOS-NEVADO DEL H,
OBSERVACIONES-DTAO-SAMC-N-001-2022 -MTO INFRAESTRUCTURA-TATAMÁ,
OBSERVACIONES-DTAO-SAMC-N-002-2022 - OBRA TORRE DE AVISTAMIENTO-OTÚN
</t>
    </r>
    <r>
      <rPr>
        <b/>
        <sz val="11"/>
        <rFont val="Arial Narrow"/>
        <family val="2"/>
      </rPr>
      <t xml:space="preserve">DTAM: </t>
    </r>
    <r>
      <rPr>
        <sz val="11"/>
        <rFont val="Arial Narrow"/>
        <family val="2"/>
      </rPr>
      <t xml:space="preserve">Hubo observaciones y se generó la respuesta proceso  SEL-SUB-DTAM FONAM-No.001-2022.
Anexo 1 OBSERVACIONES AL PROCESO No SEL-SUB-DTAM FONAM-No.001-2022
Anexo 2 OBSERVACIONES PLIEGO E CONDICIONES USB-DTAM FONAM-No.001-2022
Anexo 3 RESPUESTA OBSERVACIONES PROYECTO DE PLIEGO
</t>
    </r>
    <r>
      <rPr>
        <b/>
        <sz val="11"/>
        <rFont val="Arial Narrow"/>
        <family val="2"/>
      </rPr>
      <t xml:space="preserve">DTOR: </t>
    </r>
    <r>
      <rPr>
        <sz val="11"/>
        <rFont val="Arial Narrow"/>
        <family val="2"/>
      </rPr>
      <t xml:space="preserve">Del periodo comprendido el 01/04/2022 al 30/06/2022, La DTOR han publicado 42 procesos de la modalidad de minima cuantía por invitación pública y un (01) proceso de licitación pública en la plataforma SECOP ll, en los cuales las respuestas a las observaciones se hacen directamente en la plataforma con el usuario comprador del encargado de llevar el proceso, por ende, no se carga un documento adicional como anexo, sino se da la respuesta  directamente en la misma plataforma.   
Por ser una plataforma transaccional en tiempo real, queda plasmada la respuesta inmediantamente para ser vista por los interesados en el proceso. 
Se anexa muestra de cinco (05) respuestas en procesos publicados por la DTOR, en formato zip. denominado Anexo 2. Observaciones
</t>
    </r>
    <r>
      <rPr>
        <b/>
        <sz val="11"/>
        <rFont val="Arial Narrow"/>
        <family val="2"/>
      </rPr>
      <t xml:space="preserve">
DTAN:</t>
    </r>
    <r>
      <rPr>
        <sz val="11"/>
        <rFont val="Arial Narrow"/>
        <family val="2"/>
      </rPr>
      <t xml:space="preserve"> Se remiten observaciones contestadas en Junio y Julio. En mayo y en lo que va corrido de Agosto no han realizado observaciones los posibles proponentes.ANEXOS: RESPUESTA OBSERVACIONES SAMC-001-2022 AISLAMIENTO PNN TAMA.-  RESPUESTA A OBSERVACIÓN IP-DTAN-035-2022 INFORME PRELIMINAR.</t>
    </r>
  </si>
  <si>
    <r>
      <t>GC:</t>
    </r>
    <r>
      <rPr>
        <sz val="11"/>
        <rFont val="Arial Narrow"/>
        <family val="2"/>
      </rPr>
      <t xml:space="preserve"> 17% </t>
    </r>
    <r>
      <rPr>
        <b/>
        <sz val="11"/>
        <rFont val="Arial Narrow"/>
        <family val="2"/>
      </rPr>
      <t xml:space="preserve">  
DTCA:  </t>
    </r>
    <r>
      <rPr>
        <sz val="11"/>
        <rFont val="Arial Narrow"/>
        <family val="2"/>
      </rPr>
      <t>34%</t>
    </r>
    <r>
      <rPr>
        <b/>
        <sz val="11"/>
        <rFont val="Arial Narrow"/>
        <family val="2"/>
      </rPr>
      <t xml:space="preserve"> 
DTPA:</t>
    </r>
    <r>
      <rPr>
        <sz val="11"/>
        <rFont val="Arial Narrow"/>
        <family val="2"/>
      </rPr>
      <t xml:space="preserve"> 34%</t>
    </r>
    <r>
      <rPr>
        <b/>
        <sz val="11"/>
        <rFont val="Arial Narrow"/>
        <family val="2"/>
      </rPr>
      <t xml:space="preserve">
DTAO: </t>
    </r>
    <r>
      <rPr>
        <sz val="11"/>
        <rFont val="Arial Narrow"/>
        <family val="2"/>
      </rPr>
      <t>34%</t>
    </r>
    <r>
      <rPr>
        <b/>
        <sz val="11"/>
        <rFont val="Arial Narrow"/>
        <family val="2"/>
      </rPr>
      <t xml:space="preserve">
DTAM: </t>
    </r>
    <r>
      <rPr>
        <sz val="11"/>
        <rFont val="Arial Narrow"/>
        <family val="2"/>
      </rPr>
      <t>34%</t>
    </r>
    <r>
      <rPr>
        <b/>
        <sz val="11"/>
        <rFont val="Arial Narrow"/>
        <family val="2"/>
      </rPr>
      <t xml:space="preserve">
DTOR: </t>
    </r>
    <r>
      <rPr>
        <sz val="11"/>
        <rFont val="Arial Narrow"/>
        <family val="2"/>
      </rPr>
      <t>34%</t>
    </r>
    <r>
      <rPr>
        <b/>
        <sz val="11"/>
        <rFont val="Arial Narrow"/>
        <family val="2"/>
      </rPr>
      <t xml:space="preserve">
DTAN: </t>
    </r>
    <r>
      <rPr>
        <sz val="11"/>
        <rFont val="Arial Narrow"/>
        <family val="2"/>
      </rPr>
      <t>34%</t>
    </r>
  </si>
  <si>
    <r>
      <rPr>
        <b/>
        <sz val="11"/>
        <rFont val="Arial Narrow"/>
        <family val="2"/>
      </rPr>
      <t xml:space="preserve">GC </t>
    </r>
    <r>
      <rPr>
        <sz val="11"/>
        <rFont val="Arial Narrow"/>
        <family val="2"/>
      </rPr>
      <t xml:space="preserve">La entidad cuenta con el procedimiento Conflicto de intereses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t>
    </r>
    <r>
      <rPr>
        <b/>
        <sz val="11"/>
        <rFont val="Arial Narrow"/>
        <family val="2"/>
      </rPr>
      <t>Evidencia:</t>
    </r>
    <r>
      <rPr>
        <sz val="11"/>
        <rFont val="Arial Narrow"/>
        <family val="2"/>
      </rPr>
      <t xml:space="preserve"> Procedimiento conflicto de intereses</t>
    </r>
  </si>
  <si>
    <r>
      <rPr>
        <b/>
        <sz val="11"/>
        <rFont val="Arial Narrow"/>
        <family val="2"/>
      </rPr>
      <t xml:space="preserve">GC </t>
    </r>
    <r>
      <rPr>
        <sz val="11"/>
        <rFont val="Arial Narrow"/>
        <family val="2"/>
      </rPr>
      <t xml:space="preserve">La entidad cuenta con el procedimiento Conflicto de intereses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El 3 de agosto se realizó socialización de este procedimiento al Grupo de Contratos.  </t>
    </r>
    <r>
      <rPr>
        <b/>
        <sz val="11"/>
        <rFont val="Arial Narrow"/>
        <family val="2"/>
      </rPr>
      <t>Evidencia:</t>
    </r>
    <r>
      <rPr>
        <sz val="11"/>
        <rFont val="Arial Narrow"/>
        <family val="2"/>
      </rPr>
      <t xml:space="preserve"> </t>
    </r>
    <r>
      <rPr>
        <b/>
        <sz val="11"/>
        <rFont val="Arial Narrow"/>
        <family val="2"/>
      </rPr>
      <t>Anexo 1 Lista de Asistencia -Conflicto de Intereses</t>
    </r>
    <r>
      <rPr>
        <sz val="11"/>
        <rFont val="Arial Narrow"/>
        <family val="2"/>
      </rPr>
      <t xml:space="preserve">, </t>
    </r>
    <r>
      <rPr>
        <b/>
        <sz val="11"/>
        <rFont val="Arial Narrow"/>
        <family val="2"/>
      </rPr>
      <t>Anexo 2 correo desocializacion conflicto de intereses 2022 y Anexo 3 Presentación conflicto de intereses.</t>
    </r>
  </si>
  <si>
    <r>
      <rPr>
        <b/>
        <sz val="11"/>
        <rFont val="Arial Narrow"/>
        <family val="2"/>
      </rPr>
      <t xml:space="preserve">GGF: </t>
    </r>
    <r>
      <rPr>
        <sz val="11"/>
        <rFont val="Arial Narrow"/>
        <family val="2"/>
      </rPr>
      <t>18/08/2022</t>
    </r>
  </si>
  <si>
    <r>
      <t xml:space="preserve">GGF: </t>
    </r>
    <r>
      <rPr>
        <sz val="11"/>
        <rFont val="Arial Narrow"/>
        <family val="2"/>
      </rPr>
      <t>Adjunta el reporte de registros presupuestales del periodo de enero a julio de 2022 de todas las subunidades ejecutoras (nivel central y 6 direcciones territoriales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Evidencia: Se adjunta como evidencia reporte- listado compromisos con corte al 31 de julio-22.</t>
    </r>
  </si>
  <si>
    <r>
      <t xml:space="preserve">1. Verificar que el Registro Presupuestal cuente con los requisitos tales como número del contrato, nombre, valor, cuenta bancaria, afectación correcta del CDP y del producto, y que se encuentren cargados en el orfeo los soportes confirmando que no se constituya como hechos cumplidos.
</t>
    </r>
    <r>
      <rPr>
        <b/>
        <sz val="11"/>
        <rFont val="Arial Narrow"/>
        <family val="2"/>
      </rPr>
      <t xml:space="preserve">NOTA: </t>
    </r>
    <r>
      <rPr>
        <sz val="11"/>
        <rFont val="Arial Narrow"/>
        <family val="2"/>
      </rPr>
      <t xml:space="preserve"> El objetivo es verificar la trazabilildad y la segregación de funciones de las personas en las Direcciones Territoriales y Nivel Central, que intervienen en la cadena presupuestal y que no se generen hechos cumplidos entre otros conceptos establecidos en el Estatuto organico de presupuesto.</t>
    </r>
  </si>
  <si>
    <r>
      <rPr>
        <b/>
        <sz val="11"/>
        <rFont val="Arial Narrow"/>
        <family val="2"/>
      </rPr>
      <t xml:space="preserve">GGF:
</t>
    </r>
    <r>
      <rPr>
        <sz val="11"/>
        <rFont val="Arial Narrow"/>
        <family val="2"/>
      </rPr>
      <t>18/08/2022</t>
    </r>
  </si>
  <si>
    <r>
      <t xml:space="preserve">GGF: </t>
    </r>
    <r>
      <rPr>
        <sz val="11"/>
        <rFont val="Arial Narrow"/>
        <family val="2"/>
      </rPr>
      <t>Adjunta el reporte de registros presupuestales del período de enero a julio de 2022 de todas las subunidades ejecutoras (nivel central y 6 direcciones territoriales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Evidencia: Se adjunta como evidencia reporte- listado compromisos con corte al 31 de julio-22.</t>
    </r>
  </si>
  <si>
    <r>
      <rPr>
        <b/>
        <sz val="11"/>
        <rFont val="Arial Narrow"/>
        <family val="2"/>
      </rPr>
      <t>GGF:</t>
    </r>
    <r>
      <rPr>
        <sz val="11"/>
        <rFont val="Arial Narrow"/>
        <family val="2"/>
      </rPr>
      <t xml:space="preserve"> 66,66%</t>
    </r>
  </si>
  <si>
    <r>
      <rPr>
        <b/>
        <sz val="11"/>
        <rFont val="Arial Narrow"/>
        <family val="2"/>
      </rPr>
      <t xml:space="preserve">DTCA: </t>
    </r>
    <r>
      <rPr>
        <sz val="11"/>
        <rFont val="Arial Narrow"/>
        <family val="2"/>
      </rPr>
      <t xml:space="preserve">16/08/2022
</t>
    </r>
    <r>
      <rPr>
        <b/>
        <sz val="11"/>
        <rFont val="Arial Narrow"/>
        <family val="2"/>
      </rPr>
      <t>DTOR:</t>
    </r>
    <r>
      <rPr>
        <sz val="11"/>
        <rFont val="Arial Narrow"/>
        <family val="2"/>
      </rPr>
      <t xml:space="preserve"> 16/08/2022
</t>
    </r>
    <r>
      <rPr>
        <b/>
        <sz val="11"/>
        <rFont val="Arial Narrow"/>
        <family val="2"/>
      </rPr>
      <t>DTAN:</t>
    </r>
    <r>
      <rPr>
        <sz val="11"/>
        <rFont val="Arial Narrow"/>
        <family val="2"/>
      </rPr>
      <t xml:space="preserve"> 16/08/2022
</t>
    </r>
    <r>
      <rPr>
        <b/>
        <sz val="11"/>
        <rFont val="Arial Narrow"/>
        <family val="2"/>
      </rPr>
      <t xml:space="preserve">DTAM: </t>
    </r>
    <r>
      <rPr>
        <sz val="11"/>
        <rFont val="Arial Narrow"/>
        <family val="2"/>
      </rPr>
      <t xml:space="preserve">16/08/2022
</t>
    </r>
    <r>
      <rPr>
        <b/>
        <sz val="11"/>
        <rFont val="Arial Narrow"/>
        <family val="2"/>
      </rPr>
      <t>DTPA:</t>
    </r>
    <r>
      <rPr>
        <sz val="11"/>
        <rFont val="Arial Narrow"/>
        <family val="2"/>
      </rPr>
      <t xml:space="preserve"> 16/08/2022
</t>
    </r>
    <r>
      <rPr>
        <b/>
        <sz val="11"/>
        <rFont val="Arial Narrow"/>
        <family val="2"/>
      </rPr>
      <t>DTAO:</t>
    </r>
    <r>
      <rPr>
        <sz val="11"/>
        <rFont val="Arial Narrow"/>
        <family val="2"/>
      </rPr>
      <t xml:space="preserve"> 16/08/2022</t>
    </r>
  </si>
  <si>
    <r>
      <rPr>
        <b/>
        <sz val="11"/>
        <rFont val="Arial Narrow"/>
        <family val="2"/>
      </rPr>
      <t xml:space="preserve">DTCA: </t>
    </r>
    <r>
      <rPr>
        <sz val="11"/>
        <rFont val="Arial Narrow"/>
        <family val="2"/>
      </rPr>
      <t xml:space="preserve">En la DTCA no se realizaron ajustes a los usuario en el portal bancario y SIIF Nación, por lo tanto no hay evidencias que presentar
</t>
    </r>
    <r>
      <rPr>
        <b/>
        <sz val="11"/>
        <rFont val="Arial Narrow"/>
        <family val="2"/>
      </rPr>
      <t>DTOR:</t>
    </r>
    <r>
      <rPr>
        <sz val="11"/>
        <rFont val="Arial Narrow"/>
        <family val="2"/>
      </rPr>
      <t xml:space="preserve"> Mediante memorando 20227010007153 se solicita creación del usuario EDGAR OLAYA OSPINA, Director territorial en el portal bancario, con perfil aprobador y la inactivación del usuario SANDRA LILIANA PINZON RINCON, lo anterior por periodo vacacional de la funcionaria. Anexo. Novedad Portal Bancario, se adjunta memorando en mención y formato Novedades Portal Bancario. 
</t>
    </r>
    <r>
      <rPr>
        <b/>
        <sz val="11"/>
        <rFont val="Arial Narrow"/>
        <family val="2"/>
      </rPr>
      <t>DTAN:</t>
    </r>
    <r>
      <rPr>
        <sz val="11"/>
        <rFont val="Arial Narrow"/>
        <family val="2"/>
      </rPr>
      <t xml:space="preserve"> Se adjuntan 5 solicitudes  con los respectivos Memorandos y formato de novedades de SIIF Nación, remitidos a la Coordinadora del Grupo de Gestión Financiera con el fin de realizar ajustes a los usuarios. ANEXOS. 1. 20225510002493 Solicitud Ampliacion fecha Usuarios SIIF.- 1. FORMATO DE Solicitud Ampliacion usuario Sergio Moreno .- 2. 20225510002713 Solicitud de ampliación fecha SIIF Mabel Nino.- 2. FORMATO DE Solicitud de ampliación fecha SIIF Mabel Nino .- 2. RTA SOLICITUD 20225510002713 Solicitud de ampliación fecha SIIF Mabel Nino.- 3. 20225510003003 Solicitud de ampliación de fecha SIIF - DTAN - Edgar Unriza.- 3. FORMATOS DE Solicitud de ampliación de fecha SIIF - DTAN - Edgar Unrizaf.- 4. 20225510003013 Solicitud Ampliacion usuario Sergio Moreno.- 4. FORMATO DE Solicitud Ampliacion usuario Sergio Moreno.- 5. 20225510003083 SOLICITUD ACTIVACION USUARIO SIIF MHchsuarez.- 5. FORMATO DE SOLICITUD ACTIVACION USUARIO SIIF MHchsuarez.
</t>
    </r>
    <r>
      <rPr>
        <b/>
        <sz val="11"/>
        <rFont val="Arial Narrow"/>
        <family val="2"/>
      </rPr>
      <t>DTAM</t>
    </r>
    <r>
      <rPr>
        <sz val="11"/>
        <rFont val="Arial Narrow"/>
        <family val="2"/>
      </rPr>
      <t xml:space="preserve">: se generan las novedades a através del formato novedades portal bancario y Siif Nación. Anexo 1 formato novedades portal bancario
</t>
    </r>
    <r>
      <rPr>
        <b/>
        <sz val="11"/>
        <rFont val="Arial Narrow"/>
        <family val="2"/>
      </rPr>
      <t xml:space="preserve">
DTPA: </t>
    </r>
    <r>
      <rPr>
        <sz val="11"/>
        <rFont val="Arial Narrow"/>
        <family val="2"/>
      </rPr>
      <t xml:space="preserve">No se han presentado novedades para inactivación en el portal bancario.
</t>
    </r>
    <r>
      <rPr>
        <b/>
        <sz val="11"/>
        <rFont val="Arial Narrow"/>
        <family val="2"/>
      </rPr>
      <t>DTAO:</t>
    </r>
    <r>
      <rPr>
        <sz val="11"/>
        <rFont val="Arial Narrow"/>
        <family val="2"/>
      </rPr>
      <t xml:space="preserve">  Los controles se aplicaron acorde a las directrices del líder de proceso GR Financieros y de procedimientos y nuestra Coordinadora administrativa, generando mediante correos, formatos de novedades y radicados de ORFEO, las novedades del portal bancario y SIIF Nación, se notifica a Nivel Central los cambios. Las novedades de usuarios de SIIF Nación y token con los proveedores CAMERFIRMA y GSE, se notifica a Nivel Central los cambios. Los cambios que se realizaron para este cuatrimestre en cuanto a SIIF y Token fueron así: 
• Se realizan gestiones de Activación usuario y token Tatiana Parra( Orfeo 20226070000133)
• Se realizan gestiones de Inactivación usuario y token María Solano- ( Orfeo 20226070000133)
• Se realizan gestiones de activación usuario y token Néstor Sánchez ( Orfeo 20226070000143)
• Se realizan gestiones de activación usuario y token Jorge Pérez (Orfeo 20226070000143))
• Se realizan gestiones de activación usuario SIIF: Jorge  Ceballos ( Orfeo 20226070000143)
• Se realizan gestiones de activación usuario SIIF: Luz Mery Montoya ( Orfeo 20226070000143)
• Cambio de perfiles SIIF Deicy Restrepo modif  ( Orfeo 20226070000143)
Evidencias: Anexo 1. Orfeo 20226070000133 -Activación Token y SIIF Maria Solano- Tatiana Parra 
Anexo 2.  Orfeo 20226070000143Solicitudes SIIF, Anexo 3. formato SIIF Camila y Tatiana, Anexo 4. Formato Nestor Sanchez, Anexo 5. Formato Deicy Restrepo, Anexo 6. Formato Luz Mery, Anexo 7.  Formato Jorge Ceballos, Anexo 8. Formato Jorge Perez.</t>
    </r>
  </si>
  <si>
    <r>
      <rPr>
        <b/>
        <sz val="11"/>
        <rFont val="Arial Narrow"/>
        <family val="2"/>
      </rPr>
      <t>DTAO</t>
    </r>
    <r>
      <rPr>
        <sz val="11"/>
        <rFont val="Arial Narrow"/>
        <family val="2"/>
      </rPr>
      <t xml:space="preserve">: Durante el periodo no se presentaron novedades para el portal bancario 
Evidencias: N/A para el periodo.
</t>
    </r>
    <r>
      <rPr>
        <b/>
        <sz val="11"/>
        <rFont val="Arial Narrow"/>
        <family val="2"/>
      </rPr>
      <t xml:space="preserve">DTAM: </t>
    </r>
    <r>
      <rPr>
        <sz val="11"/>
        <rFont val="Arial Narrow"/>
        <family val="2"/>
      </rPr>
      <t xml:space="preserve">Acorde al a acción de control, se generan novedades, realizadas mediante solicitudes por Orfeo, estos se adjuntan como evidencias de lo realizado. 
Anexo 1 20225000005013_00001, Anexo 2 120225000005233_00001, Anexo 3 120225000005893_00001, Anexo 4 120225000005903_00001, Anexo 5 120225000006003_00001, Anexo 6 120225000006533_00002 (1), Anexo 7 120225000006543_00002, Anexo 8 120225000006773_00001, Anexo 9 120225000007833_00001, Anexo 10 120225000007863_00001, Anexo 11 120225000007943_00001.
</t>
    </r>
    <r>
      <rPr>
        <b/>
        <sz val="11"/>
        <rFont val="Arial Narrow"/>
        <family val="2"/>
      </rPr>
      <t>DTAN:</t>
    </r>
    <r>
      <rPr>
        <sz val="11"/>
        <rFont val="Arial Narrow"/>
        <family val="2"/>
      </rPr>
      <t xml:space="preserve"> No se han reportado cambios  para notificar como novedad. No se ha requerido ajustes a los usuarios del portal bancario, puesto que las personas que manejan el mismo, no han salido a vacaciones ni a licencias durante este período reportado.
</t>
    </r>
    <r>
      <rPr>
        <b/>
        <sz val="11"/>
        <rFont val="Arial Narrow"/>
        <family val="2"/>
      </rPr>
      <t>DTCA</t>
    </r>
    <r>
      <rPr>
        <sz val="11"/>
        <rFont val="Arial Narrow"/>
        <family val="2"/>
      </rPr>
      <t xml:space="preserve">: Para el periodo reportado no  se han presentado novedades para solicitar inactivacion en el portal bancario.
</t>
    </r>
    <r>
      <rPr>
        <b/>
        <sz val="11"/>
        <rFont val="Arial Narrow"/>
        <family val="2"/>
      </rPr>
      <t xml:space="preserve">DTPA: </t>
    </r>
    <r>
      <rPr>
        <sz val="11"/>
        <rFont val="Arial Narrow"/>
        <family val="2"/>
      </rPr>
      <t xml:space="preserve">Para el periodo reportado se han realizado las siguientes novedades al portal bancario Evidencias:
-120227510003743_00005
-120227510004993_00007
-120227510004993_00008
</t>
    </r>
    <r>
      <rPr>
        <b/>
        <sz val="11"/>
        <rFont val="Arial Narrow"/>
        <family val="2"/>
      </rPr>
      <t>DTOR:</t>
    </r>
    <r>
      <rPr>
        <sz val="11"/>
        <rFont val="Arial Narrow"/>
        <family val="2"/>
      </rPr>
      <t xml:space="preserve"> Mediante memorando 20227010007153 se solicita creación del usuario EDGAR OLAYA OSPINA, Director territorial en el portal bancario, con perfil aprobador y la inactivación del usuario SANDRA LILIANA PINZON RINCON, lo anterior por periodo vacacional de la funcionaria. Anexo. Novedad Portal Bancario, se adjunta como evidencia memorando 20227010007153 y anexo 2 formato de novedades de portal bancario. </t>
    </r>
  </si>
  <si>
    <r>
      <rPr>
        <b/>
        <sz val="11"/>
        <rFont val="Arial Narrow"/>
        <family val="2"/>
      </rPr>
      <t>DTAO: 0%
DTAM: 16,67%
DTAN: 16,67%
DTCA: 0% 
DTPA:</t>
    </r>
    <r>
      <rPr>
        <sz val="11"/>
        <rFont val="Arial Narrow"/>
        <family val="2"/>
      </rPr>
      <t xml:space="preserve"> 33% 
</t>
    </r>
    <r>
      <rPr>
        <b/>
        <sz val="11"/>
        <rFont val="Arial Narrow"/>
        <family val="2"/>
      </rPr>
      <t xml:space="preserve">DTOR: </t>
    </r>
    <r>
      <rPr>
        <sz val="11"/>
        <rFont val="Arial Narrow"/>
        <family val="2"/>
      </rPr>
      <t xml:space="preserve">33%
</t>
    </r>
  </si>
  <si>
    <r>
      <rPr>
        <b/>
        <sz val="11"/>
        <rFont val="Arial Narrow"/>
        <family val="2"/>
      </rPr>
      <t xml:space="preserve">GGF: </t>
    </r>
    <r>
      <rPr>
        <sz val="11"/>
        <rFont val="Arial Narrow"/>
        <family val="2"/>
      </rPr>
      <t>16/08/2022</t>
    </r>
  </si>
  <si>
    <r>
      <rPr>
        <b/>
        <sz val="11"/>
        <rFont val="Arial Narrow"/>
        <family val="2"/>
      </rPr>
      <t xml:space="preserve">GGF: </t>
    </r>
    <r>
      <rPr>
        <sz val="11"/>
        <rFont val="Arial Narrow"/>
        <family val="2"/>
      </rPr>
      <t xml:space="preserve">De acuerdo a lo establecido en la circular 20214000000184 se socilizó y se remitió mediante correo eléctrónico del día 29 de noviembre, con el fin de que las Direcciones Territoriales contaran con el manejo de los usuarios y token. Evidencia: Se adjunta circular de manejo de SIIF y portal bancario. </t>
    </r>
  </si>
  <si>
    <r>
      <t xml:space="preserve">DTPA: </t>
    </r>
    <r>
      <rPr>
        <sz val="11"/>
        <rFont val="Arial Narrow"/>
        <family val="2"/>
      </rPr>
      <t xml:space="preserve">Se realizaron una solicitud de inactivación de usuario y una de cambio de perfil SIIF por vacaciones.
Evidencias:
-120227510003743_00001
-120227510004993_00004
</t>
    </r>
    <r>
      <rPr>
        <b/>
        <sz val="11"/>
        <rFont val="Arial Narrow"/>
        <family val="2"/>
      </rPr>
      <t xml:space="preserve">DTAO: </t>
    </r>
    <r>
      <rPr>
        <sz val="11"/>
        <rFont val="Arial Narrow"/>
        <family val="2"/>
      </rPr>
      <t>Los controles se aplicaron acorde a las directrices del líder de proceso GR Financieros y de procedimientos y nuestra Coordinadora administrativa, generando mediante correos, formatos de novedades y radicados de ORFEO, las novedades del portal bancario y SIIF Nación, se notifica a Nivel Central los cambios. Las novedades de usuarios de SIIF Nación y token con los proveedores CAMERFIRMA y GSE, se notifica a Nivel Central los cambios. Las inactivaciones realizadas por retiro y vacaciones para el cuatrimestre en cuanto a SIIF y Token fueron así: 
• Se realizan gestiones de inactivación usuario y token Tatiana Parra*( Orfeo 20226070000133)*
• Se realizan gestiones de activación usuario y token Jorge Pérez (vacaciones ( Orfeo 20226070000143))
• Cambio de perfiles SIIF Deicy Restrepo modif  ( Orfeo 20226070000143)
Evidencias: Anexo 1. Ofreo 20226070000133 -Activación Token y SIIF Maria Solano- Tatiana Parra 
Anexo 2.  Orfeo 20226070000143Solicitudes SIIF. Anexo 1. formato SIIF Camila y Tatiana, Anexo 2. Formato Deicy Restrepo,  Anexo 3. Formato Jorge Perez. Anexo 4.correo- Fwd_ PORTAL CONEXIÓN EN LINEA BANCO DE BOGOTA, Anexo 5.Correo - PORTAL CONEXIÓN EN LINEA BANCO DE BOGOTA</t>
    </r>
    <r>
      <rPr>
        <b/>
        <sz val="11"/>
        <rFont val="Arial Narrow"/>
        <family val="2"/>
      </rPr>
      <t xml:space="preserve">
DTAM: </t>
    </r>
    <r>
      <rPr>
        <sz val="11"/>
        <rFont val="Arial Narrow"/>
        <family val="2"/>
      </rPr>
      <t xml:space="preserve">Con ocasión a la acción de control, la DT genera orfeos para reasiganción de TOKEN. Anexo 5 120225000006003_00001, Anexo 9 120225000007833_00001, Anexo 11 120225000007943_00001
</t>
    </r>
    <r>
      <rPr>
        <b/>
        <sz val="11"/>
        <rFont val="Arial Narrow"/>
        <family val="2"/>
      </rPr>
      <t xml:space="preserve">DTAN: </t>
    </r>
    <r>
      <rPr>
        <sz val="11"/>
        <rFont val="Arial Narrow"/>
        <family val="2"/>
      </rPr>
      <t>No se ha requerido solicitar inactivación de los usuarios del SIIF Nación, debido a que las personas que manejan el mismo, no han salido a vacaciones ni a licencias durante este período reportadoDTCA: Para el segundo trimestre no se reportan novedades por parte de la territorial.</t>
    </r>
    <r>
      <rPr>
        <b/>
        <sz val="11"/>
        <rFont val="Arial Narrow"/>
        <family val="2"/>
      </rPr>
      <t xml:space="preserve">
DTOR: </t>
    </r>
    <r>
      <rPr>
        <sz val="11"/>
        <rFont val="Arial Narrow"/>
        <family val="2"/>
      </rPr>
      <t>Para el segundo trimestre se genero la solicitud de eliminacion de usuario de la funcionaria Sandra Pinzon Evidencia: Anexo. Novedad SIIF</t>
    </r>
  </si>
  <si>
    <r>
      <rPr>
        <b/>
        <sz val="11"/>
        <rFont val="Arial Narrow"/>
        <family val="2"/>
      </rPr>
      <t xml:space="preserve">DTPA: </t>
    </r>
    <r>
      <rPr>
        <sz val="11"/>
        <rFont val="Arial Narrow"/>
        <family val="2"/>
      </rPr>
      <t xml:space="preserve">33,3%
</t>
    </r>
    <r>
      <rPr>
        <b/>
        <sz val="11"/>
        <rFont val="Arial Narrow"/>
        <family val="2"/>
      </rPr>
      <t>DTAO</t>
    </r>
    <r>
      <rPr>
        <sz val="11"/>
        <rFont val="Arial Narrow"/>
        <family val="2"/>
      </rPr>
      <t xml:space="preserve">: 33,3
</t>
    </r>
    <r>
      <rPr>
        <b/>
        <sz val="11"/>
        <rFont val="Arial Narrow"/>
        <family val="2"/>
      </rPr>
      <t xml:space="preserve">DTAM: </t>
    </r>
    <r>
      <rPr>
        <sz val="11"/>
        <rFont val="Arial Narrow"/>
        <family val="2"/>
      </rPr>
      <t xml:space="preserve">33,3%
</t>
    </r>
    <r>
      <rPr>
        <b/>
        <sz val="11"/>
        <rFont val="Arial Narrow"/>
        <family val="2"/>
      </rPr>
      <t>DTAN: 33,3</t>
    </r>
    <r>
      <rPr>
        <sz val="11"/>
        <rFont val="Arial Narrow"/>
        <family val="2"/>
      </rPr>
      <t xml:space="preserve">%
</t>
    </r>
    <r>
      <rPr>
        <b/>
        <sz val="11"/>
        <rFont val="Arial Narrow"/>
        <family val="2"/>
      </rPr>
      <t>DTCA: 0%
DTOR: 16,67%</t>
    </r>
  </si>
  <si>
    <t xml:space="preserve">(DTAM)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 </t>
  </si>
  <si>
    <r>
      <rPr>
        <b/>
        <sz val="11"/>
        <rFont val="Arial Narrow"/>
        <family val="2"/>
      </rPr>
      <t>DTAM:</t>
    </r>
    <r>
      <rPr>
        <sz val="11"/>
        <rFont val="Arial Narrow"/>
        <family val="2"/>
      </rPr>
      <t xml:space="preserve"> 16/08/2022</t>
    </r>
  </si>
  <si>
    <r>
      <rPr>
        <b/>
        <sz val="11"/>
        <rFont val="Arial Narrow"/>
        <family val="2"/>
      </rPr>
      <t>DTAM:</t>
    </r>
    <r>
      <rPr>
        <sz val="11"/>
        <rFont val="Arial Narrow"/>
        <family val="2"/>
      </rPr>
      <t xml:space="preserve"> Para el presente reporte la Dirección Territorial DTAM no reporta información relacionada al riesgo 241, en razón a que a la fecha las áreas protegidas de la Dirección Territorial no cuentan con boletería y  vocación ecoturistica. </t>
    </r>
  </si>
  <si>
    <r>
      <rPr>
        <b/>
        <sz val="11"/>
        <rFont val="Arial Narrow"/>
        <family val="2"/>
      </rPr>
      <t xml:space="preserve">PNN DTAM: </t>
    </r>
    <r>
      <rPr>
        <sz val="11"/>
        <rFont val="Arial Narrow"/>
        <family val="2"/>
      </rPr>
      <t>16/08/2022</t>
    </r>
  </si>
  <si>
    <r>
      <rPr>
        <b/>
        <sz val="11"/>
        <rFont val="Arial Narrow"/>
        <family val="2"/>
      </rPr>
      <t xml:space="preserve">DTAM: </t>
    </r>
    <r>
      <rPr>
        <sz val="11"/>
        <rFont val="Arial Narrow"/>
        <family val="2"/>
      </rPr>
      <t xml:space="preserve">Para el presente reporte la Dirección Territorial DTAM no reporta información relacionada al riesgo 241, en razón a que a la fecha las áreas protegidas de la Dirección Territorial no cuentan con boletería y  vocación ecoturistica. </t>
    </r>
  </si>
  <si>
    <t xml:space="preserve">1. (DTAO)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 </t>
  </si>
  <si>
    <r>
      <rPr>
        <b/>
        <sz val="11"/>
        <rFont val="Arial Narrow"/>
        <family val="2"/>
      </rPr>
      <t>PNN GUACHAROS:</t>
    </r>
    <r>
      <rPr>
        <sz val="11"/>
        <rFont val="Arial Narrow"/>
        <family val="2"/>
      </rPr>
      <t xml:space="preserve">  16/08/2022
</t>
    </r>
    <r>
      <rPr>
        <b/>
        <sz val="11"/>
        <rFont val="Arial Narrow"/>
        <family val="2"/>
      </rPr>
      <t>SFF GALERAS:</t>
    </r>
    <r>
      <rPr>
        <sz val="11"/>
        <rFont val="Arial Narrow"/>
        <family val="2"/>
      </rPr>
      <t xml:space="preserve"> 16/08/2022
</t>
    </r>
    <r>
      <rPr>
        <b/>
        <sz val="11"/>
        <rFont val="Arial Narrow"/>
        <family val="2"/>
      </rPr>
      <t>SFF OTUN:</t>
    </r>
    <r>
      <rPr>
        <sz val="11"/>
        <rFont val="Arial Narrow"/>
        <family val="2"/>
      </rPr>
      <t xml:space="preserve"> 16/08/2022
</t>
    </r>
    <r>
      <rPr>
        <b/>
        <sz val="11"/>
        <rFont val="Arial Narrow"/>
        <family val="2"/>
      </rPr>
      <t>SFI COROTA:</t>
    </r>
    <r>
      <rPr>
        <sz val="11"/>
        <rFont val="Arial Narrow"/>
        <family val="2"/>
      </rPr>
      <t xml:space="preserve"> 16/08/2022
</t>
    </r>
    <r>
      <rPr>
        <b/>
        <sz val="11"/>
        <rFont val="Arial Narrow"/>
        <family val="2"/>
      </rPr>
      <t>PNN NEVADOS:</t>
    </r>
    <r>
      <rPr>
        <sz val="11"/>
        <rFont val="Arial Narrow"/>
        <family val="2"/>
      </rPr>
      <t xml:space="preserve"> 16/08/2022</t>
    </r>
  </si>
  <si>
    <r>
      <rPr>
        <b/>
        <sz val="11"/>
        <rFont val="Arial Narrow"/>
        <family val="2"/>
      </rPr>
      <t xml:space="preserve">DTAO: </t>
    </r>
    <r>
      <rPr>
        <sz val="11"/>
        <rFont val="Arial Narrow"/>
        <family val="2"/>
      </rPr>
      <t xml:space="preserve">
</t>
    </r>
    <r>
      <rPr>
        <b/>
        <sz val="11"/>
        <rFont val="Arial Narrow"/>
        <family val="2"/>
      </rPr>
      <t xml:space="preserve">PNN Cueva de los Guacharos: </t>
    </r>
    <r>
      <rPr>
        <sz val="11"/>
        <rFont val="Arial Narrow"/>
        <family val="2"/>
      </rPr>
      <t xml:space="preserve"> Talonarios en uso  se encuentran en el área protegida a cargo del personal de ecoturismo del parque, el resto custodiadas por el jefe de área protegida en la sede administrativa, se reporta abril a julio teniendo en cuenta los cortes de reporte. Evidencia: Anexo 1. 2022 control de Boletería Guacharos 2022-07-31, Anexo 2. Carpeta consignaciones, Anexo 3. Cierres de caja.
</t>
    </r>
    <r>
      <rPr>
        <b/>
        <sz val="11"/>
        <rFont val="Arial Narrow"/>
        <family val="2"/>
      </rPr>
      <t>SFF Galeras:</t>
    </r>
    <r>
      <rPr>
        <sz val="11"/>
        <rFont val="Arial Narrow"/>
        <family val="2"/>
      </rPr>
      <t xml:space="preserve"> Boletería con corte a 31 de julio a cargo de Jairo Portilla, se realizan cierres de caja diarios y consignaciones. se reporta abril a julio teniendo en cuenta los cortes de reporte.  Evidencias GAL:  Anexo 1_Inventario de boletería, Anexo 2_ Consignaciones y Anexo 3_ cierre de caja diario.
</t>
    </r>
    <r>
      <rPr>
        <b/>
        <sz val="11"/>
        <rFont val="Arial Narrow"/>
        <family val="2"/>
      </rPr>
      <t>SFF Otún Quimbaya:</t>
    </r>
    <r>
      <rPr>
        <sz val="11"/>
        <rFont val="Arial Narrow"/>
        <family val="2"/>
      </rPr>
      <t xml:space="preserve"> Hay un existente de boletería de ingreso con corte al 31  de Julio  de 266  boletas (66 en talonario usado y 200 en talonarios sin usar), la boletería está en custodia de Álvaro Ríos, se realizan las consignaciones y cierres de caja diarios. Se reporta abril a julio teniendo en cuenta los cortes de reporte. Evidencias: Anexo 1 . Inventario de Boletería con corte al 31  de Julio.
Anexo 2.consignaciones Recaudo de boletería Abr a Jul. Anexo 3. Formato Cierre de caja ABRIL a JULIO 2022
</t>
    </r>
    <r>
      <rPr>
        <b/>
        <sz val="11"/>
        <rFont val="Arial Narrow"/>
        <family val="2"/>
      </rPr>
      <t xml:space="preserve">SF Isla Corota: </t>
    </r>
    <r>
      <rPr>
        <sz val="11"/>
        <rFont val="Arial Narrow"/>
        <family val="2"/>
      </rPr>
      <t xml:space="preserve">Como se describió en el primer reporte “De acuerdo a la solicitud con memorando N° 20224300004103,  se realizó la devolución de 49 talonarios de boletería  al GGF, que se encontraban disponibles en el SF Isla de La Corota”.  En la actualidad continúa cerrado el Sendero El Quiche y no hay ingreso de visitantes y por lo tanto no hay venta de boletería. Evidencias: N/A periodo.
</t>
    </r>
    <r>
      <rPr>
        <b/>
        <sz val="11"/>
        <rFont val="Arial Narrow"/>
        <family val="2"/>
      </rPr>
      <t xml:space="preserve">PNN Los Nevados: </t>
    </r>
    <r>
      <rPr>
        <sz val="11"/>
        <rFont val="Arial Narrow"/>
        <family val="2"/>
      </rPr>
      <t xml:space="preserve"> La boletería de ingreso al PNN Los Nevados se encuentra en custodia del contratista Técnico Mario Hernández, esta boletería reposa en la oficina del Parque en Manizales.
Se realizan las consignaciones respectivas del dinero recaudado y los cierres de caja diario. Se reporta abril a julio teniendo en cuenta los cortes de reporte. Evidencias: Anexo 1. Inventario Boletería a julio,  Anexo 2. Consignaciones,  Anexo 3. Cierres de caja.</t>
    </r>
  </si>
  <si>
    <r>
      <rPr>
        <b/>
        <sz val="11"/>
        <rFont val="Arial Narrow"/>
        <family val="2"/>
      </rPr>
      <t>PNN DTAO:</t>
    </r>
    <r>
      <rPr>
        <sz val="11"/>
        <rFont val="Arial Narrow"/>
        <family val="2"/>
      </rPr>
      <t xml:space="preserve"> 16/08/2022</t>
    </r>
  </si>
  <si>
    <r>
      <rPr>
        <b/>
        <sz val="11"/>
        <rFont val="Arial Narrow"/>
        <family val="2"/>
      </rPr>
      <t>DTAO:</t>
    </r>
    <r>
      <rPr>
        <sz val="11"/>
        <rFont val="Arial Narrow"/>
        <family val="2"/>
      </rPr>
      <t xml:space="preserve"> </t>
    </r>
    <r>
      <rPr>
        <b/>
        <sz val="11"/>
        <rFont val="Arial Narrow"/>
        <family val="2"/>
      </rPr>
      <t xml:space="preserve">PNN Cueva de los Guacharos: </t>
    </r>
    <r>
      <rPr>
        <sz val="11"/>
        <rFont val="Arial Narrow"/>
        <family val="2"/>
      </rPr>
      <t xml:space="preserve">Talonarios en uso  se encuentran en el área protegida a cargo del personal de ecoturismo del parque, el resto custodiadas por el jefe de área protegida en la sede administrativa. se reporta abril a julio teniendo en cuenta los cortes de reporte Evidencias:  Anexo 1. 2022 control de Boletería Guacharos 2022-07-31
</t>
    </r>
    <r>
      <rPr>
        <b/>
        <sz val="11"/>
        <rFont val="Arial Narrow"/>
        <family val="2"/>
      </rPr>
      <t>SFF Galeras:</t>
    </r>
    <r>
      <rPr>
        <sz val="11"/>
        <rFont val="Arial Narrow"/>
        <family val="2"/>
      </rPr>
      <t xml:space="preserve"> Se cuenta con un Inventario de boletería con corte a 31 de julio, se reporta abril a julio teniendo en cuenta los cortes de reporte. </t>
    </r>
    <r>
      <rPr>
        <b/>
        <sz val="11"/>
        <rFont val="Arial Narrow"/>
        <family val="2"/>
      </rPr>
      <t xml:space="preserve">Evidencias: </t>
    </r>
    <r>
      <rPr>
        <sz val="11"/>
        <rFont val="Arial Narrow"/>
        <family val="2"/>
      </rPr>
      <t xml:space="preserve">Anexo 1_Inventario de boletería 
</t>
    </r>
    <r>
      <rPr>
        <b/>
        <sz val="11"/>
        <rFont val="Arial Narrow"/>
        <family val="2"/>
      </rPr>
      <t>SFF Otún Quimbaya:</t>
    </r>
    <r>
      <rPr>
        <sz val="11"/>
        <rFont val="Arial Narrow"/>
        <family val="2"/>
      </rPr>
      <t xml:space="preserve"> hay un existente de boletería de ingreso con corte al 31  de Julio  de 266   boletas de ingreso . (66  En talonario usado y 200 en talonarios sin usar). se reporta abril a julio teniendo en cuenta los cortes de reporte. </t>
    </r>
    <r>
      <rPr>
        <b/>
        <sz val="11"/>
        <rFont val="Arial Narrow"/>
        <family val="2"/>
      </rPr>
      <t xml:space="preserve">Evidencias: </t>
    </r>
    <r>
      <rPr>
        <sz val="11"/>
        <rFont val="Arial Narrow"/>
        <family val="2"/>
      </rPr>
      <t xml:space="preserve">Anexo 1 . Inventario de Boletería con corte al 31  de Julio. 
</t>
    </r>
    <r>
      <rPr>
        <b/>
        <sz val="11"/>
        <rFont val="Arial Narrow"/>
        <family val="2"/>
      </rPr>
      <t xml:space="preserve">SF Isla Corota: </t>
    </r>
    <r>
      <rPr>
        <sz val="11"/>
        <rFont val="Arial Narrow"/>
        <family val="2"/>
      </rPr>
      <t xml:space="preserve">Como se describió en el primer reporte “De acuerdo a la solicitud con memorando N° 20224300004103,  se realizó la devolución de 49 talonarios de boletería  al GGF, que se encontraban disponibles en el SF Isla de La Corota”.  En la actualidad continúa cerrado el Sendero El Quiche y no hay ingreso de visitantes y por lo tanto no hay venta de boletería. Evidencias: N/A periodo.
</t>
    </r>
    <r>
      <rPr>
        <b/>
        <sz val="11"/>
        <rFont val="Arial Narrow"/>
        <family val="2"/>
      </rPr>
      <t xml:space="preserve">PNN Los Nevados: </t>
    </r>
    <r>
      <rPr>
        <sz val="11"/>
        <rFont val="Arial Narrow"/>
        <family val="2"/>
      </rPr>
      <t xml:space="preserve">La boletería de ingreso al PNN Los Nevados se encuentra en custodia del contratista Técnico Mario Hernández  Esta boletería reposa en la oficina del Parque en Manizales.  Se realiza el control de boletería. se reporta abril a julio teniendo en cuenta los cortes de reporte </t>
    </r>
    <r>
      <rPr>
        <b/>
        <sz val="11"/>
        <rFont val="Arial Narrow"/>
        <family val="2"/>
      </rPr>
      <t xml:space="preserve">Evidencias: </t>
    </r>
    <r>
      <rPr>
        <sz val="11"/>
        <rFont val="Arial Narrow"/>
        <family val="2"/>
      </rPr>
      <t>Anexo 1. Inventario Boletería a julio.</t>
    </r>
  </si>
  <si>
    <r>
      <rPr>
        <b/>
        <sz val="11"/>
        <rFont val="Arial Narrow"/>
        <family val="2"/>
      </rPr>
      <t>PNN Cueva de los Guacharos:</t>
    </r>
    <r>
      <rPr>
        <sz val="11"/>
        <rFont val="Arial Narrow"/>
        <family val="2"/>
      </rPr>
      <t xml:space="preserve"> 66,66%
</t>
    </r>
    <r>
      <rPr>
        <b/>
        <sz val="11"/>
        <rFont val="Arial Narrow"/>
        <family val="2"/>
      </rPr>
      <t xml:space="preserve">
Santuario de Flora Isla de la Corota:</t>
    </r>
    <r>
      <rPr>
        <sz val="11"/>
        <rFont val="Arial Narrow"/>
        <family val="2"/>
      </rPr>
      <t xml:space="preserve"> 66,66%
</t>
    </r>
    <r>
      <rPr>
        <b/>
        <sz val="11"/>
        <rFont val="Arial Narrow"/>
        <family val="2"/>
      </rPr>
      <t>SFF Galeras:</t>
    </r>
    <r>
      <rPr>
        <sz val="11"/>
        <rFont val="Arial Narrow"/>
        <family val="2"/>
      </rPr>
      <t xml:space="preserve"> 66,66%
</t>
    </r>
    <r>
      <rPr>
        <b/>
        <sz val="11"/>
        <rFont val="Arial Narrow"/>
        <family val="2"/>
      </rPr>
      <t xml:space="preserve">
Santuario de Fauna y Flora Otún Quimbaya:</t>
    </r>
    <r>
      <rPr>
        <sz val="11"/>
        <rFont val="Arial Narrow"/>
        <family val="2"/>
      </rPr>
      <t xml:space="preserve"> 66,66%
</t>
    </r>
    <r>
      <rPr>
        <b/>
        <sz val="11"/>
        <rFont val="Arial Narrow"/>
        <family val="2"/>
      </rPr>
      <t>PNN Los Nevados:</t>
    </r>
    <r>
      <rPr>
        <sz val="11"/>
        <rFont val="Arial Narrow"/>
        <family val="2"/>
      </rPr>
      <t xml:space="preserve"> 66,66%</t>
    </r>
  </si>
  <si>
    <t xml:space="preserve">1. (DTCA)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 </t>
  </si>
  <si>
    <r>
      <rPr>
        <b/>
        <sz val="11"/>
        <rFont val="Arial Narrow"/>
        <family val="2"/>
      </rPr>
      <t>PNN TAYRONA:</t>
    </r>
    <r>
      <rPr>
        <sz val="11"/>
        <rFont val="Arial Narrow"/>
        <family val="2"/>
      </rPr>
      <t xml:space="preserve"> 04/08/2022
</t>
    </r>
    <r>
      <rPr>
        <b/>
        <sz val="11"/>
        <rFont val="Arial Narrow"/>
        <family val="2"/>
      </rPr>
      <t>VIPIS:</t>
    </r>
    <r>
      <rPr>
        <sz val="11"/>
        <rFont val="Arial Narrow"/>
        <family val="2"/>
      </rPr>
      <t xml:space="preserve"> 04/08/2022
</t>
    </r>
    <r>
      <rPr>
        <b/>
        <sz val="11"/>
        <rFont val="Arial Narrow"/>
        <family val="2"/>
      </rPr>
      <t>CRSB</t>
    </r>
    <r>
      <rPr>
        <sz val="11"/>
        <rFont val="Arial Narrow"/>
        <family val="2"/>
      </rPr>
      <t xml:space="preserve">: 01/08/2022
</t>
    </r>
    <r>
      <rPr>
        <b/>
        <sz val="11"/>
        <rFont val="Arial Narrow"/>
        <family val="2"/>
      </rPr>
      <t>SFF LOS COLORADOS:</t>
    </r>
    <r>
      <rPr>
        <sz val="11"/>
        <rFont val="Arial Narrow"/>
        <family val="2"/>
      </rPr>
      <t xml:space="preserve"> 01/08/2022
</t>
    </r>
    <r>
      <rPr>
        <b/>
        <sz val="11"/>
        <rFont val="Arial Narrow"/>
        <family val="2"/>
      </rPr>
      <t>PNN OLD PROVIDENCE:</t>
    </r>
    <r>
      <rPr>
        <sz val="11"/>
        <rFont val="Arial Narrow"/>
        <family val="2"/>
      </rPr>
      <t xml:space="preserve"> 01/08/2022</t>
    </r>
  </si>
  <si>
    <r>
      <rPr>
        <b/>
        <sz val="11"/>
        <rFont val="Arial Narrow"/>
        <family val="2"/>
      </rPr>
      <t>DTCA: PNN TAYRONA</t>
    </r>
    <r>
      <rPr>
        <sz val="11"/>
        <rFont val="Arial Narrow"/>
        <family val="2"/>
      </rPr>
      <t xml:space="preserve">: El PNN Tayrona presenta como evidencias las matrices de control de ingresos, formas de pago y estadísticas de ingreso correspondientes al periodo mayo-junio Y julio en el área protegida, donde se consolidan los recaudos realizados durante el periodo, vale comentar que el parque estuvo cerrado del 01 al 15 de junio de 2022 (CERTIFICACIONES CONTADOR) (CONTROL DE INGRESOS) (FORMAS DE PAGO) (CIERRES DE CAJA)
</t>
    </r>
    <r>
      <rPr>
        <b/>
        <sz val="11"/>
        <rFont val="Arial Narrow"/>
        <family val="2"/>
      </rPr>
      <t>PNN Old Providence</t>
    </r>
    <r>
      <rPr>
        <sz val="11"/>
        <rFont val="Arial Narrow"/>
        <family val="2"/>
      </rPr>
      <t xml:space="preserve">: El AP se mantiene cerrada, ya que no se ha podido recuperar la infraestructura para la atención a visitantes
</t>
    </r>
    <r>
      <rPr>
        <b/>
        <sz val="11"/>
        <rFont val="Arial Narrow"/>
        <family val="2"/>
      </rPr>
      <t>VIPIS</t>
    </r>
    <r>
      <rPr>
        <sz val="11"/>
        <rFont val="Arial Narrow"/>
        <family val="2"/>
      </rPr>
      <t xml:space="preserve">: De acuerdo al procedinimiento  RECAUDO Y REGISTRO DE DERECHO DE INGRESO GRF_PR_17,   el  area protegida  realiza la consignacion del dinero recaudado de forma semanal y se adjunta estas consignaciones al informe de  financiero de visitantes.Evidencias: CONSIGNACIONES; CIERRES DE CAJA: CONSIGNACIONES.
</t>
    </r>
    <r>
      <rPr>
        <b/>
        <sz val="11"/>
        <rFont val="Arial Narrow"/>
        <family val="2"/>
      </rPr>
      <t>PNN CRSB</t>
    </r>
    <r>
      <rPr>
        <sz val="11"/>
        <rFont val="Arial Narrow"/>
        <family val="2"/>
      </rPr>
      <t xml:space="preserve">: el recaudo de ingreso al parque natural se realiza a través del convenio interadministrativo entre PNN y la corporación de turismo de Cartagena en el muelle la Bodeguita, la zona de embarque y desembarque permitido por el  Distrito de Cartagena y la DIMAR para zarpe y arribo de embarcaciones.Además se realizan ventas directas a diferentes hoteles cuyo recaudo se realiza a través de transferencias bancarias a la cuenta Fonam. Se anexan los (INFORMES DE RECAUDO; CDERTIFICADOS  CONTADOR)
</t>
    </r>
    <r>
      <rPr>
        <b/>
        <sz val="11"/>
        <rFont val="Arial Narrow"/>
        <family val="2"/>
      </rPr>
      <t xml:space="preserve">SFF Los colorados: </t>
    </r>
    <r>
      <rPr>
        <sz val="11"/>
        <rFont val="Arial Narrow"/>
        <family val="2"/>
      </rPr>
      <t xml:space="preserve">El 1 de junio de 2022 se realizó reunión con el equipo del SFF Los Colorados para revisión del Procedimiento Recaudo y Registro de derecho de ingreso, además de la Resolución No. 0152 del 24 de abril de 2017 de exentos de pago (anexo 1. Listado-memoria reunión 1-06-2022). Para el mes de mayo no hubo ingreso de visitantes (Anexo 2. informe ingreso de visitantes mayo 2022). En el mes de junio se hicieron las consignaciones en el Banco Agrario de acuerdo al número de visitantes que ingresaron (Anexo 3. soportes consignaciones junio, Anexo 4. informe ingreso de visitantes junio 2022). Así mismo, en el mes de julio se hicieron las respectivas consignaciones con los soportes requeridos (Anexo 5. soportes consignaciones julio, Anexo 6. informe ingreso de visitantes julio 2022).  Adicionalmente se llenaron y enviaron las matrices de control de ingresos y visitantes con los memorandos remisorios (Anexo 7. Memorando 20226750001563 31-05-2022, Anexo 8. Memorando 20226750001843 1-07-2022, Anexo 9. Memorando 20226750002163-1-08-2022). De la misma manera, se realizó el correspondiente balance de caja de manera semanal, teniendo en cuenta que el flujo de visitantes al área protegida no es diario, ante lo cual, se relaciona balance de la semana del 4 al 10 de junio (Anexo 10. Balance de la semana del 4 al 10 de junio), semana del 11 al 17 de junio (Anexo 11. Balance semana del 11 al 17 de junio), semana del 18 al 24 de junio (Anexo 12. Balance semana del 18 al 24 de junio), semana del 25 de junio al 2 de julio 2022 (Anexo 13. Balance semana del 25 de junio al 2 de julio 2022), semana del 9 de julio al 15 de julio 2022 (Anexo 14. Balance semana del 9 de julio al 15 de julio 2022), semana del 23 de julio al 31 de julio 2022 (Anexo 15. Balance semana del 23 de julio al 31 de julio 2022). </t>
    </r>
  </si>
  <si>
    <r>
      <rPr>
        <b/>
        <sz val="11"/>
        <rFont val="Arial Narrow"/>
        <family val="2"/>
      </rPr>
      <t>PNN TAYRONA: 16</t>
    </r>
    <r>
      <rPr>
        <sz val="11"/>
        <rFont val="Arial Narrow"/>
        <family val="2"/>
      </rPr>
      <t xml:space="preserve">/08/2022
</t>
    </r>
    <r>
      <rPr>
        <b/>
        <sz val="11"/>
        <rFont val="Arial Narrow"/>
        <family val="2"/>
      </rPr>
      <t>VIPIS: 16</t>
    </r>
    <r>
      <rPr>
        <sz val="11"/>
        <rFont val="Arial Narrow"/>
        <family val="2"/>
      </rPr>
      <t xml:space="preserve">/08/2022
</t>
    </r>
    <r>
      <rPr>
        <b/>
        <sz val="11"/>
        <rFont val="Arial Narrow"/>
        <family val="2"/>
      </rPr>
      <t>CRSB: 16</t>
    </r>
    <r>
      <rPr>
        <sz val="11"/>
        <rFont val="Arial Narrow"/>
        <family val="2"/>
      </rPr>
      <t xml:space="preserve">/08/2022
</t>
    </r>
    <r>
      <rPr>
        <b/>
        <sz val="11"/>
        <rFont val="Arial Narrow"/>
        <family val="2"/>
      </rPr>
      <t>SFF LOS COLORADOS:</t>
    </r>
    <r>
      <rPr>
        <sz val="11"/>
        <rFont val="Arial Narrow"/>
        <family val="2"/>
      </rPr>
      <t xml:space="preserve"> 16/08/2022
</t>
    </r>
    <r>
      <rPr>
        <b/>
        <sz val="11"/>
        <rFont val="Arial Narrow"/>
        <family val="2"/>
      </rPr>
      <t>PNN OLD PROVIDENCE: 16</t>
    </r>
    <r>
      <rPr>
        <sz val="11"/>
        <rFont val="Arial Narrow"/>
        <family val="2"/>
      </rPr>
      <t>/08/2022</t>
    </r>
  </si>
  <si>
    <r>
      <rPr>
        <b/>
        <sz val="11"/>
        <rFont val="Arial Narrow"/>
        <family val="2"/>
      </rPr>
      <t>DTCA: PNN TAYRONA</t>
    </r>
    <r>
      <rPr>
        <sz val="11"/>
        <rFont val="Arial Narrow"/>
        <family val="2"/>
      </rPr>
      <t xml:space="preserve">: Se presenta el inventario  de boletería manual con fecha de corte 31 de julio del PNN Tayrona ( Inventario boletería manual PNN Tayrona corte 31jul2022.pdf)
</t>
    </r>
    <r>
      <rPr>
        <b/>
        <sz val="11"/>
        <rFont val="Arial Narrow"/>
        <family val="2"/>
      </rPr>
      <t>PNN Old Providence:</t>
    </r>
    <r>
      <rPr>
        <sz val="11"/>
        <rFont val="Arial Narrow"/>
        <family val="2"/>
      </rPr>
      <t xml:space="preserve"> El AP se mantiene cerrada, ya que no se ha podido recuperar la infraestructura para la atención a visitantes
</t>
    </r>
    <r>
      <rPr>
        <b/>
        <sz val="11"/>
        <rFont val="Arial Narrow"/>
        <family val="2"/>
      </rPr>
      <t>VIPIS:</t>
    </r>
    <r>
      <rPr>
        <sz val="11"/>
        <rFont val="Arial Narrow"/>
        <family val="2"/>
      </rPr>
      <t xml:space="preserve"> Para llevar un mayor control  de la boleteria de acuedo al procedimiento de RECAUDO Y REGISTRO DE DERECHO DE INGRESO GRF_PR_17, se realizo el inventario mensual de la boleteria  asignada al Area Protegida.
 Evidencias: Inventario de control de boleteria
</t>
    </r>
    <r>
      <rPr>
        <b/>
        <sz val="11"/>
        <rFont val="Arial Narrow"/>
        <family val="2"/>
      </rPr>
      <t>PNN CRSB:</t>
    </r>
    <r>
      <rPr>
        <sz val="11"/>
        <rFont val="Arial Narrow"/>
        <family val="2"/>
      </rPr>
      <t xml:space="preserve"> Se reporta inventario mensual de boleteria en formato.  (INVENTARIO DE BOLETERÍA)
</t>
    </r>
    <r>
      <rPr>
        <b/>
        <sz val="11"/>
        <rFont val="Arial Narrow"/>
        <family val="2"/>
      </rPr>
      <t xml:space="preserve">SFF Los colorados: </t>
    </r>
    <r>
      <rPr>
        <sz val="11"/>
        <rFont val="Arial Narrow"/>
        <family val="2"/>
      </rPr>
      <t xml:space="preserve"> Se cuenta con el archivo denominado inventario boletería derecho de ingreso de áreas protegidas, en el cual se especifica la boletería con la cual cuenta el área protegida y de la que se lleva su control (INVENTARIO BOLETERIA SFF LOS COLORADOS). Así mismo, se remitió al la DTCA los informes de visitantes correspondiente a los meses de mayo, junio y julio. (INFORMES INGRESOS DE VISITANTES)  a través del sistema de Gestión Documental Orfeo (MEMORANDOS DE REMISIÓN A LA DTCA) dejando constancia en los memorandos del inventario y control de boletería de cada mes.</t>
    </r>
  </si>
  <si>
    <r>
      <rPr>
        <b/>
        <sz val="11"/>
        <rFont val="Arial Narrow"/>
        <family val="2"/>
      </rPr>
      <t>PNN TAYRONA</t>
    </r>
    <r>
      <rPr>
        <sz val="11"/>
        <rFont val="Arial Narrow"/>
        <family val="2"/>
      </rPr>
      <t xml:space="preserve"> 66,66%
</t>
    </r>
    <r>
      <rPr>
        <b/>
        <sz val="11"/>
        <rFont val="Arial Narrow"/>
        <family val="2"/>
      </rPr>
      <t>PNN Old Providence:</t>
    </r>
    <r>
      <rPr>
        <sz val="11"/>
        <rFont val="Arial Narrow"/>
        <family val="2"/>
      </rPr>
      <t xml:space="preserve"> 66,66%
</t>
    </r>
    <r>
      <rPr>
        <b/>
        <sz val="11"/>
        <rFont val="Arial Narrow"/>
        <family val="2"/>
      </rPr>
      <t xml:space="preserve">VIPIS </t>
    </r>
    <r>
      <rPr>
        <sz val="11"/>
        <rFont val="Arial Narrow"/>
        <family val="2"/>
      </rPr>
      <t xml:space="preserve">66,66%
</t>
    </r>
    <r>
      <rPr>
        <b/>
        <sz val="11"/>
        <rFont val="Arial Narrow"/>
        <family val="2"/>
      </rPr>
      <t>PNN CRSB:</t>
    </r>
    <r>
      <rPr>
        <sz val="11"/>
        <rFont val="Arial Narrow"/>
        <family val="2"/>
      </rPr>
      <t xml:space="preserve">  66,66%
</t>
    </r>
    <r>
      <rPr>
        <b/>
        <sz val="11"/>
        <rFont val="Arial Narrow"/>
        <family val="2"/>
      </rPr>
      <t>SFF Los colorados:</t>
    </r>
    <r>
      <rPr>
        <sz val="11"/>
        <rFont val="Arial Narrow"/>
        <family val="2"/>
      </rPr>
      <t xml:space="preserve"> 66.66%</t>
    </r>
  </si>
  <si>
    <t xml:space="preserve">1. (DTAN)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 </t>
  </si>
  <si>
    <r>
      <rPr>
        <b/>
        <sz val="11"/>
        <rFont val="Arial Narrow"/>
        <family val="2"/>
      </rPr>
      <t>DTAN:</t>
    </r>
    <r>
      <rPr>
        <sz val="11"/>
        <rFont val="Arial Narrow"/>
        <family val="2"/>
      </rPr>
      <t xml:space="preserve"> 16/08/2022</t>
    </r>
  </si>
  <si>
    <r>
      <rPr>
        <b/>
        <sz val="11"/>
        <rFont val="Arial Narrow"/>
        <family val="2"/>
      </rPr>
      <t xml:space="preserve">DTAN: </t>
    </r>
    <r>
      <rPr>
        <sz val="11"/>
        <rFont val="Arial Narrow"/>
        <family val="2"/>
      </rPr>
      <t>El SFF Iguaque no esta abierto al publico y no ha efecstuado venta de boletas  y por lo tanto no se relaciona evidncia de boleteria vendida y cierre de caja. ( No se aportan evidencias. PNN COCUY: Para el  segundo cuatriemestre de 2.022  se relacionan las avidencias que permiten  corroborar los controles  efectuado  por el PNN COCUY  en  los cierres  de caja diarios ( cierre de caja de Cocuy y cierre de caja Guican) donde se relacionan los valores recaudados cada semana.. Se adjuntan 3 carpetas de los meses mayo, junio y julio de 2022 ,  dentro de cada carpeta se encuentran discriminados por semana las consignaciones y los cierres de caja diarios.. Asi mismo  en cada parpeta de los meses relacionados se adjunta las consignaciones  en archivos diferenciados  por cada semana que fueron pagados  en el mes de mayo de 2022  y  tambien se relacionan las consignacionaciones de los anticipos pagados  de meses anteriores y  que se hace efectivo el ingreso en los meses  .(mayo , junio y julio) respectivamentte. En cada carpeta de los meses reportados se encuentran sub carpetas separadas por semanas que contiene  archivos  en PDF  con las consignadciones efectuadas de los anticipos  con  los dineros recibidos en cada uno de los meses referidos  y que su entrada se hace efectiva en el mes relacionado para el tercer trimestre de 2022. ANEXOS: MAYO DE 2022 CONSIGNACIONES E INFORME DIARIO DE CAJA ( al interior 4 carpetas por semana con los anexos descritos).- JUNIO DE 2022 CONSIGNACIONES E INFORME DIARIO DE CAJA    (al interior 4 carpetas por semana con los anexos descritos)..- JULIO DE 2022 CONSIGANCIONES E INFORMEDIARIO DE CAJA  (Al interior 4 carpetas por semana con los anexos descritos).</t>
    </r>
  </si>
  <si>
    <r>
      <rPr>
        <b/>
        <sz val="11"/>
        <rFont val="Arial Narrow"/>
        <family val="2"/>
      </rPr>
      <t>PNN DTAN:</t>
    </r>
    <r>
      <rPr>
        <sz val="11"/>
        <rFont val="Arial Narrow"/>
        <family val="2"/>
      </rPr>
      <t>16/08/2030</t>
    </r>
  </si>
  <si>
    <r>
      <rPr>
        <b/>
        <sz val="11"/>
        <rFont val="Arial Narrow"/>
        <family val="2"/>
      </rPr>
      <t xml:space="preserve">DTAN: </t>
    </r>
    <r>
      <rPr>
        <sz val="11"/>
        <rFont val="Arial Narrow"/>
        <family val="2"/>
      </rPr>
      <t>SFF Iguaque  Se adjunta inventario de boleteria del  enviado por el jefe  del AP con el memorando No. 20225730001953 donde  viene anexo relacion de  talonarios y boletas actualizados  para el segundo cuatriemstre de 2022.      ANEXOS: 1. MEMORANDO PNN IGUAQUE.  120225730001953.- 1.1 . RELACION DE BOLETERIA. PNN IGUAQUE.  120225730001953.                       El PNN el Cocuy envia memorando No. 20225680004783 donde  se adjunta 2 archivos con el inventario de boleteria  y los talonarios  que se encuentran  en el area protegida. .ANEXOS:  2. MEMORANDO PNN COCUY INVENTARIO TALONARIOS 31 JULIO 2022.- 2.1-  COCUY TALONARIOS CONSUMIDOS MES JULIO 2022.-  2.2  COCUY INVENTARIO TALONARIOS EXISTENTES  A JULIO 31 2022.</t>
    </r>
  </si>
  <si>
    <r>
      <rPr>
        <b/>
        <sz val="11"/>
        <rFont val="Arial Narrow"/>
        <family val="2"/>
      </rPr>
      <t xml:space="preserve">DTAN: </t>
    </r>
    <r>
      <rPr>
        <sz val="11"/>
        <rFont val="Arial Narrow"/>
        <family val="2"/>
      </rPr>
      <t>66%</t>
    </r>
  </si>
  <si>
    <t xml:space="preserve">1. (DTOR)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 </t>
  </si>
  <si>
    <r>
      <rPr>
        <b/>
        <sz val="11"/>
        <rFont val="Arial Narrow"/>
        <family val="2"/>
      </rPr>
      <t>PNN SIERRA DE LA MACARENA:</t>
    </r>
    <r>
      <rPr>
        <sz val="11"/>
        <rFont val="Arial Narrow"/>
        <family val="2"/>
      </rPr>
      <t xml:space="preserve"> 16/08/2022
</t>
    </r>
    <r>
      <rPr>
        <b/>
        <sz val="11"/>
        <rFont val="Arial Narrow"/>
        <family val="2"/>
      </rPr>
      <t xml:space="preserve">PNN CHINGAZA: </t>
    </r>
    <r>
      <rPr>
        <sz val="11"/>
        <rFont val="Arial Narrow"/>
        <family val="2"/>
      </rPr>
      <t xml:space="preserve">16/08/2022
</t>
    </r>
    <r>
      <rPr>
        <b/>
        <sz val="11"/>
        <rFont val="Arial Narrow"/>
        <family val="2"/>
      </rPr>
      <t xml:space="preserve">DTOR: </t>
    </r>
    <r>
      <rPr>
        <sz val="11"/>
        <rFont val="Arial Narrow"/>
        <family val="2"/>
      </rPr>
      <t>16/08/2022</t>
    </r>
  </si>
  <si>
    <r>
      <rPr>
        <b/>
        <sz val="11"/>
        <rFont val="Arial Narrow"/>
        <family val="2"/>
      </rPr>
      <t>PNN SIERRA DE LA MACARENA:</t>
    </r>
    <r>
      <rPr>
        <sz val="11"/>
        <rFont val="Arial Narrow"/>
        <family val="2"/>
      </rPr>
      <t xml:space="preserve"> Se realizó la custodia de la boleteria de acuerdo con el procedimiento. 
</t>
    </r>
    <r>
      <rPr>
        <b/>
        <sz val="11"/>
        <rFont val="Arial Narrow"/>
        <family val="2"/>
      </rPr>
      <t xml:space="preserve"> PNN CHINGAZA: </t>
    </r>
    <r>
      <rPr>
        <sz val="11"/>
        <rFont val="Arial Narrow"/>
        <family val="2"/>
      </rPr>
      <t xml:space="preserve">El área protegida no realiza recaudo de dinero en efectivo. 
</t>
    </r>
    <r>
      <rPr>
        <b/>
        <sz val="11"/>
        <rFont val="Arial Narrow"/>
        <family val="2"/>
      </rPr>
      <t>DTOR:</t>
    </r>
    <r>
      <rPr>
        <sz val="11"/>
        <rFont val="Arial Narrow"/>
        <family val="2"/>
      </rPr>
      <t xml:space="preserve"> Respecto del manejo de efectivo, en las dos Áreas protegidas de la DTOR que se encuentran abiertas al publico en el periodo de reporte, ninguna de las dos maneja dinero en efectivo, en ambos parques los visitantes hacen la respectiva consignación y es con dicho soporte con el cual en el área verifican la consignación y se procede a diligenciar las boletas para el ingreso al área. En cuanto a la custodia de la boleteria, el Pnn Chingaza, las guarda en el almacén de la sede de La Claera, para el caso del Pnn Macarena, son custodiadas en la oficina del parque en el municipio de La Macarena bajo llave.</t>
    </r>
  </si>
  <si>
    <r>
      <rPr>
        <b/>
        <sz val="11"/>
        <rFont val="Arial Narrow"/>
        <family val="2"/>
      </rPr>
      <t xml:space="preserve">PNN DTOR: </t>
    </r>
    <r>
      <rPr>
        <sz val="11"/>
        <rFont val="Arial Narrow"/>
        <family val="2"/>
      </rPr>
      <t xml:space="preserve"> 16/08/2022
</t>
    </r>
  </si>
  <si>
    <r>
      <rPr>
        <b/>
        <sz val="11"/>
        <rFont val="Arial Narrow"/>
        <family val="2"/>
      </rPr>
      <t xml:space="preserve">DTOR: </t>
    </r>
    <r>
      <rPr>
        <sz val="11"/>
        <rFont val="Arial Narrow"/>
        <family val="2"/>
      </rPr>
      <t>PNN SIERRA DE LA MACARENA: Se entrega inventario de boleteria del PNN Sierra de La Macarena a corte de julio de 2022. Anexo 1. Inventario_boleteria_PnMac27_07_2022.
PNN CHINGAZA:   Acción de control: se presenta el Inventario de Boletería con fecha de corte a 27 de julio de 2022. 
Anexos: 2.4 Inf_bolet_chingaza_julio.
DTOR: Las áreas pritegidas relacionan en el formato estipulado por Nivel Central los inventarios de boleteria en el cual señalan los numeros de talonarios y de boletas que se encuentran disponibles a la fecha. Anexo 1. inventario boleteria PNN Chingaza Anexo 2. inventario boleteria PNN Macarena.</t>
    </r>
  </si>
  <si>
    <r>
      <rPr>
        <b/>
        <sz val="11"/>
        <rFont val="Arial Narrow"/>
        <family val="2"/>
      </rPr>
      <t>PNN MACARENA</t>
    </r>
    <r>
      <rPr>
        <sz val="11"/>
        <rFont val="Arial Narrow"/>
        <family val="2"/>
      </rPr>
      <t xml:space="preserve"> 66%
</t>
    </r>
    <r>
      <rPr>
        <b/>
        <sz val="11"/>
        <rFont val="Arial Narrow"/>
        <family val="2"/>
      </rPr>
      <t>PNN CHINGAZA:</t>
    </r>
    <r>
      <rPr>
        <sz val="11"/>
        <rFont val="Arial Narrow"/>
        <family val="2"/>
      </rPr>
      <t xml:space="preserve"> 66%
</t>
    </r>
    <r>
      <rPr>
        <b/>
        <sz val="11"/>
        <rFont val="Arial Narrow"/>
        <family val="2"/>
      </rPr>
      <t xml:space="preserve">DTOR: </t>
    </r>
    <r>
      <rPr>
        <sz val="11"/>
        <rFont val="Arial Narrow"/>
        <family val="2"/>
      </rPr>
      <t>66%</t>
    </r>
  </si>
  <si>
    <t xml:space="preserve">1. (DTPA)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 </t>
  </si>
  <si>
    <r>
      <rPr>
        <b/>
        <sz val="11"/>
        <rFont val="Arial Narrow"/>
        <family val="2"/>
      </rPr>
      <t xml:space="preserve">DTPA: </t>
    </r>
    <r>
      <rPr>
        <sz val="11"/>
        <rFont val="Arial Narrow"/>
        <family val="2"/>
      </rPr>
      <t>Se realizan las respectivas consignaciones, tanto para el PNN Gorgona, Como para el PNN Utria y se adjunta como evidencia  los recibos de los meses abril, mayo, junio; adicionalmente se se informa que mediante poliza global de las entidades estatales número 2202222000384 se encuentra respaldo el recaudo del dinero recibido por ingresos
Evidencias:
-Recibos de consignación abril-PNN Utria
-Recibos de consignación mayo-PNN Utria
-Recibos de consignación junio-PNN Utria
-Recibos de consignación abril-PNN Gorgona
-Recibos de consignación mayo-PNN Gorgona
-Recibos de consignación junio-PNN Gorgona</t>
    </r>
  </si>
  <si>
    <r>
      <rPr>
        <b/>
        <sz val="11"/>
        <rFont val="Arial Narrow"/>
        <family val="2"/>
      </rPr>
      <t>PNN GORGONA</t>
    </r>
    <r>
      <rPr>
        <sz val="11"/>
        <rFont val="Arial Narrow"/>
        <family val="2"/>
      </rPr>
      <t xml:space="preserve"> 16/08/2022
</t>
    </r>
    <r>
      <rPr>
        <b/>
        <sz val="11"/>
        <rFont val="Arial Narrow"/>
        <family val="2"/>
      </rPr>
      <t>PNN UTRIA</t>
    </r>
    <r>
      <rPr>
        <sz val="11"/>
        <rFont val="Arial Narrow"/>
        <family val="2"/>
      </rPr>
      <t xml:space="preserve"> 16/08/2030</t>
    </r>
  </si>
  <si>
    <r>
      <rPr>
        <b/>
        <sz val="11"/>
        <rFont val="Arial Narrow"/>
        <family val="2"/>
      </rPr>
      <t xml:space="preserve">DTPA: </t>
    </r>
    <r>
      <rPr>
        <sz val="11"/>
        <rFont val="Arial Narrow"/>
        <family val="2"/>
      </rPr>
      <t xml:space="preserve"> realiza seguimiento a los informes remitidos mensualmente por las áreas, expidiendo certificación de los ingresos
PNN Gorgona: Informe mensual de boletería por parte de la línea estratégica de Ecoturismo, consolidando los mese abril, mayo, junio y julio
Evidencias:
-Informe de boleteria mayo-PNN Gorgona
-Informe de boleteria abril-PNN Gorgona
-Informe de boleteria junio-PNN Gorgona
PNN Utria: Informe mensual de boletería por parte de la línea estratégica de Ecoturismo, consolidando los  mese abril, mayo, junio y julio
Evidencias:
-Informe de boleteria mayo-PNN Utria
-Informe de boleteria abril-PNN Utria
-Informe de boleteria junio-PNN Utria
-Informe de boleteria julio-PNN Utria</t>
    </r>
  </si>
  <si>
    <r>
      <rPr>
        <b/>
        <sz val="11"/>
        <rFont val="Arial Narrow"/>
        <family val="2"/>
      </rPr>
      <t xml:space="preserve">PNN Gorgona: </t>
    </r>
    <r>
      <rPr>
        <sz val="11"/>
        <rFont val="Arial Narrow"/>
        <family val="2"/>
      </rPr>
      <t xml:space="preserve">66,66%
</t>
    </r>
    <r>
      <rPr>
        <b/>
        <sz val="11"/>
        <rFont val="Arial Narrow"/>
        <family val="2"/>
      </rPr>
      <t xml:space="preserve">PNN Utria: </t>
    </r>
    <r>
      <rPr>
        <sz val="11"/>
        <rFont val="Arial Narrow"/>
        <family val="2"/>
      </rPr>
      <t>66,66%</t>
    </r>
  </si>
  <si>
    <r>
      <rPr>
        <b/>
        <sz val="11"/>
        <rFont val="Arial Narrow"/>
        <family val="2"/>
      </rPr>
      <t xml:space="preserve">GGF: </t>
    </r>
    <r>
      <rPr>
        <sz val="11"/>
        <rFont val="Arial Narrow"/>
        <family val="2"/>
      </rPr>
      <t xml:space="preserve">Se llevó a cabo en conjunto con el Grupo de Gesitón Financiera la Socializacion del Procedimiento de Conflicto de Interes, esto en cumplimiento del riesgo de corrupción correspondiente al Grupo de Gestión Financiera, para lo cual se adjunta como evidencia correo recordatorio de cumplimiento al Procedimiento de Conflicto de Intereses de la entidad Código: GTH_PR_30 y presentación de socialización conflicto de intereses. </t>
    </r>
  </si>
  <si>
    <r>
      <rPr>
        <b/>
        <sz val="11"/>
        <rFont val="Arial Narrow"/>
        <family val="2"/>
      </rPr>
      <t>GGF:</t>
    </r>
    <r>
      <rPr>
        <sz val="11"/>
        <rFont val="Arial Narrow"/>
        <family val="2"/>
      </rPr>
      <t xml:space="preserve"> 16/08/2022</t>
    </r>
  </si>
  <si>
    <r>
      <rPr>
        <b/>
        <sz val="11"/>
        <rFont val="Arial Narrow"/>
        <family val="2"/>
      </rPr>
      <t xml:space="preserve">GGF: </t>
    </r>
    <r>
      <rPr>
        <sz val="11"/>
        <rFont val="Arial Narrow"/>
        <family val="2"/>
      </rPr>
      <t xml:space="preserve">Para el segundo cuatrimestre se cumplio en su totalidad con la ejecución de la acción, adicionalmente para el presente reporte se remite desde la Coordinación Financiera correo de recordatorio como medida de autocontrol al Proceso de Gestión de Recursos Financieros. </t>
    </r>
  </si>
  <si>
    <r>
      <rPr>
        <b/>
        <sz val="11"/>
        <rFont val="Arial Narrow"/>
        <family val="2"/>
      </rPr>
      <t>GGF:</t>
    </r>
    <r>
      <rPr>
        <sz val="11"/>
        <rFont val="Arial Narrow"/>
        <family val="2"/>
      </rPr>
      <t xml:space="preserve"> 100%</t>
    </r>
  </si>
  <si>
    <r>
      <rPr>
        <b/>
        <sz val="11"/>
        <rFont val="Arial Narrow"/>
        <family val="2"/>
      </rPr>
      <t>GGF</t>
    </r>
    <r>
      <rPr>
        <sz val="11"/>
        <rFont val="Arial Narrow"/>
        <family val="2"/>
      </rPr>
      <t>: 16/08/2022</t>
    </r>
  </si>
  <si>
    <r>
      <rPr>
        <b/>
        <sz val="11"/>
        <rFont val="Arial Narrow"/>
        <family val="2"/>
      </rPr>
      <t>GGF:</t>
    </r>
    <r>
      <rPr>
        <sz val="11"/>
        <rFont val="Arial Narrow"/>
        <family val="2"/>
      </rPr>
      <t xml:space="preserve"> Se adjunta evidencia que correponde a control existente donde se refleja el control dual de acceso al portal bancario. Así mismo se refleja en la evidencia adjunta en el reporte de pagos de portal bancario el perfil preparador, el cual esta a cargo del profesional de la Tesorería y el perfil aprobador esta a cargo del funcionario con funciones de pagaduría.</t>
    </r>
  </si>
  <si>
    <r>
      <rPr>
        <b/>
        <sz val="11"/>
        <rFont val="Arial Narrow"/>
        <family val="2"/>
      </rPr>
      <t>GGF:</t>
    </r>
    <r>
      <rPr>
        <sz val="11"/>
        <rFont val="Arial Narrow"/>
        <family val="2"/>
      </rPr>
      <t xml:space="preserve"> Durante el segundo cuatrimestre se lleva a cabo la elaboración, revisión y aprobación de la Guia para la realizacion de Pagos a través del portal Bancario, se encuentra en revisión para acoger las observaciones de la Oficina Asesora Planeación. Se encuentra en proceso para publicar y socializar.
</t>
    </r>
    <r>
      <rPr>
        <b/>
        <sz val="11"/>
        <rFont val="Arial Narrow"/>
        <family val="2"/>
      </rPr>
      <t>Evidencia:</t>
    </r>
    <r>
      <rPr>
        <sz val="11"/>
        <rFont val="Arial Narrow"/>
        <family val="2"/>
      </rPr>
      <t xml:space="preserve"> GUIA PAGOS PORTAL BANCARIO revisado OAP</t>
    </r>
  </si>
  <si>
    <r>
      <rPr>
        <b/>
        <sz val="11"/>
        <rFont val="Arial Narrow"/>
        <family val="2"/>
      </rPr>
      <t xml:space="preserve">GGF: </t>
    </r>
    <r>
      <rPr>
        <sz val="11"/>
        <rFont val="Arial Narrow"/>
        <family val="2"/>
      </rPr>
      <t>25%</t>
    </r>
  </si>
  <si>
    <r>
      <rPr>
        <b/>
        <sz val="11"/>
        <rFont val="Arial Narrow"/>
        <family val="2"/>
      </rPr>
      <t>GGF:</t>
    </r>
    <r>
      <rPr>
        <sz val="11"/>
        <rFont val="Arial Narrow"/>
        <family val="2"/>
      </rPr>
      <t xml:space="preserve"> Para el segundo cuatrimestre se adjunta como evidencia el reporte en SIIF de los pagos presupuestales generados con corte a julio. </t>
    </r>
  </si>
  <si>
    <r>
      <rPr>
        <b/>
        <sz val="11"/>
        <rFont val="Arial Narrow"/>
        <family val="2"/>
      </rPr>
      <t>GGF:</t>
    </r>
    <r>
      <rPr>
        <sz val="11"/>
        <rFont val="Arial Narrow"/>
        <family val="2"/>
      </rPr>
      <t xml:space="preserve"> Durante el periodo de abril a julio,  se elabora el informe de seguimiento a pagos presupuestales con traspaso a pagaduria de las direcciones territoriales, así las cosas se adjunta como evidencia  reporte en Excel de los pagos realizados con traspaso a pagaduría de
las Direcciones Territoriales e informe periodo abril- julio. 
Evidencia: 
1. INFORME SEGUIMIENTO PAGOS CON TRASPASO A PAGADURIA
2. PAGOS DTS TRASPASO A PAGADURIA MAYO JUN 2022 anexo</t>
    </r>
  </si>
  <si>
    <r>
      <rPr>
        <b/>
        <sz val="11"/>
        <rFont val="Arial Narrow"/>
        <family val="2"/>
      </rPr>
      <t xml:space="preserve">GGF: </t>
    </r>
    <r>
      <rPr>
        <sz val="11"/>
        <rFont val="Arial Narrow"/>
        <family val="2"/>
      </rPr>
      <t>13,33%</t>
    </r>
  </si>
  <si>
    <r>
      <rPr>
        <b/>
        <sz val="11"/>
        <rFont val="Arial Narrow"/>
        <family val="2"/>
      </rPr>
      <t xml:space="preserve">GGF: </t>
    </r>
    <r>
      <rPr>
        <sz val="11"/>
        <rFont val="Arial Narrow"/>
        <family val="2"/>
      </rPr>
      <t xml:space="preserve">Para el segundo cuatrimestre se cuenta con la versión modificada del los anexos del  Procedimiento del Boletin Diario de Caja y Bancos, se remiten mediante memorando 20224300011053  del 29 de julio, con el fin de ser actualizados en el SGI. 
Como evidencia se adjunta Modificacion al procedimiento de Impuestos, se encuentra en revision por parte de coordinacion financiera
</t>
    </r>
    <r>
      <rPr>
        <b/>
        <sz val="11"/>
        <rFont val="Arial Narrow"/>
        <family val="2"/>
      </rPr>
      <t xml:space="preserve">Evidencia:
</t>
    </r>
    <r>
      <rPr>
        <sz val="11"/>
        <rFont val="Arial Narrow"/>
        <family val="2"/>
      </rPr>
      <t xml:space="preserve">1. grfn_pr_18_gestion-de-impuestos-_propuesta 25-04-2022
2. grfn_fo_15_boletin-caja-bancos-justificacion-saldos-en-bancos-
3. grfn_fo_14_-boletin-caja-bancos-informe-detallado-de-bancos-vs-saldos-contables-
4. grfn_fo_03_boletin-caja-bancos (1)
5. Memorando envío formatos
6. Formato solciitud cambios
</t>
    </r>
  </si>
  <si>
    <r>
      <rPr>
        <b/>
        <sz val="11"/>
        <rFont val="Arial Narrow"/>
        <family val="2"/>
      </rPr>
      <t xml:space="preserve">GGF: </t>
    </r>
    <r>
      <rPr>
        <sz val="11"/>
        <rFont val="Arial Narrow"/>
        <family val="2"/>
      </rPr>
      <t>10%</t>
    </r>
  </si>
  <si>
    <r>
      <rPr>
        <b/>
        <sz val="11"/>
        <rFont val="Arial Narrow"/>
        <family val="2"/>
      </rPr>
      <t>GGF:</t>
    </r>
    <r>
      <rPr>
        <sz val="11"/>
        <rFont val="Arial Narrow"/>
        <family val="2"/>
      </rPr>
      <t xml:space="preserve"> Para el segundo cuatrimestre se cuenta con la versión modificada del los anexos del Procedimiento de Cadena Presupuestal.
Evidencia: PROPUESTA MODIFICACION CADENA PPTAL</t>
    </r>
  </si>
  <si>
    <r>
      <rPr>
        <b/>
        <sz val="11"/>
        <rFont val="Arial Narrow"/>
        <family val="2"/>
      </rPr>
      <t xml:space="preserve">GGF: </t>
    </r>
    <r>
      <rPr>
        <sz val="11"/>
        <rFont val="Arial Narrow"/>
        <family val="2"/>
      </rPr>
      <t>5%</t>
    </r>
  </si>
  <si>
    <t>Posibilidad de recibir o solicitar cualquier dádiva o beneficio a nombre propio o de terceros con el fin de responder las PQRSD fuera de los términos legales establecidos.</t>
  </si>
  <si>
    <t>Posibilidad de recibir o solicitar cualquier dádiva o beneficio a nombre propio o de terceros con el fin de responder las PQRSD fuera de los términos legales establecidos</t>
  </si>
  <si>
    <t>2. El responsable asignado en Nivel Central quincenalmente verifica que la respuesta dada al peticionario cumpla con los criterios definidos por el proceso para lograr el correcto cierre del trámite en el sistema de gestión documental, mediante la revisión de los criterios en la matriz de seguimiento de PQRSD del Grupo de Servicio al Ciudadano. En caso de desviación se solicita a la dependencia responsable el cumplimiento del criterio.</t>
  </si>
  <si>
    <t>1. Cada responsable asignado en cada Dirección Territorial y en Nivel Central cada vez que se requiera, verifica la fecha de vencimiento de PQRSD en el sistema de gestión documental con el proposito de prevenir incumplimientos en los terminos de ley para dar respuesta, mediante la generación de alertas por medio de correo electrónico, al responsable de generar la respuesta. En caso de no ejecutar la verificación debe realizarse de inmediato. 
Nota: Se aclara que para las áreas protegidas que no reciban PQRSD se remitirán correos electrónicos recordando los tiempos de respuesta legalmente establecidos.</t>
  </si>
  <si>
    <t>1. El equipo de trabajo del proceso de Gestión de Tecnologías y Seguridad de la Información realizará seguimiento al conocimiento y apropiación de los lineamientos estandarizados y documentados por la Entidad relacionados con el procedimiento de conflicto de intereses,  con el objetivo de ser implementado y ejecutado; el ejercicio se realizará mediante una encuesta de conocimiento trimestral. En caso de desviaciones (que la persona no tenga conocimiento) se socializará los lineamientos del tema y se realizará nuevamente la encuesta.</t>
  </si>
  <si>
    <t>1.Los profesionales del GTEA revisan trimestralmente el cumplimiento de los requisitos de la salida de trámites para verificar tiempos  con el objetivo de dar cumplimiento a la ejecución de cada fase de conformidad al procedimiento establecido para cada tipo de trámite.
Evidencia: Informe de salida no conforme y registro de control, tratamiento y seguimiento de salidas no conformes. en caso de desviación o incumplimento en los tiempos se determina una acción de tratamiento y un seguimiento respectivo. Nota. Solo se presentaran los tres primeros trimestre del año por los cortes de presentación de los monitoreo de riesgos.</t>
  </si>
  <si>
    <t>1. El responsable (Jefe de Área Protegida (DTAM), Director Territorial (DTAM), Subdirectora de Gestión y Manejo) elaborará el reporte de inicio y/o impulso de las investigaciones sancionatorias ambientales que se hayan gestionado en el periodo de reporte, cada vez que sea necesario en el ámbito de sus competencias y/o obligaciones, posteriormente evaluará que la decisión de impulso es acorde a la Ley 1333 de 2009 y la resolución 476 del 28 de diciembre de 2012 - PNN. En caso de identificar que no esta en el marco de las competencias y/o aplicación de la ley, la elaboración del impulso no se podrá realizar, debiendose revisar el marco legal y/o se asignará al competente. Evidencia: actos administrativos (resoluciones, autos), oficios de respuesta de peticiones allegados por entes de control o interesados y su correspondiente constancia de envío.</t>
  </si>
  <si>
    <t>Correos electronicos de la remisión y/o reporte ORFEO de las actuaciones sancionatorias en el marco de la Ley 1333 de 2009 a la DT de su jurisdicción, en los términos de la resolución de competencia 476 de 2012. En caso de no presentarse conductas sancionarias la evidencia corresponderá a un correo electrónico y/o reporte de ORFEO donde se informe este hecho a la respectiva DT.</t>
  </si>
  <si>
    <t>1. El responsable (Jefe de Área Protegida (DTAO), Director Territorial (DTAO), Subdirectora de Gestión y Manejo) elaborará el reporte de inicio y/o impulso de las investigaciones sancionatorias ambientales que se hayan gestionado en el periodo de reporte, cada vez que sea necesario en el ámbito de sus competencias y/o obligaciones, posteriormente evaluará que la decisión de impulso es acorde a la Ley 1333 de 2009 y la resolución 476 del 28 de diciembre de 2012 - PNN. En caso de identificar que no esta en el marco de las competencias y/o aplicación de la ley, la elaboración del impulso no se podrá realizar, debiendose revisar el marco legal y/o se asignará al competente. Evidencia: actos administrativos (resoluciones, autos), oficios de respuesta de peticiones allegados por entes de control o interesados y su correspondiente constancia de envío.</t>
  </si>
  <si>
    <t>1. El responsable (Jefe de Área Protegida (DTCA), Director Territorial (DTCA), Subdirectora de Gestión y Manejo) elaborará el reporte de inicio y/o impulso de las investigaciones sancionatorias ambientales que se hayan gestionado en el periodo de reporte, cada vez que sea necesario en el ámbito de sus competencias y/o obligaciones, posteriormente evaluará que la decisión de impulso es acorde a la Ley 1333 de 2009 y la resolución 476 del 28 de diciembre de 2012 - PNN. En caso de identificar que no esta en el marco de las competencias y/o aplicación de la ley, la elaboración del impulso no se podrá realizar, debiendose revisar el marco legal y/o se asignará al competente. Evidencia: actos administrativos (resoluciones, autos), oficios de respuesta de peticiones allegados por entes de control o interesados y su correspondiente constancia de envío.</t>
  </si>
  <si>
    <t>1. El responsable (Jefe de Área Protegida (DTAN), Director Territorial (DTAN), Subdirectora de Gestión y Manejo) elaborará el reporte de inicio y/o impulso de las investigaciones sancionatorias ambientales que se hayan gestionado en el periodo de reporte, cada vez que sea necesario en el ámbito de sus competencias y/o obligaciones, posteriormente evaluará que la decisión de impulso es acorde a la Ley 1333 de 2009 y la resolución 476 del 28 de diciembre de 2012 - PNN. En caso de identificar que no esta en el marco de las competencias y/o aplicación de la ley, la elaboración del impulso no se podrá realizar, debiendose revisar el marco legal y/o se asignará al competente. Evidencia:actos administrativos (resoluciones, autos), oficios de respuesta de peticiones allegados por entes de control o interesados y su correspondiente constancia de envío.</t>
  </si>
  <si>
    <t>1. El responsable (Jefe de Área Protegida (DTOR), Director Territorial (DTOR), Subdirectora de Gestión y Manejo) elaborará el reporte de inicio y/o impulso de las investigaciones sancionatorias ambientales que se hayan gestionado en el periodo de reporte, cada vez que sea necesario en el ámbito de sus competencias y/o obligaciones, posteriormente evaluará que la decisión de impulso es acorde a la Ley 1333 de 2009 y la resolución 476 del 28 de diciembre de 2012 - PNN. En caso de identificar que no esta en el marco de las competencias y/o aplicación de la ley, la elaboración del impulso no se podrá realizar, debiendose revisar el marco legal y/o se asignará al competente. Evidencia: actos administrativos (resoluciones, autos), oficios de respuesta de peticiones allegados por entes de control o interesados y su correspondiente constancia de envío.</t>
  </si>
  <si>
    <t>1. El responsable (Jefe de Área Protegida (DTPA, Director Territorial (DTPA), Subdirectora de Gestión y Manejo) elaborará el reporte de inicio y/o impulso de las investigaciones sancionatorias ambientales que se hayan gestionado en el periodo de reporte, cada vez que sea necesario en el ámbito de sus competencias y/o obligaciones, posteriormente evaluará que la decisión de impulso es acorde a la Ley 1333 de 2009 y la resolución 476 del 28 de diciembre de 2012 - PNN. En caso de identificar que no esta en el marco de las competencias y/o aplicación de la ley, la elaboración del impulso no se podrá realizar, debiendose revisar el marco legal y/o se asignará al competente. Evidencia: actos administrativos (resoluciones, autos), oficios de respuesta de peticiones allegados por entes de control o interesados y su correspondiente constancia de envío.</t>
  </si>
  <si>
    <t xml:space="preserve">GESTIÓN DE RECURSOS FÍSICOS </t>
  </si>
  <si>
    <t xml:space="preserve">PNN LAS ORQUÍDEAS </t>
  </si>
  <si>
    <t>PNN SERRANÍA YARIGUIES</t>
  </si>
  <si>
    <t>PNN URAMBA BAHÍA MÁLAGA</t>
  </si>
  <si>
    <t>PNN SERRANÍA DEL CHIRIBIQUETE</t>
  </si>
  <si>
    <t xml:space="preserve">SFF OTÚN QUIMBAYA </t>
  </si>
  <si>
    <t>Gestión de Recursos Financieros</t>
  </si>
  <si>
    <t>PNN SERRANÍA DE LOS CHURUMBELOS</t>
  </si>
  <si>
    <t>SF ACANDI PLAYÓN Y PLAYONA</t>
  </si>
  <si>
    <t>PNN COMPLEJO VOLCÁNICO DOÑA JUANA</t>
  </si>
  <si>
    <t>SFF CIÉNAGA GRANDE SANTA MARTA</t>
  </si>
  <si>
    <t>SFF EL CORCHAL MONO HERNÁNDEZ</t>
  </si>
  <si>
    <t>SFF GUANENTÁ ALTO RIO FONCE</t>
  </si>
  <si>
    <r>
      <rPr>
        <b/>
        <sz val="12"/>
        <color indexed="8"/>
        <rFont val="Arial Narrow"/>
        <family val="2"/>
      </rPr>
      <t>NOTA</t>
    </r>
    <r>
      <rPr>
        <sz val="12"/>
        <color indexed="8"/>
        <rFont val="Arial Narrow"/>
        <family val="2"/>
      </rPr>
      <t>. En caso de requerir información adicional sobre los cambios ejecutados, se recomienda remitir un correo electrónico a calidad.planeacion@parquesnacionales.gov.co, indicado el Número de riesgo, el proceso, con una breve justificación de la causa del requerimiento.</t>
    </r>
  </si>
  <si>
    <t>MAPA DE RIESGOS DE GESTIÓN, CORRUPCIÓN Y SEGURIDAD DE LA INFORMACIÓN
CONTROL DE CAMBIOS MAPA DE RIESGOS (GESTIÓN, CORRUPCIÓN Y SEGURIDAD DIGITAL) -MATRIZ DE OPORTUNIDADES</t>
  </si>
  <si>
    <t>Caracterización de la planta de personal actualizada con la información registrada en el SIGEP</t>
  </si>
  <si>
    <t>Contar con la consolidación en un solo lugar que permite la identificación del estado actual del instrumento de planificación de las RNSC, facilitando la obtención de información para el análisis de efectividad y disminuyendo los tiempos de consulta y evitando la dispersión de la información.</t>
  </si>
  <si>
    <t>Aumento de conocimiento de los funcionarios o contratistas en temas requeridos para el desarrollo de las funciones.</t>
  </si>
  <si>
    <t>Fortalecer los conocimientos a los servidores de PNNC en temas de Gestión de Documental electrónica y física.</t>
  </si>
  <si>
    <t>Contribuir a la conservación y prevención de los documentos y archivos de PNNC como memoria histórica de la Entidad y el País.</t>
  </si>
  <si>
    <t>Entidades del sector público y/o privado organizan ferias de servicio al ciudadano, que permiten facilitar a la población  el acceso a la información de la entidad y los trámites y servicios.</t>
  </si>
  <si>
    <t>Listado de Asistencia
Registro fotográfico</t>
  </si>
  <si>
    <t>Búsqueda permanente de eficiencia ambiental en el manejo de recursos, que se reflejan en menores consumos y menores costos</t>
  </si>
  <si>
    <t>PNN CHURUMBELOS - Jefe del área protegida</t>
  </si>
  <si>
    <t>Realizar jornadas de socialización al interior del equipo, para fortalecer el desarrollo de actividades y de gestión del área protegida bajo condiciones de seguridad y adecuado relacionamiento con actores estratégicos.</t>
  </si>
  <si>
    <t>RNN PUINAWAI - Jefe del área protegida</t>
  </si>
  <si>
    <t>Fortalecimiento de los procesos, a través de seguimientos con el equipo del área, que contribuya al cumplimiento de los objetivos estratégicos del área protegida.</t>
  </si>
  <si>
    <t>PNN YAIGOJE - área protegida</t>
  </si>
  <si>
    <t>Continuar fortaleciendo los espacios de acercamiento y concertación, en el marco de los Acuerdos Políticos de Voluntades con los pueblos indígenas, los cuales se desarrollarían dentro de las posibilidades que la situación de emergencia sanitaria lo permita, inclusive le orden publico.</t>
  </si>
  <si>
    <t>Obtener una priorización objetiva de las necesidades de cooperación en las áreas protegidas que administra PNNC para aumentar la eficiencia de dicha cooperación al mejorar su redistribución bajo criterios de equidad y al mejorar la diversificación de cooperantes.</t>
  </si>
  <si>
    <t>Generar documento con la propuesta de priorización de las necesidades de PNNC que permita estructurar el portafolio de cooperación internacional y asuntos internacionales.</t>
  </si>
  <si>
    <t>Documento de priorización para la estructuración del portafolio de cooperación internacional y asuntos internacionales.</t>
  </si>
  <si>
    <r>
      <rPr>
        <b/>
        <sz val="11"/>
        <rFont val="Arial Narrow"/>
        <family val="2"/>
      </rPr>
      <t>GGH</t>
    </r>
    <r>
      <rPr>
        <sz val="11"/>
        <rFont val="Arial Narrow"/>
        <family val="2"/>
      </rPr>
      <t xml:space="preserve"> 20/04/2022</t>
    </r>
  </si>
  <si>
    <r>
      <rPr>
        <b/>
        <sz val="11"/>
        <rFont val="Arial Narrow"/>
        <family val="2"/>
      </rPr>
      <t>GGH -</t>
    </r>
    <r>
      <rPr>
        <sz val="11"/>
        <rFont val="Arial Narrow"/>
        <family val="2"/>
      </rPr>
      <t xml:space="preserve">  Teniendo en cuenta la actualización del sistema de información y gestión del empleo público - SIGEP a su segunda versión, se realizaron mesas de trabajo con asesoría del Departamento Administrativo de la Función Pública - DAFP con el fin de actualizar el Plan de monitoreo SIGEP del GGH, sin embargo se han adelantado actividades en dicho sistema como lo es la activación de usuarios, aprobación de hojas de vida y vinculación a empleos, el cual corresponde a un total de 500 funcionarios vinculados de los cargos actualmente provistos. Es de aclarar que está en proceso de depuración los registros en el SIGEP II conforme a los movimientos de la planta de personal y el cambio de la Plataforma. Ver anexo en  ANEXO 4</t>
    </r>
  </si>
  <si>
    <r>
      <rPr>
        <b/>
        <sz val="11"/>
        <rFont val="Arial Narrow"/>
        <family val="2"/>
      </rPr>
      <t xml:space="preserve">GGH </t>
    </r>
    <r>
      <rPr>
        <sz val="11"/>
        <rFont val="Arial Narrow"/>
        <family val="2"/>
      </rPr>
      <t>20%</t>
    </r>
  </si>
  <si>
    <r>
      <rPr>
        <b/>
        <sz val="11"/>
        <rFont val="Arial Narrow"/>
        <family val="2"/>
      </rPr>
      <t>GGH -</t>
    </r>
    <r>
      <rPr>
        <sz val="11"/>
        <rFont val="Arial Narrow"/>
        <family val="2"/>
      </rPr>
      <t xml:space="preserve">  Teniendo en cuenta la actualización del sistema de información y gestión del empleo público - SIGEP a su segunda versión, se encuentra en construcción la actualización en su versión II el plan de monitoreo SIGEP, sin embargo se han adelantado actividades en dicho sistema como lo es:
Expedición de la circular 20224400000034, ACTUALIZACIÓN DE LA INFORMACIÓN EN LA HOJA DE VIDA – SIGEP II. 
Generación de encuesta caracterización del Talento Humano Para fortalecer el informe de caracterización de la planta de personal, se cuenta con un borrador de informe, toda vez que se esta depurando la información reportada. 
la activación de usuarios, aprobación de hojas de vida y vinculación a empleos, el cual corresponde a un total de 510  funcionarios vinculados de los cargos actualmente provistos, Es de aclarar que está en proceso de depuración los registros en el SIGEP II conforme a los movimientos de la planta de personal y el cambio de la Plataforma 
EVIDENCIA ANEXO 4</t>
    </r>
  </si>
  <si>
    <r>
      <rPr>
        <b/>
        <sz val="11"/>
        <rFont val="Arial Narrow"/>
        <family val="2"/>
      </rPr>
      <t>GGH</t>
    </r>
    <r>
      <rPr>
        <sz val="11"/>
        <rFont val="Arial Narrow"/>
        <family val="2"/>
      </rPr>
      <t xml:space="preserve"> 65%</t>
    </r>
  </si>
  <si>
    <r>
      <rPr>
        <b/>
        <sz val="11"/>
        <rFont val="Arial Narrow"/>
        <family val="2"/>
      </rPr>
      <t xml:space="preserve">GCM </t>
    </r>
    <r>
      <rPr>
        <sz val="11"/>
        <rFont val="Arial Narrow"/>
        <family val="2"/>
      </rPr>
      <t xml:space="preserve">En el marco de las acciones de comunicación en el marco de la política del SINAP, para  este periodo se realizó el diseño y conceptualización de la CAMPAÑA “CONOCE PARQUES”, la cual tuvo diferentes acciones que se realizaron durante los meses de febrero y marzo, se elaboró el diseño de 4 videos sobre la campaña y se socializaron a través de las redes sociales.
Mes de Febrero: se elaboraron 2 videos sobre la campaña “Conoce Parques” a nivel interno intranet y externo en redes sociales
https://drive.google.com/drive/folders/14GCNxs3cRpAfHpYSqio0T_95LEjkdsK0
Anexos: 
Anexo 1 SPOT 1.mp4
Anexo 2 SPOT 2.mp4
Anexo 3 CAMPAÑA CONOCER PARQUES.docx
Mes de Marzo: Se elaboraron 2 videos sobre la campaña “Conoce Parques”,  socializadas a nivel interno en pantallas e intranet y externo en redes sociales
https://drive.google.com/drive/folders/1eh2oS36WoE5ZIuIoYco_rL9TTGvkRFoe
Anexos: 
Anexo 4 Video 2022-03-10 at 4.24.49 PM.mp4
Anexo 5 Video 2022-03-10 at 3.14.35 PM.mp4
Anexo 6 CAMPAÑA CONOCER PARQUES (1) (2).docx
</t>
    </r>
  </si>
  <si>
    <r>
      <rPr>
        <b/>
        <sz val="11"/>
        <rFont val="Arial Narrow"/>
        <family val="2"/>
      </rPr>
      <t xml:space="preserve">GCM </t>
    </r>
    <r>
      <rPr>
        <sz val="11"/>
        <rFont val="Arial Narrow"/>
        <family val="2"/>
      </rPr>
      <t>33,33%</t>
    </r>
  </si>
  <si>
    <r>
      <rPr>
        <b/>
        <sz val="11"/>
        <rFont val="Arial Narrow"/>
        <family val="2"/>
      </rPr>
      <t xml:space="preserve">GCM: </t>
    </r>
    <r>
      <rPr>
        <sz val="11"/>
        <rFont val="Arial Narrow"/>
        <family val="2"/>
      </rPr>
      <t>En el marco de las acciones de comunicación para la socialización de la política del SINAP, el Grupo de comunicaciones socializó una campaña para dar a conocer parques a través del correo y las redes de la entidad. 
A nivel interno se actualizaron los fondos de pantalla de los PC a nivel nacional y se publicó una pieza gráfica en el boletín interno "Al día con Parques". 
A nivel externo se publicó una pieza grafica y un video que hablan del SINAP a través de las redes sociales. Anexo #1 Evidencias Internas, Anexo #2 Evidencias Externas.</t>
    </r>
  </si>
  <si>
    <r>
      <rPr>
        <b/>
        <sz val="11"/>
        <rFont val="Arial Narrow"/>
        <family val="2"/>
      </rPr>
      <t xml:space="preserve">GGIS: </t>
    </r>
    <r>
      <rPr>
        <sz val="11"/>
        <rFont val="Arial Narrow"/>
        <family val="2"/>
      </rPr>
      <t>Se cuenta con una matriz donde se consolida en un solo lugar los Planes de Manejo de las RNSC que efectúan el registro ante la entidad, esto ha permitido la identificación del estado actual de estos instrumento de planificación de las RNSC, facilitando la obtención de información para el análisis de efectividad y disminuyendo los tiempos de consulta y evitando la dispersión de la información, se adjunta la matriz con corte a al 19 de abril 2022.
Acción 1   20220419 ARCHIVO BASE PLAN DE MANEJO</t>
    </r>
  </si>
  <si>
    <r>
      <rPr>
        <b/>
        <sz val="11"/>
        <rFont val="Arial Narrow"/>
        <family val="2"/>
      </rPr>
      <t xml:space="preserve">GGIS: </t>
    </r>
    <r>
      <rPr>
        <sz val="11"/>
        <rFont val="Arial Narrow"/>
        <family val="2"/>
      </rPr>
      <t>33,33%</t>
    </r>
  </si>
  <si>
    <r>
      <rPr>
        <b/>
        <sz val="11"/>
        <rFont val="Arial Narrow"/>
        <family val="2"/>
      </rPr>
      <t xml:space="preserve">GGIS: </t>
    </r>
    <r>
      <rPr>
        <sz val="11"/>
        <rFont val="Arial Narrow"/>
        <family val="2"/>
      </rPr>
      <t>22/08/2022</t>
    </r>
  </si>
  <si>
    <r>
      <rPr>
        <b/>
        <sz val="11"/>
        <rFont val="Arial Narrow"/>
        <family val="2"/>
      </rPr>
      <t xml:space="preserve">GGIS: </t>
    </r>
    <r>
      <rPr>
        <sz val="11"/>
        <rFont val="Arial Narrow"/>
        <family val="2"/>
      </rPr>
      <t xml:space="preserve">Se actualiza la matriz de registro de planes de manejo de RNSC con lo allegado a la subdirección de gestión y manejo de áreas protegidas. Se replantean campos que permiten facilidad de consulta frente a expedientes y correcta interacción con RUNAP.
</t>
    </r>
    <r>
      <rPr>
        <b/>
        <sz val="11"/>
        <rFont val="Arial Narrow"/>
        <family val="2"/>
      </rPr>
      <t xml:space="preserve">Anexo 1: </t>
    </r>
    <r>
      <rPr>
        <sz val="11"/>
        <rFont val="Arial Narrow"/>
        <family val="2"/>
      </rPr>
      <t xml:space="preserve">  reporte_areas_2022-08-05(1)</t>
    </r>
  </si>
  <si>
    <r>
      <rPr>
        <b/>
        <sz val="11"/>
        <rFont val="Arial Narrow"/>
        <family val="2"/>
      </rPr>
      <t xml:space="preserve">GGIS: </t>
    </r>
    <r>
      <rPr>
        <sz val="11"/>
        <rFont val="Arial Narrow"/>
        <family val="2"/>
      </rPr>
      <t>66,66%</t>
    </r>
  </si>
  <si>
    <r>
      <rPr>
        <b/>
        <sz val="11"/>
        <rFont val="Arial Narrow"/>
        <family val="2"/>
      </rPr>
      <t xml:space="preserve">GCI: </t>
    </r>
    <r>
      <rPr>
        <sz val="11"/>
        <rFont val="Arial Narrow"/>
        <family val="2"/>
      </rPr>
      <t>Para el 1° cuatrimestre de 2022, el Grupo de Control Interno, por medio del correo de Buzón Comunicaciones realizó dos (2) campañas de Autocontrol, las cuales son una de las herramientas utilizadas por Control Interno para mantener el interés e interiorizar el Sistema de Control Interno en la Entidad, permitiendo el fortalecimiento y generando conciencia del papel que representa cada servidor y líder de proceso en la realización de sus actividades cotidianas frente al autocontrol.
Anexo No.25 Correo - Características personales para el autocontrol
Anexo No.26 Correo - ¿QUÉ ES EL AUTOCONTROL.
Anexo No.27 Correo - ESTE MENSAJE ES PARA USTED... SERVIDOR PÚBLICO</t>
    </r>
  </si>
  <si>
    <r>
      <rPr>
        <b/>
        <sz val="11"/>
        <rFont val="Arial Narrow"/>
        <family val="2"/>
      </rPr>
      <t xml:space="preserve">GCI: </t>
    </r>
    <r>
      <rPr>
        <sz val="11"/>
        <rFont val="Arial Narrow"/>
        <family val="2"/>
      </rPr>
      <t>Para el  segundo cuatrimestre de 2022, el Grupo de Control Interno, por medio del correo de Buzón Comunicaciones realizó tres (3) campañas de Autocontrol, las cuales son una de las herramientas utilizadas por Control Interno para mantener el interés e interiorizar el Sistema de Control Interno en la Entidad, permitiendo el fortalecimiento y generando conciencia del papel que representa cada servidor y líder de proceso en la realización de sus actividades cotidianas frente al autocontrol.
Anexo No. 84  correo publicación CAMPAÑA  - 30 JUNIO 2022
Anexo No.85. correo Publicado Autocontrol - 29 JULIO  2022
Anexo No.86 Publicado Autocontrol - 18 AGOSTO 2022</t>
    </r>
  </si>
  <si>
    <r>
      <rPr>
        <b/>
        <sz val="11"/>
        <rFont val="Arial Narrow"/>
        <family val="2"/>
      </rPr>
      <t xml:space="preserve">GCI: </t>
    </r>
    <r>
      <rPr>
        <sz val="11"/>
        <rFont val="Arial Narrow"/>
        <family val="2"/>
      </rPr>
      <t>66%</t>
    </r>
  </si>
  <si>
    <r>
      <rPr>
        <b/>
        <sz val="11"/>
        <rFont val="Arial Narrow"/>
        <family val="2"/>
      </rPr>
      <t xml:space="preserve">GGH </t>
    </r>
    <r>
      <rPr>
        <sz val="11"/>
        <rFont val="Arial Narrow"/>
        <family val="2"/>
      </rPr>
      <t>11/04/2022</t>
    </r>
  </si>
  <si>
    <r>
      <rPr>
        <b/>
        <sz val="11"/>
        <rFont val="Arial Narrow"/>
        <family val="2"/>
      </rPr>
      <t>OCDI.</t>
    </r>
    <r>
      <rPr>
        <sz val="11"/>
        <rFont val="Arial Narrow"/>
        <family val="2"/>
      </rPr>
      <t xml:space="preserve"> La Auxiliar Administrativa y el Profesional Universitario, asistieron al Curso Virtual - Primer Respondiente, realizado por la Secretaria Distrital de Salud, el Cuerpo Oficia de Bomberos y el IDIGER, el día 24 y 28 de marzo de 2022, respectivamente. 
Ver Anexo. "Constancia - CURSO PRIMER RESPONDIENTE CLAUDIA Constancia Curso Virtual Primer Respondiente - EMILIANO MAPE EMILIANO"</t>
    </r>
  </si>
  <si>
    <r>
      <rPr>
        <b/>
        <sz val="11"/>
        <rFont val="Arial Narrow"/>
        <family val="2"/>
      </rPr>
      <t>OCDI.</t>
    </r>
    <r>
      <rPr>
        <sz val="11"/>
        <rFont val="Arial Narrow"/>
        <family val="2"/>
      </rPr>
      <t xml:space="preserve">  33,33%</t>
    </r>
  </si>
  <si>
    <r>
      <t xml:space="preserve">OCDI. </t>
    </r>
    <r>
      <rPr>
        <sz val="11"/>
        <rFont val="Arial Narrow"/>
        <family val="2"/>
      </rPr>
      <t>Los abogados de la Oficina, participaron en las siguientes actividades ofertadas por la Personería de Bogotá:
* Potestad Disciplinaria en Personerías con el Nuevo Código General Disciplinario - 11 de Mayo 2022
* Control de Convencionalidad Código General Disciplinario - 08 de Junio de 2022
* Tratamiento Acoso Laboral - 07 de Julio 2022.
* Ruptura de la Unidad Procesal en el Código General Disciplinario - 13 de Julio de 2022
Ver Anexo. "Certificado (Control Convencionalidad 08 de junio 2022-norma, certificado potestas disciplinaria en personería mayo 11 de 2022 Emiliano, certificado potestad disciplinarias personerías 11 de mayo 2022 - Norma, certificado ruptura procesal 13 de julio 2022 - emiliano, certificado ruprura procesal 13 de julio 2022 - Yury, certificado ruprura procesal 13 julio 2022 maria del pilar, certificado tratamiento acoso laboral 07 de julio 2022 - norma."</t>
    </r>
  </si>
  <si>
    <r>
      <rPr>
        <b/>
        <sz val="11"/>
        <rFont val="Arial Narrow"/>
        <family val="2"/>
      </rPr>
      <t>OCDI:</t>
    </r>
    <r>
      <rPr>
        <sz val="11"/>
        <rFont val="Arial Narrow"/>
        <family val="2"/>
      </rPr>
      <t xml:space="preserve">  66,66%</t>
    </r>
  </si>
  <si>
    <r>
      <rPr>
        <b/>
        <sz val="11"/>
        <rFont val="Arial Narrow"/>
        <family val="2"/>
      </rPr>
      <t>SSNA:</t>
    </r>
    <r>
      <rPr>
        <sz val="11"/>
        <rFont val="Arial Narrow"/>
        <family val="2"/>
      </rPr>
      <t xml:space="preserve"> 22/08/2022</t>
    </r>
  </si>
  <si>
    <r>
      <rPr>
        <b/>
        <sz val="11"/>
        <rFont val="Arial Narrow"/>
        <family val="2"/>
      </rPr>
      <t>SSNA:</t>
    </r>
    <r>
      <rPr>
        <sz val="11"/>
        <rFont val="Arial Narrow"/>
        <family val="2"/>
      </rPr>
      <t xml:space="preserve"> Para este periodo se realizaron diferentes actividades de divulgación de información técnica de la Entidad, con la finalidad de aumentar el conocimiento de las partes interesadas, abarcando temáticas como: Campaña de No plástico de un solo uso, Participación de la Entidad en eventos impulsando la Tienda y el Ecoturismo, Programa Salud Naturalmente, Actualización de datos generales de los Parques, Operadores turísticos y Visitas realizadas de los niños del ICBF a las áreas protegidas. Anexo 1: Informe promoción &amp; divulgación SSNA (Mayo – Agosto 2022)</t>
    </r>
  </si>
  <si>
    <r>
      <rPr>
        <b/>
        <sz val="11"/>
        <rFont val="Arial Narrow"/>
        <family val="2"/>
      </rPr>
      <t xml:space="preserve">GPC </t>
    </r>
    <r>
      <rPr>
        <sz val="11"/>
        <rFont val="Arial Narrow"/>
        <family val="2"/>
      </rPr>
      <t xml:space="preserve">Se realizó solicitud de capacitación al Archivo General de la Nación para la “Gestión de Comunicaciones Oficiales” para el primer semestre, a esperas de que se realice programación por parte del AGN.
</t>
    </r>
    <r>
      <rPr>
        <b/>
        <sz val="11"/>
        <rFont val="Arial Narrow"/>
        <family val="2"/>
      </rPr>
      <t>Anexo 1.</t>
    </r>
    <r>
      <rPr>
        <sz val="11"/>
        <rFont val="Arial Narrow"/>
        <family val="2"/>
      </rPr>
      <t xml:space="preserve"> Correo - Capacitación- Gdtal- número de Radicado Archivo General de la Nación 1-2022-3128.</t>
    </r>
  </si>
  <si>
    <r>
      <rPr>
        <b/>
        <sz val="11"/>
        <rFont val="Arial Narrow"/>
        <family val="2"/>
      </rPr>
      <t xml:space="preserve">GPC </t>
    </r>
    <r>
      <rPr>
        <sz val="11"/>
        <rFont val="Arial Narrow"/>
        <family val="2"/>
      </rPr>
      <t>33%</t>
    </r>
  </si>
  <si>
    <r>
      <rPr>
        <b/>
        <sz val="11"/>
        <rFont val="Arial Narrow"/>
        <family val="2"/>
      </rPr>
      <t>GPC:</t>
    </r>
    <r>
      <rPr>
        <sz val="11"/>
        <rFont val="Arial Narrow"/>
        <family val="2"/>
      </rPr>
      <t xml:space="preserve"> Se realizó solicitud de capacitación al Archivo General de la Nación AGN para la “Gestión de Comunicaciones Oficiales” El Archivo General generó respuesta y envío link, el cual fue compartido a los lideres de Gestión Documental para participar en cursos y capacitaciones dirigidas por el AGN.
Anexo 1. Respuesta Información Capacitación 1-2022-3128
Anexo 2. Correo Socialización Link Capacitaciones archivo general</t>
    </r>
  </si>
  <si>
    <r>
      <rPr>
        <b/>
        <sz val="11"/>
        <rFont val="Arial Narrow"/>
        <family val="2"/>
      </rPr>
      <t>GPC</t>
    </r>
    <r>
      <rPr>
        <sz val="11"/>
        <rFont val="Arial Narrow"/>
        <family val="2"/>
      </rPr>
      <t>:66%</t>
    </r>
  </si>
  <si>
    <r>
      <rPr>
        <b/>
        <sz val="11"/>
        <rFont val="Arial Narrow"/>
        <family val="2"/>
      </rPr>
      <t>GAU</t>
    </r>
    <r>
      <rPr>
        <sz val="11"/>
        <rFont val="Arial Narrow"/>
        <family val="2"/>
      </rPr>
      <t>: 8/04/2022</t>
    </r>
  </si>
  <si>
    <r>
      <rPr>
        <b/>
        <sz val="11"/>
        <rFont val="Arial Narrow"/>
        <family val="2"/>
      </rPr>
      <t xml:space="preserve">GAU </t>
    </r>
    <r>
      <rPr>
        <sz val="11"/>
        <rFont val="Arial Narrow"/>
        <family val="2"/>
      </rPr>
      <t>Durante este periodo no se asistió a ferias teniendo en cuenta la creación del GAU para el 2022, grupo que todavía no contaba con el presupuesto.
Se tiene proyectado la asistencia a las próximas ferias programadas.</t>
    </r>
  </si>
  <si>
    <r>
      <rPr>
        <b/>
        <sz val="11"/>
        <rFont val="Arial Narrow"/>
        <family val="2"/>
      </rPr>
      <t xml:space="preserve">GAU </t>
    </r>
    <r>
      <rPr>
        <sz val="11"/>
        <rFont val="Arial Narrow"/>
        <family val="2"/>
      </rPr>
      <t>0%</t>
    </r>
  </si>
  <si>
    <r>
      <rPr>
        <b/>
        <sz val="11"/>
        <rFont val="Arial Narrow"/>
        <family val="2"/>
      </rPr>
      <t>GAU:</t>
    </r>
    <r>
      <rPr>
        <sz val="11"/>
        <rFont val="Arial Narrow"/>
        <family val="2"/>
      </rPr>
      <t xml:space="preserve"> Durante este periodo  se asistió a los siguientes eventos:
Semana ambiental Club El Nogal-Bogotá 03-10-22
Semana ambienta Villa de Leyva-Villa de Leyva Boyacá  10-06-22
Eco feria- Superintendencia de sociedades-Bogotá 14-06-22
Evidencias: Anexo 1 Registro fotográfico (Carpeta)</t>
    </r>
  </si>
  <si>
    <r>
      <rPr>
        <b/>
        <sz val="11"/>
        <rFont val="Arial Narrow"/>
        <family val="2"/>
      </rPr>
      <t xml:space="preserve">GPC </t>
    </r>
    <r>
      <rPr>
        <sz val="11"/>
        <rFont val="Arial Narrow"/>
        <family val="2"/>
      </rPr>
      <t xml:space="preserve">Se realizaron campañas en el manejo de Residuos, buen uso de los recursos Como agua y Energía a través de los flashes informativos a Nivel Nacional.
</t>
    </r>
    <r>
      <rPr>
        <b/>
        <sz val="11"/>
        <rFont val="Arial Narrow"/>
        <family val="2"/>
      </rPr>
      <t xml:space="preserve">
Anexo 1. Correo FLAHES INFORMATIVOS- Manejo Recursos Gestión Ambiental
Anexo 2. Correo Qué son los residuos sólidos</t>
    </r>
  </si>
  <si>
    <r>
      <rPr>
        <b/>
        <sz val="11"/>
        <rFont val="Arial Narrow"/>
        <family val="2"/>
      </rPr>
      <t xml:space="preserve">GPC: </t>
    </r>
    <r>
      <rPr>
        <sz val="11"/>
        <rFont val="Arial Narrow"/>
        <family val="2"/>
      </rPr>
      <t>Se realizaron campañas en el manejo de Residuos, buen uso de los recursos Como agua y Energía a través de los flashes informativos a Nivel Nacional.
Anexo 1. Correo Gestión Ambiental 01-07-22</t>
    </r>
  </si>
  <si>
    <r>
      <rPr>
        <b/>
        <sz val="11"/>
        <rFont val="Arial Narrow"/>
        <family val="2"/>
      </rPr>
      <t xml:space="preserve">PNN CHURUMBELOS: </t>
    </r>
    <r>
      <rPr>
        <sz val="11"/>
        <rFont val="Arial Narrow"/>
        <family val="2"/>
      </rPr>
      <t>31/03/2022</t>
    </r>
  </si>
  <si>
    <r>
      <rPr>
        <b/>
        <sz val="11"/>
        <rFont val="Arial Narrow"/>
        <family val="2"/>
      </rPr>
      <t xml:space="preserve">PNN CHURUMBELOS: </t>
    </r>
    <r>
      <rPr>
        <sz val="11"/>
        <rFont val="Arial Narrow"/>
        <family val="2"/>
      </rPr>
      <t>Durante el periodo se realizaron dos reuniones con comunidades indígenas con el fin de avanzar en el relacionamiento para el año 2022. 
Anexo 1. Acta reunión  RVMA de febrero 18 de 2022 
Anexo 2. Acta reunión ACIMSCA febrero 19 de 2022; Se realiza reunión con ocupante en sector Santa Rosa con el fin de avanzar en su caracterización. 
Anexo 3 acta de reunión febrero 12 de 2022. 
Se realiza reunión con ocupante de sector Piamonte con el fin de avanzar en su caracterización. 
Anexo 4 cta de reunión febrero 12 de 2022)</t>
    </r>
  </si>
  <si>
    <r>
      <rPr>
        <b/>
        <sz val="11"/>
        <rFont val="Arial Narrow"/>
        <family val="2"/>
      </rPr>
      <t>PNN Churumbelos</t>
    </r>
    <r>
      <rPr>
        <sz val="11"/>
        <rFont val="Arial Narrow"/>
        <family val="2"/>
      </rPr>
      <t>:33,3%</t>
    </r>
  </si>
  <si>
    <r>
      <rPr>
        <b/>
        <sz val="11"/>
        <rFont val="Arial Narrow"/>
        <family val="2"/>
      </rPr>
      <t xml:space="preserve">PNN CHURUMBELOS: </t>
    </r>
    <r>
      <rPr>
        <sz val="11"/>
        <rFont val="Arial Narrow"/>
        <family val="2"/>
      </rPr>
      <t>08/08/2022</t>
    </r>
  </si>
  <si>
    <r>
      <rPr>
        <b/>
        <sz val="11"/>
        <rFont val="Arial Narrow"/>
        <family val="2"/>
      </rPr>
      <t xml:space="preserve">DTAM - PNN CHURUMBELOS:_ </t>
    </r>
    <r>
      <rPr>
        <sz val="11"/>
        <rFont val="Arial Narrow"/>
        <family val="2"/>
      </rPr>
      <t xml:space="preserve">Durante el periodo se realizaron reuniones con comunidades indígenas y dependencias de DTAM y NC/SGMAP con el fin de avanzar en el relacionamiento para el año 2022. 
Mayo 20 de 2022, Se hizo la revisión del plan de trabajo para avanzar con el Estudio Previo, Documentos previos pendientes con la comunidad del RVMA_(Anexo RO1_Acta Reunión RVMA_20 mayo 2022)
Mayo 21 de 2022; Se hizo la revisión del plan de trabajo para avanzar con el Estudio Previo, Documentos previos con la comunidad del Resguardo Mandiyaco_(Anexo RO2_Acta Reunión R.MANDIYACO_21 mayo 2022)
Mayo 21 de 2022; Se hizo de manera interna la Revisión de propuesta del Plan de Manejo_(Anexo RO3_Acta Reunión PM_21 mayo 2022)
mayo 26 de 2022; Se hizo reunión entre el AP y SGM PARA retomar ejercicio de preparación CP PM PNN SCHAW_(Anexo RO4_Acta Reunión SGMAP CP PM PNN SCHAW_26 mayo 2022)
Mayo 27 de 2022; El AP ante DTAM hizo la presentación del Plan de Manejo del PNN Serranía CHURUMBELOS Auka Wasi con la DTAM_(Anexo RO5_Acta reunión PM DTAM_27 mayo 2022)
Junio 4 de 2022; De manera interna se hizo el ejercicio de socialización del Plan de Manejo para retroalimentación_(Anexo RO6_Acta reunión Socialización PM_04 junio 2022
junio ,9 de 2022; Se realizó un análisis de escenarios entre Resguardo Villa María de Anamú y Santa Rosa Cauca_(Anexo RO7_Acta reunión análisis escenarios RVMA-STA ROSA_9 junio 2022)
junio 16 de 2022; El grupo de trabajo del AP avanzó el ejercicio de socialización del plan de manejo para retroalimentación con el grupo de trabajo del PNN SCHAW_(Anexo RO8_Acta reunión socialización PM_16 junio 2022)
julio 14 de 2022; Se hizo una reunión para dar a conocer a ACT el proceso que lleva PNN SCHAW con la línea de trabajo Estrategias Especiales de Manejo (EEM) con los pueblos indígenas. Además, del ejercicio que se adelanta para la consulta previa del PM_(Anexo RO9_Acta reunión_PNN SCHAW Y ACT_14 julio 2022)
julio 19 de 2022; Se avanzó en la retroalimentar el contenido de cartilla del Plan de Manejo para el proceso de la consulta previa_(Anexo RO10_Acta reunión cartilla PM_19 julio 2022)
</t>
    </r>
  </si>
  <si>
    <r>
      <rPr>
        <b/>
        <sz val="11"/>
        <rFont val="Arial Narrow"/>
        <family val="2"/>
      </rPr>
      <t>PNN CHURUMBELOS</t>
    </r>
    <r>
      <rPr>
        <sz val="11"/>
        <rFont val="Arial Narrow"/>
        <family val="2"/>
      </rPr>
      <t>: 66,6%</t>
    </r>
  </si>
  <si>
    <r>
      <rPr>
        <b/>
        <sz val="11"/>
        <rFont val="Arial Narrow"/>
        <family val="2"/>
      </rPr>
      <t xml:space="preserve">DTAM: </t>
    </r>
    <r>
      <rPr>
        <sz val="11"/>
        <rFont val="Arial Narrow"/>
        <family val="2"/>
      </rPr>
      <t>5/05/2022</t>
    </r>
  </si>
  <si>
    <r>
      <rPr>
        <b/>
        <sz val="11"/>
        <rFont val="Arial Narrow"/>
        <family val="2"/>
      </rPr>
      <t>DTAM</t>
    </r>
    <r>
      <rPr>
        <sz val="11"/>
        <rFont val="Arial Narrow"/>
        <family val="2"/>
      </rPr>
      <t>: Se genera socialización de aspectos relacionados con la Ley 1333 y la Resolución 476. 
Anexo 1 socialización ASPECTOS GENERALES LEY 1333 y Res 476</t>
    </r>
  </si>
  <si>
    <r>
      <t xml:space="preserve">DTAM: </t>
    </r>
    <r>
      <rPr>
        <sz val="11"/>
        <rFont val="Arial Narrow"/>
        <family val="2"/>
      </rPr>
      <t>33,3%</t>
    </r>
  </si>
  <si>
    <r>
      <rPr>
        <b/>
        <sz val="11"/>
        <rFont val="Arial Narrow"/>
        <family val="2"/>
      </rPr>
      <t>DTAM</t>
    </r>
    <r>
      <rPr>
        <sz val="11"/>
        <rFont val="Arial Narrow"/>
        <family val="2"/>
      </rPr>
      <t>: 2/08/2022</t>
    </r>
  </si>
  <si>
    <r>
      <rPr>
        <b/>
        <sz val="11"/>
        <rFont val="Arial Narrow"/>
        <family val="2"/>
      </rPr>
      <t>DTAM</t>
    </r>
    <r>
      <rPr>
        <sz val="11"/>
        <rFont val="Arial Narrow"/>
        <family val="2"/>
      </rPr>
      <t xml:space="preserve">: En exposición de medidas preventivas procesos sancionatorios, las cuales están bajo la responsabilidad de la jefatura del área en términos de aplicación acorde con al comparación de hechos. Se da a conocer los elementos esenciales: Función y Objeto, Características(son transitorias, efectos inmediatos), comisión medidas preventivas. Anexo 1 asistencia fortalecimiento proceso sancionatorio Ambiental. Anexo 2 PRESENTACIÓN MEIDAS PREVENTIVAS 2022 </t>
    </r>
  </si>
  <si>
    <r>
      <rPr>
        <b/>
        <sz val="11"/>
        <rFont val="Arial Narrow"/>
        <family val="2"/>
      </rPr>
      <t>DTAM</t>
    </r>
    <r>
      <rPr>
        <sz val="11"/>
        <rFont val="Arial Narrow"/>
        <family val="2"/>
      </rPr>
      <t>: 66.6%</t>
    </r>
  </si>
  <si>
    <r>
      <rPr>
        <b/>
        <sz val="11"/>
        <rFont val="Arial Narrow"/>
        <family val="2"/>
      </rPr>
      <t xml:space="preserve">DTAM: </t>
    </r>
    <r>
      <rPr>
        <sz val="11"/>
        <rFont val="Arial Narrow"/>
        <family val="2"/>
      </rPr>
      <t>4/04/2022</t>
    </r>
  </si>
  <si>
    <r>
      <rPr>
        <b/>
        <sz val="11"/>
        <rFont val="Arial Narrow"/>
        <family val="2"/>
      </rPr>
      <t>DTAM</t>
    </r>
    <r>
      <rPr>
        <sz val="11"/>
        <rFont val="Arial Narrow"/>
        <family val="2"/>
      </rPr>
      <t>:  Se realizaron  asesorías a compañeros DTAM  con miras a recalcar los datos y la calidad en la captura de los mismos. 
Evidencias:  01 AMacayacu recepción Patrullajes para su verificación y retroalimentacion.pdf
02 CAHUINARI recepción Patrullajes para su verificación y retroalimentacion.pdf
03 Rio Pure recepción Patrullajes para su verificación y retroalimentacion.pdf
04 YAIGOJE recepción Patrullajes para su verificación y retroalimentacion.pdf
06 Nukak recepción Patrullajes para su verificación y retroalimentacion.pdf
07 Chiribiquete recepción Patrullajes para su verificación y retroalimentacion.pdf
08 Altofragua recepción Patrullajes para su verificación y retroalimentacion.pdf
09 CHURUMBELOS recepción Patrullajes para su verificación y retroalimentacion.pdf
10 Orito recepción Patrullajes para su verificación y retroalimentacion.pdf
11 La Paya recepción Patrullajes para su verificación y retroalimentación 02.pdf
12 LaPaya recepción Patrullajes para su verificación y retroalimentacion.pdf
13 REUNIÓN 08 02 2022 soporte sico smart.XLS
14 Acta revisión modelo datos Smart CHURUMBELOS 15 marzo 2022.xlsx</t>
    </r>
  </si>
  <si>
    <r>
      <rPr>
        <b/>
        <sz val="11"/>
        <rFont val="Arial Narrow"/>
        <family val="2"/>
      </rPr>
      <t>DTAM</t>
    </r>
    <r>
      <rPr>
        <sz val="11"/>
        <rFont val="Arial Narrow"/>
        <family val="2"/>
      </rPr>
      <t>: 33,3%</t>
    </r>
  </si>
  <si>
    <r>
      <rPr>
        <b/>
        <sz val="11"/>
        <rFont val="Arial Narrow"/>
        <family val="2"/>
      </rPr>
      <t>DTAM</t>
    </r>
    <r>
      <rPr>
        <sz val="11"/>
        <rFont val="Arial Narrow"/>
        <family val="2"/>
      </rPr>
      <t>:  A fecha 31/07/2022 Nivel central realizó la revisión y retroalimentación de las capas enviadas, con lo cual no se registran errores o anotaciones, que se puede tomar como reflejo de la acción preventiva y correctiva en el proceso y que desde el SIG DTAM se continua realizando a las áreas protegidas especialmente en los reportes trimestrales. Se anexa resultados de revisión y validación por parte del Nivel Central a las áreas protegidas DTAM. Evidencia OP 12 A Cuatrim 02 2022 SIG DTAM</t>
    </r>
  </si>
  <si>
    <r>
      <rPr>
        <b/>
        <sz val="11"/>
        <rFont val="Arial Narrow"/>
        <family val="2"/>
      </rPr>
      <t>DTAM</t>
    </r>
    <r>
      <rPr>
        <sz val="11"/>
        <rFont val="Arial Narrow"/>
        <family val="2"/>
      </rPr>
      <t>: A fecha 31/03/2022 Nivel central realizó la revisión y retroalimentación de las capas enviadas, se detectaron tres errores para tres recorridos de La paya, CHURUMBELOS y YAIGOJE Apaporis las cuales fueron corregidas y se reenviaron a nivel central quienes aprobaron la información enviada como resultado del proceso de revisión y control de calidad realizado por DTAM a los recorridos generados por las Aps . 
Correos de envío de datos Sico Smart al nivel central archivo, para realizar las revisiones y correcciones. Anexo 1 Evidencia OP 13</t>
    </r>
  </si>
  <si>
    <r>
      <rPr>
        <b/>
        <sz val="11"/>
        <rFont val="Arial Narrow"/>
        <family val="2"/>
      </rPr>
      <t>DTAM</t>
    </r>
    <r>
      <rPr>
        <sz val="11"/>
        <rFont val="Arial Narrow"/>
        <family val="2"/>
      </rPr>
      <t>:  Para el reporte trimestral y como parte del proceso de revisión y validación de recorridos antes de su envío a nivel central se evidenció falencias en las áreas de Amacayacu, Serranía de los CHURUMBELOS, CAHUINARI, YAIGOJE Apaporis y La Paya. Las falencias detectadas se subsanaron entre el SIG DTAM y los compañeros responsables de las áreas protegidas. 
Evidencia OP 13 A Cuatrim 02 2022 SIG DTAM</t>
    </r>
  </si>
  <si>
    <r>
      <rPr>
        <b/>
        <sz val="11"/>
        <rFont val="Arial Narrow"/>
        <family val="2"/>
      </rPr>
      <t xml:space="preserve">DTAM - SPM Orito:
</t>
    </r>
    <r>
      <rPr>
        <sz val="11"/>
        <rFont val="Arial Narrow"/>
        <family val="2"/>
      </rPr>
      <t>4/04/2022</t>
    </r>
  </si>
  <si>
    <r>
      <rPr>
        <b/>
        <sz val="11"/>
        <rFont val="Arial Narrow"/>
        <family val="2"/>
      </rPr>
      <t>DTAM - SPM Orito</t>
    </r>
    <r>
      <rPr>
        <sz val="11"/>
        <rFont val="Arial Narrow"/>
        <family val="2"/>
      </rPr>
      <t>:  Se realizó la socialización del PCRP al equipo del área protegida, en la cual se realiza el análisis de la actual situación de Riesgo en el contexto en que el AP realiza su gestión (Anexo 1: 02_15_2022_Acta -Socialización_PCRP equipo SF PMOIA)</t>
    </r>
  </si>
  <si>
    <r>
      <rPr>
        <b/>
        <sz val="11"/>
        <rFont val="Arial Narrow"/>
        <family val="2"/>
      </rPr>
      <t>DTAM - SPM Orito:</t>
    </r>
    <r>
      <rPr>
        <sz val="11"/>
        <rFont val="Arial Narrow"/>
        <family val="2"/>
      </rPr>
      <t xml:space="preserve"> 33,3%</t>
    </r>
  </si>
  <si>
    <r>
      <rPr>
        <b/>
        <sz val="11"/>
        <rFont val="Arial Narrow"/>
        <family val="2"/>
      </rPr>
      <t xml:space="preserve">DTAM - SPM Orito:
</t>
    </r>
    <r>
      <rPr>
        <sz val="11"/>
        <rFont val="Arial Narrow"/>
        <family val="2"/>
      </rPr>
      <t>08/08/2022</t>
    </r>
  </si>
  <si>
    <r>
      <rPr>
        <b/>
        <sz val="11"/>
        <rFont val="Arial Narrow"/>
        <family val="2"/>
      </rPr>
      <t>DTAM - SPM Orito</t>
    </r>
    <r>
      <rPr>
        <sz val="11"/>
        <rFont val="Arial Narrow"/>
        <family val="2"/>
      </rPr>
      <t>:  Se realizó la socialización de comportamiento seguro y del PCRP al equipo del área protegida. (Anexo 1_05_23_2022_Socialización sobre comportamiento Seguro al equipo del AP. Anexo 2_07_22_2022_Socialización del PCRP del SF PMOIA al equipo del AP)</t>
    </r>
  </si>
  <si>
    <r>
      <rPr>
        <b/>
        <sz val="11"/>
        <rFont val="Arial Narrow"/>
        <family val="2"/>
      </rPr>
      <t>DTAM - SPM Orito:</t>
    </r>
    <r>
      <rPr>
        <sz val="11"/>
        <rFont val="Arial Narrow"/>
        <family val="2"/>
      </rPr>
      <t xml:space="preserve"> 66,6%</t>
    </r>
  </si>
  <si>
    <r>
      <rPr>
        <b/>
        <sz val="11"/>
        <rFont val="Arial Narrow"/>
        <family val="2"/>
      </rPr>
      <t xml:space="preserve">DTAM - PNN Alto Fragua:  </t>
    </r>
    <r>
      <rPr>
        <sz val="11"/>
        <rFont val="Arial Narrow"/>
        <family val="2"/>
      </rPr>
      <t>1/04/2022</t>
    </r>
  </si>
  <si>
    <r>
      <rPr>
        <b/>
        <sz val="11"/>
        <rFont val="Arial Narrow"/>
        <family val="2"/>
      </rPr>
      <t>DTAM - PNN Alto Fragua:</t>
    </r>
    <r>
      <rPr>
        <sz val="11"/>
        <rFont val="Arial Narrow"/>
        <family val="2"/>
      </rPr>
      <t xml:space="preserve"> El 28/03/2022 se priorizaron las temáticas de fortalecimiento al equipo del PNN AFIW, generándose el respectivo plan de trabajo 
Anexo 1 Acta Plan fortalecimiento
Anexo 2 Plan fortalecimiento 280322 </t>
    </r>
  </si>
  <si>
    <r>
      <rPr>
        <b/>
        <sz val="11"/>
        <rFont val="Arial Narrow"/>
        <family val="2"/>
      </rPr>
      <t>PNN Alto Fragua:</t>
    </r>
    <r>
      <rPr>
        <sz val="11"/>
        <rFont val="Arial Narrow"/>
        <family val="2"/>
      </rPr>
      <t xml:space="preserve"> 33,3%</t>
    </r>
  </si>
  <si>
    <r>
      <rPr>
        <b/>
        <sz val="11"/>
        <rFont val="Arial Narrow"/>
        <family val="2"/>
      </rPr>
      <t xml:space="preserve">DTAM - PNN Alto Fragua:  </t>
    </r>
    <r>
      <rPr>
        <sz val="11"/>
        <rFont val="Arial Narrow"/>
        <family val="2"/>
      </rPr>
      <t>08/08/2022</t>
    </r>
  </si>
  <si>
    <r>
      <t xml:space="preserve">DTAM - PNN Alto Fragua: </t>
    </r>
    <r>
      <rPr>
        <sz val="11"/>
        <rFont val="Arial Narrow"/>
        <family val="2"/>
      </rPr>
      <t xml:space="preserve"> De acuerdo a los fortalecimientos priorizados, el 02/05/2022 se orientó al equipo del área el taller sobre la Ley 2111 de 2021 “Por medio de la cual se sustituye el título XI “De los delitos contra los recursos naturales y el medio ambiente” de la Ley 599 de 2000, se modifica la Ley 906 de 2004 y se dictan otras disposiciones. (Anexo 1  Acta Taller  Ley 2111).</t>
    </r>
  </si>
  <si>
    <r>
      <t xml:space="preserve">DTAM - PNN Alto Fragua: </t>
    </r>
    <r>
      <rPr>
        <sz val="11"/>
        <rFont val="Arial Narrow"/>
        <family val="2"/>
      </rPr>
      <t>66,6%</t>
    </r>
    <r>
      <rPr>
        <b/>
        <sz val="11"/>
        <rFont val="Arial Narrow"/>
        <family val="2"/>
      </rPr>
      <t xml:space="preserve"> </t>
    </r>
  </si>
  <si>
    <r>
      <rPr>
        <b/>
        <sz val="11"/>
        <rFont val="Arial Narrow"/>
        <family val="2"/>
      </rPr>
      <t xml:space="preserve">DTAM - PNN Chiribiquete </t>
    </r>
    <r>
      <rPr>
        <sz val="11"/>
        <rFont val="Arial Narrow"/>
        <family val="2"/>
      </rPr>
      <t>4/04/2022</t>
    </r>
  </si>
  <si>
    <r>
      <rPr>
        <b/>
        <sz val="11"/>
        <rFont val="Arial Narrow"/>
        <family val="2"/>
      </rPr>
      <t xml:space="preserve">DTAM - PNN Chiribiquete: </t>
    </r>
    <r>
      <rPr>
        <sz val="11"/>
        <rFont val="Arial Narrow"/>
        <family val="2"/>
      </rPr>
      <t xml:space="preserve">En el primer cuatrimestre se adelantaron cinco (5) ejercicios de planificación de acciones en el marco de los comités locales, en el mes de febrero se adelantaron cuatro ejercicios de revisión del POA de Solano, Cartagena del Chaira, San Vicente del Caguan y San José del Guaviare con el equipo de cada sector de gestión; en el mes de marzo se adelanto el comité local del área protegida, en estos espacios se aborda la planeación y se estructura el plan de trabajo por cada linea estratégica que maneja el área protegida, incluyendo la Comunicación y Educación para la Conservación. 
Anexo 1. AM_Reunion Plan Acción SVC - 9 feb 2022
Anexo 2. AM_Reunion plan acción Solano- 14 feb 2022
Anexo 3. AM_RevisiónPlandeAcciónCartagenaChaira_14feb2022
Anexo 4. AM_Reunión Planeación SJG_16 feb 2022
Anexo 5. AC_Comite_Local_18mar2022
</t>
    </r>
  </si>
  <si>
    <r>
      <rPr>
        <b/>
        <sz val="11"/>
        <rFont val="Arial Narrow"/>
        <family val="2"/>
      </rPr>
      <t xml:space="preserve">PNN Chiribiquete 
</t>
    </r>
    <r>
      <rPr>
        <sz val="11"/>
        <rFont val="Arial Narrow"/>
        <family val="2"/>
      </rPr>
      <t>33,33%</t>
    </r>
  </si>
  <si>
    <r>
      <rPr>
        <b/>
        <sz val="11"/>
        <rFont val="Arial Narrow"/>
        <family val="2"/>
      </rPr>
      <t>DTAM- Chiribiquete:</t>
    </r>
    <r>
      <rPr>
        <sz val="11"/>
        <rFont val="Arial Narrow"/>
        <family val="2"/>
      </rPr>
      <t xml:space="preserve"> 8/08/2022</t>
    </r>
  </si>
  <si>
    <r>
      <rPr>
        <b/>
        <sz val="11"/>
        <rFont val="Arial Narrow"/>
        <family val="2"/>
      </rPr>
      <t>DTAM - PNN Chiribiquete</t>
    </r>
    <r>
      <rPr>
        <sz val="11"/>
        <rFont val="Arial Narrow"/>
        <family val="2"/>
      </rPr>
      <t xml:space="preserve">: En el segundo cuatrimestre se adelantaron siete (7) ejercicios de planificación de acciones en el marco de los comités locales, en el mes de mayo se adelantó un ejercicio de fortalecimiento con el sector de gestión San Vicente del Caguan; en el mes de junio se adelanto la primer parte del comité local del área protegida, en el mes de julio se adelantaron la segunda parte del comité local, dos talleres de fortalecimiento en ordenamiento a los equipos de Caquetá y Guaviare y la coordinación de acciones con el sector de Cartagena del Chairá, en estos espacios se aborda la planeación y el seguimiento a los planes de trabajo por cada linea estratégica que maneja el área protegida, incluyendo la Comunicación y Educación para la Conservación. 
Anexo 1. AM_Fortalecimiento_OrdCaqueta1_14072022
Anexo 2. AM_Fortalecimiento_OrdCaqueta2_15072022
Anexo 3. CA_AC_Taller_Fortalecimiento_Ordenamiento_27072022
Anexo 4. AC_2do Comité Local_2da_Parte_PNNSCH_06072022
Anexo 5. AC_2do_ComiteTecnico_PNNSCH_21062022
Anexo 6. AC_Fortalecimiento_Planeacion_Equipo_SVC_11_12 y 13_052022
Anexo 7. AC_Segui_articulacion_equipo_CH_PNNSCH_18-19072022
</t>
    </r>
  </si>
  <si>
    <r>
      <rPr>
        <b/>
        <sz val="11"/>
        <rFont val="Arial Narrow"/>
        <family val="2"/>
      </rPr>
      <t xml:space="preserve">PNN Chiribiquete 
</t>
    </r>
    <r>
      <rPr>
        <sz val="11"/>
        <rFont val="Arial Narrow"/>
        <family val="2"/>
      </rPr>
      <t>66,6%</t>
    </r>
  </si>
  <si>
    <r>
      <rPr>
        <b/>
        <sz val="11"/>
        <rFont val="Arial Narrow"/>
        <family val="2"/>
      </rPr>
      <t xml:space="preserve">DTAM - RNN PUINAWAI: </t>
    </r>
    <r>
      <rPr>
        <sz val="11"/>
        <rFont val="Arial Narrow"/>
        <family val="2"/>
      </rPr>
      <t>4/04/2022</t>
    </r>
  </si>
  <si>
    <r>
      <rPr>
        <b/>
        <sz val="11"/>
        <rFont val="Arial Narrow"/>
        <family val="2"/>
      </rPr>
      <t>DTAM - RNN PUINAWAI</t>
    </r>
    <r>
      <rPr>
        <sz val="11"/>
        <rFont val="Arial Narrow"/>
        <family val="2"/>
      </rPr>
      <t xml:space="preserve">: Entre marzo 16 y 19 se adelantaron reuniones en Inírida con representantes de los resguardos traslapados para concretar las acciones a realizar durante la vigencia 2022.
Anexo 1. Listado de asistencia Reunión Resguardos  18-03-2022 </t>
    </r>
  </si>
  <si>
    <r>
      <rPr>
        <b/>
        <sz val="11"/>
        <rFont val="Arial Narrow"/>
        <family val="2"/>
      </rPr>
      <t>RNN PUINAWAI</t>
    </r>
    <r>
      <rPr>
        <sz val="11"/>
        <rFont val="Arial Narrow"/>
        <family val="2"/>
      </rPr>
      <t>: 33.3%</t>
    </r>
  </si>
  <si>
    <r>
      <rPr>
        <b/>
        <sz val="11"/>
        <rFont val="Arial Narrow"/>
        <family val="2"/>
      </rPr>
      <t xml:space="preserve">DTAM - RNN PUINAWAI: </t>
    </r>
    <r>
      <rPr>
        <sz val="11"/>
        <rFont val="Arial Narrow"/>
        <family val="2"/>
      </rPr>
      <t>8/08/2022</t>
    </r>
  </si>
  <si>
    <r>
      <rPr>
        <b/>
        <sz val="11"/>
        <rFont val="Arial Narrow"/>
        <family val="2"/>
      </rPr>
      <t>DTAM - RNN PUINAWAI:</t>
    </r>
    <r>
      <rPr>
        <sz val="11"/>
        <rFont val="Arial Narrow"/>
        <family val="2"/>
      </rPr>
      <t xml:space="preserve"> Se continua con el relacionamiento mediante Comunicación telefónica permanente con representantes de los resguardos traslapados con la RNN PUINAWAI. Reunión en Inírida con representantes de los resguardos traslapados para la validación de los estudios previos del convenio a suscribirse, de igual forma se presentaron los resultados de la actividad de monitoreo. 
Anexo 1. Acta- Listado y Anexos  Reunión Socialización Resultado Monitoreo 05-V-2022
Anexo 2. Acta y Listado de Asistencia Reunión Actividades Monitoreo Resguardos  06-V-2022
Anexo 3. Acta y Listado de Asistencia Reunión Actividades 2022 Resguardo Alto y Medio Guainía  06-V-2022
Anexo 4. Acta y Listado de asistencia Reunión AATIS- JAJLAMI 07-VII-2022</t>
    </r>
  </si>
  <si>
    <r>
      <rPr>
        <b/>
        <sz val="11"/>
        <rFont val="Arial Narrow"/>
        <family val="2"/>
      </rPr>
      <t>RNN PUINAWAI</t>
    </r>
    <r>
      <rPr>
        <sz val="11"/>
        <rFont val="Arial Narrow"/>
        <family val="2"/>
      </rPr>
      <t>: 66,67%</t>
    </r>
  </si>
  <si>
    <r>
      <rPr>
        <b/>
        <sz val="11"/>
        <rFont val="Arial Narrow"/>
        <family val="2"/>
      </rPr>
      <t xml:space="preserve">DTAM - PNN YAIGOJE </t>
    </r>
    <r>
      <rPr>
        <sz val="11"/>
        <rFont val="Arial Narrow"/>
        <family val="2"/>
      </rPr>
      <t>4/04/2022</t>
    </r>
  </si>
  <si>
    <r>
      <rPr>
        <b/>
        <sz val="11"/>
        <rFont val="Arial Narrow"/>
        <family val="2"/>
      </rPr>
      <t>DTAM - PNN YAIGOJE</t>
    </r>
    <r>
      <rPr>
        <sz val="11"/>
        <rFont val="Arial Narrow"/>
        <family val="2"/>
      </rPr>
      <t>: el área protegida realizo una reunión de seguimiento a la ejecución del convenio interadministrativo 07 de 2021, con el cual se concertó un plan de acción para la implementación del REM. Se identifico la necesidad de solicitar una prórroga del vencimiento de fecha del convenio, esto con el propósito de dar cumplimiento con el plan acordado. 
Anexo 1 Acta Seguimiento convenio Interad 007-2021 28_02_2022 ACIYA PNN
Anexo 2 memo justificación Prorroga convenio interadministrativo 007 entre ACIYA-DTAM-PNN YAP (1)
Anexo 3 Lista asistencia  Seguimiento convenio Interad 007-2021 28_02_2022 ACIYA PNN</t>
    </r>
  </si>
  <si>
    <r>
      <rPr>
        <b/>
        <sz val="11"/>
        <rFont val="Arial Narrow"/>
        <family val="2"/>
      </rPr>
      <t>PNN YAIGOJE</t>
    </r>
    <r>
      <rPr>
        <sz val="11"/>
        <rFont val="Arial Narrow"/>
        <family val="2"/>
      </rPr>
      <t>: 33,3%</t>
    </r>
  </si>
  <si>
    <r>
      <rPr>
        <b/>
        <sz val="11"/>
        <rFont val="Arial Narrow"/>
        <family val="2"/>
      </rPr>
      <t xml:space="preserve">DTAM - PNN YAIGOJE </t>
    </r>
    <r>
      <rPr>
        <sz val="11"/>
        <rFont val="Arial Narrow"/>
        <family val="2"/>
      </rPr>
      <t>08/08/2022</t>
    </r>
  </si>
  <si>
    <r>
      <t xml:space="preserve">DTAM - PNN YAIGOJE: </t>
    </r>
    <r>
      <rPr>
        <sz val="11"/>
        <rFont val="Arial Narrow"/>
        <family val="2"/>
      </rPr>
      <t xml:space="preserve">En este periodo el área protegida realiza las siguientes acciones relacionadas con el ejercicio de coordinación y gestión conjunta con las Autoridades indígenas del Territorio YAIGOJE Apaporis. Es importante precisar que hubo evidencias que no se pudieron adjuntar finalizando mes de abril, pues el cronograma de reporte del primer cuatrimestre no permitió, pero que es importante mencionar y adjuntar
</t>
    </r>
    <r>
      <rPr>
        <b/>
        <sz val="11"/>
        <rFont val="Arial Narrow"/>
        <family val="2"/>
      </rPr>
      <t>1 Comunicación coordinación espacio de Asamblea de Consejo con el Parque Nacional Natural YAIGOJE</t>
    </r>
    <r>
      <rPr>
        <sz val="11"/>
        <rFont val="Arial Narrow"/>
        <family val="2"/>
      </rPr>
      <t xml:space="preserve">
2. Avances realización estudios previos convenio interadministrativo entre PNN _DTAM y el consejo Indígena Territorio YAIGOJE Apaporis vigencia 2022.  </t>
    </r>
    <r>
      <rPr>
        <b/>
        <sz val="11"/>
        <rFont val="Arial Narrow"/>
        <family val="2"/>
      </rPr>
      <t>2 EP Convenio PNNYA_CONSEJO INDÍGENA 2022 - REV GPM-ajustado EC</t>
    </r>
    <r>
      <rPr>
        <sz val="11"/>
        <rFont val="Arial Narrow"/>
        <family val="2"/>
      </rPr>
      <t xml:space="preserve">
3. acta reunión consejo y PNN 6-07-2022 con los siguientes análisis: Análisis de gestión del Territorio y PNN YAIGOJE Apaporis 2020 al 2021. 2. Análisis ejercicio coordinación entre las dos Autoridades. 3. Socialización, articulación, coordinación documentos estratégicos para la gestión y manejo del PNN YAP. 4. Evaluación Planeación 2022-2023, priorización de acciones estratégicas. 5. Análisis, articulación con aliados. </t>
    </r>
    <r>
      <rPr>
        <b/>
        <sz val="11"/>
        <rFont val="Arial Narrow"/>
        <family val="2"/>
      </rPr>
      <t>3 acta reunión consejo y PNN 6-07-2022</t>
    </r>
    <r>
      <rPr>
        <sz val="11"/>
        <rFont val="Arial Narrow"/>
        <family val="2"/>
      </rPr>
      <t xml:space="preserve">
</t>
    </r>
    <r>
      <rPr>
        <b/>
        <sz val="11"/>
        <rFont val="Arial Narrow"/>
        <family val="2"/>
      </rPr>
      <t xml:space="preserve">4 informe  Trimestre II  REM PNN YAP_13-07-2022.pdf  </t>
    </r>
  </si>
  <si>
    <r>
      <rPr>
        <b/>
        <sz val="11"/>
        <rFont val="Arial Narrow"/>
        <family val="2"/>
      </rPr>
      <t>PNN YAIGOJE</t>
    </r>
    <r>
      <rPr>
        <sz val="11"/>
        <rFont val="Arial Narrow"/>
        <family val="2"/>
      </rPr>
      <t>: 66,6%</t>
    </r>
  </si>
  <si>
    <r>
      <rPr>
        <b/>
        <sz val="11"/>
        <rFont val="Arial Narrow"/>
        <family val="2"/>
      </rPr>
      <t xml:space="preserve">DTAM - PNN la Paya: </t>
    </r>
    <r>
      <rPr>
        <sz val="11"/>
        <rFont val="Arial Narrow"/>
        <family val="2"/>
      </rPr>
      <t>4/04/2022</t>
    </r>
  </si>
  <si>
    <r>
      <rPr>
        <b/>
        <sz val="11"/>
        <rFont val="Arial Narrow"/>
        <family val="2"/>
      </rPr>
      <t>DTAM - PNN la Paya</t>
    </r>
    <r>
      <rPr>
        <sz val="11"/>
        <rFont val="Arial Narrow"/>
        <family val="2"/>
      </rPr>
      <t>: Con ocasión a la oportunidad, se llevan a cabo acciones o espacios de acciones y concertación con Comunidad Indígena Siona de Gao- Ya, ACT-Colombia, Presidente ACIPS, temas: 
Revisiones preliminares frente al área planteada como expectativa de constitución de la comunidad indígena Siona de Gao-Yá
• Consideraciones desde el componente agroambiental
• Consideraciones desde el componente jurídico
• Consideraciones desde el componente social
• Consideraciones desde el componente topográfico
Anexo 1: ACTA REUNIÓN CONCERTACIÓN RECORRIDOS GAO-YA 24012021-firmado
Anexo 2 Acta reunión PNN - Gao-Yá - 07.02.22</t>
    </r>
  </si>
  <si>
    <r>
      <rPr>
        <b/>
        <sz val="11"/>
        <rFont val="Arial Narrow"/>
        <family val="2"/>
      </rPr>
      <t>PNN La Paya:</t>
    </r>
    <r>
      <rPr>
        <sz val="11"/>
        <rFont val="Arial Narrow"/>
        <family val="2"/>
      </rPr>
      <t xml:space="preserve"> 33,3%</t>
    </r>
  </si>
  <si>
    <r>
      <rPr>
        <b/>
        <sz val="11"/>
        <rFont val="Arial Narrow"/>
        <family val="2"/>
      </rPr>
      <t xml:space="preserve">DTAM - PNN la Paya: </t>
    </r>
    <r>
      <rPr>
        <sz val="11"/>
        <rFont val="Arial Narrow"/>
        <family val="2"/>
      </rPr>
      <t>08/08/2022</t>
    </r>
  </si>
  <si>
    <r>
      <rPr>
        <b/>
        <sz val="11"/>
        <rFont val="Arial Narrow"/>
        <family val="2"/>
      </rPr>
      <t>DTAM - PNN la Paya</t>
    </r>
    <r>
      <rPr>
        <sz val="11"/>
        <rFont val="Arial Narrow"/>
        <family val="2"/>
      </rPr>
      <t>:  Con ocasión a la oportunidad, se llevan a cabo acciones o espacios de acciones y concertación con Comunidad Indígena Siona de Gao- Ya, ACT-Colombia, Presidente ACIPS, temas: 
Anexo 01 Listado de asistencia- presupuesto paya-gef-ca, Anexo 02 Acta socialización presupuesto campesino GEF-7, Anexo 03 Acta Reunión técnica del equipo Siona para revisar y tener claridades a los compromisos y rutas., Anexo 04 Acta Reunión  priorización a trabajar por el equipo de EMM y elaboración de subtítulos para cartilla de fortalecimiento, Anexo 05 Acta Socialización de recorridos de delimitación territorial entre el resguardo la Paya y La Perecera., Anexo 06 Articulación EEM y Educación Amb, Anexo 07 Listado de asistencia y ayuda memoria revisión informe GEF.</t>
    </r>
  </si>
  <si>
    <r>
      <rPr>
        <b/>
        <sz val="11"/>
        <rFont val="Arial Narrow"/>
        <family val="2"/>
      </rPr>
      <t>PNN La Paya:</t>
    </r>
    <r>
      <rPr>
        <sz val="11"/>
        <rFont val="Arial Narrow"/>
        <family val="2"/>
      </rPr>
      <t xml:space="preserve"> 66,6%</t>
    </r>
  </si>
  <si>
    <r>
      <rPr>
        <b/>
        <sz val="11"/>
        <rFont val="Arial Narrow"/>
        <family val="2"/>
      </rPr>
      <t xml:space="preserve">DTAM - PNN Río Puré: </t>
    </r>
    <r>
      <rPr>
        <sz val="11"/>
        <rFont val="Arial Narrow"/>
        <family val="2"/>
      </rPr>
      <t>1/04/2022</t>
    </r>
  </si>
  <si>
    <r>
      <rPr>
        <b/>
        <sz val="11"/>
        <rFont val="Arial Narrow"/>
        <family val="2"/>
      </rPr>
      <t>DTAM - PNN Río Puré</t>
    </r>
    <r>
      <rPr>
        <sz val="11"/>
        <rFont val="Arial Narrow"/>
        <family val="2"/>
      </rPr>
      <t>:  Durante los meses de enero y febrero las principales actividades se relacionaron con la preparación de los espacios de planeación 2022 que se tendrán para el mes de marzo y abril con las autoridades indígenas del Resguardo Curare, AIZA y CIMTAR y ACT estos últimos como aliados estratégicos durante los últimos años. Algunos de estos espacios se llevaron de manera virtual y otros presencial y algunos estuvieron acompañados en por los equipos de Cahuinarí y Amacayacu con quienes hay intereses conjuntos para los sectores de Tarapacá y el Bernardo. Estos conversatorios resultan fundamentales para identificar las fortalezas y debilidades de los procesos como aportes a la planeación con las autoridades indígenas y aliados estratégicos para la vigencia 2022.
Por otra parte, y bajo el liderazgo de la DTAM, durante el período del presente informe se llevó a cabo una reunión con la SGM – DTAM y AP en la que se priorizaron aspectos relacionados con la coordinación del AP con autoridades Indígenas y que requieren el concurso de los tres niveles de la institución.
Finalmente, desde inicios de febrero la Dirección de Asuntos Étnicos de la Gobernación de Amazonas viene convocando a las instituciones con responsabilidades ambientales al seguimiento de los compromisos asumidos en la última MPCI. En este sentido se avanzó en la identificación de los aspectos logísticos y financieros para llevar a cabo el Congreso Ambiental de las AATI´s en jurisdicción de La Pedrera. Por otra parte y con participación de Apaporis se avanza también en el compromiso de estructurar la propuesta para la gestión de recursos financieros que permitan avanzar en la construcción y consolidación del Sistema Indígena de Manejo Ambiental (SIMA) del Departamento de Amazonas.
ANEXO 1. INFORME I TRIM.  EEM 2022 (Anexo 1.1  POA 2022_Resguardo Curare Los Ingleses
Anexo 2 Acta_Consolidación POA_Manacaro2022_ACT_Marzo
Anexo 3 Junta de autoridades AIZA 2022 PNN-ACT
Anexo 4 acta Temática_Planeación2022_PNNPlanicie-ACT
Anexo 4.1 Asistencia_Planeación2022_PNN_ACT
Anexo 5 Planeación2022_PNNPlanicie_ ACT_RevVC_GB_XF)</t>
    </r>
  </si>
  <si>
    <r>
      <t xml:space="preserve">PNN Río Puré: </t>
    </r>
    <r>
      <rPr>
        <sz val="11"/>
        <rFont val="Arial Narrow"/>
        <family val="2"/>
      </rPr>
      <t>33,3%</t>
    </r>
  </si>
  <si>
    <r>
      <rPr>
        <b/>
        <sz val="11"/>
        <rFont val="Arial Narrow"/>
        <family val="2"/>
      </rPr>
      <t xml:space="preserve">DTAM - PNN Río Puré: </t>
    </r>
    <r>
      <rPr>
        <sz val="11"/>
        <rFont val="Arial Narrow"/>
        <family val="2"/>
      </rPr>
      <t>08/08/2022</t>
    </r>
  </si>
  <si>
    <r>
      <rPr>
        <b/>
        <sz val="11"/>
        <rFont val="Arial Narrow"/>
        <family val="2"/>
      </rPr>
      <t>DTAM - PNN Río Puré</t>
    </r>
    <r>
      <rPr>
        <sz val="11"/>
        <rFont val="Arial Narrow"/>
        <family val="2"/>
      </rPr>
      <t>: Para el segundo cuatrimestre del 2022 en el sector La Pedrera, se continúan las actividades relacionadas con la preparación de los espacios de planeación 2022 que se han dilatado por las elecciones con las autoridades indígenas de las asociaciones AIPEA, PANI, AIZA y CIMTAR y ACT, estos últimos como aliados estratégicos que vienen acompañando la gestión del AP desde hace varios años. Algunos de estos espacios se llevaron de manera virtual y otros presencial y algunos estuvieron acompañados por los equipos de Cahuinarí y Amacayacu con quienes hay intereses conjuntos para los sectores de Tarapacá y el Bernardo. Estos conversatorios resultaron fundamentales para identificar las fortalezas y debilidades de los procesos como aportes a la planeación con las autoridades indígenas y aliados estratégicos para la vigencia 2022.
Por otra parte, el AP en la implementación de acciones concertadas con el Resguardo Curare los ingleses y la comunidad de Manacaro para este trimestre ha venido coordinando con los delegados y líderes de los diferentes programas la preparación metodológica, técnica y logística de acciones en materia de educación ambiental, recorridos de Prevención y vigilancia para la protección a PIAS en el sector de Puerto Caimán, Vildoza – Bernardo.  Además de la preparación para el mes de junio de baile tradicional y recorrido de curación al Sector de Puerto Caimán. Dadas la coyuntura electoral tuvieron que ser aplazados los talleres ya programados en el POA, para el mes de junio y julio. Por último, durante este periodo en el sector La Pedrera, durante el mes de mayo con el resguardo curare los ingleses se generó la socialización de los formatos para realizar las propuestas y los informes sugeridos por las entidades. De igual manera se generó el acompañamiento al comité de Educación Ambiental y Cultural en la elaboración de la propuesta metodológica para la primera actividad a desarrollar en el marco del POA, relacionada a la recopilación de información y relatos para la ampliación de los cuentos tradicionales de la etnia Yucuna.
ANEXO 1. INF. EEM II TRIM. PNNRPU</t>
    </r>
  </si>
  <si>
    <r>
      <t xml:space="preserve">DTAM - PNN Río Puré: </t>
    </r>
    <r>
      <rPr>
        <sz val="11"/>
        <rFont val="Arial Narrow"/>
        <family val="2"/>
      </rPr>
      <t>66,66</t>
    </r>
    <r>
      <rPr>
        <b/>
        <sz val="11"/>
        <rFont val="Arial Narrow"/>
        <family val="2"/>
      </rPr>
      <t>%</t>
    </r>
  </si>
  <si>
    <r>
      <rPr>
        <b/>
        <sz val="11"/>
        <rFont val="Arial Narrow"/>
        <family val="2"/>
      </rPr>
      <t xml:space="preserve">DTAM - RNN Nukak </t>
    </r>
    <r>
      <rPr>
        <sz val="11"/>
        <rFont val="Arial Narrow"/>
        <family val="2"/>
      </rPr>
      <t>4/04/2022</t>
    </r>
  </si>
  <si>
    <r>
      <rPr>
        <b/>
        <sz val="11"/>
        <rFont val="Arial Narrow"/>
        <family val="2"/>
      </rPr>
      <t>DTAM - RNN Nukak:</t>
    </r>
    <r>
      <rPr>
        <sz val="11"/>
        <rFont val="Arial Narrow"/>
        <family val="2"/>
      </rPr>
      <t xml:space="preserve"> Esta etapa inicial buscó realizar una planeación desde la experiencia del área y el acompañamiento de los diferentes niveles de gestión, es decir, desde la DTAM y SGMAP. Aunque esta etapa tiene varias novedades como la necesidad de procurar gestión de recursos para dinamizar procesos propios dentro de las comunidades abordadas, se continúa con las acciones que el año pasado se venían abordando, tanto porque hacen parte de un proceso como porque resultaron acciones exitosas para las comunidades. 
</t>
    </r>
    <r>
      <rPr>
        <b/>
        <sz val="11"/>
        <rFont val="Arial Narrow"/>
        <family val="2"/>
      </rPr>
      <t>Anexo 1.</t>
    </r>
    <r>
      <rPr>
        <sz val="11"/>
        <rFont val="Arial Narrow"/>
        <family val="2"/>
      </rPr>
      <t xml:space="preserve"> Listado de asistencia y ayuda memoria reunión con Akubadaura 24012022
</t>
    </r>
    <r>
      <rPr>
        <b/>
        <sz val="11"/>
        <rFont val="Arial Narrow"/>
        <family val="2"/>
      </rPr>
      <t>Anexo 2</t>
    </r>
    <r>
      <rPr>
        <sz val="11"/>
        <rFont val="Arial Narrow"/>
        <family val="2"/>
      </rPr>
      <t xml:space="preserve">. Listado de asistencia y ayuda memoria reunión Akubadaura-RNN Nukak 16022022
</t>
    </r>
    <r>
      <rPr>
        <b/>
        <sz val="11"/>
        <rFont val="Arial Narrow"/>
        <family val="2"/>
      </rPr>
      <t>Anexo 3.</t>
    </r>
    <r>
      <rPr>
        <sz val="11"/>
        <rFont val="Arial Narrow"/>
        <family val="2"/>
      </rPr>
      <t xml:space="preserve"> Listado de asistencia reunión RNN Nukak y Akubadaura 02022022
</t>
    </r>
    <r>
      <rPr>
        <b/>
        <sz val="11"/>
        <rFont val="Arial Narrow"/>
        <family val="2"/>
      </rPr>
      <t>Anexo 4</t>
    </r>
    <r>
      <rPr>
        <sz val="11"/>
        <rFont val="Arial Narrow"/>
        <family val="2"/>
      </rPr>
      <t xml:space="preserve">. Listado de  asistencia y ayuda memoria reunión externado 25022022
</t>
    </r>
    <r>
      <rPr>
        <b/>
        <sz val="11"/>
        <rFont val="Arial Narrow"/>
        <family val="2"/>
      </rPr>
      <t>Anexo 5.</t>
    </r>
    <r>
      <rPr>
        <sz val="11"/>
        <rFont val="Arial Narrow"/>
        <family val="2"/>
      </rPr>
      <t xml:space="preserve"> Acta de reunión URT 08032022
</t>
    </r>
    <r>
      <rPr>
        <b/>
        <sz val="11"/>
        <rFont val="Arial Narrow"/>
        <family val="2"/>
      </rPr>
      <t>Anexo 6.</t>
    </r>
    <r>
      <rPr>
        <sz val="11"/>
        <rFont val="Arial Narrow"/>
        <family val="2"/>
      </rPr>
      <t xml:space="preserve"> Listado de asistencia FCDS 16032022
</t>
    </r>
    <r>
      <rPr>
        <b/>
        <sz val="11"/>
        <rFont val="Arial Narrow"/>
        <family val="2"/>
      </rPr>
      <t>Anexo 7.</t>
    </r>
    <r>
      <rPr>
        <sz val="11"/>
        <rFont val="Arial Narrow"/>
        <family val="2"/>
      </rPr>
      <t xml:space="preserve"> Acta de reunión RNN Nukak-SENA 16032022
</t>
    </r>
    <r>
      <rPr>
        <b/>
        <sz val="11"/>
        <rFont val="Arial Narrow"/>
        <family val="2"/>
      </rPr>
      <t>Anexo 8.</t>
    </r>
    <r>
      <rPr>
        <sz val="11"/>
        <rFont val="Arial Narrow"/>
        <family val="2"/>
      </rPr>
      <t xml:space="preserve"> Acta de reunión Vallas MC Nükak 23032022</t>
    </r>
  </si>
  <si>
    <r>
      <rPr>
        <b/>
        <sz val="11"/>
        <rFont val="Arial Narrow"/>
        <family val="2"/>
      </rPr>
      <t>RNN Nukak:</t>
    </r>
    <r>
      <rPr>
        <sz val="11"/>
        <rFont val="Arial Narrow"/>
        <family val="2"/>
      </rPr>
      <t xml:space="preserve"> 33,3%</t>
    </r>
  </si>
  <si>
    <r>
      <rPr>
        <b/>
        <sz val="11"/>
        <rFont val="Arial Narrow"/>
        <family val="2"/>
      </rPr>
      <t xml:space="preserve">DTAM - RNN Nukak </t>
    </r>
    <r>
      <rPr>
        <sz val="11"/>
        <rFont val="Arial Narrow"/>
        <family val="2"/>
      </rPr>
      <t>08/08/2022</t>
    </r>
  </si>
  <si>
    <r>
      <rPr>
        <b/>
        <sz val="11"/>
        <rFont val="Arial Narrow"/>
        <family val="2"/>
      </rPr>
      <t>DTAM - RNN Nukak:</t>
    </r>
    <r>
      <rPr>
        <sz val="11"/>
        <rFont val="Arial Narrow"/>
        <family val="2"/>
      </rPr>
      <t xml:space="preserve"> Durante este trimestre se avanzó en los diálogos con comunidad campesina para iniciar el proceso de restauración ecológica en el traslape entre la RNN Nukak y el RI Nukak-Makú y para retomar actividades con la comunidad Nükak que se encuentra en el área de influencia en Caño Makú. Se realizaron actividades de fortalecimiento del uso y manejo del territorio ancestral con los Nükak de Agua Bonita en la recolección principalmente de kutpe jeñe y actividades de cacería. Por otra parte se realizaron reuniones y avances en el análisis situacional de los resguardos indígenas de Miraflores (Guaviare) y se entregó un documento final. También se abordó con los Mipa Muno y con el representante legal de Mauro Muno los corredores de movilidad y el aprestamiento para la construcción de una ruta de coordinación con este pueblo y con el RICMARIRP se realizaron reuniones con líderes para revitalizar la relación.
Anexo 1. Acta  Reunión Acercamiento Puebo Nükak 06072022
Anexo 2. Acta 020 Campesinos Caño Makú_01052022.
Anexo 3. Acta 021 Nükak Tomachipán_05052022.
Anexo 4. Acta 022 reunión con Autoridades Tradicionales RICMYARIRP 18052022.
Anexo 5. Acta 023 Plan de Marketing CDA_19052022.
Anexo 6. Acta 024 Intercambio EEM RNN Nukak y DTOR_23052022.
Anexo 7. Acta 025 Comité de Drogas_25052022.
Anexo 8. Acta 026 Reunión con el presidente de Caño Moscu_13052022.
Anexo 9. Acta 027 Fortalecimiento uso y manejo 01062022.
Anexo 10. Acta 028 Reunión revisión RCMARICP 15062022.
Anexo 11. Acta 029 Diálogo Autoridad Tradicional Puerto Flores 22062022.
Anexo 12. Acta 030 Amazonía Vital 23062022.
Anexo 13. Acta 031 Reunión RNN Nukak &amp; PNNS Chiribiquete 23062022.
Anexo 14. Acta 032 Reunión Interinstitucional 24062022.
Anexo 15. Acta 033 Reunión RL Nükak Mauro Munu 24062022.</t>
    </r>
  </si>
  <si>
    <r>
      <rPr>
        <b/>
        <sz val="11"/>
        <rFont val="Arial Narrow"/>
        <family val="2"/>
      </rPr>
      <t>RNN Nukak:</t>
    </r>
    <r>
      <rPr>
        <sz val="11"/>
        <rFont val="Arial Narrow"/>
        <family val="2"/>
      </rPr>
      <t xml:space="preserve"> 66,6%</t>
    </r>
  </si>
  <si>
    <r>
      <rPr>
        <b/>
        <sz val="11"/>
        <rFont val="Arial Narrow"/>
        <family val="2"/>
      </rPr>
      <t xml:space="preserve">PNN Amacayacu: </t>
    </r>
    <r>
      <rPr>
        <sz val="11"/>
        <rFont val="Arial Narrow"/>
        <family val="2"/>
      </rPr>
      <t xml:space="preserve"> 1/04/2022</t>
    </r>
  </si>
  <si>
    <r>
      <rPr>
        <b/>
        <sz val="11"/>
        <rFont val="Arial Narrow"/>
        <family val="2"/>
      </rPr>
      <t>DTAM - PNN Amacayacu</t>
    </r>
    <r>
      <rPr>
        <sz val="11"/>
        <rFont val="Arial Narrow"/>
        <family val="2"/>
      </rPr>
      <t>: se realizó taller de fortalecimiento del acuerdo de uso de madera y se apoyó reunión de consejo de ancianos para empezar a definir regimén de sanciones. 
Anexo 1. Acta Taller.
 Anexo 2. Acta consejo de ancianos</t>
    </r>
  </si>
  <si>
    <r>
      <rPr>
        <b/>
        <sz val="11"/>
        <rFont val="Arial Narrow"/>
        <family val="2"/>
      </rPr>
      <t>PNN Amacayacu</t>
    </r>
    <r>
      <rPr>
        <sz val="11"/>
        <rFont val="Arial Narrow"/>
        <family val="2"/>
      </rPr>
      <t>: 33%</t>
    </r>
  </si>
  <si>
    <r>
      <rPr>
        <b/>
        <sz val="11"/>
        <rFont val="Arial Narrow"/>
        <family val="2"/>
      </rPr>
      <t xml:space="preserve">PNN Amacayacu: </t>
    </r>
    <r>
      <rPr>
        <sz val="11"/>
        <rFont val="Arial Narrow"/>
        <family val="2"/>
      </rPr>
      <t xml:space="preserve"> 08/08/2022</t>
    </r>
  </si>
  <si>
    <r>
      <rPr>
        <b/>
        <sz val="11"/>
        <rFont val="Arial Narrow"/>
        <family val="2"/>
      </rPr>
      <t>DTAM - PNN Amacayacu</t>
    </r>
    <r>
      <rPr>
        <sz val="11"/>
        <rFont val="Arial Narrow"/>
        <family val="2"/>
      </rPr>
      <t>:  En el informe  de gestion semestral se relacionan los dos informes de Estrategias Especiales de  Manejo , en este se describen las acciones de Coordinación, Gestión, Ordenamiento y fortalecimiento cultural que se han dado con las autoridades indígenas tanto de Mocagua y de San Martin de Amacayacu. Destacando los avances en generar las condiciones habilitantes para los acuerdos. Anexo 1. 2022_07_04_Informe_Trimestre_II_PAA_EEM</t>
    </r>
  </si>
  <si>
    <r>
      <rPr>
        <b/>
        <sz val="11"/>
        <rFont val="Arial Narrow"/>
        <family val="2"/>
      </rPr>
      <t>PNN Amacayacu</t>
    </r>
    <r>
      <rPr>
        <sz val="11"/>
        <rFont val="Arial Narrow"/>
        <family val="2"/>
      </rPr>
      <t>: 66,6%</t>
    </r>
  </si>
  <si>
    <r>
      <rPr>
        <b/>
        <sz val="11"/>
        <rFont val="Arial Narrow"/>
        <family val="2"/>
      </rPr>
      <t xml:space="preserve">DTAM-PNN Cahuinarí: </t>
    </r>
    <r>
      <rPr>
        <sz val="11"/>
        <rFont val="Arial Narrow"/>
        <family val="2"/>
      </rPr>
      <t>4/04/2022</t>
    </r>
  </si>
  <si>
    <r>
      <rPr>
        <b/>
        <sz val="11"/>
        <rFont val="Arial Narrow"/>
        <family val="2"/>
      </rPr>
      <t>DTAM-PNN Cahuinarí:</t>
    </r>
    <r>
      <rPr>
        <sz val="11"/>
        <rFont val="Arial Narrow"/>
        <family val="2"/>
      </rPr>
      <t xml:space="preserve"> Durante el primer trimestre de 2022 se adelantaron capacitaciones y acompañamiento por parte de la DTAM y del Nivel Central, en temas relacionados con la socialización de las EEM del parque con la nueva jefatura, aspectos que se deben tener en cuenta para la vigencia 2022, ruta de trabajo con relación al proceso de actualización del REM. Con la ZSF se acordó el apoyo en el desarrollo de los Planes de Mejoramiento que resultaron del proceso de postulación a Lista Verde y de la Auditoria, también se acordó la creación de espacios formales para el traspaso de información y conocimiento asociado al programa de monitoreo comunitario de charapa. Con ACT se revisaron los compromisos adquiridos durante el año 2021 y se planearon acciones para el año 2022. Se ha adelantado capacitación con la DTAM para el diligenciamiento del instrumento AEMAPS. Se ha mantenido la coordinación con el equipo de trabajo en campo y se realizó reunión interna de evaluación y revisión de funciones de los funcionarios del parque.                                                                                                                                            
Anexo 1 acta-lista-asistencia-recomendaciones-aemaps-28-03-2022
Anexo 2 acta-reunión-szf-pnncah-15-02-2022
Anexo 3 acta-revisión-convenio-szf-pnnc-2022
Anexo 3.1 listado-asistencia-revisión convenio-szf-pnnc-2022
Anexo 4 asistencia-planeación-planicie-act-2022                                                                                                                                         </t>
    </r>
  </si>
  <si>
    <r>
      <rPr>
        <b/>
        <sz val="11"/>
        <rFont val="Arial Narrow"/>
        <family val="2"/>
      </rPr>
      <t>PNn Cahuinar</t>
    </r>
    <r>
      <rPr>
        <sz val="11"/>
        <rFont val="Arial Narrow"/>
        <family val="2"/>
      </rPr>
      <t>í: 33,3%</t>
    </r>
  </si>
  <si>
    <r>
      <rPr>
        <b/>
        <sz val="11"/>
        <rFont val="Arial Narrow"/>
        <family val="2"/>
      </rPr>
      <t xml:space="preserve">DTAM-PNN Cahuinarí: </t>
    </r>
    <r>
      <rPr>
        <sz val="11"/>
        <rFont val="Arial Narrow"/>
        <family val="2"/>
      </rPr>
      <t>08/08/2022</t>
    </r>
  </si>
  <si>
    <r>
      <rPr>
        <b/>
        <sz val="11"/>
        <rFont val="Arial Narrow"/>
        <family val="2"/>
      </rPr>
      <t>DTAM-PNN Cahuinarí</t>
    </r>
    <r>
      <rPr>
        <sz val="11"/>
        <rFont val="Arial Narrow"/>
        <family val="2"/>
      </rPr>
      <t>: Durante el segundo trimestre de 2022 se adelantaron capacitaciones y acompañamiento por parte de la DTAM y del Nivel Central, en temas relacionados con la actualización del REM en sus componentes diagnóstico, de ordenamiento y planeación y en la evaluación y diseño de una estrategia de continuidad del programa de monitoreo comunitario de charapa y taricaya. También se adelantó acompañamiento en el proceso para dar cumplimiento al plan de mejoramiento de control interno en el diseño y actualizacion de la Geodatabase. Anexo 1. acta_Act_rem_dtam_gpmnc_pnncah_6-06-2022.docx. Anexo 2. acta-asistencia-análisis-estrategia-charapa-actualización-rem-pnncah-13-5-2022. Anexo 3. acta-taller-rem-dtam-pnncah-22-06-2022. Anexo 4. asistencia_taller_rem_dtam_pnncah_22-06-2022. Anexo 5.asistencia-actualización-rem-estrategia chrapa-6-6-2022. Anexo 6. acta-taller-monitoreo-szf-pnnc-23-25-06-2022. Anexo 7. análisis-político-técnico-emcccht-20-06-2022. Anexo 8. asistencia_taller_monitoreo_szf_pnnc_24-06-2022. Anexo 9. asistencia_taller_monitoreo_szf_pnnc_25-06-2022. Anexo 10. situaciones-monitoreo-charapa-pnncah. Anexo 11. asistencia-GDB-15-07-2022. Anexo 12. asistencia-GDB-25-07-2022</t>
    </r>
  </si>
  <si>
    <r>
      <rPr>
        <b/>
        <sz val="11"/>
        <rFont val="Arial Narrow"/>
        <family val="2"/>
      </rPr>
      <t>PNn Cahuinar</t>
    </r>
    <r>
      <rPr>
        <sz val="11"/>
        <rFont val="Arial Narrow"/>
        <family val="2"/>
      </rPr>
      <t>í: 66,6%</t>
    </r>
  </si>
  <si>
    <r>
      <rPr>
        <b/>
        <sz val="11"/>
        <rFont val="Arial Narrow"/>
        <family val="2"/>
      </rPr>
      <t xml:space="preserve">GTIC: </t>
    </r>
    <r>
      <rPr>
        <sz val="11"/>
        <rFont val="Arial Narrow"/>
        <family val="2"/>
      </rPr>
      <t>22/04/2022</t>
    </r>
  </si>
  <si>
    <r>
      <rPr>
        <b/>
        <sz val="11"/>
        <rFont val="Arial Narrow"/>
        <family val="2"/>
      </rPr>
      <t>GTIC</t>
    </r>
    <r>
      <rPr>
        <sz val="11"/>
        <rFont val="Arial Narrow"/>
        <family val="2"/>
      </rPr>
      <t>: Se estructuró el documento propuesto de estrategia de uso y aprobación, adelantando lo capítulos introductorios al documento.  Como primer ejercicio para nutrir la información se lanza a la entidad una encuesta con el fin de caracterizar la población frente a TI. Anexo 1. Ciudadano digital-01.jpg; Anexo 2. Documento estrategia de uso y apropiacion.docx)</t>
    </r>
  </si>
  <si>
    <r>
      <rPr>
        <b/>
        <sz val="11"/>
        <rFont val="Arial Narrow"/>
        <family val="2"/>
      </rPr>
      <t>GTIC</t>
    </r>
    <r>
      <rPr>
        <sz val="11"/>
        <rFont val="Arial Narrow"/>
        <family val="2"/>
      </rPr>
      <t>: 33%</t>
    </r>
  </si>
  <si>
    <r>
      <rPr>
        <b/>
        <sz val="11"/>
        <rFont val="Arial Narrow"/>
        <family val="2"/>
      </rPr>
      <t>GTIC:</t>
    </r>
    <r>
      <rPr>
        <sz val="11"/>
        <rFont val="Arial Narrow"/>
        <family val="2"/>
      </rPr>
      <t xml:space="preserve"> 10/08/2022</t>
    </r>
  </si>
  <si>
    <r>
      <rPr>
        <b/>
        <sz val="11"/>
        <rFont val="Arial Narrow"/>
        <family val="2"/>
      </rPr>
      <t>GTIC:</t>
    </r>
    <r>
      <rPr>
        <sz val="11"/>
        <rFont val="Arial Narrow"/>
        <family val="2"/>
      </rPr>
      <t xml:space="preserve"> Se realizó documento maestro de la Estrategia de Uso y apropiacion, en el cual se caracterizó la poblacion en PNNC; se idetificó la matriz de interesados partiendo del organigrama de la entidad, asi como el planteamiendo de la estrategia, el plan de formacion, de comunicaciones, gestion de cambio y medición de resultados. Ver Anexo (DOCUMENTO ESTRATEGIA USO Y APROPIACION V4_110722).</t>
    </r>
  </si>
  <si>
    <r>
      <rPr>
        <b/>
        <sz val="11"/>
        <rFont val="Arial Narrow"/>
        <family val="2"/>
      </rPr>
      <t xml:space="preserve">GTIC: </t>
    </r>
    <r>
      <rPr>
        <sz val="11"/>
        <rFont val="Arial Narrow"/>
        <family val="2"/>
      </rPr>
      <t>90%</t>
    </r>
  </si>
  <si>
    <r>
      <rPr>
        <b/>
        <sz val="11"/>
        <color indexed="8"/>
        <rFont val="Arial Narrow"/>
        <family val="2"/>
      </rPr>
      <t xml:space="preserve">GGCI: </t>
    </r>
    <r>
      <rPr>
        <sz val="11"/>
        <color indexed="8"/>
        <rFont val="Arial Narrow"/>
        <family val="2"/>
      </rPr>
      <t>18/04/2022</t>
    </r>
  </si>
  <si>
    <r>
      <rPr>
        <b/>
        <sz val="11"/>
        <color indexed="8"/>
        <rFont val="Arial Narrow"/>
        <family val="2"/>
      </rPr>
      <t xml:space="preserve">GGCI: </t>
    </r>
    <r>
      <rPr>
        <sz val="11"/>
        <color indexed="8"/>
        <rFont val="Arial Narrow"/>
        <family val="2"/>
      </rPr>
      <t>Teniendo en cuenta que se requiere articulación entre dos grupos nuevos de la Entidad, durante el primer cuatrimestre del 2022 se han realizado la designación de actividades para cada grupo y se inició el proceso de elaboración del catálogo, por tanto, la documentación se oficializará y socializará antes del 30 de noviembre del 2022, tal como se estableció en el presente documento.</t>
    </r>
  </si>
  <si>
    <r>
      <rPr>
        <b/>
        <sz val="11"/>
        <color indexed="8"/>
        <rFont val="Arial Narrow"/>
        <family val="2"/>
      </rPr>
      <t xml:space="preserve">GGCI: </t>
    </r>
    <r>
      <rPr>
        <sz val="11"/>
        <color indexed="8"/>
        <rFont val="Arial Narrow"/>
        <family val="2"/>
      </rPr>
      <t>0%</t>
    </r>
  </si>
  <si>
    <r>
      <t xml:space="preserve">GGCI: </t>
    </r>
    <r>
      <rPr>
        <sz val="11"/>
        <rFont val="Arial Narrow"/>
        <family val="2"/>
      </rPr>
      <t>en el presente periodo reportado no se realizaron actividades al respecto. Se programan para antes del 30 de noviembre de 2022.</t>
    </r>
  </si>
  <si>
    <r>
      <rPr>
        <b/>
        <sz val="11"/>
        <rFont val="Arial Narrow"/>
        <family val="2"/>
      </rPr>
      <t xml:space="preserve">GGCI: </t>
    </r>
    <r>
      <rPr>
        <sz val="11"/>
        <rFont val="Arial Narrow"/>
        <family val="2"/>
      </rPr>
      <t>0%</t>
    </r>
  </si>
  <si>
    <r>
      <rPr>
        <b/>
        <sz val="11"/>
        <rFont val="Arial Narrow"/>
        <family val="2"/>
      </rPr>
      <t>OAJ:</t>
    </r>
    <r>
      <rPr>
        <sz val="11"/>
        <rFont val="Arial Narrow"/>
        <family val="2"/>
      </rPr>
      <t xml:space="preserve"> 04/04/2022</t>
    </r>
  </si>
  <si>
    <r>
      <rPr>
        <b/>
        <sz val="11"/>
        <rFont val="Arial Narrow"/>
        <family val="2"/>
      </rPr>
      <t>OAJ:</t>
    </r>
    <r>
      <rPr>
        <sz val="11"/>
        <rFont val="Arial Narrow"/>
        <family val="2"/>
      </rPr>
      <t>34%</t>
    </r>
  </si>
  <si>
    <r>
      <rPr>
        <b/>
        <sz val="11"/>
        <rFont val="Arial Narrow"/>
        <family val="2"/>
      </rPr>
      <t>OAJ:</t>
    </r>
    <r>
      <rPr>
        <sz val="11"/>
        <rFont val="Arial Narrow"/>
        <family val="2"/>
      </rPr>
      <t xml:space="preserve"> 19/08/2022</t>
    </r>
  </si>
  <si>
    <r>
      <rPr>
        <b/>
        <sz val="11"/>
        <rFont val="Arial Narrow"/>
        <family val="2"/>
      </rPr>
      <t>OAJ:</t>
    </r>
    <r>
      <rPr>
        <sz val="11"/>
        <rFont val="Arial Narrow"/>
        <family val="2"/>
      </rPr>
      <t>67%</t>
    </r>
  </si>
  <si>
    <r>
      <rPr>
        <b/>
        <sz val="11"/>
        <rFont val="Arial Narrow"/>
        <family val="2"/>
      </rPr>
      <t xml:space="preserve">OAP: </t>
    </r>
    <r>
      <rPr>
        <sz val="11"/>
        <rFont val="Arial Narrow"/>
        <family val="2"/>
      </rPr>
      <t>21/04/2022</t>
    </r>
  </si>
  <si>
    <r>
      <rPr>
        <b/>
        <sz val="11"/>
        <rFont val="Arial Narrow"/>
        <family val="2"/>
      </rPr>
      <t xml:space="preserve">OAP: </t>
    </r>
    <r>
      <rPr>
        <sz val="11"/>
        <rFont val="Arial Narrow"/>
        <family val="2"/>
      </rPr>
      <t xml:space="preserve">Con el objetivo de identificar dentro del personal de la OAP necesidades de conocimiento y con el fin de fortalecer y participar en mínimo un espacio que aporte y facilite la implementación, se generó encuesta en Google Forms; Adicionalmente se participó en la asesoría recibida por el DAFP sobre "Gestión de Riesgos" como un eje principal de la dimensión de control interno y se invitó a todo el personal de los tres niveles de gestión a la charla dado por el asesor asignado (01/04/2022) y se participó por el curso de clasificación del catálogo presupuestal, el cual aumenta los conocimientos en la política de Gestión presupuestal y eficiencia del gasto público.
</t>
    </r>
    <r>
      <rPr>
        <b/>
        <sz val="11"/>
        <rFont val="Arial Narrow"/>
        <family val="2"/>
      </rPr>
      <t>Evidencias</t>
    </r>
    <r>
      <rPr>
        <sz val="11"/>
        <rFont val="Arial Narrow"/>
        <family val="2"/>
      </rPr>
      <t>:  Propuesta de Encuesta
Correo - Encuesta oportunidad 27.pdf e Correo - Participa en la charla "Gestión para la administración del riesgo y Certificado WG</t>
    </r>
  </si>
  <si>
    <r>
      <rPr>
        <b/>
        <sz val="11"/>
        <rFont val="Arial Narrow"/>
        <family val="2"/>
      </rPr>
      <t>OAP</t>
    </r>
    <r>
      <rPr>
        <sz val="11"/>
        <rFont val="Arial Narrow"/>
        <family val="2"/>
      </rPr>
      <t>: 33,33%</t>
    </r>
  </si>
  <si>
    <r>
      <rPr>
        <b/>
        <sz val="11"/>
        <rFont val="Arial Narrow"/>
        <family val="2"/>
      </rPr>
      <t>OAP:</t>
    </r>
    <r>
      <rPr>
        <sz val="11"/>
        <rFont val="Arial Narrow"/>
        <family val="2"/>
      </rPr>
      <t xml:space="preserve"> 15/08/2022</t>
    </r>
  </si>
  <si>
    <r>
      <rPr>
        <b/>
        <sz val="11"/>
        <rFont val="Arial Narrow"/>
        <family val="2"/>
      </rPr>
      <t xml:space="preserve">OAP: </t>
    </r>
    <r>
      <rPr>
        <sz val="11"/>
        <rFont val="Arial Narrow"/>
        <family val="2"/>
      </rPr>
      <t>Durante el mesde mayo se llevo a cabo la encuesta de necesidades de conocimiento y con el fin de fortalecer los procesos, para el diligencimiento de la Oficina Asesora de Planeación y se generó un informe con los resultados obtenidos, determinando que uno de los temas que requiere mayor fortalecimiento es la política de Gestión de Conocimien e Innovación, por lo cual se determinaron estratégias para aumentar y fortalecer el conocimiento, materializadas en dos espacios con otras entidades que posee un alto IDI en dicha política y la divulgación de cursos gratuitos en el tema. Por lo cual el 23 de junio se lleva a cabo un espacio de socialización con el ANLA y el 25 de julio con la Superintendencia de Industria y Comercio - SIC, eventos a los cuales se generó una invitación para todo el personal de las tres unidades de decisión y finalmente el 12 de julio se remitio un correo electrónico a los líderes del SGI Nivel Central y Direcciones Territoriales divulgado los cursos gratuitos para dicha política.
Evidencias: Carpeta encuesta - Encuentros y cursos.</t>
    </r>
  </si>
  <si>
    <r>
      <rPr>
        <b/>
        <sz val="11"/>
        <rFont val="Arial Narrow"/>
        <family val="2"/>
      </rPr>
      <t xml:space="preserve">OAP: </t>
    </r>
    <r>
      <rPr>
        <sz val="11"/>
        <rFont val="Arial Narrow"/>
        <family val="2"/>
      </rPr>
      <t>80%</t>
    </r>
  </si>
  <si>
    <r>
      <rPr>
        <b/>
        <sz val="11"/>
        <rFont val="Arial Narrow"/>
        <family val="2"/>
      </rPr>
      <t>OAP:</t>
    </r>
    <r>
      <rPr>
        <sz val="11"/>
        <rFont val="Arial Narrow"/>
        <family val="2"/>
      </rPr>
      <t xml:space="preserve"> A partir de las prioridades definidas por la DG el portafolio de cooperación y asuntos avanzó en la prioridad No 1 a saber la declaratoria y ampliación de áreas protegidas. En este reporte se incluye el avance frente a la identificación de todas las áreas protegidas que se encuentran en proceso de ampliación y declaratoria su costo y los cooperantes que están o no contribuyendo en sus respectivos proceso; adicionalmente en el marco del cumplimiento del CONPES 4050 la OAP y SGM avanzaron en el costeo de cada una de las acciones del plan de acción de la política del SINAP; de esta manera se incluye en el portafolio este costeo para definir oportunidades de cooperación en esta materia. Se incluye un documento borrador de un ejercicio de priorización de acciones de la política SINAP que serán presentados a distintos cooperantes.
Anexo: reprimerreportedeoportunidadcooperacionvigencia2022.zip</t>
    </r>
  </si>
  <si>
    <r>
      <rPr>
        <b/>
        <sz val="11"/>
        <rFont val="Arial Narrow"/>
        <family val="2"/>
      </rPr>
      <t xml:space="preserve">OAP: </t>
    </r>
    <r>
      <rPr>
        <sz val="11"/>
        <rFont val="Arial Narrow"/>
        <family val="2"/>
      </rPr>
      <t>20%</t>
    </r>
  </si>
  <si>
    <r>
      <rPr>
        <b/>
        <sz val="11"/>
        <rFont val="Arial Narrow"/>
        <family val="2"/>
      </rPr>
      <t>OAP:</t>
    </r>
    <r>
      <rPr>
        <sz val="11"/>
        <rFont val="Arial Narrow"/>
        <family val="2"/>
      </rPr>
      <t xml:space="preserve"> Como insumo del portafolio de cooperación internacional y asuntos internacionales, se identificó la necesidad de incluir acuerdo el componente de declaración y ampliación de áreas en el que se viene trabajando en la Entidad, motivo por el cual el 27 de Julio se llevó a cabo una reunión con el Grupo de Nuevas Áreas que viene desarrollando los costeos necesarios para identificar el mapeo de cooperantes actuales, con el objetivo de revisar si son los necesarios o se requiere abrir otros espacios de diálogo con otros Cooperantes y de esta forma disminuir la brecha requerida para las propuestas actuales. Anexo: 2022.07.27 - Cooperaciขn en PNNC NUAR </t>
    </r>
  </si>
  <si>
    <r>
      <rPr>
        <b/>
        <sz val="11"/>
        <rFont val="Arial Narrow"/>
        <family val="2"/>
      </rPr>
      <t xml:space="preserve">OAP: </t>
    </r>
    <r>
      <rPr>
        <sz val="11"/>
        <rFont val="Arial Narrow"/>
        <family val="2"/>
      </rPr>
      <t>50%</t>
    </r>
  </si>
  <si>
    <r>
      <rPr>
        <b/>
        <sz val="11"/>
        <rFont val="Arial Narrow"/>
        <family val="2"/>
      </rPr>
      <t>DTAN:</t>
    </r>
    <r>
      <rPr>
        <sz val="11"/>
        <rFont val="Arial Narrow"/>
        <family val="2"/>
      </rPr>
      <t xml:space="preserve"> 6/04/2022</t>
    </r>
  </si>
  <si>
    <r>
      <rPr>
        <b/>
        <sz val="11"/>
        <rFont val="Arial Narrow"/>
        <family val="2"/>
      </rPr>
      <t>DTAN:</t>
    </r>
    <r>
      <rPr>
        <sz val="11"/>
        <rFont val="Arial Narrow"/>
        <family val="2"/>
      </rPr>
      <t xml:space="preserve"> La direccion terriotial viene haciendo la actualización de los contenidos de la pagina web  e intranet de los contenidos de cada una de las areas de la direccion territorial y de la sede adminsitriva en Bucaramanga. Se adjuntan 10 archivos que permiten evidenciar la actualizacion efectuada en el primer cuatriesmtre de 2022. ANEXOS: 1O archivos en PDF con la actualizacion de recorrido virtual y pagina web  en la DTAN.</t>
    </r>
  </si>
  <si>
    <r>
      <rPr>
        <b/>
        <sz val="11"/>
        <rFont val="Arial Narrow"/>
        <family val="2"/>
      </rPr>
      <t>DTAN:</t>
    </r>
    <r>
      <rPr>
        <sz val="11"/>
        <rFont val="Arial Narrow"/>
        <family val="2"/>
      </rPr>
      <t xml:space="preserve"> 16.66%</t>
    </r>
  </si>
  <si>
    <r>
      <rPr>
        <b/>
        <sz val="11"/>
        <rFont val="Arial Narrow"/>
        <family val="2"/>
      </rPr>
      <t>DTAN:</t>
    </r>
    <r>
      <rPr>
        <sz val="11"/>
        <rFont val="Arial Narrow"/>
        <family val="2"/>
      </rPr>
      <t xml:space="preserve"> 17/08/2022</t>
    </r>
  </si>
  <si>
    <r>
      <rPr>
        <b/>
        <sz val="11"/>
        <rFont val="Arial Narrow"/>
        <family val="2"/>
      </rPr>
      <t>DTAN:</t>
    </r>
    <r>
      <rPr>
        <sz val="11"/>
        <rFont val="Arial Narrow"/>
        <family val="2"/>
      </rPr>
      <t xml:space="preserve"> Se gestiona la actualización de los contenidos de la pagina web  e intranet de cada una de las Areas Prtegidas de la dirección territorial y de la sede administrativa en Bucaramanga. Se adjuntan 09 archivos que permiten evidenciar la actualizacion efectuada en el segundo cuatrimestre de 2022. (Anexo 09: archivos en PDF con la actualizacion de recorrido virtual y pagina web  en la DTAN). Ver Anexo (DOCUMENTO ESTRATEGIA USO Y APROPIACION V4_110722).</t>
    </r>
  </si>
  <si>
    <r>
      <rPr>
        <b/>
        <sz val="11"/>
        <rFont val="Arial Narrow"/>
        <family val="2"/>
      </rPr>
      <t xml:space="preserve">DTAN: </t>
    </r>
    <r>
      <rPr>
        <sz val="11"/>
        <rFont val="Arial Narrow"/>
        <family val="2"/>
      </rPr>
      <t>33.3%</t>
    </r>
  </si>
  <si>
    <r>
      <rPr>
        <b/>
        <sz val="11"/>
        <rFont val="Arial Narrow"/>
        <family val="2"/>
      </rPr>
      <t>DTAN: 1.</t>
    </r>
    <r>
      <rPr>
        <sz val="11"/>
        <rFont val="Arial Narrow"/>
        <family val="2"/>
      </rPr>
      <t xml:space="preserve"> Se adjuntan soporte de rutas de almacenamiento de copias de seguridad de los usuarios de la DTAN y sus áreas protegidas distribuidos así:
1. Parte 1:  En un disco duro externo de 4tb se almacenan trimestralmente las copias de los usuarios funcionarios y contratista de la DTAN
2. parte 2: En un drive anidado al correo de soporteit.dtan@parquesnacionales.gov.co se recopilan las copias de seguridad de los usuarios de las áreas protegidas, quienes suben sus archivos trimestralmente.     
3. Asi mismo, se adjuntan las bases de datos documentales de la DTAN
ANEXOS: 1.Copias de seguridad de usuarios de la DTAN y AREAS
2.INFORMACION DOCUMENTAL DE LA TERRITORIAL Y SUS AREAS PROTEGIDAS</t>
    </r>
  </si>
  <si>
    <r>
      <rPr>
        <b/>
        <sz val="11"/>
        <rFont val="Arial Narrow"/>
        <family val="2"/>
      </rPr>
      <t xml:space="preserve">DTAN: </t>
    </r>
    <r>
      <rPr>
        <sz val="11"/>
        <rFont val="Arial Narrow"/>
        <family val="2"/>
      </rPr>
      <t xml:space="preserve"> Se adjuntan evidencia de copias de seguridad de almacenamiento de los usuarios de la DTAN y sus áreas protegidas distribuidos así:
A1:  En un disco duro externo de 4tb se almacenan trimestralmente las copias de los usuarios funcionarios y contratista de la DTAN
A2. : En un drive anidado al correo de soporteit.dtan@parquesnacionales.gov.co se recopilan las copias de seguridad de los usuarios de las áreas protegidas, quienes suben sus archivos trimestralmente.     
2- Copias de seguridad de archivos, gestor documental e información de la DTAN y sus áreas protegidas dispuesta en disco duro del servidor. Adicional se tiene información en el equipo asignado a gestión documental, la cual una vez es clasificada y depurada se sube al servidor. Asi mismo, se adjuntan las bases de datos documentales de la DTAN
(Anexos 2: archivos en PDF: 1- Copias de seguridad de usuarios.- 2. Copias de seguridad de archivos)</t>
    </r>
  </si>
  <si>
    <r>
      <rPr>
        <b/>
        <sz val="11"/>
        <rFont val="Arial Narrow"/>
        <family val="2"/>
      </rPr>
      <t>DTAN</t>
    </r>
    <r>
      <rPr>
        <sz val="11"/>
        <rFont val="Arial Narrow"/>
        <family val="2"/>
      </rPr>
      <t>: 33.3%</t>
    </r>
  </si>
  <si>
    <r>
      <rPr>
        <b/>
        <sz val="11"/>
        <rFont val="Arial Narrow"/>
        <family val="2"/>
      </rPr>
      <t xml:space="preserve">PNN CHINGAZA: </t>
    </r>
    <r>
      <rPr>
        <sz val="11"/>
        <rFont val="Arial Narrow"/>
        <family val="2"/>
      </rPr>
      <t>4/04/2022</t>
    </r>
  </si>
  <si>
    <r>
      <rPr>
        <b/>
        <sz val="11"/>
        <rFont val="Arial Narrow"/>
        <family val="2"/>
      </rPr>
      <t>PNN CHINGAZA:</t>
    </r>
    <r>
      <rPr>
        <sz val="11"/>
        <rFont val="Arial Narrow"/>
        <family val="2"/>
      </rPr>
      <t xml:space="preserve"> Se adelantaron reuniones para realizar seguimiento a la ejecución y cumplimiento de metas del Plan de Desarrollo del Municipio de Gachalá, Guasca y San Juanito con el equipo de trabajo del PNN Chingaza. Se participó en reunión del CIDEA de los municipios de Junín, El Calvario y San Juanito.  Se realizó reunión con representantes de la Alcaldía de Cumaral para articular acciones en varias líneas (educación ambiental, restauración, recurso hídrico)
Anexos: *Memorias y acta con Alcaldías
3.1.1 AnexoSeguimiento_pdm_gachala
3.1.2 AnexoSeguimiento_pdm_guasca
3.1.3 AnexoSeguimiento_pdm_san_juanito
*Actas y Memoria reunión cidea Junín, El Calvario, San Juanito
3.1.4 AnexoReunion_cidea_junin
3.1.5 AnexoReunion_cidea_calvario
3.1.6 AnexoReunion_cidea_san_juanito
*Memoria Cumaral
3.1.7 AnexoReunion_cumaral</t>
    </r>
  </si>
  <si>
    <r>
      <rPr>
        <b/>
        <sz val="11"/>
        <rFont val="Arial Narrow"/>
        <family val="2"/>
      </rPr>
      <t xml:space="preserve">PNN CHINGAZA: </t>
    </r>
    <r>
      <rPr>
        <sz val="11"/>
        <rFont val="Arial Narrow"/>
        <family val="2"/>
      </rPr>
      <t>33,33%</t>
    </r>
  </si>
  <si>
    <r>
      <rPr>
        <b/>
        <sz val="11"/>
        <rFont val="Arial Narrow"/>
        <family val="2"/>
      </rPr>
      <t xml:space="preserve">PNN CHINGAZA: </t>
    </r>
    <r>
      <rPr>
        <sz val="11"/>
        <rFont val="Arial Narrow"/>
        <family val="2"/>
      </rPr>
      <t>12/08/2022</t>
    </r>
  </si>
  <si>
    <r>
      <rPr>
        <b/>
        <sz val="11"/>
        <rFont val="Arial Narrow"/>
        <family val="2"/>
      </rPr>
      <t xml:space="preserve">PNN CHINGAZA: </t>
    </r>
    <r>
      <rPr>
        <sz val="11"/>
        <rFont val="Arial Narrow"/>
        <family val="2"/>
      </rPr>
      <t>Se adelantaron reuniones para realizar seguimiento a la articuación de metas con el Plan de Desarrollo del Municipio de Junín, Medina y Gachalá (socialización implementación acuerdos), articulación en ecoturismo con el municipio de Guasca. Se suscribió Alianza para recuperación y restauración en la zona de influencia del AP con la Asociación Agropecuaria de usuarios del Río Humea - ASOHUMEA.
Anexo 3.1 Reunion_gachala_20.05.2022
Anexo 3.2 Seguim_pd_junin_12.05.2022
Anexo 3.3 Reunion_ecot_guasca_23.05.2022
Anexo 3.4 Reunion_medina_22.07.2022
Anexo 3.5 Alianza_asohumea_11.05.2022</t>
    </r>
  </si>
  <si>
    <r>
      <rPr>
        <b/>
        <sz val="11"/>
        <rFont val="Arial Narrow"/>
        <family val="2"/>
      </rPr>
      <t xml:space="preserve">PNN CHINGAZA: </t>
    </r>
    <r>
      <rPr>
        <sz val="11"/>
        <rFont val="Arial Narrow"/>
        <family val="2"/>
      </rPr>
      <t>67%</t>
    </r>
  </si>
  <si>
    <r>
      <rPr>
        <b/>
        <sz val="11"/>
        <rFont val="Arial Narrow"/>
        <family val="2"/>
      </rPr>
      <t xml:space="preserve">PNN SUMAPAZ: </t>
    </r>
    <r>
      <rPr>
        <sz val="11"/>
        <rFont val="Arial Narrow"/>
        <family val="2"/>
      </rPr>
      <t>4/04/2022</t>
    </r>
  </si>
  <si>
    <r>
      <rPr>
        <b/>
        <sz val="11"/>
        <rFont val="Arial Narrow"/>
        <family val="2"/>
      </rPr>
      <t>PNN SUMAPAZ:</t>
    </r>
    <r>
      <rPr>
        <sz val="11"/>
        <rFont val="Arial Narrow"/>
        <family val="2"/>
      </rPr>
      <t xml:space="preserve"> El PNN Sumapaz participó en la concertación del plan de acción en el marco de los CIDEAs del municipio de Cubarral y Lejanías (Sector Meta), y del municipio de Pasca y Arbeláez (sector Cundinamarca). Los compromisos adquiridos por el área protegida, para cada uno de los municipios se desarrollarán en la vigencia 2022. A continuación, se relacionan las respectivas evidencias:
Acta CIDEA Cubarral Febrero 11
Acta Alcaldía Pasca Febrero 14 
Informe CIDEA Lejanías Febrero 15 
Acta Alcaldía Arbeláez Marzo 11 </t>
    </r>
  </si>
  <si>
    <r>
      <rPr>
        <b/>
        <sz val="11"/>
        <rFont val="Arial Narrow"/>
        <family val="2"/>
      </rPr>
      <t xml:space="preserve">PNN SUMAPAZ: </t>
    </r>
    <r>
      <rPr>
        <sz val="11"/>
        <rFont val="Arial Narrow"/>
        <family val="2"/>
      </rPr>
      <t>33,33%</t>
    </r>
  </si>
  <si>
    <r>
      <rPr>
        <b/>
        <sz val="11"/>
        <rFont val="Arial Narrow"/>
        <family val="2"/>
      </rPr>
      <t xml:space="preserve">PNN SUMAPAZ: </t>
    </r>
    <r>
      <rPr>
        <sz val="11"/>
        <rFont val="Arial Narrow"/>
        <family val="2"/>
      </rPr>
      <t>12/08/2022</t>
    </r>
  </si>
  <si>
    <r>
      <rPr>
        <b/>
        <sz val="11"/>
        <rFont val="Arial Narrow"/>
        <family val="2"/>
      </rPr>
      <t xml:space="preserve">PNN SUMAPAZ: </t>
    </r>
    <r>
      <rPr>
        <sz val="11"/>
        <rFont val="Arial Narrow"/>
        <family val="2"/>
      </rPr>
      <t>Durante el período, se realizaron los siguiente CIDEAS: i) En el municipio de Cubarral se lidero el ciclo de talleres teórico – práctico denominado avistamiento de aves ¡monitorear para conservar! el cual tuvo una intensidad horaria de 60 horas, para el mes de mayo se llevaron a cabo 3 talleres (07, 13 y 14) y se clausuro la actividad con la entrega de certificados de participación a quienes asistieron al total de las sesiones realizadas. ii)  en el municipio de Arbeláez se participó de la jornada denominada eduCARte, con estudiantes de los colegios Zaragoza, Kirpalamar, John F. Kennedy, Gimnasio Cristiano CORA y el jardín infantil mamá Mary Luz, donde se realizó un stand en el que se visibilizo el PNN Sumapaz, a través de charlas asociadas al ecosistema de páramo y especies como el oso andino. iii) En el municipio de Cabrera se desarrolló el taller “tejiendo un ecosistema” con los estudiantes de grado noveno de la Institución Educativa Departamental Integrada de Cabrera, cuyo objetivo fue entender que es un ecosistema y comprender la relación e importancia de los diferentes elementos naturales que los conforman, haciendo especial énfasis en el ecosistema de páramo y bosque andino, conservados en el PNN Sumapaz.    
Evidencias: CIDEA_Cubarral_AvistamientoDeAves, 
eduCARte_Arbelaez, 
Taller_Tejiendo_unEcosistema_Cabrera</t>
    </r>
  </si>
  <si>
    <r>
      <rPr>
        <b/>
        <sz val="11"/>
        <rFont val="Arial Narrow"/>
        <family val="2"/>
      </rPr>
      <t xml:space="preserve">PNN SUMAPAZ: </t>
    </r>
    <r>
      <rPr>
        <sz val="11"/>
        <rFont val="Arial Narrow"/>
        <family val="2"/>
      </rPr>
      <t>67%</t>
    </r>
  </si>
  <si>
    <r>
      <rPr>
        <b/>
        <sz val="11"/>
        <rFont val="Arial Narrow"/>
        <family val="2"/>
      </rPr>
      <t xml:space="preserve">DNMI CINARUCO: </t>
    </r>
    <r>
      <rPr>
        <sz val="11"/>
        <rFont val="Arial Narrow"/>
        <family val="2"/>
      </rPr>
      <t>4/04/2022</t>
    </r>
  </si>
  <si>
    <r>
      <rPr>
        <b/>
        <sz val="11"/>
        <rFont val="Arial Narrow"/>
        <family val="2"/>
      </rPr>
      <t xml:space="preserve">DNMI CINARUCO: </t>
    </r>
    <r>
      <rPr>
        <sz val="11"/>
        <rFont val="Arial Narrow"/>
        <family val="2"/>
      </rPr>
      <t>Se realizó la socialización y retroalimentación del plan de manejo con propietarios de predios localizados al interior del DNMI de manera personalizada y predio a predio.  Tambien se desarrollaron espacios de trabajo con los nuevos delegados de las JAC de las veredas del municipio de Cravo Norte que tienen Jurisdicción en el DNMI. Se llevó a cabo espacio de socializacion con propietarios ausentistas de predios localizados en Cravo Norte, espacio donde tambien participaron propietarios de predios localizados en las veredas de Arauca que hacen parte del AP  (anexo 2 oportunidades).</t>
    </r>
  </si>
  <si>
    <r>
      <rPr>
        <b/>
        <sz val="11"/>
        <rFont val="Arial Narrow"/>
        <family val="2"/>
      </rPr>
      <t xml:space="preserve">DNMI CINARUCO: </t>
    </r>
    <r>
      <rPr>
        <sz val="11"/>
        <rFont val="Arial Narrow"/>
        <family val="2"/>
      </rPr>
      <t>33,33%</t>
    </r>
  </si>
  <si>
    <r>
      <rPr>
        <b/>
        <sz val="11"/>
        <rFont val="Arial Narrow"/>
        <family val="2"/>
      </rPr>
      <t xml:space="preserve">DNMI CINARUCO: </t>
    </r>
    <r>
      <rPr>
        <sz val="11"/>
        <rFont val="Arial Narrow"/>
        <family val="2"/>
      </rPr>
      <t>12/08/2022</t>
    </r>
  </si>
  <si>
    <r>
      <rPr>
        <b/>
        <sz val="11"/>
        <rFont val="Arial Narrow"/>
        <family val="2"/>
      </rPr>
      <t xml:space="preserve">DNMI CINARUCO: </t>
    </r>
    <r>
      <rPr>
        <sz val="11"/>
        <rFont val="Arial Narrow"/>
        <family val="2"/>
      </rPr>
      <t xml:space="preserve">Se llevaron  actividades de socialización y retroalimentación del plan de manejo, a través de reuniones en el resguardo de Caño Mochuelo, con cada uno de los cinco pueblos indígenas que tienen relación ancestral con el DNMI Cinaruco: Yaruro, Yamalero, Wamonae, Maiben Masiware y Sáliba. En estos espacios de participación se hizo la presentación de los tres componentes del plan de manejo, y se desarrollaron mesas de trabajo con el fin de recoger las inquietudes y recomendaciones que tienen estas comunidades sobre el instrumento de planeación (anexos 019_SocializacionMochuelo_05042022, 021_Socializacionquintopatio_07042022, 022_SocializacionCalvario_08042022) </t>
    </r>
    <r>
      <rPr>
        <b/>
        <sz val="11"/>
        <rFont val="Arial Narrow"/>
        <family val="2"/>
      </rPr>
      <t>NOTA:</t>
    </r>
    <r>
      <rPr>
        <sz val="11"/>
        <rFont val="Arial Narrow"/>
        <family val="2"/>
      </rPr>
      <t xml:space="preserve"> Es pertinete señalar que las evidencias corresponden al mes de abril y no se incluyeron en el reporte anterior, pero hacen parte integral de la gestión de la oportunidad del DNMI. 
 A partir de los aportes recopilados se continua con la  revisión e incorporación de las recomendaciones recopiladas con  los actores estratégicos. Una vez el documento este ajustado se  continuará con el trámite que permita su adopción  para proceder a su  socialización.</t>
    </r>
  </si>
  <si>
    <r>
      <rPr>
        <b/>
        <sz val="11"/>
        <rFont val="Arial Narrow"/>
        <family val="2"/>
      </rPr>
      <t xml:space="preserve">DNMI CINARUCO: </t>
    </r>
    <r>
      <rPr>
        <sz val="11"/>
        <rFont val="Arial Narrow"/>
        <family val="2"/>
      </rPr>
      <t>67%</t>
    </r>
  </si>
  <si>
    <r>
      <rPr>
        <b/>
        <sz val="11"/>
        <rFont val="Arial Narrow"/>
        <family val="2"/>
      </rPr>
      <t xml:space="preserve">PNN EL TUPARRO:  </t>
    </r>
    <r>
      <rPr>
        <sz val="11"/>
        <rFont val="Arial Narrow"/>
        <family val="2"/>
      </rPr>
      <t>4/04/2022</t>
    </r>
  </si>
  <si>
    <r>
      <rPr>
        <b/>
        <sz val="11"/>
        <rFont val="Arial Narrow"/>
        <family val="2"/>
      </rPr>
      <t xml:space="preserve">PNN EL TUPARRO: </t>
    </r>
    <r>
      <rPr>
        <sz val="11"/>
        <rFont val="Arial Narrow"/>
        <family val="2"/>
      </rPr>
      <t>En el marco del proyecto GEF SINAP, el PNN El Tuparro avanza en la priorización de las necesidades de inversión para el fortalecimiento de la gestión del área protegida. Se han desarrollado reuniones para definir especificaciones técnicas de equipos y vehículos, así como jornadas de trabajo con el equipo del área protegida para identificar las necesidades para el área protegida, teniendo en cuenta las condiciones actuales.
Evidencias:
7.1. Inf_GEF
7.2. Acta_Vehiculo</t>
    </r>
  </si>
  <si>
    <r>
      <rPr>
        <b/>
        <sz val="11"/>
        <rFont val="Arial Narrow"/>
        <family val="2"/>
      </rPr>
      <t>PNN EL TUPARRO:</t>
    </r>
    <r>
      <rPr>
        <sz val="11"/>
        <rFont val="Arial Narrow"/>
        <family val="2"/>
      </rPr>
      <t xml:space="preserve"> 33,33%</t>
    </r>
  </si>
  <si>
    <r>
      <rPr>
        <b/>
        <sz val="11"/>
        <rFont val="Arial Narrow"/>
        <family val="2"/>
      </rPr>
      <t xml:space="preserve">PNN EL TUPARRO: </t>
    </r>
    <r>
      <rPr>
        <sz val="11"/>
        <rFont val="Arial Narrow"/>
        <family val="2"/>
      </rPr>
      <t>12/08/2022</t>
    </r>
  </si>
  <si>
    <r>
      <rPr>
        <b/>
        <sz val="11"/>
        <rFont val="Arial Narrow"/>
        <family val="2"/>
      </rPr>
      <t>PNN EL TUPARRO</t>
    </r>
    <r>
      <rPr>
        <sz val="11"/>
        <rFont val="Arial Narrow"/>
        <family val="2"/>
      </rPr>
      <t>: Se presenta el informe de acciones desarrolladas en el marco de los proyecto de cooperación vigentes para el manejo del área protegida, donde se han desarrollado temas como el taller de fortalecimiento de capacidades en SMART con WCS, las jornadas de trabajo para la liberación de Caimán y el plan de trabajo para la articulación con WCS. Evidencia:- Inf_Coop</t>
    </r>
  </si>
  <si>
    <r>
      <rPr>
        <b/>
        <sz val="11"/>
        <rFont val="Arial Narrow"/>
        <family val="2"/>
      </rPr>
      <t xml:space="preserve">PNN EL TUPARRO: </t>
    </r>
    <r>
      <rPr>
        <sz val="11"/>
        <rFont val="Arial Narrow"/>
        <family val="2"/>
      </rPr>
      <t>67%</t>
    </r>
  </si>
  <si>
    <r>
      <rPr>
        <b/>
        <sz val="11"/>
        <rFont val="Arial Narrow"/>
        <family val="2"/>
      </rPr>
      <t xml:space="preserve">PNN TINIGUA: </t>
    </r>
    <r>
      <rPr>
        <sz val="11"/>
        <rFont val="Arial Narrow"/>
        <family val="2"/>
      </rPr>
      <t>4/04/2022</t>
    </r>
  </si>
  <si>
    <r>
      <rPr>
        <b/>
        <sz val="11"/>
        <rFont val="Arial Narrow"/>
        <family val="2"/>
      </rPr>
      <t xml:space="preserve">PNN TINIGUA: </t>
    </r>
    <r>
      <rPr>
        <sz val="11"/>
        <rFont val="Arial Narrow"/>
        <family val="2"/>
      </rPr>
      <t>Durante el periodo de reporte se generaron espacios con comunidades campesinas para el fortalecimiento estrategias en el marco de la implementación de acuerdos suscritos en el 2021; también se generó un espacio con la IE La Julia en el Municipio de Uribe para el fortalecimiento de metodologías educativas articuladas a la investigación y monitoreo de los VOC del AP contribuyendo a su reconocimiento y sensibilización.
Anexo 1. Fortalecimiento_Acuerdos_2021
Anexo 2. Acta_Visita_vivero
Anexo 3. Acta_Emprendimiento_Mieles
Anexo 4. Acta_Articulación_IE_La_Julia</t>
    </r>
  </si>
  <si>
    <r>
      <rPr>
        <b/>
        <sz val="11"/>
        <rFont val="Arial Narrow"/>
        <family val="2"/>
      </rPr>
      <t>PNN TINIGUA:</t>
    </r>
    <r>
      <rPr>
        <sz val="11"/>
        <rFont val="Arial Narrow"/>
        <family val="2"/>
      </rPr>
      <t xml:space="preserve"> 33,33%</t>
    </r>
  </si>
  <si>
    <r>
      <rPr>
        <b/>
        <sz val="11"/>
        <rFont val="Arial Narrow"/>
        <family val="2"/>
      </rPr>
      <t xml:space="preserve">PNN TINIGUA:  </t>
    </r>
    <r>
      <rPr>
        <sz val="11"/>
        <rFont val="Arial Narrow"/>
        <family val="2"/>
      </rPr>
      <t>12/08/2022</t>
    </r>
  </si>
  <si>
    <r>
      <rPr>
        <b/>
        <sz val="11"/>
        <rFont val="Arial Narrow"/>
        <family val="2"/>
      </rPr>
      <t xml:space="preserve">PNN TINIGUA: </t>
    </r>
    <r>
      <rPr>
        <sz val="11"/>
        <rFont val="Arial Narrow"/>
        <family val="2"/>
      </rPr>
      <t>Durante el periodo de reporte se generaron espacios con comunidades campesinas para el fotalecimiento estrategias en el marco de la implementación de acuerdos suscritos en el 2021; también se generó un espacio con la IE La Julia en el Municipio de Uribe para el fortalecimiento de metodologías educativas articuiladas a la investigación y monitoreo de los VOC del AP contribuyendo a su reconocimiento y sensibilización.
Anexo 1. Fortalecimiento_Acuerdos_2021
Anexo 2. Acta_Visita_vivero
Anexo 3. Acta_Emprendimiento_Mieles
Anexo 4. Acta_Articulación_IE_La_Julia</t>
    </r>
  </si>
  <si>
    <r>
      <rPr>
        <b/>
        <sz val="11"/>
        <rFont val="Arial Narrow"/>
        <family val="2"/>
      </rPr>
      <t xml:space="preserve">PNN TINIGUA: </t>
    </r>
    <r>
      <rPr>
        <sz val="11"/>
        <rFont val="Arial Narrow"/>
        <family val="2"/>
      </rPr>
      <t>67%</t>
    </r>
  </si>
  <si>
    <r>
      <rPr>
        <b/>
        <sz val="11"/>
        <rFont val="Arial Narrow"/>
        <family val="2"/>
      </rPr>
      <t xml:space="preserve">PNN CORDILLERA DE LOS PICACHOS:  </t>
    </r>
    <r>
      <rPr>
        <sz val="11"/>
        <rFont val="Arial Narrow"/>
        <family val="2"/>
      </rPr>
      <t>4/04/2022</t>
    </r>
  </si>
  <si>
    <r>
      <rPr>
        <b/>
        <sz val="11"/>
        <rFont val="Arial Narrow"/>
        <family val="2"/>
      </rPr>
      <t>PNN CORDILLERA DE LOS PICACHOS:</t>
    </r>
    <r>
      <rPr>
        <sz val="11"/>
        <rFont val="Arial Narrow"/>
        <family val="2"/>
      </rPr>
      <t xml:space="preserve"> En el primer trimestre correspondiente al año 2022, el Parque Nacional Natural Cordillera de Los Picachos ha logrado avanzar en dos conceptos técnicos para la constitución de Reservas Naturales de la Sociedad Civil, tener 3 reuniones de articulación con las alcaldías de Neiva, Baraya Huila, San Vicente del Caguán Caquetá, 2 reuniones de articulación con el PNN Tinigua para la gestión conjunta ante la alcaldía de Uribe Meta; participar y generar espacios de fortalecimiento de capacidades para el equipo del AP e iniciar procesos de reactivación de los subsistemas temáticos del SINAP correspondientes a Uribe Meta y San Vicente del Caguán Caquetá. Evidencias: Informe_OT_PNNCP_1mer_Trimestre, Anexo_1_Concepto-técnico_YAYA1, Anexo_2_Concepto-técnico_YAYA2, Anexo_3_Alcaldía_SV_PNNCPicahos, Anexo_4_Asistencia_Alcaldía_Neiva, Anexo_5_Asistencia_Reunión_Baraya_PNNcPIC, Anexo_6_08032022_Ayuda_Memoria_DTOR_PNNT_PNNCP, Anexo_7_14032022_Ayuda_Memoria_PNN_Tinigua_Picachos, Anexo_8_21.02.2022_lista-de-asistencia induccion OTxlsx, 
Anexo_9_lista-de-asistencia_22-02-2022 ordenamiento territorial
Anexo_10_20220228 Dtor OT
Anexo_11_18032022_taller_SINAP_PNNCP</t>
    </r>
  </si>
  <si>
    <r>
      <rPr>
        <b/>
        <sz val="11"/>
        <rFont val="Arial Narrow"/>
        <family val="2"/>
      </rPr>
      <t xml:space="preserve">PNN PICACHOS: </t>
    </r>
    <r>
      <rPr>
        <sz val="11"/>
        <rFont val="Arial Narrow"/>
        <family val="2"/>
      </rPr>
      <t>33,33%</t>
    </r>
  </si>
  <si>
    <r>
      <rPr>
        <b/>
        <sz val="11"/>
        <rFont val="Arial Narrow"/>
        <family val="2"/>
      </rPr>
      <t xml:space="preserve">PNN PICACHOS:  </t>
    </r>
    <r>
      <rPr>
        <sz val="11"/>
        <rFont val="Arial Narrow"/>
        <family val="2"/>
      </rPr>
      <t>12/08/2022</t>
    </r>
  </si>
  <si>
    <r>
      <t xml:space="preserve">PNN PICACHOS: </t>
    </r>
    <r>
      <rPr>
        <sz val="11"/>
        <rFont val="Arial Narrow"/>
        <family val="2"/>
      </rPr>
      <t>Para el segundo cuatrimestre del año 2022, el Parque Nacional Natural Cordillera de Los Picachos continua en la articulación con las comunidades e instituciones del área de influencia para el ordenamiento ambiental, en ese sentido se hizo el acompañamiento para el registro de dos predios como reserva natural de la sociedad civvil y se elaboró el concepto técnico. Adicionalmente, se participó la reunion de socialización de la ruta, alcances y metodología para la revisión y propuestas de ajuste excepcional del Plan Básico de Ordenamiento Territorial de San Vicente del Caguán con representantes de instituciones en el municipio, asi mismo con la alcaldía de Baraya (Huila) para el fortalecimiento de capacidades al equipo de trabajo. Se gestionó la capacitación para el equipo de trabajo del Parque en igualdad de Género, Derechos Humanos y transversalización en las líneas de acción del PNN Cordillera de los Picachos orientada por ONU Mujer - Colombia. Y finalmente, el AP participó en el taller con la Gobernación del Meta, correspondiente al bloque 1 en Ordenamiento Ambiental y figuras de conservación y bloque 2 correspondiente a la sentencia 4360 de 2018.
Evidencias: 1. inf_Asistencia_Socialización_PBOT_SVC, 2. Asist_Capacitación Genero_PNNC, 3.Informe _PBOT_SV, 4. Informe_Reunión_Gob_Meta, 5. Reunión Alcaldía Baraya_27-5-2022.</t>
    </r>
  </si>
  <si>
    <r>
      <rPr>
        <b/>
        <sz val="11"/>
        <rFont val="Arial Narrow"/>
        <family val="2"/>
      </rPr>
      <t xml:space="preserve">PNN PICACHOS: </t>
    </r>
    <r>
      <rPr>
        <sz val="11"/>
        <rFont val="Arial Narrow"/>
        <family val="2"/>
      </rPr>
      <t>67%</t>
    </r>
  </si>
  <si>
    <r>
      <rPr>
        <b/>
        <sz val="11"/>
        <rFont val="Arial Narrow"/>
        <family val="2"/>
      </rPr>
      <t>PNN Sierra de la Macarena:</t>
    </r>
    <r>
      <rPr>
        <sz val="11"/>
        <rFont val="Arial Narrow"/>
        <family val="2"/>
      </rPr>
      <t xml:space="preserve"> El área protegida Sierra de la Macarena- PNN SMAC, a lo largo del primer trimestre del año 2022 y en el marco de su gestión, ha realizado un proceso de articulación con los diferentes cooperantes que convergen en el territorio y que han venido apoyando las diferentes líneas de uso, ocupación y tenencia en el área protegida. Es así como se consolidó un plan de trabajo con el que se pretende alcanzar las diferentes metas y objetivos que se han trazado desde el área protegida en la línea de UOT, para este reporte se anexa informe trimestral de UOT-Proyectos de Copperación, actas de reuniones con cooperante WWF_Ecodes(Anexo 1 .Acta de Reunión, Anexo 2. Informe Trimestral OUT proyectos de Cooperacion).</t>
    </r>
  </si>
  <si>
    <r>
      <rPr>
        <b/>
        <sz val="11"/>
        <rFont val="Arial Narrow"/>
        <family val="2"/>
      </rPr>
      <t xml:space="preserve">PNN Sierra de la Macarena: </t>
    </r>
    <r>
      <rPr>
        <sz val="11"/>
        <rFont val="Arial Narrow"/>
        <family val="2"/>
      </rPr>
      <t>33,33%</t>
    </r>
  </si>
  <si>
    <r>
      <rPr>
        <b/>
        <sz val="11"/>
        <rFont val="Arial Narrow"/>
        <family val="2"/>
      </rPr>
      <t xml:space="preserve">PNN SIERRA DE LA MACARENA: </t>
    </r>
    <r>
      <rPr>
        <sz val="11"/>
        <rFont val="Arial Narrow"/>
        <family val="2"/>
      </rPr>
      <t>12/08/2022</t>
    </r>
  </si>
  <si>
    <r>
      <rPr>
        <b/>
        <sz val="11"/>
        <rFont val="Arial Narrow"/>
        <family val="2"/>
      </rPr>
      <t xml:space="preserve">PNN SIERRA DE LA MACARENA: </t>
    </r>
    <r>
      <rPr>
        <sz val="11"/>
        <rFont val="Arial Narrow"/>
        <family val="2"/>
      </rPr>
      <t>Para este reporte se hace entrega de las acciones realizadas, como se evidencia en el informe trimestral y seguimiento, al igual que las reuniones con los cooperante apoyo a la linea UOT. 
Anexo 1. Inf_Trim_UOT_II_trimestre_junio 2022, 
Anexo 2. Infor_gestion_dtor_pnSMac_junio_2022, 
Anexo 3.InF_reunion WWF pSMAC Comunidad_mayo_2022,
Anexo 4.Acta 02_ APyPaz-BID Macarena_ 09_06_2022.</t>
    </r>
  </si>
  <si>
    <r>
      <rPr>
        <b/>
        <sz val="11"/>
        <rFont val="Arial Narrow"/>
        <family val="2"/>
      </rPr>
      <t xml:space="preserve">PNN SIERRA DE LA MACARENA: </t>
    </r>
    <r>
      <rPr>
        <sz val="11"/>
        <rFont val="Arial Narrow"/>
        <family val="2"/>
      </rPr>
      <t>67%</t>
    </r>
  </si>
  <si>
    <r>
      <rPr>
        <b/>
        <sz val="11"/>
        <rFont val="Arial Narrow"/>
        <family val="2"/>
      </rPr>
      <t xml:space="preserve">PNN Farallones de Cali: </t>
    </r>
    <r>
      <rPr>
        <sz val="11"/>
        <rFont val="Arial Narrow"/>
        <family val="2"/>
      </rPr>
      <t>1/04/2022</t>
    </r>
  </si>
  <si>
    <r>
      <rPr>
        <b/>
        <sz val="11"/>
        <rFont val="Arial Narrow"/>
        <family val="2"/>
      </rPr>
      <t xml:space="preserve">PNN Farallones de Cali: </t>
    </r>
    <r>
      <rPr>
        <sz val="11"/>
        <rFont val="Arial Narrow"/>
        <family val="2"/>
      </rPr>
      <t>Durante el trimestre se realizó monitoreo a los valores objetos de
conservación del PNN Farallones así: Roble blanco en cuenca Pance, Roble Negro en la vereda el otoño, cuenca Meléndez, en el corregimiento de la Buitrera.
Recurso hídrico: En las cuencas Cali, Pance y Meléndez. Monitoreo de sedimentos y mercurio: en el sector de las minas del socorro, con el fin de estimar la cantidad y calidad de agua que sale del PNN Farallones.
Evidencias:
- Informe preliminar implementacion programa de monitoreo PNN Farallones de Cali
- Matriz de datos Recurso hídrico
-Matriz de datos Roble Negro
- Matriz de datos Roble Blanco</t>
    </r>
  </si>
  <si>
    <r>
      <rPr>
        <b/>
        <sz val="11"/>
        <rFont val="Arial Narrow"/>
        <family val="2"/>
      </rPr>
      <t xml:space="preserve">PNN Farallones de Cali: </t>
    </r>
    <r>
      <rPr>
        <sz val="11"/>
        <rFont val="Arial Narrow"/>
        <family val="2"/>
      </rPr>
      <t>33,3%</t>
    </r>
  </si>
  <si>
    <r>
      <rPr>
        <b/>
        <sz val="11"/>
        <rFont val="Arial Narrow"/>
        <family val="2"/>
      </rPr>
      <t xml:space="preserve">PNN Farallones de Cali: </t>
    </r>
    <r>
      <rPr>
        <sz val="11"/>
        <rFont val="Arial Narrow"/>
        <family val="2"/>
      </rPr>
      <t>16/08/2022</t>
    </r>
  </si>
  <si>
    <r>
      <rPr>
        <b/>
        <sz val="11"/>
        <rFont val="Arial Narrow"/>
        <family val="2"/>
      </rPr>
      <t>PNN Farallones de Cali</t>
    </r>
    <r>
      <rPr>
        <sz val="11"/>
        <rFont val="Arial Narrow"/>
        <family val="2"/>
      </rPr>
      <t xml:space="preserve">: El Parque ha priorizado el monitoreo de 9 VOC, para el año 2022; se relaciona en un informe la implementación de la estrategia de monitoreo e investigaciones a corte de junio 2022, la cual contiene de manera resumida la información y su análisis a la fecha de los monitoreos realizados; así mismo las acciones realizadas en el marco de la implementación del Portafolio de investigaciones del área protegida
</t>
    </r>
    <r>
      <rPr>
        <b/>
        <sz val="11"/>
        <rFont val="Arial Narrow"/>
        <family val="2"/>
      </rPr>
      <t xml:space="preserve">Evidencia: </t>
    </r>
    <r>
      <rPr>
        <sz val="11"/>
        <rFont val="Arial Narrow"/>
        <family val="2"/>
      </rPr>
      <t>Informe de Avance Impl. Mon e Inv. PNN Far</t>
    </r>
  </si>
  <si>
    <r>
      <rPr>
        <b/>
        <sz val="11"/>
        <rFont val="Arial Narrow"/>
        <family val="2"/>
      </rPr>
      <t xml:space="preserve">PNN Farallones de Cali: </t>
    </r>
    <r>
      <rPr>
        <sz val="11"/>
        <rFont val="Arial Narrow"/>
        <family val="2"/>
      </rPr>
      <t>66,6%</t>
    </r>
  </si>
  <si>
    <r>
      <rPr>
        <b/>
        <sz val="11"/>
        <rFont val="Arial Narrow"/>
        <family val="2"/>
      </rPr>
      <t xml:space="preserve">PNN Uramba Bahía Málaga: </t>
    </r>
    <r>
      <rPr>
        <sz val="11"/>
        <rFont val="Arial Narrow"/>
        <family val="2"/>
      </rPr>
      <t>1/04/2022</t>
    </r>
  </si>
  <si>
    <r>
      <rPr>
        <b/>
        <sz val="11"/>
        <rFont val="Arial Narrow"/>
        <family val="2"/>
      </rPr>
      <t>El PNN Uramba Bahia Malaga:</t>
    </r>
    <r>
      <rPr>
        <sz val="11"/>
        <rFont val="Arial Narrow"/>
        <family val="2"/>
      </rPr>
      <t xml:space="preserve"> El PNN Uramba Bahia Malaga concerto el plan de accion de los acuerdos y REM  suscritos con comunidades étnicas con cada una de las instancias y mecanismos de coordinación para la  vigencia 2022.
Evidencia: -Acta 005 EMC 23 y 24 marzo V2 (documento en edición)</t>
    </r>
  </si>
  <si>
    <r>
      <rPr>
        <b/>
        <sz val="11"/>
        <rFont val="Arial Narrow"/>
        <family val="2"/>
      </rPr>
      <t xml:space="preserve">PNN Uramba Bahía Málaga: </t>
    </r>
    <r>
      <rPr>
        <sz val="11"/>
        <rFont val="Arial Narrow"/>
        <family val="2"/>
      </rPr>
      <t>33,3%</t>
    </r>
  </si>
  <si>
    <r>
      <rPr>
        <b/>
        <sz val="11"/>
        <rFont val="Arial Narrow"/>
        <family val="2"/>
      </rPr>
      <t xml:space="preserve">PNN Uramba Bahía Málaga: </t>
    </r>
    <r>
      <rPr>
        <sz val="11"/>
        <rFont val="Arial Narrow"/>
        <family val="2"/>
      </rPr>
      <t>16/08/2022</t>
    </r>
  </si>
  <si>
    <r>
      <rPr>
        <b/>
        <sz val="11"/>
        <rFont val="Arial Narrow"/>
        <family val="2"/>
      </rPr>
      <t xml:space="preserve">El PNN Uramba Bahia Malaga: </t>
    </r>
    <r>
      <rPr>
        <sz val="11"/>
        <rFont val="Arial Narrow"/>
        <family val="2"/>
      </rPr>
      <t xml:space="preserve">Contando con la participación del equipo del PNN UBM,  se logra reaizar para el día 16 de junio una reunión de análisis de los 9 Acuerdos de Consulta Previa, definiendo algunas alternativas de solución para los cuellos de botella, identificados en los ejercicios anteriores. Dentro del análsis surtido con el equipo se toman elementos de la respuesta a la tutela interpuesta por el representante legal de La Plata del año 2010, donde se encuentran argumentos técnicos y juridicos del poque es improcedente la demanada y por parte del Secretaría de la Mesa Conjunta, se solicita bajo radicado las actas de consulta previa del año 2009 donde se protocoliza la declaración del AP con el aval de los Consejos de la cuenca de Bahía Málaga.
</t>
    </r>
    <r>
      <rPr>
        <b/>
        <sz val="11"/>
        <rFont val="Arial Narrow"/>
        <family val="2"/>
      </rPr>
      <t xml:space="preserve">Evidencia: </t>
    </r>
    <r>
      <rPr>
        <sz val="11"/>
        <rFont val="Arial Narrow"/>
        <family val="2"/>
      </rPr>
      <t>- Acta Acuerdos</t>
    </r>
  </si>
  <si>
    <r>
      <rPr>
        <b/>
        <sz val="11"/>
        <rFont val="Arial Narrow"/>
        <family val="2"/>
      </rPr>
      <t xml:space="preserve">PNN Uramba Bahía Málaga: </t>
    </r>
    <r>
      <rPr>
        <sz val="11"/>
        <rFont val="Arial Narrow"/>
        <family val="2"/>
      </rPr>
      <t>66,6%</t>
    </r>
  </si>
  <si>
    <r>
      <rPr>
        <b/>
        <sz val="11"/>
        <rFont val="Arial Narrow"/>
        <family val="2"/>
      </rPr>
      <t xml:space="preserve">SFF Mapelo: </t>
    </r>
    <r>
      <rPr>
        <sz val="11"/>
        <rFont val="Arial Narrow"/>
        <family val="2"/>
      </rPr>
      <t>1/04/2022</t>
    </r>
  </si>
  <si>
    <r>
      <rPr>
        <b/>
        <sz val="11"/>
        <rFont val="Arial Narrow"/>
        <family val="2"/>
      </rPr>
      <t>SFF Mapelo:</t>
    </r>
    <r>
      <rPr>
        <sz val="11"/>
        <rFont val="Arial Narrow"/>
        <family val="2"/>
      </rPr>
      <t xml:space="preserve"> Se hace entrega el formato unificado de los recorridos y autoridad ambiental de los meses  de enero, febrero y marzo de 2021. Se evidencia aumento en el número de recorridos, presencia y ejercicio de la autoridad ambiental con respecto al primer trimestre del 2022
Anexo 01. Se anexa el formato unificado reporte de recorridos pvc y autoridad ambiental remitido a la DTPA.</t>
    </r>
  </si>
  <si>
    <r>
      <rPr>
        <b/>
        <sz val="11"/>
        <rFont val="Arial Narrow"/>
        <family val="2"/>
      </rPr>
      <t xml:space="preserve">SFF Mapelo: </t>
    </r>
    <r>
      <rPr>
        <sz val="11"/>
        <rFont val="Arial Narrow"/>
        <family val="2"/>
      </rPr>
      <t>33,3%</t>
    </r>
  </si>
  <si>
    <r>
      <rPr>
        <b/>
        <sz val="11"/>
        <rFont val="Arial Narrow"/>
        <family val="2"/>
      </rPr>
      <t xml:space="preserve">SFF Mapelo: </t>
    </r>
    <r>
      <rPr>
        <sz val="11"/>
        <rFont val="Arial Narrow"/>
        <family val="2"/>
      </rPr>
      <t>16/08/2022</t>
    </r>
  </si>
  <si>
    <r>
      <rPr>
        <b/>
        <sz val="11"/>
        <rFont val="Arial Narrow"/>
        <family val="2"/>
      </rPr>
      <t>SFF Mapelo:</t>
    </r>
    <r>
      <rPr>
        <sz val="11"/>
        <rFont val="Arial Narrow"/>
        <family val="2"/>
      </rPr>
      <t xml:space="preserve"> Se hace entrega del formato unificado de los recorridos y autoridad ambiental del segundo trimestral (abril, mayo y junio) de 2022. 
Anexo 01. ll Informe de PVC SFF Mslpelo</t>
    </r>
  </si>
  <si>
    <r>
      <rPr>
        <b/>
        <sz val="11"/>
        <rFont val="Arial Narrow"/>
        <family val="2"/>
      </rPr>
      <t xml:space="preserve">SFF Mapelo: </t>
    </r>
    <r>
      <rPr>
        <sz val="11"/>
        <rFont val="Arial Narrow"/>
        <family val="2"/>
      </rPr>
      <t>66,6%</t>
    </r>
  </si>
  <si>
    <r>
      <rPr>
        <b/>
        <sz val="11"/>
        <rFont val="Arial Narrow"/>
        <family val="2"/>
      </rPr>
      <t xml:space="preserve">PNN Utría : </t>
    </r>
    <r>
      <rPr>
        <sz val="11"/>
        <rFont val="Arial Narrow"/>
        <family val="2"/>
      </rPr>
      <t>4/04/2022</t>
    </r>
  </si>
  <si>
    <r>
      <rPr>
        <b/>
        <sz val="11"/>
        <rFont val="Arial Narrow"/>
        <family val="2"/>
      </rPr>
      <t xml:space="preserve">PNN Utría: </t>
    </r>
    <r>
      <rPr>
        <sz val="11"/>
        <rFont val="Arial Narrow"/>
        <family val="2"/>
      </rPr>
      <t>Area protegida no tiene recursos asignados, para lograr acuerdos</t>
    </r>
  </si>
  <si>
    <r>
      <rPr>
        <b/>
        <sz val="11"/>
        <rFont val="Arial Narrow"/>
        <family val="2"/>
      </rPr>
      <t xml:space="preserve">PNN Utría: </t>
    </r>
    <r>
      <rPr>
        <sz val="11"/>
        <rFont val="Arial Narrow"/>
        <family val="2"/>
      </rPr>
      <t>0%</t>
    </r>
  </si>
  <si>
    <r>
      <rPr>
        <b/>
        <sz val="11"/>
        <rFont val="Arial Narrow"/>
        <family val="2"/>
      </rPr>
      <t xml:space="preserve">PNN Utría : </t>
    </r>
    <r>
      <rPr>
        <sz val="11"/>
        <rFont val="Arial Narrow"/>
        <family val="2"/>
      </rPr>
      <t>16/08/2022</t>
    </r>
  </si>
  <si>
    <r>
      <rPr>
        <b/>
        <sz val="11"/>
        <rFont val="Arial Narrow"/>
        <family val="2"/>
      </rPr>
      <t xml:space="preserve">PNN Utría: </t>
    </r>
    <r>
      <rPr>
        <sz val="11"/>
        <rFont val="Arial Narrow"/>
        <family val="2"/>
      </rPr>
      <t>Se vienen desarrollando acciones dentro de las investigaciones y/o convenio desarrollados en el Área, en este caso estamos participando activamente en el programa de un millón de corales. Evidencia INFORME RHB Julio 2022 PNNU</t>
    </r>
  </si>
  <si>
    <r>
      <rPr>
        <b/>
        <sz val="11"/>
        <rFont val="Arial Narrow"/>
        <family val="2"/>
      </rPr>
      <t xml:space="preserve">PNN Utría: </t>
    </r>
    <r>
      <rPr>
        <sz val="11"/>
        <rFont val="Arial Narrow"/>
        <family val="2"/>
      </rPr>
      <t>33,33%</t>
    </r>
  </si>
  <si>
    <r>
      <rPr>
        <b/>
        <sz val="11"/>
        <rFont val="Arial Narrow"/>
        <family val="2"/>
      </rPr>
      <t xml:space="preserve">PNN Gorgona: </t>
    </r>
    <r>
      <rPr>
        <sz val="11"/>
        <rFont val="Arial Narrow"/>
        <family val="2"/>
      </rPr>
      <t>4/04/2022</t>
    </r>
  </si>
  <si>
    <r>
      <rPr>
        <b/>
        <sz val="11"/>
        <rFont val="Arial Narrow"/>
        <family val="2"/>
      </rPr>
      <t xml:space="preserve">PNN Gorgona: </t>
    </r>
    <r>
      <rPr>
        <sz val="11"/>
        <rFont val="Arial Narrow"/>
        <family val="2"/>
      </rPr>
      <t>Area protegida no tiene recursos asignados, para lograr acuerdos</t>
    </r>
  </si>
  <si>
    <r>
      <rPr>
        <b/>
        <sz val="11"/>
        <rFont val="Arial Narrow"/>
        <family val="2"/>
      </rPr>
      <t xml:space="preserve">PNN Gorgona: </t>
    </r>
    <r>
      <rPr>
        <sz val="11"/>
        <rFont val="Arial Narrow"/>
        <family val="2"/>
      </rPr>
      <t>0%</t>
    </r>
  </si>
  <si>
    <r>
      <rPr>
        <b/>
        <sz val="11"/>
        <rFont val="Arial Narrow"/>
        <family val="2"/>
      </rPr>
      <t xml:space="preserve">PNN Gorgona: </t>
    </r>
    <r>
      <rPr>
        <sz val="11"/>
        <rFont val="Arial Narrow"/>
        <family val="2"/>
      </rPr>
      <t>16/08/2022</t>
    </r>
  </si>
  <si>
    <r>
      <rPr>
        <b/>
        <sz val="11"/>
        <rFont val="Arial Narrow"/>
        <family val="2"/>
      </rPr>
      <t>PNN Gorgona:</t>
    </r>
    <r>
      <rPr>
        <sz val="11"/>
        <rFont val="Arial Narrow"/>
        <family val="2"/>
      </rPr>
      <t xml:space="preserve"> Se vienen desarrolladno acciones dentro de las investigaciones y/o convenio desarrollados en el Área, en este caso estamos participando activamente en el programa de un millon de corales</t>
    </r>
  </si>
  <si>
    <r>
      <rPr>
        <b/>
        <sz val="11"/>
        <rFont val="Arial Narrow"/>
        <family val="2"/>
      </rPr>
      <t xml:space="preserve">PNN Gorgona: </t>
    </r>
    <r>
      <rPr>
        <sz val="11"/>
        <rFont val="Arial Narrow"/>
        <family val="2"/>
      </rPr>
      <t>33,33%</t>
    </r>
  </si>
  <si>
    <r>
      <rPr>
        <b/>
        <sz val="11"/>
        <rFont val="Arial Narrow"/>
        <family val="2"/>
      </rPr>
      <t xml:space="preserve">PNN Katios: </t>
    </r>
    <r>
      <rPr>
        <sz val="11"/>
        <rFont val="Arial Narrow"/>
        <family val="2"/>
      </rPr>
      <t>4/04/2022</t>
    </r>
  </si>
  <si>
    <r>
      <rPr>
        <b/>
        <sz val="11"/>
        <rFont val="Arial Narrow"/>
        <family val="2"/>
      </rPr>
      <t>PNN Katios:</t>
    </r>
    <r>
      <rPr>
        <sz val="11"/>
        <rFont val="Arial Narrow"/>
        <family val="2"/>
      </rPr>
      <t xml:space="preserve"> Se realizaron reuniones con los mecanismos de coordinación de los acuerdos de tumarado, puente América y Juin Phubuur logrando concertar los planes de acción para el año 2022
-Actas de reuniones realizadas con las comunidades durante este trimestre en el marco de los acuerdos suscritos y con el REM. ACTA CONCERTACION PLAN DE TRABAJO TUMARADO 08-03-2022 (1), Acta planeacion Ejes Tematicos 23-02-2022, ACTA REUNION CONSEJO CACARICA -PNNK 23-02-22-Rdo, ACTA REUNION SAMA-AUNAP-PNNK, ACTA. CONCERTACION PLAN DE TRABAJO BIJAO 06-03-2022 y ACTA. CONCERTACIÒN PLAN DE TRABAJO PNNK JUIN PHUBUUR 05-03-2022)</t>
    </r>
  </si>
  <si>
    <r>
      <rPr>
        <b/>
        <sz val="11"/>
        <rFont val="Arial Narrow"/>
        <family val="2"/>
      </rPr>
      <t xml:space="preserve">PNN Katios : </t>
    </r>
    <r>
      <rPr>
        <sz val="11"/>
        <rFont val="Arial Narrow"/>
        <family val="2"/>
      </rPr>
      <t>33,33%</t>
    </r>
  </si>
  <si>
    <r>
      <rPr>
        <b/>
        <sz val="11"/>
        <rFont val="Arial Narrow"/>
        <family val="2"/>
      </rPr>
      <t xml:space="preserve">PNN Katios: </t>
    </r>
    <r>
      <rPr>
        <sz val="11"/>
        <rFont val="Arial Narrow"/>
        <family val="2"/>
      </rPr>
      <t>16/08/2022</t>
    </r>
  </si>
  <si>
    <r>
      <rPr>
        <b/>
        <sz val="11"/>
        <rFont val="Arial Narrow"/>
        <family val="2"/>
      </rPr>
      <t>PNN Katios</t>
    </r>
    <r>
      <rPr>
        <sz val="11"/>
        <rFont val="Arial Narrow"/>
        <family val="2"/>
      </rPr>
      <t xml:space="preserve">: Se continúa registrando información pesquera colectada en el  mes de junio en el formato SIPEIN en Tumaradó y Puente América; se socializaron los resultados de los informes parciales; se continúa manteniendo las tallas de monitoreo pesquero en las comunidades de Puente América y Tumarado.  Se inicio la implementación del plan de trabajo concertado entre SAMA de Turbo, AUNAP y PNNK donde se capacitó a los comunidades firmantes de los acuerdos hidrobiologicos en buenas prácticas pesqueras y nuevos lineamientos de la autoridad pesquera, además  se generó acercamiento con la comunidad del 40, quienes implementan artes de pesca no reglamentadas al interior de las cienagas de Tumarado. Se avanza en la implementacion del Proyecto KFW_WWF_PNN's, sobre buenas prácticas pesqueras y de manufactura. en Tumara'do y Puente América. 
</t>
    </r>
    <r>
      <rPr>
        <b/>
        <sz val="11"/>
        <rFont val="Arial Narrow"/>
        <family val="2"/>
      </rPr>
      <t>Evidencia:
-</t>
    </r>
    <r>
      <rPr>
        <sz val="11"/>
        <rFont val="Arial Narrow"/>
        <family val="2"/>
      </rPr>
      <t>Acta-buenas-practicas-pesqueras-Puente-América-Rdo-NMB- 27-04-2022
-Acta de runión comunidad el 40 junio 28- 2022</t>
    </r>
  </si>
  <si>
    <r>
      <rPr>
        <b/>
        <sz val="11"/>
        <rFont val="Arial Narrow"/>
        <family val="2"/>
      </rPr>
      <t xml:space="preserve">PNN Katios : </t>
    </r>
    <r>
      <rPr>
        <sz val="11"/>
        <rFont val="Arial Narrow"/>
        <family val="2"/>
      </rPr>
      <t>66,6%</t>
    </r>
  </si>
  <si>
    <r>
      <rPr>
        <b/>
        <sz val="11"/>
        <rFont val="Arial Narrow"/>
        <family val="2"/>
      </rPr>
      <t xml:space="preserve">PNN Munchique: </t>
    </r>
    <r>
      <rPr>
        <sz val="11"/>
        <rFont val="Arial Narrow"/>
        <family val="2"/>
      </rPr>
      <t>1/04/2022</t>
    </r>
  </si>
  <si>
    <r>
      <rPr>
        <b/>
        <sz val="11"/>
        <rFont val="Arial Narrow"/>
        <family val="2"/>
      </rPr>
      <t xml:space="preserve">PNN Munchique: </t>
    </r>
    <r>
      <rPr>
        <sz val="11"/>
        <rFont val="Arial Narrow"/>
        <family val="2"/>
      </rPr>
      <t>Participación en la reunión con el objetivo de coordinar acciones para implementar el PNIS con las familias que se encuentran al interior de
PNNC Participación en la reunión PDET con el objetivo de impulsar el avance de los proyectos del plan de trabajo 2022, en sus etapas de estructuración, financiación, contratación y ejecución, así como informar y hacer balance de la implementación del plan de trabajo 2022 y tramitar cuellos de botella en temas estratégicos a través de sinergias interinstitucionales
Evidencia:
-Acta reunion DSCI 11-03-2022
-Inf evento PDET 29-03-2022</t>
    </r>
  </si>
  <si>
    <r>
      <rPr>
        <b/>
        <sz val="11"/>
        <rFont val="Arial Narrow"/>
        <family val="2"/>
      </rPr>
      <t xml:space="preserve">PNN Munchique: </t>
    </r>
    <r>
      <rPr>
        <sz val="11"/>
        <rFont val="Arial Narrow"/>
        <family val="2"/>
      </rPr>
      <t>33,33%</t>
    </r>
  </si>
  <si>
    <r>
      <rPr>
        <b/>
        <sz val="11"/>
        <rFont val="Arial Narrow"/>
        <family val="2"/>
      </rPr>
      <t xml:space="preserve">PNN Munchique: </t>
    </r>
    <r>
      <rPr>
        <sz val="11"/>
        <rFont val="Arial Narrow"/>
        <family val="2"/>
      </rPr>
      <t>16/08/2022</t>
    </r>
  </si>
  <si>
    <r>
      <rPr>
        <b/>
        <sz val="11"/>
        <rFont val="Arial Narrow"/>
        <family val="2"/>
      </rPr>
      <t>PNN Munchique</t>
    </r>
    <r>
      <rPr>
        <sz val="11"/>
        <rFont val="Arial Narrow"/>
        <family val="2"/>
      </rPr>
      <t>: Se participó en siete  (7) reuniones relacionadas con avances y retos en los acuerdos de Sustitución de Cultivos de Uso Ilícito en el marco del Programa Nacional Integral de Sustitución de Cultivos de Uso Ilícito (PNIS) y de la Mesa Interinstitucional
Evidencias:
-2022.05.25. DCSI- PNIS enfoque de genero
-2022.05.27. Acta y listado reuinion DSCI
-2022.06.07. RAP Pacifico
-2022.06.07. Reunion preparatoria mesa de trabajo
-2022.06.11. Recoleccion de documentos
-2022.06.23. Acta Mesa Insterinsticional PNN-DSCI
-2022.06.30. Articulación interinstitucional con la PNN CRC DSCI</t>
    </r>
  </si>
  <si>
    <r>
      <rPr>
        <b/>
        <sz val="11"/>
        <rFont val="Arial Narrow"/>
        <family val="2"/>
      </rPr>
      <t xml:space="preserve">PNN Munchique: </t>
    </r>
    <r>
      <rPr>
        <sz val="11"/>
        <rFont val="Arial Narrow"/>
        <family val="2"/>
      </rPr>
      <t>66,66%</t>
    </r>
  </si>
  <si>
    <r>
      <rPr>
        <b/>
        <sz val="11"/>
        <rFont val="Arial Narrow"/>
        <family val="2"/>
      </rPr>
      <t xml:space="preserve">DTCA- SFF Los Colorados: </t>
    </r>
    <r>
      <rPr>
        <sz val="11"/>
        <rFont val="Arial Narrow"/>
        <family val="2"/>
      </rPr>
      <t>1/04/2022</t>
    </r>
  </si>
  <si>
    <r>
      <rPr>
        <b/>
        <sz val="11"/>
        <rFont val="Arial Narrow"/>
        <family val="2"/>
      </rPr>
      <t xml:space="preserve">DTCA- SFF Los Colorados: </t>
    </r>
    <r>
      <rPr>
        <sz val="11"/>
        <rFont val="Arial Narrow"/>
        <family val="2"/>
      </rPr>
      <t>Para el primer cuatrimestre, en el marco del proyecto conectividades (Anexo 1. Informe se seguimiento del PCS-31-03-22), se hizo una nueva socialización del proyecto de conectividades a la  vereda Paramo con la finalidad de incluir algunos predios que quedaron pendientes en  fase I.  En términos de dar sostenibilidad al proyecto para cuando no este el proyecto, se viene identificando los atroibutos ecoturisticos de valor para las veredas Raicero y Brasilar con quienes existe una posibilidad de desarrollar dicha acción en el marco del pago por servicios ambientales de la empresa Promigas, aliado estrategico del santuario.</t>
    </r>
  </si>
  <si>
    <r>
      <rPr>
        <b/>
        <sz val="11"/>
        <rFont val="Arial Narrow"/>
        <family val="2"/>
      </rPr>
      <t xml:space="preserve">DTCA- SFF Los Colorados: </t>
    </r>
    <r>
      <rPr>
        <sz val="11"/>
        <rFont val="Arial Narrow"/>
        <family val="2"/>
      </rPr>
      <t>33,33%</t>
    </r>
  </si>
  <si>
    <r>
      <rPr>
        <b/>
        <sz val="11"/>
        <rFont val="Arial Narrow"/>
        <family val="2"/>
      </rPr>
      <t xml:space="preserve">DTCA- SFF Los Colorados: </t>
    </r>
    <r>
      <rPr>
        <sz val="11"/>
        <rFont val="Arial Narrow"/>
        <family val="2"/>
      </rPr>
      <t>4/08/2022</t>
    </r>
  </si>
  <si>
    <r>
      <rPr>
        <b/>
        <sz val="11"/>
        <rFont val="Arial Narrow"/>
        <family val="2"/>
      </rPr>
      <t xml:space="preserve">DTCA- SFF Los Colorados: </t>
    </r>
    <r>
      <rPr>
        <sz val="11"/>
        <rFont val="Arial Narrow"/>
        <family val="2"/>
      </rPr>
      <t>En el marco del Proyecto Conectividades Socioecosistémica (Anexo 1. Informe se seguimiento del PCS-29-07-22) se llevaron a cabo acciones en relación al componente ambiental y de producción sostenible, primero, a partir del diseño de los corredores biológicos que consiste en la identificación de los sitios y zonas que se van a dejar en conservación, para posteriormente aislarlos, permitir su recuperación natural e implementara restauración asistida con especies nativas del bosque seco tropical.
Como segundo tema se apoyó al seguimiento de las actividades de producción sostenible como: implementación de sistemas silvopastoriles y siembra de frutales injertados con la finalidad tener una producción en menor tiempo, disminuyendo la necesidad de utilizar quemas y reducir la ampliación de la frontera agrícola.
Además en el mes de julio se hizo seguimiento a los acuerdos de conservación de la fase número 3 del proyecto conectividades, haciendo visitas a los corredores de conservación y a las zonas de producción sostenible para verificar su estado, en el que se evidencia que los corredores se siguen manteniendo en el tiempo y los socios de esta fase manifiestan que en la actualidad evidencian muchas más especies de fauna que antes de su implementación, debido a que ya no ejercen ningún tipo de presión antrópica en su interior y por el uso de prácticas amigables con el medio ambiente.</t>
    </r>
  </si>
  <si>
    <r>
      <rPr>
        <b/>
        <sz val="11"/>
        <rFont val="Arial Narrow"/>
        <family val="2"/>
      </rPr>
      <t xml:space="preserve">DTCA- SFF Los Colorados: </t>
    </r>
    <r>
      <rPr>
        <sz val="11"/>
        <rFont val="Arial Narrow"/>
        <family val="2"/>
      </rPr>
      <t>67%</t>
    </r>
  </si>
  <si>
    <r>
      <rPr>
        <b/>
        <sz val="11"/>
        <rFont val="Arial Narrow"/>
        <family val="2"/>
      </rPr>
      <t>Santuario de Fauna y Flora El Corchal "El Mono Hernández":</t>
    </r>
    <r>
      <rPr>
        <sz val="11"/>
        <rFont val="Arial Narrow"/>
        <family val="2"/>
      </rPr>
      <t xml:space="preserve">  1/04/2022</t>
    </r>
  </si>
  <si>
    <r>
      <rPr>
        <b/>
        <sz val="11"/>
        <rFont val="Arial Narrow"/>
        <family val="2"/>
      </rPr>
      <t xml:space="preserve">Santuario de Fauna y Flora El Corchal "El Mono Hernández": </t>
    </r>
    <r>
      <rPr>
        <sz val="11"/>
        <rFont val="Arial Narrow"/>
        <family val="2"/>
      </rPr>
      <t>El equipo humano del área protegida viene adelantando un proceso orientado a la suscripción de acuerdos de restauración participativa con los parceleros ubicados en las márgenes de los caños Pablo y Burro, para lo cual es menester realizar, entre otras acciones, la caracterización de las parcelas y la aplicación de la ficha UOT. Además de las acciones que se vienen adelantando en campo con las comunidades sujetos de suscripción de acuerdos, se han realizado las siguientes acciones orientadas a lograr este objetivo: Reunión con la Fundación Herencia Ambiental con el objetivo de Revisar  el avance técnico  y administrativo del Convenio Específico de Asociación N° PC-DTCA- ESAL-005-2021, realizada el día 4 de febrero, cuyo objeto es: Aunar esfuerzos para implementar procesos de reactivación económica en el SFF El Corchal Mono Hernández, contribuyendo al desarrollo sostenible, el fortalecimiento de la identidad étnica y cultural de las comunidades y a la gestión de conservación y valoración social del área protegida.(Acta_concertación_SFFCMH-Herencia Ambiental_04022022).Reunión con KFW y Fundación Fauna Caribe, realizada el 10 de febrero, con el objetivo de realizar la socialización de los resultados del reconocimiento de campo de las condiciones topo batimétricas del Caño Pablo, el cual será rehabilitado. En este trabajo se contará con mano de obra de los parceleros y otras personas que ejercen cierto tipo de presión a los ecosistemas del área protegida y que han manifestado su intención de suscribir acuerdos. (Acta_Reunión_SFFCMH-KFW-FaunaCaribe_10022022). Reunión con la Gobernación de Sucre, realizada el 15 de marzo, con el objetivo de socializar las iniciativas o negocios verdes y demás acciones desarrolladas por el equipo del SFF El Corchal con el propósito de disminuir presiones al interior del Área Protegida, con el fin de identificar apoyos y temas de trabajo común con la Gobernación de Sucre, que permitan apoyos de largo plazo para las comunidades del contexto del Santuario. (Acta_Reunión_Gob.Sucre_15032022). Reunión con Herencia Ambiental con el objetivo de Revisar el avance de las acciones contempladas en el Convenio No 005 suscrito entre Herencia Ambiental y SFF El Corchal, realizada el día 18 de marzo. (Acta_Reunion_Herencia Ambiental _SFFCM_18032022). Se anexa como evidencia adicional el Informe trimestral de PVC donde se encuentra registro fotográfico de las acciones desarrolladas en campo.</t>
    </r>
  </si>
  <si>
    <r>
      <rPr>
        <b/>
        <sz val="11"/>
        <rFont val="Arial Narrow"/>
        <family val="2"/>
      </rPr>
      <t xml:space="preserve">Santuario de Fauna y Flora El Corchal "El Mono Hernández": </t>
    </r>
    <r>
      <rPr>
        <sz val="11"/>
        <rFont val="Arial Narrow"/>
        <family val="2"/>
      </rPr>
      <t>33,33%</t>
    </r>
  </si>
  <si>
    <r>
      <rPr>
        <b/>
        <sz val="11"/>
        <rFont val="Arial Narrow"/>
        <family val="2"/>
      </rPr>
      <t xml:space="preserve">Santuario de Fauna y Flora El Corchal "El Mono Hernández": </t>
    </r>
    <r>
      <rPr>
        <sz val="11"/>
        <rFont val="Arial Narrow"/>
        <family val="2"/>
      </rPr>
      <t>4/08/2022</t>
    </r>
  </si>
  <si>
    <r>
      <rPr>
        <b/>
        <sz val="11"/>
        <rFont val="Arial Narrow"/>
        <family val="2"/>
      </rPr>
      <t xml:space="preserve">Santuario de Fauna y Flora El Corchal "El Mono Hernández": </t>
    </r>
    <r>
      <rPr>
        <sz val="11"/>
        <rFont val="Arial Narrow"/>
        <family val="2"/>
      </rPr>
      <t>Durante el periodo que se reporta, el área protegida realizó las siguientes acciones orientadas al logro del objetivo de suscribir acuerdos de restauración participativa con los parceleros ubicados en las márgenes de los caños Pablo y Burro:
Mediante Comunicación remitida a través de Orfeo el día 10 de mayo, se envía a la Dirección Territorial Caribe, Informe de Supervisión del Caonvenio de Asociación suscrito entre PNN y la Fundación Herencia Ambiental, cuyo objeto fue Aunar esfuerzos para implementar procesos de reactivación económica en el SFF El Corchal Mono Hernández, contribuyendo al desarrollo sostenible, el fortalecimiento de la identidad étnica y cultural de las comunidades y a la gestión de conservación y valoración social del área protegida. (Comunicación_Informe-Supervisión-Convenio-PNN-Herencia_Ambiental).
El día 22 de junio se realizó reunión de seguimiento al acuerdo de conservación suscrito con el grupo de pescadores y parceleros del Corregimiento de San Antonio, quienes se constituyen como el grupo de miel silvestre, y se les informó sobre las gestiones y acciones realizadas como parte del Plan de Manejo del Santuario, se acordó realizar una reunión de la mesa colectiva de los tres corregimientos en el transcurso del mes de julio o comienzo de agosto, en este espacio se pondrá en consideración los compromisos asumidos por los grupos que suscriben acuerdos. (Acta_Reunión_Seguimiento_Acuerdo_Grupo-San-Antonio. Registro fotográfico).</t>
    </r>
  </si>
  <si>
    <r>
      <rPr>
        <b/>
        <sz val="11"/>
        <rFont val="Arial Narrow"/>
        <family val="2"/>
      </rPr>
      <t xml:space="preserve"> Santuario de Fauna y Flora El Corchal "El Mono Hernández": </t>
    </r>
    <r>
      <rPr>
        <sz val="11"/>
        <rFont val="Arial Narrow"/>
        <family val="2"/>
      </rPr>
      <t>67%</t>
    </r>
  </si>
  <si>
    <r>
      <rPr>
        <b/>
        <sz val="11"/>
        <rFont val="Arial Narrow"/>
        <family val="2"/>
      </rPr>
      <t xml:space="preserve">PNN Paramillo: </t>
    </r>
    <r>
      <rPr>
        <sz val="11"/>
        <rFont val="Arial Narrow"/>
        <family val="2"/>
      </rPr>
      <t>1/04/2022</t>
    </r>
  </si>
  <si>
    <r>
      <rPr>
        <b/>
        <sz val="11"/>
        <rFont val="Arial Narrow"/>
        <family val="2"/>
      </rPr>
      <t xml:space="preserve">PNN Paramillo: </t>
    </r>
    <r>
      <rPr>
        <sz val="11"/>
        <rFont val="Arial Narrow"/>
        <family val="2"/>
      </rPr>
      <t xml:space="preserve">Para el trimestre respecto a los 54 acuerdos de SSC suscritos en 2021 con campesinos en las veredas Oscurana-Alto Tay-Km13, en Tierralta (Córdoba) se avanzó en las entregas de materiales e insumos que habían quedado pendientes de diciembre 2021, se hicieron entregas de 8.824 alevinos de cachamas y 19 bultos de alimento concentrado para peces, se prestó asesoría y asistencia técnica en los sistemas agroforestales (cacao criollo), piscicultura, en la instalación y ubicación de bocatomas y en construcción de pozos sépticos, esto con personal contratado por el AP, ya que no se asignaron recursos en esta vigencia para la contratación del personal que atendería este programa. Respecto a los acuerdos suscritos en el año 2019 con campesinos de las veredas La Cristalina, Boca De La Cristalina y Santa Lucia, en San José de Uré (Córdoba) se avanzó en el seguimiento a 43 acuerdos en el cumplimiento de compromisos, con la delimitación de áreas donde se adelantan acciones de recuperación y la toma de puntos con GPS y seguimiento de siembra de árboles, completando a la fecha un total de 1.727 árboles de 3420; lo que corresponde al 50,5% de avance. Con los acuerdos suscritos en el año 2018 con campesinos del sector Diamante-Tolová, en Tierralta (Córdoba), a pesar que ya se culminó el cumplimiento del proyecto se le está haciendo seguimiento por parte del AP a una reinversión realizada en el año 2021 a 5 familias cumplidas, las cuáles propusieron restaurar las márgenes de la quebrada El Ratón, y se avanzó en la verificación del estado de conservación de la quebrada, medición de áreas a aislar y cálculo de árboles a plantar por beneficiario, y se encuentran realizando el aislamiento con el alambre entregado por el programa DLS. En relación al proyecto “Emprendimiento social y económico para la lucha contra la deforestación” en el municipio de Puerto Libertador para restaurar 500 hectáreas al interior del PNNP, establecer 200 has de cacao criollo y 200 has de plátano como sombrío provisional, que será reemplazado con especies forestales nativas de la región, en terrenos aledaños al PNNP financiado por ACDI/VOCA, quien financiará 50 hectáreas de cacao criollo y 50 hectáreas REP, en las veredas Alto San Juan, San Juan Medio, La Mulata, William, Bucaramanga y Tres Palitos, financiando también emprendimientos individuales y asociativos en este sector, se avanzó en la realización de dos reuniones de socialización de los avances del proyecto, la primera en la vereda Bucaramanga a los beneficiarios de esta vereda y de la vereda Tres Palitos, mostrando los avances de los emprendimientos individuales de peces, gallinas ponedoras y ají, de igual forma, se hizo un ejercicio de verificación de líneas productivas por beneficiario y el área que posee el predio para el proceso de caracterización y levantamiento predial; la segunda reunión se realizó en el corregimiento de San Juan de Asís, asistiendo los beneficiarios de las veredas La Mulata, Alto San Juan, San Juan Medio y William, mostrando los avances en las caracterizaciones prediales y verificación de documentos requeridos y faltantes para la firma de los acuerdos. Respecto al proceso de aplicar a compensaciones del sector energético, como parte del plan de compensación por pérdida de biodiversidad del proyecto “Interconexión Eléctrica Antioquia Cerromatoso” a cargo de ISA – INTERCOLOMBIA, donde el Parque en coordinación entre la SGM, SSNA con la empresa ISA INTERCOLOMBIA generaron una propuesta de conservación en los sectores de manejo Uré y San Pedro que busca solucionar los conflictos por uso y ocupación de predios al interior del Parque y la degradación de los ecosistemas asociados al uso por parte de familias campesinas, que fue presentado al ANLA en 2020, y en este primer trimestre se recibió notificación por parte de la profesional de compensaciones de la DTCA, en un mensaje whatsapp al profesional de planeación y al jefe del Parque de la aprobación del ANLA de la propuesta presentada y se está a la espera de pronunciamiento oficial de la autoridad ambiental para proceder. Respecto al proyecto de REP y emprendimiento económico con cacao criollo en el resguardo Alto Sinú, gestionado por el FCS, para la rehabilitación de 1.000 hectáreas de bosques degradados al interior del resguardo Alto Sinú y el establecimiento de 210 hectáreas de sistemas agroforestales de cacao como alternativa económica sostenible, ejecutado a través de la Fundación Ecodelca, Los Cabildos Mayores, la Empresa URRA S.A y Activa G10; se avanzó en el levantamiento cartográfico y en campo de los lotes a restaurar en las comunidades de Kachichi, Karakaradó, Widó y Beguidó por el rio Esmeralda, por el rio Verde en las comunidades de Porremia, Dozá y Tundó, además el diligenciamiento de la ficha de caracterización, resultando 266 hectáreas para restauración en 34 lotes. Para el proyecto financiado por KFW e implementado por FEDECACAO para el establecimiento de cacao criollo ejecutado bajo el convenio 010/2020, en tres sectores: veredas Manantiales, Cañafina, Tuis-Tuis, veredas Diamante, Tolová, La Bonita y Cascajal del municipio de Tierralta y en el municipio de  San José de Uré, veredas La Cristalina, Bocas de La Cristalina y Santa Lucia, beneficiando 137 familias en el que se establecerán 149.5 hectáreas de cacao y el sostenimiento de 44 hectáreas;  se avanzó en las caracterizaciones prediales completando el 95% de éstas, se avanzó por parte de FEDECACAO en la compra de semillas e insumos para el montaje de viveros, se inició la entrega de 10,000 semillas de cacao para los productores que tienen viveros de 100 a 200 plantas para resiembra, compra de material vegetal y otros insumos para siembra nueva, sostenimiento y renovación, se realizó la compra y entrega de insumos para la preparación de biopreparados; acompañamiento técnico en el trazado, ahoyado y siembra, se realizaron 21 visitas para un total de 195 acumuladas con un porcentaje de ejecución de 62,5%, se realizó el acompañamiento técnico primer año siembra /sostenimiento /renovación, con 263 visitas para un total de 323 visitas superando la meta el primer año de 244 visitas; asistencia técnica, orientación y capacitación en relación con los procesos de post – cosecha, comercialización y asociatividad, con 6 escuelas de campo (ECA´s) para un total acumulado de 22 ECA´s, para un avance de 44%. </t>
    </r>
    <r>
      <rPr>
        <b/>
        <sz val="11"/>
        <rFont val="Arial Narrow"/>
        <family val="2"/>
      </rPr>
      <t xml:space="preserve">EVIDENCIA: </t>
    </r>
    <r>
      <rPr>
        <sz val="11"/>
        <rFont val="Arial Narrow"/>
        <family val="2"/>
      </rPr>
      <t>2022_03_31 Informe avances proyectos de inversión - PNN Paramillo.</t>
    </r>
  </si>
  <si>
    <r>
      <rPr>
        <b/>
        <sz val="11"/>
        <rFont val="Arial Narrow"/>
        <family val="2"/>
      </rPr>
      <t xml:space="preserve">PNN Paramillo: </t>
    </r>
    <r>
      <rPr>
        <sz val="11"/>
        <rFont val="Arial Narrow"/>
        <family val="2"/>
      </rPr>
      <t>33,33%</t>
    </r>
  </si>
  <si>
    <r>
      <rPr>
        <b/>
        <sz val="11"/>
        <rFont val="Arial Narrow"/>
        <family val="2"/>
      </rPr>
      <t xml:space="preserve">PNN Paramillo: </t>
    </r>
    <r>
      <rPr>
        <sz val="11"/>
        <rFont val="Arial Narrow"/>
        <family val="2"/>
      </rPr>
      <t>4/08/2022</t>
    </r>
  </si>
  <si>
    <r>
      <rPr>
        <b/>
        <sz val="11"/>
        <rFont val="Arial Narrow"/>
        <family val="2"/>
      </rPr>
      <t xml:space="preserve">PNN Paramillo: </t>
    </r>
    <r>
      <rPr>
        <sz val="11"/>
        <rFont val="Arial Narrow"/>
        <family val="2"/>
      </rPr>
      <t>De los 43 acuerdos firmados en San José de Uré se hizo seguimiento a dos beneficiarios que hacían falta por cumplir respecto al saneamiento básico con mejoramiento de sus viviendas. Los 30 acuerdos en el Diamante - Tolová se hace seguimiento a la siembra de 250 árboles que faltan para cumplir la totalidad de compromisos, se continúa con el seguimiento a la reinversión en este sector aplicado a la recuperación de la ronda hídrica de la quebrada el Ratón, faltando por realizar la siembra de árboles porque ya se cumplió con el cercado. Respecto al proyecto “Emprendimiento Social y Económico para la Lucha Contra la Deforestación” adelantado por la ONG ACDI-VOCA, se avanzó en San Pedro en el diagnóstico y caracterizaciones de los afiliados a las asociaciones de Sacha Inchi y Maracuyá; se realizaron muestras de suelo a 49 beneficiarios de cacao y en los levantamientos prediales de los mismos. En cuanto a emprendimientos individuales (ají, gallinas ponedoras y peces) se ha avanzado en las caracterizaciones socioeconómicas de los beneficiarios. En el municipio de Peque se realizó la socialización del proyecto a los afiliados de la Asociación de frijoleros ASOFRIPE y se adelantó la caracterización predial. Respecto a los emprendimientos financiados por KFW a 137 familias beneficiadas de los municipios de Tierralta y San José de Uré, se ha avanzado en la caracterización predial de los beneficiarios de Tierralta y en la digitalización de la información. El proyecto financiado por Fondo Colombia Sostenible en las comunidades indígenas del Alto Sinú, se avanzó en la identificación de las áreas a restaurar faltantes, ajustando 616 has de las 1000 del proyecto. Respecto al proyecto de acuerdos de conservación y catastro multipropósito a financiarse por parte de Reino Unido, se lograron acordar las dos áreas o sectores donde se implementará, siendo Saiza en TIerralta y en San Pedro en San José de Uré las áreas a intervenir. 
2022_06_25__Informe técnico sobre avances de los proyectos que se estan ejecutando en el PNN Paramillo 2022</t>
    </r>
  </si>
  <si>
    <r>
      <rPr>
        <b/>
        <sz val="11"/>
        <rFont val="Arial Narrow"/>
        <family val="2"/>
      </rPr>
      <t xml:space="preserve">PNN Paramillo: </t>
    </r>
    <r>
      <rPr>
        <sz val="11"/>
        <rFont val="Arial Narrow"/>
        <family val="2"/>
      </rPr>
      <t>67%</t>
    </r>
  </si>
  <si>
    <r>
      <rPr>
        <b/>
        <sz val="11"/>
        <rFont val="Arial Narrow"/>
        <family val="2"/>
      </rPr>
      <t>PNN de Macuira:</t>
    </r>
    <r>
      <rPr>
        <sz val="11"/>
        <rFont val="Arial Narrow"/>
        <family val="2"/>
      </rPr>
      <t xml:space="preserve"> 01/04/2022</t>
    </r>
  </si>
  <si>
    <r>
      <rPr>
        <b/>
        <sz val="11"/>
        <rFont val="Arial Narrow"/>
        <family val="2"/>
      </rPr>
      <t xml:space="preserve">PNN de Macuira: </t>
    </r>
    <r>
      <rPr>
        <sz val="11"/>
        <rFont val="Arial Narrow"/>
        <family val="2"/>
      </rPr>
      <t>Durante el primer cuatrimestre, el Jefe (E) del PNN del Macuira solicitó mediante E - Mail al profesional SIG de la DTCA la cartografía respecto a los polígonos de las Área propuestas para compensación (la primera "Jo'uma'ana" ya aprobada y la segunda propuesta complementaria). Cabe resaltar que la segunda área complementaria, se le debe mejorar su espacialización incorporando criterios de, coberturas, hidrografía y sociales con el fin de delimitar el área a un mayor nivel de detalle. Anexo: 1.Salida gráfica de poligonospara compensación.PDF; anexo 2. Trazabilidad de correos electrónicos sobre el tema</t>
    </r>
  </si>
  <si>
    <r>
      <rPr>
        <b/>
        <sz val="11"/>
        <rFont val="Arial Narrow"/>
        <family val="2"/>
      </rPr>
      <t xml:space="preserve">PNN de Macuira: </t>
    </r>
    <r>
      <rPr>
        <sz val="11"/>
        <rFont val="Arial Narrow"/>
        <family val="2"/>
      </rPr>
      <t>33,33%</t>
    </r>
  </si>
  <si>
    <r>
      <rPr>
        <b/>
        <sz val="11"/>
        <rFont val="Arial Narrow"/>
        <family val="2"/>
      </rPr>
      <t xml:space="preserve">PNN de Macuira: </t>
    </r>
    <r>
      <rPr>
        <sz val="11"/>
        <rFont val="Arial Narrow"/>
        <family val="2"/>
      </rPr>
      <t>4/08/2022</t>
    </r>
  </si>
  <si>
    <r>
      <rPr>
        <b/>
        <sz val="11"/>
        <rFont val="Arial Narrow"/>
        <family val="2"/>
      </rPr>
      <t xml:space="preserve">PNN de Macuira: </t>
    </r>
    <r>
      <rPr>
        <sz val="11"/>
        <rFont val="Arial Narrow"/>
        <family val="2"/>
      </rPr>
      <t>En el segundo cuatrimestre el AP ha realizado reuniones con Ingeobosque, EDP Renewables por el proyecto de compensación Beta.( 2022_05_18_ActaReu-MTPCPB-BETA-N°1_FASE1.docx; 2022_05_18_Asistencia reunión plan de compensación). De estas reuniones se ha obtenido la salida grafica en archivo Shape file del área donde se realizarán las acciones de compensación en líneas como: Restauración ecológica, rehabilitación, sistemas sostenibles para la conservación, entre otros. El área se tiene un polígono que se traslapa con 7 territorios claniles l interior del Parque, en estas comunidades es donde se pretende realizar las distintas acciones que van acorde con las líneas estratégicas para la conservación del parque refrendadas en el documento único de planeación del PNN de Macuira denominado Régimen Especial de Manejo - REM. Anexo: 1. Area_PCCB_Total_220725, 2. Fig_PropCompen_220725</t>
    </r>
  </si>
  <si>
    <r>
      <rPr>
        <b/>
        <sz val="11"/>
        <rFont val="Arial Narrow"/>
        <family val="2"/>
      </rPr>
      <t xml:space="preserve">PNN de Macuira: </t>
    </r>
    <r>
      <rPr>
        <sz val="11"/>
        <rFont val="Arial Narrow"/>
        <family val="2"/>
      </rPr>
      <t>67%</t>
    </r>
  </si>
  <si>
    <r>
      <rPr>
        <b/>
        <sz val="11"/>
        <rFont val="Arial Narrow"/>
        <family val="2"/>
      </rPr>
      <t xml:space="preserve">PNN BAhía Portete Kaurrele: </t>
    </r>
    <r>
      <rPr>
        <sz val="11"/>
        <rFont val="Arial Narrow"/>
        <family val="2"/>
      </rPr>
      <t>1/04/2022</t>
    </r>
  </si>
  <si>
    <r>
      <rPr>
        <b/>
        <sz val="11"/>
        <rFont val="Arial Narrow"/>
        <family val="2"/>
      </rPr>
      <t xml:space="preserve">PNN BAhía Portete Kaurrele: </t>
    </r>
    <r>
      <rPr>
        <sz val="11"/>
        <rFont val="Arial Narrow"/>
        <family val="2"/>
      </rPr>
      <t>desde el año 2021 empezó un proceso de apoyo a la implementación de iniciativas de artesanías y buenas prácticas pesqueras con las comunidades de Portete y Yariwanichi, estas iniciativas en el 2022 están siendo financiadas con recursos de los proyectos MIMAC – GIZ y con el Programa: Áreas Protegidas y Diversidad Biológica – KfW; para dar inicio a las actividades del presente año se realizó una reunión con la autoridad tradicional de la comunidad de Yariwanichi y la líder de Portete. Anexo 1. Listado de asistencia</t>
    </r>
  </si>
  <si>
    <r>
      <rPr>
        <b/>
        <sz val="11"/>
        <rFont val="Arial Narrow"/>
        <family val="2"/>
      </rPr>
      <t xml:space="preserve">PNN BAhía Portete Kaurrele: </t>
    </r>
    <r>
      <rPr>
        <sz val="11"/>
        <rFont val="Arial Narrow"/>
        <family val="2"/>
      </rPr>
      <t>33,33%</t>
    </r>
  </si>
  <si>
    <r>
      <rPr>
        <b/>
        <sz val="11"/>
        <rFont val="Arial Narrow"/>
        <family val="2"/>
      </rPr>
      <t xml:space="preserve">PNN BAhía Portete Kaurrele: </t>
    </r>
    <r>
      <rPr>
        <sz val="11"/>
        <rFont val="Arial Narrow"/>
        <family val="2"/>
      </rPr>
      <t>4/08/2022</t>
    </r>
  </si>
  <si>
    <r>
      <rPr>
        <b/>
        <sz val="11"/>
        <rFont val="Arial Narrow"/>
        <family val="2"/>
      </rPr>
      <t xml:space="preserve">PNN BAhía Portete Kaurrele: </t>
    </r>
    <r>
      <rPr>
        <sz val="11"/>
        <rFont val="Arial Narrow"/>
        <family val="2"/>
      </rPr>
      <t>El PNN Bahía Portete Kaurrele desde el año 2021 empezó un proceso de apoyo a la implementación de iniciativas de artesanías y buenas prácticas pesqueras con las comunidades de Portete y Yariwanichi, estas iniciativas en el 2022 están siendo financiadas con recursos de los proyectos MIMAC – GIZ y con el Programa: Áreas Protegidas y Diversidad Biológica – KfW;Durante el mes de junio se realizaron actividades de capacitación a las artesanas de las comunidades de Portete y Yariwanichi, en total 6 capacitaciones por cada comunidad.
Anexo_1_listado_de_asistencia_capacitaciones_artesanas_Yariwuanichi
 Anexo_2_listado_de_asistencia_capacitaciones_artesanas_Portete pdf-</t>
    </r>
  </si>
  <si>
    <r>
      <rPr>
        <b/>
        <sz val="11"/>
        <rFont val="Arial Narrow"/>
        <family val="2"/>
      </rPr>
      <t xml:space="preserve">PNN BAhía Portete Kaurrele: </t>
    </r>
    <r>
      <rPr>
        <sz val="11"/>
        <rFont val="Arial Narrow"/>
        <family val="2"/>
      </rPr>
      <t>67%</t>
    </r>
  </si>
  <si>
    <r>
      <rPr>
        <b/>
        <sz val="11"/>
        <rFont val="Arial Narrow"/>
        <family val="2"/>
      </rPr>
      <t xml:space="preserve">SFF LOS FLAMENCOS: </t>
    </r>
    <r>
      <rPr>
        <sz val="11"/>
        <rFont val="Arial Narrow"/>
        <family val="2"/>
      </rPr>
      <t>1/04/2022</t>
    </r>
  </si>
  <si>
    <r>
      <rPr>
        <b/>
        <sz val="11"/>
        <rFont val="Arial Narrow"/>
        <family val="2"/>
      </rPr>
      <t>SFF LOS FLAMENCOS:</t>
    </r>
    <r>
      <rPr>
        <sz val="11"/>
        <rFont val="Arial Narrow"/>
        <family val="2"/>
      </rPr>
      <t xml:space="preserve"> En reunión realizada el 18 de enero de 2022 entre el SFF Los Flamencos y la FHAC se evidencia la necesidad de gestionar recursos económicos que permitan apalancar la segunda fase del proyecto de Conectividad Socioecosistémica en la Cuenca Tomamarazón Camarones. En esta reunión se presenta un listado de Fondos que tiene la FHAC, la cual revisará las convocatorias disponibles para enviar las propuestas. Después de realizar la gestión fue posible enviar la consulta con una informativa del proyecto a la Fundación Mitsubishi, el primero de febrero de 2022; quienes confirmaron el recibido de la consulta. Hasta la fecha no se ha recibido notificación relacionada con el particular. Anexo 1. Acta de reunión con FHAC (Anexo 1. 20220118 Seguimiento No.17 PNN-FH  sobre gestión de recursos proyecto cuenca camarones). Así mismo, el día 23 de febrero la jefa y dos profesionales del AP sostuvieron una reunión con el director de Corpoguajira Samuel Lanao, para lograr la articulación interinstitucional entre las dos entidades y comprometerse a la gestión de recursos para una segunda fase del proyecto de Conectividades Socioecosistémicas.  Anexo 2. Listado de asistencia y ayuda de memoria (Anexo 2. Reunión Corpoguajira04-04-2022 22.39).</t>
    </r>
  </si>
  <si>
    <r>
      <rPr>
        <b/>
        <sz val="11"/>
        <rFont val="Arial Narrow"/>
        <family val="2"/>
      </rPr>
      <t xml:space="preserve">SFF LOS FLAMENCOS: </t>
    </r>
    <r>
      <rPr>
        <sz val="11"/>
        <rFont val="Arial Narrow"/>
        <family val="2"/>
      </rPr>
      <t>33,33%</t>
    </r>
  </si>
  <si>
    <r>
      <rPr>
        <b/>
        <sz val="11"/>
        <rFont val="Arial Narrow"/>
        <family val="2"/>
      </rPr>
      <t xml:space="preserve">SFF LOS FLAMENCOS: </t>
    </r>
    <r>
      <rPr>
        <sz val="11"/>
        <rFont val="Arial Narrow"/>
        <family val="2"/>
      </rPr>
      <t>4/08/2022</t>
    </r>
  </si>
  <si>
    <r>
      <rPr>
        <b/>
        <sz val="11"/>
        <rFont val="Arial Narrow"/>
        <family val="2"/>
      </rPr>
      <t xml:space="preserve">SFF LOS FLAMENCOS: </t>
    </r>
    <r>
      <rPr>
        <sz val="11"/>
        <rFont val="Arial Narrow"/>
        <family val="2"/>
      </rPr>
      <t>El Santuario Los Flamencos, viene participando de los espacios de seguimiento y supervisión al Convenio Específico de Asociación No.007 de 2021. Es así como en la reunión desarrollada el día 26 de mayo de 2022, Cristal Ange Coordinadora ejecutiva de la Fundación Herencia Ambiental Caribe (FHAC) expresó que en la zona del proyecto en la Cuenca estará haciendo presencia PROMIGAS con procesos de Compensación para familias de esta zona del departamento. Sin embargo, explicó el trabajo desarrollado por el ANLA y Corpoguajira en La Guajira, donde la Fundación ha estado en diálogo con PROMIGAS desde hace 2 años para aunar esfuerzos en La Guajira. Actualmente PROMIGAS no ha iniciado dichas compensaciones, pero ya tienen la aprobación de la Corporación para su ejecución con la Corporación Semillas de Agua, quienes anteriormente ya han trabajado en el territorio, pero la diferencia de su trabajo respecto a este, es que han trabajado con alrededor de 40 familias distribuidas por toda la Cuenca, mientras que aquí se buscan núcleos para poder formar los corredores. A raíz de esto, se tuvo una reunión con PROMIGAS quien afirmó dicha ejecución con Semillas de Agua donde se fortalecerá a las 40 familias con quienes ya habían trabajado y de las cuales se sabe que 3 hacen parte de este proyecto. Es por esto, que Cristal enfatiza en la importancia de fortalecer la gobernanza donde debe haber una alineación entre las instituciones y los proyecto. Comenta, que ha solicitado a PROMIGAS que dentro de los términos de referencia del proyecto se incluya la participación de PNN y que construyan sobre lo que también ya se ha avanzado en este proyecto. Hace hincapié en la importancia de que PNN haga parte de ese proyecto, estando activo y presente. Comenta, además, que quedó pendiente por parte de PROMIGAS coordinar una reunión con las debidas instituciones donde se busque alinear las bases de estos proyectos, haciendo una homologación de todo lo avanzado. 
Mónica reafirma la importancia de esta oportunidad de una alianza para dar seguimiento al proyecto, por lo que esta gestión es clave. Por otro lado, pide que le sea aclaro un tema, pues en la reunión pasada se mencionó que faltaba 1 acuerdo siendo 30 socios locales y ahora se entiende que son solo 29 socios. Cristal aclara que eran 31 socios y faltaba ese No. 31 por firmar, el cual ya firmó, pero dado al caso especial del señor Jaime Pachón, ahora son solo 30 socios, por lo que se sigue cumpliendo con el criterio clave del número de socios locales. Anexo 1. Acta reunión Comité de Seguimiento (20220526) FHAC-SFFF
Anexo 1. Acta reunión Comité de Seguimiento (20220526) FHAC-SFFF.pdf</t>
    </r>
  </si>
  <si>
    <r>
      <rPr>
        <b/>
        <sz val="11"/>
        <rFont val="Arial Narrow"/>
        <family val="2"/>
      </rPr>
      <t xml:space="preserve">SFF LOS FLAMENCOS: </t>
    </r>
    <r>
      <rPr>
        <sz val="11"/>
        <rFont val="Arial Narrow"/>
        <family val="2"/>
      </rPr>
      <t>67%</t>
    </r>
  </si>
  <si>
    <r>
      <rPr>
        <b/>
        <sz val="11"/>
        <rFont val="Arial Narrow"/>
        <family val="2"/>
      </rPr>
      <t xml:space="preserve">SF Acandí Playón y Playona: </t>
    </r>
    <r>
      <rPr>
        <sz val="11"/>
        <rFont val="Arial Narrow"/>
        <family val="2"/>
      </rPr>
      <t>1/04/2022</t>
    </r>
  </si>
  <si>
    <r>
      <rPr>
        <b/>
        <sz val="11"/>
        <rFont val="Arial Narrow"/>
        <family val="2"/>
      </rPr>
      <t>SF Acandí, Playón y Playona:</t>
    </r>
    <r>
      <rPr>
        <sz val="11"/>
        <rFont val="Arial Narrow"/>
        <family val="2"/>
      </rPr>
      <t xml:space="preserve"> En el primer cuatrimestre y dando alcance a las acciones de participar y acompañar a los consejos comunitarios de Acandí en la formulación de proyectos productivos, el equipo técnico del área protegida Santuario de Fauna Acandí, Playón y Playona de manera conjunta con los Consejos Comunitarios de Acandí (COCOMASUR, COCOMASECO y COCOMANORTE), avanzó en la formulación del proyecto denominado “Fortalecimiento de los Consejos Comunitarios de Acandí en el marco de su autonomía para el cuidado y protección del territorio a través de la prevención, recolección, transporte, manejo selectivo y aprovechamiento de los residuos sólidos plásticos y maderables presentes en el Santuario de Fauna Acandí, Playón y Playona y zona de influencia”, el cual tiene como objetivo Minimizar el impacto ambiental que generan los residuos sólidos sobre los objetos de conservación del área protegida y su zona de influencia. Evidencias: Anexo 1. Proyecto Residuos sólidos; Anexo 2. Listados de asistencia</t>
    </r>
  </si>
  <si>
    <r>
      <rPr>
        <b/>
        <sz val="11"/>
        <rFont val="Arial Narrow"/>
        <family val="2"/>
      </rPr>
      <t xml:space="preserve">SF Acandí Playón y Playona: </t>
    </r>
    <r>
      <rPr>
        <sz val="11"/>
        <rFont val="Arial Narrow"/>
        <family val="2"/>
      </rPr>
      <t>33,33%</t>
    </r>
  </si>
  <si>
    <r>
      <rPr>
        <b/>
        <sz val="11"/>
        <rFont val="Arial Narrow"/>
        <family val="2"/>
      </rPr>
      <t xml:space="preserve">SF Acandí Playón y Playona:  </t>
    </r>
    <r>
      <rPr>
        <sz val="11"/>
        <rFont val="Arial Narrow"/>
        <family val="2"/>
      </rPr>
      <t>4/08/2022</t>
    </r>
  </si>
  <si>
    <r>
      <rPr>
        <b/>
        <sz val="11"/>
        <rFont val="Arial Narrow"/>
        <family val="2"/>
      </rPr>
      <t xml:space="preserve">SF Acandí Playón y Playona: </t>
    </r>
    <r>
      <rPr>
        <sz val="11"/>
        <rFont val="Arial Narrow"/>
        <family val="2"/>
      </rPr>
      <t>Con el objetivo de dar alcance a las acciones de participar y acompañar a los consejos comunitarios de Acandí en la formulación de proyectos productivos, el equipo técnico del área protegida Santuario de Fauna Acandí, Playón y Playona continuó con la formulación del proyecto denominado “Fortalecimiento de los Consejos Comunitarios de Acandí en el marco de su autonomía para el cuidado y protección del territorio a través de la prevención, recolección, transporte, manejo selectivo y aprovechamiento de los residuos sólidos plásticos y maderables presentes en el Santuario de Fauna Acandí, Playón y Playona y zona de influencia”, el cual tiene como objetivo Minimizar el impacto ambiental que generan los residuos sólidos sobre los objetos de conservación del área protegida y su zona de influencia; ; Anexo 3 y 4. Listados de asistencia. Además, en el marco de la ampliación del Santuario, se identificó como acción temprana la contratación de un profesional para el fortalecimiento de los Consejos Comunitarios en la formulación de proyectos productivos. Evidencia_Anexo 5. Términos de Referencia para contratación.</t>
    </r>
  </si>
  <si>
    <r>
      <rPr>
        <b/>
        <sz val="11"/>
        <rFont val="Arial Narrow"/>
        <family val="2"/>
      </rPr>
      <t xml:space="preserve">SF Acandí Playón y Playona:  </t>
    </r>
    <r>
      <rPr>
        <sz val="11"/>
        <rFont val="Arial Narrow"/>
        <family val="2"/>
      </rPr>
      <t>66,66%</t>
    </r>
  </si>
  <si>
    <r>
      <rPr>
        <b/>
        <sz val="11"/>
        <rFont val="Arial Narrow"/>
        <family val="2"/>
      </rPr>
      <t xml:space="preserve">PNN Sierra Nevada de Santa Marta : </t>
    </r>
    <r>
      <rPr>
        <sz val="11"/>
        <rFont val="Arial Narrow"/>
        <family val="2"/>
      </rPr>
      <t>1/04/2022</t>
    </r>
  </si>
  <si>
    <r>
      <rPr>
        <b/>
        <sz val="11"/>
        <rFont val="Arial Narrow"/>
        <family val="2"/>
      </rPr>
      <t xml:space="preserve">PNN Sierra Nevada de Santa Marta: </t>
    </r>
    <r>
      <rPr>
        <sz val="11"/>
        <rFont val="Arial Narrow"/>
        <family val="2"/>
      </rPr>
      <t>La implementación de las jornadas conjuntas con la comunidad campesina e indígena sobre la disposición adecuada de residuos, se realizará en el marco de la ejecución del proyecto de Restauración Ecológica Participativa, pues logra convocar un importante número de miembros de la comunidad. Hasta el momento no se cuenta con una fecha estipulada para la realización de esta actividad, pues implica contar con recursos económicos para apoyar la hidratación de los partipantes. No se asocian evidencias.</t>
    </r>
  </si>
  <si>
    <r>
      <rPr>
        <b/>
        <sz val="11"/>
        <rFont val="Arial Narrow"/>
        <family val="2"/>
      </rPr>
      <t xml:space="preserve">PNN Sierra Nevada de Santa Marta: </t>
    </r>
    <r>
      <rPr>
        <sz val="11"/>
        <rFont val="Arial Narrow"/>
        <family val="2"/>
      </rPr>
      <t>0%</t>
    </r>
  </si>
  <si>
    <r>
      <rPr>
        <b/>
        <sz val="11"/>
        <rFont val="Arial Narrow"/>
        <family val="2"/>
      </rPr>
      <t xml:space="preserve">PNN Sierra Nevada de Santa Marta:  </t>
    </r>
    <r>
      <rPr>
        <sz val="11"/>
        <rFont val="Arial Narrow"/>
        <family val="2"/>
      </rPr>
      <t>4/08/2022</t>
    </r>
  </si>
  <si>
    <r>
      <rPr>
        <b/>
        <sz val="11"/>
        <rFont val="Arial Narrow"/>
        <family val="2"/>
      </rPr>
      <t xml:space="preserve">PNN Sierra Nevada de Santa Marta:  </t>
    </r>
    <r>
      <rPr>
        <sz val="11"/>
        <rFont val="Arial Narrow"/>
        <family val="2"/>
      </rPr>
      <t>El 13 de junio de 2022 se realizó la actividad de recolección de residuos sólidos en el sector de la Playa Quintana donde en conjunto de los estudiantes de la I.E.D Intercultural Nueva Colombia de la Sierra Nevada, la Asociación Grupo de Exaserradores - GEA, el equipo de Restauración, PVC y Pedagogía Territorial del PNN SNSM, en el marco del proyecto de Restauración Ecológica. En desarrollo de la actividad de recolección de residuos, se organizaron dos grupos con sus elementos de colección y se abordaron dos sectores: Katanzama y Los Acantilados. Durante la actividad se colectaron unos 10 bultos de basura y se hizo el proceso de organizarlos y disponerlos en el lugar de recolección del carro del aseo.
Informe de recolección de residuos PNN SNSM_ 13 JUN 2022</t>
    </r>
  </si>
  <si>
    <r>
      <rPr>
        <b/>
        <sz val="11"/>
        <rFont val="Arial Narrow"/>
        <family val="2"/>
      </rPr>
      <t xml:space="preserve">PNN Sierra Nevada de Santa Marta:  </t>
    </r>
    <r>
      <rPr>
        <sz val="11"/>
        <rFont val="Arial Narrow"/>
        <family val="2"/>
      </rPr>
      <t>50%</t>
    </r>
  </si>
  <si>
    <r>
      <rPr>
        <b/>
        <sz val="11"/>
        <rFont val="Arial Narrow"/>
        <family val="2"/>
      </rPr>
      <t>PNN Tayrona:</t>
    </r>
    <r>
      <rPr>
        <sz val="11"/>
        <rFont val="Arial Narrow"/>
        <family val="2"/>
      </rPr>
      <t>1/04/2022</t>
    </r>
  </si>
  <si>
    <r>
      <rPr>
        <b/>
        <sz val="11"/>
        <rFont val="Arial Narrow"/>
        <family val="2"/>
      </rPr>
      <t xml:space="preserve">PNN Tayrona: </t>
    </r>
    <r>
      <rPr>
        <sz val="11"/>
        <rFont val="Arial Narrow"/>
        <family val="2"/>
      </rPr>
      <t>El día 29 de marzo de 2022, se participó en el la reunión preparatoria de temporada de Semana Santa en el Distrito de Santa Marta, realizado en la sala de eventos de la DIMAR. Durante el espacio, las entidades participantes expresaron sus acciones, compromisos y requerimientos para el manejo de esta temporada. Desde el Parque Tayrona, se manifiesto el accionar institucional a través de los guardaparques y del personal dispuesto en el área través del convenio con Bomberos y se requirió el apoyo de instituciones como la Policía Nacional para ayudar en el control de ingreso en los sectores de Bahía Concha, Palangana y Zaino y de DIMAR para el control marino. Se anexa como soporte la memoria del espacio de reunión que contiene el listado de asistencia y registro fotográfico.</t>
    </r>
    <r>
      <rPr>
        <b/>
        <sz val="11"/>
        <rFont val="Arial Narrow"/>
        <family val="2"/>
      </rPr>
      <t xml:space="preserve"> "OPORTUNIDAD 52 - </t>
    </r>
    <r>
      <rPr>
        <sz val="11"/>
        <rFont val="Arial Narrow"/>
        <family val="2"/>
      </rPr>
      <t xml:space="preserve">REUNION PREPARATORIA SEMANA SANTA-PMU" </t>
    </r>
  </si>
  <si>
    <r>
      <rPr>
        <b/>
        <sz val="11"/>
        <rFont val="Arial Narrow"/>
        <family val="2"/>
      </rPr>
      <t xml:space="preserve">PNN Tayrona: </t>
    </r>
    <r>
      <rPr>
        <sz val="11"/>
        <rFont val="Arial Narrow"/>
        <family val="2"/>
      </rPr>
      <t>33,33%</t>
    </r>
  </si>
  <si>
    <r>
      <rPr>
        <b/>
        <sz val="11"/>
        <rFont val="Arial Narrow"/>
        <family val="2"/>
      </rPr>
      <t>PNN Tayrona:</t>
    </r>
    <r>
      <rPr>
        <sz val="11"/>
        <rFont val="Arial Narrow"/>
        <family val="2"/>
      </rPr>
      <t>4/08/2022</t>
    </r>
  </si>
  <si>
    <r>
      <rPr>
        <b/>
        <sz val="11"/>
        <rFont val="Arial Narrow"/>
        <family val="2"/>
      </rPr>
      <t xml:space="preserve">PNN Tayrona:  </t>
    </r>
    <r>
      <rPr>
        <sz val="11"/>
        <rFont val="Arial Narrow"/>
        <family val="2"/>
      </rPr>
      <t xml:space="preserve">El Área Protegida, participó el 9 de junio del presente año en la reunión preparatoria de temporada vacacional de mitad de año del Distrito de Santa Marta, realizado en la sala de eventos de DIMAR. Durante el espacio, las direfentes entidades participantes manifestaron las acciones y planes para atender la temporada, así como los apoyos requeridos de otros entes. 
Desde el Parque Tayrona, se puso en conocimiento sobre el personal misional y de convenios suscritos, con que se cuenta para atender la temporada de vacaciones de mitad de año. Se solicitó especial apoyo a DIMAR para el control e imposición de sanciones para transportadores marinos que infringen la zonificación del Parque. 
Se anexa como soporte el acta del espacio de reunión, que contiene el listado de asistencia y registro fotográfico (Ver: Acta de reunión_ PMU_ Comité de playas 9jun2022). </t>
    </r>
  </si>
  <si>
    <r>
      <rPr>
        <b/>
        <sz val="11"/>
        <rFont val="Arial Narrow"/>
        <family val="2"/>
      </rPr>
      <t xml:space="preserve">PNN Tayrona:  </t>
    </r>
    <r>
      <rPr>
        <sz val="11"/>
        <rFont val="Arial Narrow"/>
        <family val="2"/>
      </rPr>
      <t>66,66%</t>
    </r>
  </si>
  <si>
    <r>
      <rPr>
        <b/>
        <sz val="11"/>
        <rFont val="Arial Narrow"/>
        <family val="2"/>
      </rPr>
      <t xml:space="preserve">PNN Corales de Profundidad: </t>
    </r>
    <r>
      <rPr>
        <sz val="11"/>
        <rFont val="Arial Narrow"/>
        <family val="2"/>
      </rPr>
      <t>1/04/2022</t>
    </r>
  </si>
  <si>
    <r>
      <rPr>
        <b/>
        <sz val="11"/>
        <rFont val="Arial Narrow"/>
        <family val="2"/>
      </rPr>
      <t xml:space="preserve">El PNN Corales de Profundidad: </t>
    </r>
    <r>
      <rPr>
        <sz val="11"/>
        <rFont val="Arial Narrow"/>
        <family val="2"/>
      </rPr>
      <t>Se</t>
    </r>
    <r>
      <rPr>
        <b/>
        <sz val="11"/>
        <rFont val="Arial Narrow"/>
        <family val="2"/>
      </rPr>
      <t xml:space="preserve"> </t>
    </r>
    <r>
      <rPr>
        <sz val="11"/>
        <rFont val="Arial Narrow"/>
        <family val="2"/>
      </rPr>
      <t>realiza acercamientos de articulación interinstitucional para la gestión del riesgo, responsabilidad social y ambiental, con las siguientes empresas: OCENSA, según oficio con radicado No.20226670000901, con fecha 29-03-2022, ECOPETROL, según oficio con radicado No.20226670000891, con fecha  29-03-2022. Esto con motivo de realizar acciones conjuntas y sumar esfuerzos que contribuyan a la conservación, protección, investigación, monitoreo, entre otras, al interior del área protegida, y en su zona de influencia; contribuyendo a la conservación de la vida silvestre marina y oceánica, a la disminución y manejo de presiones de origen antrópico, y al bienestar de las comunidades de pescadores artesanales, que hacen uso del área protegida. Se actualiza la matriz de actores correspondiente al primer cuatrimestre del 2022. Anexo 1_120226670000901_00001_Oficio_Ocensa_PNN_CPR_29_03_2022. Anexo 2_120226670000891_00001_Oficio_Ecopetrol_PNN_CPR_29_03_2022. Anexo 3_Email_Articulación_interinstitucional_OCENSA_PNN_CPR_29_03 2022.Anexo__Email_Articulación_Interinstitucional_ECOPETROL_PNN_CPR_29_03_2022. Anexo 5_Matriz_Actores_Cuatrimestre_I_PNN_CPR_2022.</t>
    </r>
  </si>
  <si>
    <r>
      <rPr>
        <b/>
        <sz val="11"/>
        <rFont val="Arial Narrow"/>
        <family val="2"/>
      </rPr>
      <t>PNN Corales de Profundidad: 33,33</t>
    </r>
    <r>
      <rPr>
        <sz val="11"/>
        <rFont val="Arial Narrow"/>
        <family val="2"/>
      </rPr>
      <t>%</t>
    </r>
  </si>
  <si>
    <r>
      <rPr>
        <b/>
        <sz val="11"/>
        <rFont val="Arial Narrow"/>
        <family val="2"/>
      </rPr>
      <t xml:space="preserve">PNN Corales de Profundidad: </t>
    </r>
    <r>
      <rPr>
        <sz val="11"/>
        <rFont val="Arial Narrow"/>
        <family val="2"/>
      </rPr>
      <t>4/08/2022</t>
    </r>
  </si>
  <si>
    <r>
      <rPr>
        <b/>
        <sz val="11"/>
        <rFont val="Arial Narrow"/>
        <family val="2"/>
      </rPr>
      <t xml:space="preserve">PNN Corales de Profundidad:  </t>
    </r>
    <r>
      <rPr>
        <sz val="11"/>
        <rFont val="Arial Narrow"/>
        <family val="2"/>
      </rPr>
      <t>Se recibió por parte de la SGM de Nivel Central,  la actualización del aval de investigación para la inclusión de la Universidad Nacional de Colombia, en el aval de investigacion con radicado No.202265000004043 del 07/07/2022, del proyecto titulado: “Evaluación de la contaminación por microplásticos sobre la comunidad de zooplancton en el Parque Nacional Natural Corales de Profundidad y el Parque Nacional Natural Los Corales del Rosario y de San Bernardo”; a cargo de la Universidad Industrial de Santander – UIS. Por motivo de cambio de filiación de la docente María Isabel Criales Hernández, de la Universidad Industrial de Santander, a la Universidad Nacional de Colombia. Además este proyecto se encuentra en implementación. 
Con la Universidad de Los Andes se viene implementando el proyecto titulado: “Observatorio de cambio climático marino en Colombia:  herramienta para el estudio en ambientes someros y profundos”, el cual cuenta con aval de investigación según radicado No.20222000002203, del 15/03/2022.
Con la Universidad de Cartagena se viene implementando desde el año pasado, dos investigaciones: 1) un proyecto titulado: “Estudio multianual de la estructura del zooplancton en un hábitat mesofótico del Parque Nacional Natural Corales de Profundidad, Caribe colombiano” el cual se constituye en la tesis de postgrado de la estudiante de maestría en Ciencias del Mar, de la Universidad de Cartagena Laura Contreras Vega; el cual  cuenta con aval de investigación No.20212000003993, con fecha 20/08/2021, y 2) Proyecto de investigación titulado: “Composición y estructura de la comunidad de foraminíferos bentónicos asociados a un Ecosistema Coralino Mesofótico del Parque Nacional Natural Corales de Profundidad, Caribe Colombiano” el cual hace parte del trabajo de grado de los estudiantes Alejandro Villegas  Rubiano y Mauricio  Andrés Arbeláez  López,  del programa de Biología de  la Universidad de Cartagena; el proyecto cual cuenta con aval de investigación  No.20212000003233, con fecha 06/07/2021. Los estudiantes vienen realizando la revisión, sistematización y análisis de las muestras biológicas del Programa de Monitoreo.  
Se realizó reunion presencial el día 24 de mayo del 2022, con los docentes de la Universidad de Cartagena, Alejandro Henao Castro, Gabriel Navas Suarez y Jimena Bohorquez Herrera, para concertar proyecto de investigación de avistamiento de mamíferos marinos en el PNN Corales de Profundidad.  
En articulación con la Universidad del Magdalena, se envió oficio al Oleoducto Central S.A “OCENSA”, para gestionar la financiación del proyecto titulado: “Fortalecer las comunidades de pescadores artesanales asociadas al Parque Nacional Natural Corales de Profundidad (PNN CPR) como beneficiarias de la conservación, mediante la generación de alternativas de zonas de aprovechamiento sostenible de recursos pesqueros”. 
El área protegida envió a la DTCA documentación, para tramitar el aval de investigación del proyecto titulado: “Construyendo  una  red  colombo-alemana para caracterizar los ambientes submarinos: Hacia un uso y gestión sostenibles”, liderado por la Universidad Pontificia Bolivariana – UPB.  
Se han realizado dos salidas de campo marino oceánico, para el premuestreo del proyecto de investigación titulado: “Caracterización de la macrofauna asociada al arribazón de Sargassum spp. presente en el Parque Nacional Natural Corales de Profundidad, Cartagena, Colombia”, liderado por la Universidad del Sinú. Tambien se encuentra un estudiante del programa de biologia marina, Miguel Angel Ávila Negret realizando su pasantía con el área protegida. 
El día 21 de julio se realizó reunión presencial, con la profesora Jimena Bohorquez Herrera, para tratar temas de proyectos de investigacion con la Universidad de Cartagena y el área protegida, evaluar que equipos de campo tiene el área protegida y los temas de interés según el programa de monitoreo y portafolio de investigación.   
El día 22 de julio de 2022, se realizó reunión  virtual con el profesor Jorge Enrique Páramo Granados, de la Universidad del Magdalena, con motivo de actualizar el proyecto titulado:  “Fortalecer las comunidades de pescadores artesanales asociadas al Parque Nacional Natural Corales de Profundidad (PNN CPR) como beneficiarias de la conservación, mediante la generación de alternativas de zonas de aprovechamiento sostenible de recursos pesqueros”. Para gestionar su financiación con algunas empresas del sector de hidrocarburos como OCENSA, CENIT y Oleoducto Central, localizadas en el municipio de Coveñas - Sucre, zona de influencia.
El día 26 de julio de 2022, se realizó reunión virtual con la Universidad de Los Andes,  para actualizar el proyecto titulado: “Captura de CO2 Carbono Azul en los lechos de rodolitos del margen occidental de la plataforma continental en el Parque Nacional Natural Corales de Profundidad”, para participar en la convocatoria del DNP para proyectos en el tema de Cambio Climático.
Se actualiza la matriz de actores con la academia, y empresas del sector de hidrocarburos. 
Anexo 1. Lista_Asist_Recorrido_PVC_Sargazos_25_05_2022
Anexo 2. Lista_Asist_Mamiferos_Marinos_UdC_PNN_CPR_26_05_2022
Anexo 3. Lista_Asist_Recorrido_PVC_Sargazos_Mamiferos_Marinos_06_06_2022
Anexo 4. Oficio_Proyecto_OCENSA_PNN_CPR_UNIMAGDALENA_10_06_2022
Anexo 5. Lista_Asist_Ayuda_Mem_Sociali_PECDNS_OCENSA_30_06_2022
Anexo 6. 120226500001523_00006_Aval UNAL_07_07_2022
Anexo 7. Lista_Asist_UNIMAGDALENA_PNN_CPR_22_07_2022
Anexo 8. Email_guardap_volun_insti_tesi_mamífe_marin_PNN_CPR_25_07_2022
Anexo 9. Email_Insu_proy_recu_pesq_UNIMAGDALENA_PNN_CPR_26_07_2022
Anexo 10. Email_proy_Carbo_Azul_UNIANDES_PNN_CPR_26_07_2022
Anexo 11. Ficha_Proy_cambio_climat_DNP_Carbo_Azul_PNN_CPR_2022
Anexo 12. Lista_Asist_UNIANDES_PNN_CPR_26_07_2022
Anexo 13. Matriz_Actores_Cuatrimestre_II_PNN_CPR_2022</t>
    </r>
  </si>
  <si>
    <r>
      <rPr>
        <b/>
        <sz val="11"/>
        <rFont val="Arial Narrow"/>
        <family val="2"/>
      </rPr>
      <t xml:space="preserve">PNN Corales de Profundidad:  </t>
    </r>
    <r>
      <rPr>
        <sz val="11"/>
        <rFont val="Arial Narrow"/>
        <family val="2"/>
      </rPr>
      <t>66,66%</t>
    </r>
  </si>
  <si>
    <r>
      <rPr>
        <b/>
        <sz val="11"/>
        <rFont val="Arial Narrow"/>
        <family val="2"/>
      </rPr>
      <t xml:space="preserve">Via Parque Isla de Salamanca: </t>
    </r>
    <r>
      <rPr>
        <sz val="11"/>
        <rFont val="Arial Narrow"/>
        <family val="2"/>
      </rPr>
      <t>1/04/2022</t>
    </r>
  </si>
  <si>
    <r>
      <rPr>
        <b/>
        <sz val="11"/>
        <rFont val="Arial Narrow"/>
        <family val="2"/>
      </rPr>
      <t xml:space="preserve">Via Parque Isla de Salamanca: </t>
    </r>
    <r>
      <rPr>
        <sz val="11"/>
        <rFont val="Arial Narrow"/>
        <family val="2"/>
      </rPr>
      <t>El Area Protegida, se planteó en el primer trimestre realizar una jornada de sensibilización , y una jornada de limpieza y recolección de residuos sólidos en el sector atazcoza y el torno en el segundo semestre. Sin embargo, el Área protegida  se encuentra en proceso de contratación del suministro de combustible, por lo cual la actividad programada para el primer trimestre no se realizó. No se anexan evidencias.</t>
    </r>
  </si>
  <si>
    <r>
      <rPr>
        <b/>
        <sz val="11"/>
        <rFont val="Arial Narrow"/>
        <family val="2"/>
      </rPr>
      <t xml:space="preserve">Via Parque Isla de Salamanca: </t>
    </r>
    <r>
      <rPr>
        <sz val="11"/>
        <rFont val="Arial Narrow"/>
        <family val="2"/>
      </rPr>
      <t>0%</t>
    </r>
  </si>
  <si>
    <r>
      <rPr>
        <b/>
        <sz val="11"/>
        <rFont val="Arial Narrow"/>
        <family val="2"/>
      </rPr>
      <t xml:space="preserve">Via Parque Isla de Salamanca: </t>
    </r>
    <r>
      <rPr>
        <sz val="11"/>
        <rFont val="Arial Narrow"/>
        <family val="2"/>
      </rPr>
      <t>4/08/2022</t>
    </r>
  </si>
  <si>
    <r>
      <rPr>
        <b/>
        <sz val="11"/>
        <rFont val="Arial Narrow"/>
        <family val="2"/>
      </rPr>
      <t xml:space="preserve">Via Parque Isla de Salamanca: </t>
    </r>
    <r>
      <rPr>
        <sz val="11"/>
        <rFont val="Arial Narrow"/>
        <family val="2"/>
      </rPr>
      <t>El área protegida con su equipo de educación ambiental, el 15 de julio de 2022 en los conchales de la ciénaga del torno, con acompañamiento de Policia Carabineros, realizó una charla de concientización y sensibilización del manejo de los residuos solidos en esta zona del Área protegida, teniendo en cuenta que ese sector esta proyectado como destino turístico.
Para el próximo cuatrimestre se programara la jornada de limpieza
Evidencia: Informe Actividad de Concientización de residuos solidos</t>
    </r>
  </si>
  <si>
    <r>
      <rPr>
        <b/>
        <sz val="11"/>
        <rFont val="Arial Narrow"/>
        <family val="2"/>
      </rPr>
      <t xml:space="preserve">Via Parque Isla de Salamanca: </t>
    </r>
    <r>
      <rPr>
        <sz val="11"/>
        <rFont val="Arial Narrow"/>
        <family val="2"/>
      </rPr>
      <t>50%</t>
    </r>
  </si>
  <si>
    <r>
      <rPr>
        <b/>
        <sz val="11"/>
        <rFont val="Arial Narrow"/>
        <family val="2"/>
      </rPr>
      <t xml:space="preserve">DTCA </t>
    </r>
    <r>
      <rPr>
        <sz val="11"/>
        <rFont val="Arial Narrow"/>
        <family val="2"/>
      </rPr>
      <t>1/04/2022</t>
    </r>
  </si>
  <si>
    <r>
      <rPr>
        <b/>
        <sz val="11"/>
        <rFont val="Arial Narrow"/>
        <family val="2"/>
      </rPr>
      <t xml:space="preserve">DTCA </t>
    </r>
    <r>
      <rPr>
        <sz val="11"/>
        <rFont val="Arial Narrow"/>
        <family val="2"/>
      </rPr>
      <t>El AP, cuenta con un cronograma interno de capacitaciones apoyado por el grupo de educación ambiental, para el primer trimestre se realizó una capacitación de gestión documental así mismo en el plan de capacitaciones es tiene programado un espacio con la DTCA sobre gestión documental</t>
    </r>
    <r>
      <rPr>
        <b/>
        <sz val="11"/>
        <rFont val="Arial Narrow"/>
        <family val="2"/>
      </rPr>
      <t>.Anexo Listado de asistencia</t>
    </r>
  </si>
  <si>
    <r>
      <rPr>
        <b/>
        <sz val="11"/>
        <rFont val="Arial Narrow"/>
        <family val="2"/>
      </rPr>
      <t xml:space="preserve">DTCA </t>
    </r>
    <r>
      <rPr>
        <sz val="11"/>
        <rFont val="Arial Narrow"/>
        <family val="2"/>
      </rPr>
      <t>33,33%</t>
    </r>
  </si>
  <si>
    <r>
      <rPr>
        <b/>
        <sz val="11"/>
        <rFont val="Arial Narrow"/>
        <family val="2"/>
      </rPr>
      <t xml:space="preserve">DTCA: </t>
    </r>
    <r>
      <rPr>
        <sz val="11"/>
        <rFont val="Arial Narrow"/>
        <family val="2"/>
      </rPr>
      <t>4/08/2022</t>
    </r>
  </si>
  <si>
    <r>
      <rPr>
        <b/>
        <sz val="11"/>
        <rFont val="Arial Narrow"/>
        <family val="2"/>
      </rPr>
      <t xml:space="preserve">DTCA: </t>
    </r>
    <r>
      <rPr>
        <sz val="11"/>
        <rFont val="Arial Narrow"/>
        <family val="2"/>
      </rPr>
      <t>En el segundo trimestre el PNNCRSB, se realizó la capacitación en Inventarios documentales con el apoyo de la DTCA. Anexo Listado de asistencia (Capacitacion interna inventarios documentales apoyo DTCA.xlsx - GD_FO_02)</t>
    </r>
  </si>
  <si>
    <r>
      <rPr>
        <b/>
        <sz val="11"/>
        <rFont val="Arial Narrow"/>
        <family val="2"/>
      </rPr>
      <t>DTCA:</t>
    </r>
    <r>
      <rPr>
        <sz val="11"/>
        <rFont val="Arial Narrow"/>
        <family val="2"/>
      </rPr>
      <t xml:space="preserve"> 66%</t>
    </r>
  </si>
  <si>
    <r>
      <rPr>
        <b/>
        <sz val="11"/>
        <rFont val="Arial Narrow"/>
        <family val="2"/>
      </rPr>
      <t xml:space="preserve">GTEA: </t>
    </r>
    <r>
      <rPr>
        <sz val="11"/>
        <rFont val="Arial Narrow"/>
        <family val="2"/>
      </rPr>
      <t>La actividad no se encontraba programada para este cuatrimestre, por lo cual no registra avances para el presente reporte, ni se anexan evidencias.</t>
    </r>
  </si>
  <si>
    <r>
      <rPr>
        <b/>
        <sz val="11"/>
        <rFont val="Arial Narrow"/>
        <family val="2"/>
      </rPr>
      <t>GTEA:</t>
    </r>
    <r>
      <rPr>
        <sz val="11"/>
        <rFont val="Arial Narrow"/>
        <family val="2"/>
      </rPr>
      <t xml:space="preserve"> 0%</t>
    </r>
  </si>
  <si>
    <r>
      <rPr>
        <b/>
        <sz val="11"/>
        <rFont val="Arial Narrow"/>
        <family val="2"/>
      </rPr>
      <t xml:space="preserve">GTEA: </t>
    </r>
    <r>
      <rPr>
        <sz val="11"/>
        <rFont val="Arial Narrow"/>
        <family val="2"/>
      </rPr>
      <t>29/08/2022</t>
    </r>
  </si>
  <si>
    <r>
      <rPr>
        <b/>
        <sz val="11"/>
        <rFont val="Arial Narrow"/>
        <family val="2"/>
      </rPr>
      <t xml:space="preserve">GTEA: </t>
    </r>
    <r>
      <rPr>
        <sz val="11"/>
        <rFont val="Arial Narrow"/>
        <family val="2"/>
      </rPr>
      <t>La actividad formulada no cuenta con  una circular o directriz formal de la Dirección General y de la SGM (Líder de Proceso) para su adopción y formalización, por lo que no es posible formular esta acción como una oportunidad de momento, hasta tanto se haya adoptado esa acción por las DT como dependencias responsables de los procesos en primera instancia.</t>
    </r>
  </si>
  <si>
    <r>
      <rPr>
        <b/>
        <sz val="11"/>
        <rFont val="Arial Narrow"/>
        <family val="2"/>
      </rPr>
      <t>GC</t>
    </r>
    <r>
      <rPr>
        <sz val="11"/>
        <rFont val="Arial Narrow"/>
        <family val="2"/>
      </rPr>
      <t>: 11/04/2022</t>
    </r>
  </si>
  <si>
    <r>
      <rPr>
        <b/>
        <sz val="11"/>
        <rFont val="Arial Narrow"/>
        <family val="2"/>
      </rPr>
      <t>GC</t>
    </r>
    <r>
      <rPr>
        <sz val="11"/>
        <rFont val="Arial Narrow"/>
        <family val="2"/>
      </rPr>
      <t>: Se implementa  la plataforma transaccional SECOP II  incorporando  documentación en forma virtual. Anexo 1 Pantallazos secop y Anexo 2 pantallazos secop parte 2</t>
    </r>
  </si>
  <si>
    <r>
      <rPr>
        <b/>
        <sz val="11"/>
        <rFont val="Arial Narrow"/>
        <family val="2"/>
      </rPr>
      <t>GC</t>
    </r>
    <r>
      <rPr>
        <sz val="11"/>
        <rFont val="Arial Narrow"/>
        <family val="2"/>
      </rPr>
      <t>: 33%</t>
    </r>
  </si>
  <si>
    <r>
      <rPr>
        <b/>
        <sz val="11"/>
        <rFont val="Arial Narrow"/>
        <family val="2"/>
      </rPr>
      <t>GC</t>
    </r>
    <r>
      <rPr>
        <sz val="11"/>
        <rFont val="Arial Narrow"/>
        <family val="2"/>
      </rPr>
      <t>: 16/08/2022</t>
    </r>
  </si>
  <si>
    <r>
      <rPr>
        <b/>
        <sz val="11"/>
        <rFont val="Arial Narrow"/>
        <family val="2"/>
      </rPr>
      <t>GC</t>
    </r>
    <r>
      <rPr>
        <sz val="11"/>
        <rFont val="Arial Narrow"/>
        <family val="2"/>
      </rPr>
      <t xml:space="preserve">: Se implementa  la plataforma transaccional SECOP II  incorporando  documentación en forma virtual. </t>
    </r>
    <r>
      <rPr>
        <b/>
        <sz val="11"/>
        <rFont val="Arial Narrow"/>
        <family val="2"/>
      </rPr>
      <t>Anexo 1. reporte plataforma secop II y Anexo 2 reporte paltaforma secopII parte 2</t>
    </r>
  </si>
  <si>
    <r>
      <rPr>
        <b/>
        <sz val="11"/>
        <rFont val="Arial Narrow"/>
        <family val="2"/>
      </rPr>
      <t>GC</t>
    </r>
    <r>
      <rPr>
        <sz val="11"/>
        <rFont val="Arial Narrow"/>
        <family val="2"/>
      </rPr>
      <t>: 66%</t>
    </r>
  </si>
  <si>
    <r>
      <rPr>
        <b/>
        <sz val="11"/>
        <rFont val="Arial Narrow"/>
        <family val="2"/>
      </rPr>
      <t xml:space="preserve">DTOR </t>
    </r>
    <r>
      <rPr>
        <sz val="11"/>
        <rFont val="Arial Narrow"/>
        <family val="2"/>
      </rPr>
      <t>4/04/2022</t>
    </r>
  </si>
  <si>
    <r>
      <rPr>
        <b/>
        <sz val="11"/>
        <rFont val="Arial Narrow"/>
        <family val="2"/>
      </rPr>
      <t xml:space="preserve">DTOR: </t>
    </r>
    <r>
      <rPr>
        <sz val="11"/>
        <rFont val="Arial Narrow"/>
        <family val="2"/>
      </rPr>
      <t>BID: Se esta avanzado en la implementación de los acuerdos con cada familia y se tiene una base de seguimiento. Anexo 1_ proye_BID
Áreas Protegidas y Paz: El proyecto se encuentra en su fase final, termina en diciembre del 2022. Sin embargo, aún se están implementando acuerdos, formaciones, planificaciones prediales y rehabilitación de parcelas en las AP Macarena, Tinigua y Picachos. Sumapaz esta más avanzado y quedan pendientes jornadas de formación. Se espera conseguir una prórroga. Anexo 2 _proyec_AP y Paz.
GEF Orinoquia: Se avanza la construcción del POA 2022. Anexo_3_POA_GEF_Orinoquia
KFW: Se ha avanzado en la implementación de los 2 componentes. Se han fortalecido la comunicación y los acuerdos entre la DTOR y FEDECACAO y La Palmita que son las entidades elegidas para implementar los sistemas sostenibles y se está coordinando la construcción de las sedes para las AP y la DTOR y la compra de materiales para las AP. Anexo_4_KFW
Se entrega la matriz de la DTOR de seguimiento a los proyectos de cooperación. Anexo_5_matriz_segu_proyectos_dtor</t>
    </r>
  </si>
  <si>
    <r>
      <rPr>
        <b/>
        <sz val="11"/>
        <rFont val="Arial Narrow"/>
        <family val="2"/>
      </rPr>
      <t xml:space="preserve">DTOR </t>
    </r>
    <r>
      <rPr>
        <sz val="11"/>
        <rFont val="Arial Narrow"/>
        <family val="2"/>
      </rPr>
      <t>33,33%</t>
    </r>
  </si>
  <si>
    <r>
      <rPr>
        <b/>
        <sz val="11"/>
        <rFont val="Arial Narrow"/>
        <family val="2"/>
      </rPr>
      <t xml:space="preserve">DTOR: </t>
    </r>
    <r>
      <rPr>
        <sz val="11"/>
        <rFont val="Arial Narrow"/>
        <family val="2"/>
      </rPr>
      <t xml:space="preserve">Se realizó seguimiento a la ejecución de 4 proyectos de cooperación internacional: Proyecto de Restauración del PNN Sierra de La Macarena con el apoyo de financiamiento BID, Áreas Protegidas y Paz, GEF Orinoquia, fase II de KFW y ARCADIA- WCS enfocados a fortalecer el plan de manejo de las Áreas Protegidas, infraestructura y la adquisición de insumos, procesos de resolución de conflictos y restauración. Anexo_1_Matriz_segui_proy_cooper_dtor_julio.
Se realizó la gestión de nuevos proyectos como: GEF AZE y GEF Corazón de la Amazonia con proyección de inició de ejecución para el año 2023. Adicionalmente, se adelantó acercamiento con cooperantes como Amazonía Mía y Calidris para evaluar posibles colaboraciones con la Dirección Territorial Orinoquia. Anexo_2_List_asis_Amazonia_Vital.
</t>
    </r>
  </si>
  <si>
    <r>
      <rPr>
        <b/>
        <sz val="11"/>
        <rFont val="Arial Narrow"/>
        <family val="2"/>
      </rPr>
      <t xml:space="preserve">DTOR: </t>
    </r>
    <r>
      <rPr>
        <sz val="11"/>
        <rFont val="Arial Narrow"/>
        <family val="2"/>
      </rPr>
      <t>67%</t>
    </r>
  </si>
  <si>
    <t>Aumento del nivel de reporte y mayor conocimiento de la información actualizada del estado de los procesos sancionatorios que se encuentran al interior de PNNC.</t>
  </si>
  <si>
    <t>Generar actuación administrativa a través de circular con el requerimiento oficial del reporte a través de la matriz de seguimiento a procesos sancionatorios por parte de la Dirección general de PNN</t>
  </si>
  <si>
    <t xml:space="preserve">Actuación administrativa </t>
  </si>
  <si>
    <r>
      <t>Requerimiento oficial del reporte a través de la matriz de seguimiento a procesos sancionatorios por parte de la Dirección general de PNN</t>
    </r>
    <r>
      <rPr>
        <strike/>
        <sz val="11"/>
        <rFont val="Arial Narrow"/>
        <family val="2"/>
      </rPr>
      <t xml:space="preserve"> </t>
    </r>
  </si>
  <si>
    <t>Divulgación de información técnica de la entidad a través de publicaciones científicas, artículos, entre otros</t>
  </si>
  <si>
    <t>1. Generar publicación, infografía aprobada el subdirector a demanda y remitirla a los medios de identificados e interesados en la divulgación de este tipo de publicaciones.</t>
  </si>
  <si>
    <t>Correos electrónicos - comunicaciones y/o presentaciones o infográficas</t>
  </si>
  <si>
    <r>
      <rPr>
        <b/>
        <sz val="11"/>
        <rFont val="Arial Narrow"/>
        <family val="2"/>
      </rPr>
      <t>SSNA:</t>
    </r>
    <r>
      <rPr>
        <sz val="11"/>
        <rFont val="Arial Narrow"/>
        <family val="2"/>
      </rPr>
      <t xml:space="preserve"> Durante el primer cuatrimestre del 2022 bajo el marco del programa Salud Naturalmente en los Parques y junto a las Subdirección de Gestión y Manejo, se logró realizar un evento de capacitación el 22 de marzo acerca de “Baños De Naturaleza” dictada por el ingeniero forestal de la Corporación Nacional Forestal del Estado chileno (CONAF) Ángel Lazo, para el equipo técnico de PNN. La temática se baso en la técnica también llamada baños de bosque (Shinra-Yoku) que consistente en realizar una visita a un bosque sumergiéndose en él con los cinco sentidos, provocando así numerosos beneficios para la salud de quien lo practica.  Anexo 1 Poster invitación, listado de asistencia y pantallazos actividad.                                           Se retoma el seguimiento a la divulgación en el marco del convenio Amigo de los Parques, se revisan los parques donde se hará la restauración y el aporte por parte de FONTUR. Por confirmar PNN Chingaza y Corales del Rosario. Se planea la primera reunión del año en la tercera semana de abril, para plantear los eventos de participación y los escenarios para la divulgación de la conservación de la naturaleza protegida. Anexo 2 Correo programación reunión./ Anexo 3 Asistencia a reunión. </t>
    </r>
  </si>
  <si>
    <t>2. Realizar reuniones con GTIC para efectuar seguimiento a los ajustes requeridos para mejorar el gestor documental en cuanto a PQRSD</t>
  </si>
  <si>
    <t>Acción</t>
  </si>
  <si>
    <t>Peso  porcentual de la acción</t>
  </si>
  <si>
    <t>Registro/ evidencia (acción)</t>
  </si>
  <si>
    <t>Meta de la acción</t>
  </si>
  <si>
    <t>Se suprime riesgo de gestión 27 toda vez que el riesgo 240 de corrupción lo contiene (evitar riesgos duplicados).</t>
  </si>
  <si>
    <t>Listado de asistencia</t>
  </si>
  <si>
    <t>231 - 232 - 235 -236  - 240</t>
  </si>
  <si>
    <t>231 - 232 - 235 -236 - 240</t>
  </si>
  <si>
    <t>229 - 230 - 231 - 232 - 235 -236 - 240</t>
  </si>
  <si>
    <t>Generar espacios de socialización al interior del Área Protegida con el objetivo de dar a conocer e incentivar el manejo adecuado de los residuos sólidos.</t>
  </si>
  <si>
    <t>1. Desarrollar jornadas de sensibilización, limpieza y recolección de residuos sólidos al interior del área protegida</t>
  </si>
  <si>
    <t xml:space="preserve">Ajuste de las Casillas "Oportunidad" y "Acciones para abordar las oportunidades" </t>
  </si>
  <si>
    <t xml:space="preserve">Creación de riesgo de gestión, se asigna N.° 35. </t>
  </si>
  <si>
    <t>Ajuste en la redacción de la acción No. 1 y el producto/evidencia de la misma.</t>
  </si>
  <si>
    <t>Ajuste en la redacción de las dos acciones que posee el riesgo y el producto/evidencia de las mismas.</t>
  </si>
  <si>
    <t>Ajuste de la evidencia al control existente No 1 y Se incluye en registro/evidencia de la acción1 para todos los responsables de esta</t>
  </si>
  <si>
    <t>Ajuste en la redacción de los campos: nombre del riesgo, control existente y acción.</t>
  </si>
  <si>
    <r>
      <rPr>
        <b/>
        <sz val="11"/>
        <rFont val="Arial Narrow"/>
        <family val="2"/>
      </rPr>
      <t>Número del Riesgo</t>
    </r>
    <r>
      <rPr>
        <b/>
        <strike/>
        <sz val="11"/>
        <rFont val="Arial Narrow"/>
        <family val="2"/>
      </rPr>
      <t xml:space="preserve">
</t>
    </r>
  </si>
  <si>
    <t xml:space="preserve">Fecha de Incio
(dd/mm/aaaa) </t>
  </si>
  <si>
    <t>Fecha de Finalización
(dd/mm/aaaa)</t>
  </si>
  <si>
    <t>% Avance 
(de acuerdo al peso porcentual de la acción)</t>
  </si>
  <si>
    <r>
      <t xml:space="preserve">1. Elaborar y ejecutar plan de trabajo de seguimiento a los controles de archivo y correspondencia que incluye a las Direcciones Territoriales
</t>
    </r>
    <r>
      <rPr>
        <b/>
        <sz val="11"/>
        <rFont val="Arial Narrow"/>
        <family val="2"/>
      </rPr>
      <t>Nota:</t>
    </r>
    <r>
      <rPr>
        <sz val="11"/>
        <rFont val="Arial Narrow"/>
        <family val="2"/>
      </rPr>
      <t xml:space="preserve"> La meta de la acción de control es anual</t>
    </r>
  </si>
  <si>
    <r>
      <t xml:space="preserve">1. Integrar 6 aplicaciones de la entidad dentro de directorio activo.
</t>
    </r>
    <r>
      <rPr>
        <b/>
        <sz val="10"/>
        <rFont val="Arial Narrow"/>
        <family val="2"/>
      </rPr>
      <t>NOTA:</t>
    </r>
    <r>
      <rPr>
        <sz val="10"/>
        <rFont val="Arial Narrow"/>
        <family val="2"/>
      </rPr>
      <t xml:space="preserve"> se medira mediante:  aplicaciones integradas al esquema del directorio activo / número de aplicaciones del catalogo de la aplicaciones de la entidad.
</t>
    </r>
    <r>
      <rPr>
        <b/>
        <sz val="10"/>
        <rFont val="Arial Narrow"/>
        <family val="2"/>
      </rPr>
      <t>NOTA:</t>
    </r>
    <r>
      <rPr>
        <sz val="10"/>
        <rFont val="Arial Narrow"/>
        <family val="2"/>
      </rPr>
      <t xml:space="preserve"> La meta corresponde a 6 aplicaciones de la entidad identificadas y priorizadas para la aplicación de la acción.  </t>
    </r>
  </si>
  <si>
    <r>
      <rPr>
        <b/>
        <sz val="10"/>
        <rFont val="Arial Narrow"/>
        <family val="2"/>
      </rPr>
      <t xml:space="preserve">GGCI: </t>
    </r>
    <r>
      <rPr>
        <sz val="10"/>
        <rFont val="Arial Narrow"/>
        <family val="2"/>
      </rPr>
      <t>12/04/2022</t>
    </r>
  </si>
  <si>
    <r>
      <rPr>
        <b/>
        <sz val="10"/>
        <rFont val="Arial Narrow"/>
        <family val="2"/>
      </rPr>
      <t xml:space="preserve">GGCI: </t>
    </r>
    <r>
      <rPr>
        <sz val="10"/>
        <rFont val="Arial Narrow"/>
        <family val="2"/>
      </rPr>
      <t>Teniendo en cuenta que el administrador de la Base de datos pertenece al Grupo de Tecnologías de la Información y Comunicaciones - GTIC y que el riesgo 13 se encuentra asociado al Grupo de Gestión del Conocimiento y la Innovación, durante el primer cuatrimestre el 2022 el GGCI estuvo en constante comunicación con el GTIC, llevandose a cabo tres reuniones en las fechas: 17/03/2022, 23/03/2022 y 25/03/2022 (Ver Anexo 1. Lista de asistencia 17032022, Anexo 2. Lista de asistencia 23032022 y Anexo 3. Lista de asistencia 25032022). Adicionalmente, mediante correos electrónicos se planearon las actividades a realizar para la generación del documento (Ver Anexo 4. Coordinación GGCI - GTIC estado del documento de lineamientos AGOL y Anexo 5. Actividades a seguir para la generación del documento AGOL).</t>
    </r>
  </si>
  <si>
    <r>
      <rPr>
        <b/>
        <sz val="10"/>
        <rFont val="Arial Narrow"/>
        <family val="2"/>
      </rPr>
      <t xml:space="preserve">GGCI: </t>
    </r>
    <r>
      <rPr>
        <sz val="10"/>
        <rFont val="Arial Narrow"/>
        <family val="2"/>
      </rPr>
      <t>5%</t>
    </r>
  </si>
  <si>
    <r>
      <rPr>
        <b/>
        <sz val="10"/>
        <rFont val="Arial Narrow"/>
        <family val="2"/>
      </rPr>
      <t xml:space="preserve">GGCI: </t>
    </r>
    <r>
      <rPr>
        <sz val="10"/>
        <rFont val="Arial Narrow"/>
        <family val="2"/>
      </rPr>
      <t>Teniendo en cuenta que el administrador de la Base de datos pertenece al Grupo de Tecnologías de la Información y Comunicaciones - GTIC y que el riesgo 13 se encuentra asociado al Grupo de Gestión del Conocimiento y la Innovación, durante el primer cuatrimestre el 2022 el GGCI le solicitó al GTIC el inventario para el servicio geográfico de entes externos y como evidencia de ello el GTIC envió la captura de pantalla de la plataforma con la fecha en excel junto con el listado de servicios sobre el servidor. Ver Anexo 1. Plaforma de base de datos abiertos.</t>
    </r>
  </si>
  <si>
    <r>
      <rPr>
        <b/>
        <sz val="10"/>
        <rFont val="Arial Narrow"/>
        <family val="2"/>
      </rPr>
      <t xml:space="preserve">GGCI: </t>
    </r>
    <r>
      <rPr>
        <sz val="10"/>
        <rFont val="Arial Narrow"/>
        <family val="2"/>
      </rPr>
      <t>6.6%</t>
    </r>
  </si>
  <si>
    <r>
      <rPr>
        <b/>
        <sz val="10"/>
        <rFont val="Arial Narrow"/>
        <family val="2"/>
      </rPr>
      <t xml:space="preserve">GGCI: </t>
    </r>
    <r>
      <rPr>
        <sz val="10"/>
        <rFont val="Arial Narrow"/>
        <family val="2"/>
      </rPr>
      <t>Teniendo en cuenta que el administrador de la Base de datos pertenece al Grupo de Tecnologías de la Información y Comunicaciones - GTIC y que el riesgo 13 se encuentra asociado al Grupo de Gestión del Conocimiento y la Innovación, durante el primer cuatrimestre el 2022 el GGCI mediante el memorando 20222400002173, le solicitó al GTIC el acceso a la base de datos (viewe y contraseña), sin embargo, el GTIC en respuesta mencionó que la contraseña y el usuario para acceso a la información solicitada se entregará en sobre cerrado en forma física para el acceso a la base de datos de información con solo lectura sobre los datos. Por tanto, como evidencia de esta acción se incluyen los memorandos enviados. Ver Anexo 1. Solicitud de evidencias acción de control 3 al GTIC y Anexo 2. Respuesta del GTIC al GGCI.</t>
    </r>
  </si>
  <si>
    <r>
      <rPr>
        <b/>
        <sz val="10"/>
        <rFont val="Arial Narrow"/>
        <family val="2"/>
      </rPr>
      <t xml:space="preserve">GGCI: </t>
    </r>
    <r>
      <rPr>
        <sz val="10"/>
        <rFont val="Arial Narrow"/>
        <family val="2"/>
      </rPr>
      <t>10%</t>
    </r>
  </si>
  <si>
    <t>2.Seguimiento al  plan de trabajo de las DTs (Mayo - noviembre) .</t>
  </si>
  <si>
    <r>
      <rPr>
        <b/>
        <sz val="11"/>
        <rFont val="Arial Narrow"/>
        <family val="2"/>
      </rPr>
      <t>GTEA:</t>
    </r>
    <r>
      <rPr>
        <sz val="11"/>
        <rFont val="Arial Narrow"/>
        <family val="2"/>
      </rPr>
      <t xml:space="preserve"> 22/08/2022</t>
    </r>
  </si>
  <si>
    <r>
      <rPr>
        <b/>
        <sz val="11"/>
        <rFont val="Arial Narrow"/>
        <family val="2"/>
      </rPr>
      <t xml:space="preserve">GTEA: </t>
    </r>
    <r>
      <rPr>
        <sz val="11"/>
        <rFont val="Arial Narrow"/>
        <family val="2"/>
      </rPr>
      <t>Se realiza la revisión y control a las salidas relacionadas con trámites permisivos para el segundo trimestre del año, que coincide parcialmente con el periodo de monitoreo. Se evaluaron 71 salidas en total y se detectaron 15 salidas no conformes para las cuales se realizan los tratamientos señalados en el formato respectivo.</t>
    </r>
  </si>
  <si>
    <r>
      <rPr>
        <b/>
        <sz val="11"/>
        <rFont val="Arial Narrow"/>
        <family val="2"/>
      </rPr>
      <t>SGM.GTEA:</t>
    </r>
    <r>
      <rPr>
        <sz val="11"/>
        <rFont val="Arial Narrow"/>
        <family val="2"/>
      </rPr>
      <t xml:space="preserve"> Para el cuatrimestre de mayo a agosto de 2022, se elaboraron en el reporte de inicio y/o impulso de las investigaciones sancionatorias ambientales, 4 memorandos de seguimiento al cumplimiento de sanciones impuestas por PNN como autoridad ambiental, 5 correos electrónicos de solicitud y remisión de información para seguimiento e impulso a investigaciones sancionatorias y, 6 oficios de remisión de información relacionados con el estado de expedientes sancionatorios, actuaciones e información de cada caso, se aclara que para el presente cuatrimestre no se elaboraron decisiones de fondo por el GTEA, toda vez que no fueron requeridas. EVIDENCIAS: (Memos sancionatorios 2CT. Correos sancionatorios 2CT. Oficios sancionatorios 2CT).
</t>
    </r>
    <r>
      <rPr>
        <b/>
        <sz val="11"/>
        <rFont val="Arial Narrow"/>
        <family val="2"/>
      </rPr>
      <t xml:space="preserve">DTAM: </t>
    </r>
    <r>
      <rPr>
        <sz val="11"/>
        <rFont val="Arial Narrow"/>
        <family val="2"/>
      </rPr>
      <t xml:space="preserve">Se profirió AUTO NÚMERO 009 Del 03 de junio de 2022. Se han impuesto las medidas preventivas de suspensión de obra, proyecto o actividad,  preventivos y se han adoptado otras determinaciones al interior de la RNN Nukak. Anexo 1 Riesgo 231 Auto 009 del 03 de junio de 2022. Se realiza Informe técnico inicial para sancionatorios rad 20225160000016 de fecha 16-06-2022 en el PNN AFIW y el informe 20225150000016 del 08-06-2022 SOBRE LAS AFECTACIONES AMBIENTALES GENERADAS POR LAS PISTAS ILEGALES (LA LIBERTAD Y CAÑO LAUREL), AL INTERIOR DEL PARQUE NACIONAL NATURAL YAIGOJÉ APAPORIS. Anexo 2 Riesgo 231 Informe técnico inicial (2) Se profiere AUTO NÚMERO 12 Del 14 de JUNIO de 2022 en el Parque Nacional Natural Yaigoje Apaporis. Anexo 3 Riesgo 231 Auto 012 imposición de medida pistas APAPORIS (3)
PNN Churumbelos: con el apoyo de DTAM se dio respuesta a solicitud sobre informe de expediente 01 de 2020, ante el fiscal 14 especializado-Dirección especializada contra violaciones a los DH (medio ambiente). (Anexo 8_Oficio respuesta a Fiscalía)
</t>
    </r>
    <r>
      <rPr>
        <b/>
        <sz val="11"/>
        <rFont val="Arial Narrow"/>
        <family val="2"/>
      </rPr>
      <t>PNN Alto Fragua</t>
    </r>
    <r>
      <rPr>
        <sz val="11"/>
        <rFont val="Arial Narrow"/>
        <family val="2"/>
      </rPr>
      <t xml:space="preserve">:  Mediante memorando 20225160004103 del 05/05/2022 se remite para revisión por parte de la DTAM el Informe técnico Inicial para el proceso sancionatorio de infracción en la vereda Bellavista - Belén de los Andaquíes (Anexo_1_Memorando revisión) y a partir de ésta se remite el 16/06/2022 con memorando 20225160004313 la versión final para inicio de proceso sancionatorio (Anexo 2 Memorandos y soportes sancionatorio).
</t>
    </r>
    <r>
      <rPr>
        <b/>
        <sz val="11"/>
        <rFont val="Arial Narrow"/>
        <family val="2"/>
      </rPr>
      <t>PNN Amacayacu:</t>
    </r>
    <r>
      <rPr>
        <sz val="11"/>
        <rFont val="Arial Narrow"/>
        <family val="2"/>
      </rPr>
      <t xml:space="preserve"> se aplican los controles acorde a lo establecido en la Resolución 476 de 2012. En este periodo no hubo impulsos a los procesos que se adelantan. Sin embargo, se informa a la DTAM que en este cuatrimestre no hubo conductas que constituyan infracción ambiental. Anexo 1 correo informando que no hay situaciones asociadas al proceso sancionatorio .
</t>
    </r>
    <r>
      <rPr>
        <b/>
        <sz val="11"/>
        <rFont val="Arial Narrow"/>
        <family val="2"/>
      </rPr>
      <t xml:space="preserve">PNN Cahuinarí: </t>
    </r>
    <r>
      <rPr>
        <sz val="11"/>
        <rFont val="Arial Narrow"/>
        <family val="2"/>
      </rPr>
      <t xml:space="preserve">Se aplican los controles de conformidad  con la Resolución 476 de 2012, informando de situaciones o no que amerite medidas sancionatorias. Anexo 1 reporte-sancionatorios-mayo-2022. Anexo 2. reporte-sancionatorios-junio-2022. Anexo 3. reporte-sancionatorio-julio-2022
</t>
    </r>
    <r>
      <rPr>
        <b/>
        <sz val="11"/>
        <rFont val="Arial Narrow"/>
        <family val="2"/>
      </rPr>
      <t>RNN Nukak</t>
    </r>
    <r>
      <rPr>
        <sz val="11"/>
        <rFont val="Arial Narrow"/>
        <family val="2"/>
      </rPr>
      <t xml:space="preserve">: El AP, en el marco de la ley 1333 y de la resolución 476 de 2012, viene haciendo seguimiento a los procesos sancionatorios por deforestación presentes en la misma, en este entendido la oficina de Jurídica de la DTAM, apoya al AP en la elaboración de los actos administrativos. El AP participó en actividades de capacitación conjunta con la policía de Carabineros. Anexo 1. Correo DTAM Apertura proceso sancionatorio
Anexo 2. ACTA 394 09 05 2022  RECOMENDACIONES , MEDIDAD AUTO DIRECTIVA 025 PNN
</t>
    </r>
    <r>
      <rPr>
        <b/>
        <sz val="11"/>
        <rFont val="Arial Narrow"/>
        <family val="2"/>
      </rPr>
      <t>SPM Orito</t>
    </r>
    <r>
      <rPr>
        <sz val="11"/>
        <rFont val="Arial Narrow"/>
        <family val="2"/>
      </rPr>
      <t xml:space="preserve">: Los controles se aplican conforme lo indica el procedimiento y la resolución 476 desde las funciones y alcances del área. Para este cuatrimestre no se dieron impulsos o actuaciones con relación a los procesos; sin embargo, el AP emite correo electrónico a la DTAM informado que no se han presentado situaciones de presión en la misma. (Anexo 1_Correo de PNNC - REPORTE CONTROL - 2DO TRIMESTRE PVC - SF PMOIA a DTAM)
</t>
    </r>
    <r>
      <rPr>
        <b/>
        <sz val="11"/>
        <rFont val="Arial Narrow"/>
        <family val="2"/>
      </rPr>
      <t>PNN Río Puré</t>
    </r>
    <r>
      <rPr>
        <sz val="11"/>
        <rFont val="Arial Narrow"/>
        <family val="2"/>
      </rPr>
      <t xml:space="preserve">: Se aplican los controles acorde a lo establecido en la Resolución 476 de 2012. No hubo impulsos en este periodo; sin embargo, que se informa a la DTAM que en este periodo no hubo conductas que constituyan infracción ambiental. (ANEXO 1. REPORTE NO SANCIONATORIOS)
</t>
    </r>
    <r>
      <rPr>
        <b/>
        <sz val="11"/>
        <rFont val="Arial Narrow"/>
        <family val="2"/>
      </rPr>
      <t>PNN Yaigojé Apaporis</t>
    </r>
    <r>
      <rPr>
        <sz val="11"/>
        <rFont val="Arial Narrow"/>
        <family val="2"/>
      </rPr>
      <t xml:space="preserve">: Se aplican los controles de conformidad con la Resolución 476 de 2012, en este periodo se realizan las siguientes acciones relacionadas con procesos sancionatorios en conjunto con la DTAM: INFORME TÉCNICO No. 20225150000016 afectaciones ambientales generadas por las pistas ilegales en AP, auto 012 del 14 de Junio de 2022 medida preventiva suspensión de obra proyecto o actividad contra indeterminados. Anexo 1 Auto 012 imposición de medida pistas APAPORIS (3).pdf, Anexo 2 Informe técnico afectaciones pistas pnn yap.pdf.
</t>
    </r>
    <r>
      <rPr>
        <b/>
        <sz val="11"/>
        <rFont val="Arial Narrow"/>
        <family val="2"/>
      </rPr>
      <t>PNN Chiribiquete</t>
    </r>
    <r>
      <rPr>
        <sz val="11"/>
        <rFont val="Arial Narrow"/>
        <family val="2"/>
      </rPr>
      <t xml:space="preserve">: conforme al artículo tercero de la Resolución 476 de 2012 y el procedimiento interno definido por Parques, se anexa el control: correo electrónico y auto proyectado, para la DT sobre la acumulación de las medidas preventivas de acuerdo con los núcleos de deforestación identificados a efectos de dar continuidad al respectivo proceso sancionatorio. Anexo 1. Auto acumulacion de expedientes VF, Anexo 2. Correo remisorio auto acumulación
</t>
    </r>
    <r>
      <rPr>
        <b/>
        <sz val="11"/>
        <rFont val="Arial Narrow"/>
        <family val="2"/>
      </rPr>
      <t xml:space="preserve">RNN Puinawai: </t>
    </r>
    <r>
      <rPr>
        <sz val="11"/>
        <rFont val="Arial Narrow"/>
        <family val="2"/>
      </rPr>
      <t xml:space="preserve">En este periodo no se generó impulsos a los proceso; sin embargo, de acuerdo al último informe remitido a la Dirección territorial para este periodo la situación en la RNN Puinawai no ha cambiado.  Anexo 1,  Correo - No evidencias de reporte para sancionatorios segundo periodo
</t>
    </r>
    <r>
      <rPr>
        <b/>
        <sz val="11"/>
        <rFont val="Arial Narrow"/>
        <family val="2"/>
      </rPr>
      <t>PNN La Paya</t>
    </r>
    <r>
      <rPr>
        <sz val="11"/>
        <rFont val="Arial Narrow"/>
        <family val="2"/>
      </rPr>
      <t>: En este periodo se surtieron impulsos respecto a losprocesos que se adelantan el AP. 1. OrdenPoliciaJudicialAPROVECHAMIENTO ILICITO DE LOS RECURSOS NATURALES. 2.Solicitud ubicación personal para entrevista GEPOL.</t>
    </r>
  </si>
  <si>
    <r>
      <rPr>
        <b/>
        <sz val="11"/>
        <rFont val="Arial Narrow"/>
        <family val="2"/>
      </rPr>
      <t>DTAO:</t>
    </r>
    <r>
      <rPr>
        <sz val="11"/>
        <rFont val="Arial Narrow"/>
        <family val="2"/>
      </rPr>
      <t xml:space="preserve"> Durante periodo se dio apertura a los siguientes procesos sancionatorios:
•	DTAO-JUR 16.4.001 de 2022-PNN LOS NEVADOS. Mediante auto 020 de 2022
•	DTAO-JUR 16.4.002 de 2022-PNN LOS NEVADOS. AUTO 019 DEL 11 DE MAYO DE 2022
•	DTAO-JUR 16.4.003 de 2022-PNN LOS NEVADOS. Mediante AUTO 017 DEL 16 DE MAYO DE 2022
Evidencias: AUTO 020 del 02 de junio de 2022; AUTO 017 del 16 de mayo de 2022; AUTO 019 del 11 de Mayo de 2022
 Y se han realizado los siguientes impulsos procesales 
Se ordena Apertura de Periodo probatorio mediante:
•	AUTO 008 DE 07 DE ABRIL DE 2022
•	AUTO 011 DEL 23 DE MAYO DE 2022
•	AUTO 012 DEL 23 DE MAYO DE 2022
•	AUTO 013 DEL 23 DE MAYO DE 2022
Se formularon Cargos Mediante 
•	AUTO 001 DE 02 DE MARZO DE 2022 (Publicado en mayo)
AUTO 009 DEL 23 DE MAYO DE 2022
AUTO 010 DEL 23 DE MAYO DE 2022
Se dio Terminación y Archivo mediante:
•	AUTO 022 DE 30 DE JUNIO DE 2022
•	AUTO 023 DE 30 DE JUNIO DE 2022
•	RESOLUCION 20226000001075 DEL 07 DE JULIO DE 2022
Se dio traslado para Alegatos
•	AUTO 014 DEL 23 DE MAYO DE 2022
•	AUTO 021 DE 01 DE JULIO DE 2022
•	AUTO 024 DEL 11 JULIO DE 2022
•	AUTO 025 DEL 11 DE JULIO DE 2022
•	AUTO 026 DEL 11 DE JULIO DE 2022</t>
    </r>
    <r>
      <rPr>
        <b/>
        <sz val="11"/>
        <rFont val="Arial Narrow"/>
        <family val="2"/>
      </rPr>
      <t xml:space="preserve">
AREAS PROTEGIDAS DTAO:</t>
    </r>
    <r>
      <rPr>
        <sz val="11"/>
        <rFont val="Arial Narrow"/>
        <family val="2"/>
      </rPr>
      <t xml:space="preserve"> Para  el periodo reportado El PNN los Nevados y PNN Las Hermosas reportaron nuevos procesos.
</t>
    </r>
    <r>
      <rPr>
        <b/>
        <sz val="11"/>
        <rFont val="Arial Narrow"/>
        <family val="2"/>
      </rPr>
      <t>PNN Las Hermosas:</t>
    </r>
    <r>
      <rPr>
        <sz val="11"/>
        <rFont val="Arial Narrow"/>
        <family val="2"/>
      </rPr>
      <t xml:space="preserve"> Correo - reporte a la DT de Medida prev HER
orfeo 20226190000026  remi DT MP HER
</t>
    </r>
    <r>
      <rPr>
        <b/>
        <sz val="11"/>
        <rFont val="Arial Narrow"/>
        <family val="2"/>
      </rPr>
      <t>PNN Los Nevados</t>
    </r>
    <r>
      <rPr>
        <sz val="11"/>
        <rFont val="Arial Narrow"/>
        <family val="2"/>
      </rPr>
      <t xml:space="preserve">:  memorando 20226200001453
Las otras AP no abrieron nuevos procesos sancionatorios 
Evidencias: 
</t>
    </r>
    <r>
      <rPr>
        <b/>
        <sz val="11"/>
        <rFont val="Arial Narrow"/>
        <family val="2"/>
      </rPr>
      <t>PNN Las Orquídeas</t>
    </r>
    <r>
      <rPr>
        <sz val="11"/>
        <rFont val="Arial Narrow"/>
        <family val="2"/>
      </rPr>
      <t xml:space="preserve">: procesos_sancionatorios_PNN Las Orquideas: _ 2 cuatrimestre 2022
</t>
    </r>
    <r>
      <rPr>
        <b/>
        <sz val="11"/>
        <rFont val="Arial Narrow"/>
        <family val="2"/>
      </rPr>
      <t>PNN Nevado Del Huila</t>
    </r>
    <r>
      <rPr>
        <sz val="11"/>
        <rFont val="Arial Narrow"/>
        <family val="2"/>
      </rPr>
      <t xml:space="preserve">: Correo NO sancionatorios NHU II Cuatrimestre 2022
</t>
    </r>
    <r>
      <rPr>
        <b/>
        <sz val="11"/>
        <rFont val="Arial Narrow"/>
        <family val="2"/>
      </rPr>
      <t>PNN Purace</t>
    </r>
    <r>
      <rPr>
        <sz val="11"/>
        <rFont val="Arial Narrow"/>
        <family val="2"/>
      </rPr>
      <t xml:space="preserve">: correo- Reporte infracciones ambientales II cuatrimestre 2022_PNN Puracé
</t>
    </r>
    <r>
      <rPr>
        <b/>
        <sz val="11"/>
        <rFont val="Arial Narrow"/>
        <family val="2"/>
      </rPr>
      <t>SFF Galeras</t>
    </r>
    <r>
      <rPr>
        <sz val="11"/>
        <rFont val="Arial Narrow"/>
        <family val="2"/>
      </rPr>
      <t xml:space="preserve">: Anexo 1_ correo DTAO_Conductas sancionatorias_Galeras.
</t>
    </r>
    <r>
      <rPr>
        <b/>
        <sz val="11"/>
        <rFont val="Arial Narrow"/>
        <family val="2"/>
      </rPr>
      <t>SFF Isla de La Corota</t>
    </r>
    <r>
      <rPr>
        <sz val="11"/>
        <rFont val="Arial Narrow"/>
        <family val="2"/>
      </rPr>
      <t xml:space="preserve">: 1. Memo 120226260001923_00001
</t>
    </r>
    <r>
      <rPr>
        <b/>
        <sz val="11"/>
        <rFont val="Arial Narrow"/>
        <family val="2"/>
      </rPr>
      <t>SFF Otún Quimbaya</t>
    </r>
    <r>
      <rPr>
        <sz val="11"/>
        <rFont val="Arial Narrow"/>
        <family val="2"/>
      </rPr>
      <t xml:space="preserve">: Anexo 1. PDF Reporte Novedad Sancionatorios II CUATRI"
</t>
    </r>
    <r>
      <rPr>
        <b/>
        <sz val="11"/>
        <rFont val="Arial Narrow"/>
        <family val="2"/>
      </rPr>
      <t xml:space="preserve">PNN CV Doña Juana Cascabel: </t>
    </r>
    <r>
      <rPr>
        <sz val="11"/>
        <rFont val="Arial Narrow"/>
        <family val="2"/>
      </rPr>
      <t xml:space="preserve">Correo  - Reporte infracciones ambientales II cuatrimestre 2022 PNN CVDJC
</t>
    </r>
    <r>
      <rPr>
        <b/>
        <sz val="11"/>
        <rFont val="Arial Narrow"/>
        <family val="2"/>
      </rPr>
      <t>PNN Tatama</t>
    </r>
    <r>
      <rPr>
        <sz val="11"/>
        <rFont val="Arial Narrow"/>
        <family val="2"/>
      </rPr>
      <t xml:space="preserve">:  Correo  - Reporte procesos sancionatorios  PNN Tatamá
</t>
    </r>
    <r>
      <rPr>
        <b/>
        <sz val="11"/>
        <rFont val="Arial Narrow"/>
        <family val="2"/>
      </rPr>
      <t>PNN Selva de Florencia</t>
    </r>
    <r>
      <rPr>
        <sz val="11"/>
        <rFont val="Arial Narrow"/>
        <family val="2"/>
      </rPr>
      <t xml:space="preserve">: Correo - Procesos sancionatorios PNN Selva de Florencia
</t>
    </r>
    <r>
      <rPr>
        <b/>
        <sz val="11"/>
        <rFont val="Arial Narrow"/>
        <family val="2"/>
      </rPr>
      <t>PNN Cueva de los Guacharos</t>
    </r>
    <r>
      <rPr>
        <sz val="11"/>
        <rFont val="Arial Narrow"/>
        <family val="2"/>
      </rPr>
      <t>:  2022-08-04 - Seguimiento al riesgo 231</t>
    </r>
  </si>
  <si>
    <r>
      <rPr>
        <b/>
        <sz val="11"/>
        <rFont val="Arial Narrow"/>
        <family val="2"/>
      </rPr>
      <t>DTCA</t>
    </r>
    <r>
      <rPr>
        <sz val="11"/>
        <rFont val="Arial Narrow"/>
        <family val="2"/>
      </rPr>
      <t xml:space="preserve">: En la DTCA impulsamos las actuaciones administrativas que realizan la áreas protegidas, Evidencia: ACTOS ADMINISTRATIVOS Y REPORTE DE ORFEO
</t>
    </r>
    <r>
      <rPr>
        <b/>
        <sz val="11"/>
        <rFont val="Arial Narrow"/>
        <family val="2"/>
      </rPr>
      <t>PNN Paramillo</t>
    </r>
    <r>
      <rPr>
        <sz val="11"/>
        <rFont val="Arial Narrow"/>
        <family val="2"/>
      </rPr>
      <t xml:space="preserve">: En el PNN Paramillo no se elaboran decisiones de impulso en procesos sancionatorios, dado que la presencia del conflicto armado que aún se mantiene al interior del AP y en su zona aledaña impone restricciones a la movilidad y al ejercicio de la autoridad ambiental. Además, los actores armados ilegales, son los principales dinamizadores de actividades que incrementan el deterioro ambiental, como son la ampliación de la frontera agrícola y pecuaria, igual, agencian o patrocinan la ocupación del PNN Paramillo por nuevas familias y hasta se han creado carteles, como el cartel de la madera en el municipio de Tierralta. Por ello el Parque no se compromete con el inicio de procesos sancionatorios, ya que se considera una irresponsabilidad, y peor aún, una falta de seriedad institucional pretender ejercer autoridad a través de la imposición de ejercicios sancionatorios al interior del AP, cuando no se tiene el más mínimo control del territorio, y cuando aún, contando con las más mínimas garantías para desarrollar estas actividades, ya que se cuenta con el acompañamiento de la Fuerza Pública y autoridades como la Fiscalía, CTI, Policía con funciones judiciales al momento de adelantar una actividad relacionada con el sancionatorio, pero una vez cesa el acompañamiento de estas instituciones el funcionario del PNNP queda a merced del particular, o de la organización criminal que está detrás de la actividad ilegal sobre la cual se pretende ejercer el ejercicio de la autoridad ambiental.  Esta situación es de amplio conocimiento de los niveles Territorial y Central, expuesta en repetidas reuniones y también viene siendo incorporada en los informes trimestrales de PVC en el ítem 6, como evidencia se aporte el informe de PVC Trimestre II donde está plasmada dicha situación y también el email donde fue puesta en conocimiento a la Oficina Jurídica de la DTCA. Evidencia: 2022_06_26 Informe PVC PNN Paramillo Trimestre II. Reporte no presencia de actuaciones sancionatorias en PNN Paramillo
</t>
    </r>
    <r>
      <rPr>
        <b/>
        <sz val="11"/>
        <rFont val="Arial Narrow"/>
        <family val="2"/>
      </rPr>
      <t>PNN Tayrona</t>
    </r>
    <r>
      <rPr>
        <sz val="11"/>
        <rFont val="Arial Narrow"/>
        <family val="2"/>
      </rPr>
      <t xml:space="preserve">: Durante el periodo en el PNN Tayrona se dio impulso a tres procesos sancionatorios, así: Auto 001 de mayo 20 de 2022; Por el cual se impone una medida preventiva de suspensión de proyecto obra o actividad contra el señor Celso Zúñiga y se adoptan otras determinaciones. Auto 002 de junio 21 de 2022: Por el cual se impone una medida preventiva de suspensión de obra proyecto o actividad contra el señor Camilo Dávila Jimeno y se adoptan otras determinaciones. Auto 003 de julio 18 de 2022: Por medio de la cual se legaliza una medida preventiva en flagrancia consistente en la suspensión de obra proyecto o actividad en contra del Señor Víctor Corredor Corredor y se adoptan otras determinaciones. Auto 003 de Julio 18 de 2022_ Imposición Víctor Corredor Corredor; Auto 002 de junio 21 de 2022_ Imposición Camilo Dávila; Auto 001 de mayo 20 de 2022 Celso Zúñiga ;
</t>
    </r>
    <r>
      <rPr>
        <b/>
        <sz val="11"/>
        <rFont val="Arial Narrow"/>
        <family val="2"/>
      </rPr>
      <t>SFF CGSM</t>
    </r>
    <r>
      <rPr>
        <sz val="11"/>
        <rFont val="Arial Narrow"/>
        <family val="2"/>
      </rPr>
      <t xml:space="preserve">: Durante el segundo cuatrimestre se han realizado los respectivos impulso al proceso sancionatorio de EXP 013-2009, se envió a la DTCA mediante RAD 20226730000523 , lo solicitado en el auto 208 del 26 de diciembre del 2018 " por el cual se interpone una sanción y se adopta otras determinaciones". Evidencias: Anexos memorando 120226730000523_00002; 1. memorando 20226730000523
</t>
    </r>
    <r>
      <rPr>
        <b/>
        <sz val="11"/>
        <rFont val="Arial Narrow"/>
        <family val="2"/>
      </rPr>
      <t>SFF El Corchal</t>
    </r>
    <r>
      <rPr>
        <sz val="11"/>
        <rFont val="Arial Narrow"/>
        <family val="2"/>
      </rPr>
      <t xml:space="preserve">: Dadas las condiciones y presencia de actores armados en el contexto del Corchal MH, no se aplican procesos sancionatorios, por seguridad del personal del Área Protegida. Se trabaja con las comunidades en una mesa temática donde se discuten las presiones y acciones alternativas, como mecanismo para disminuir presiones. Esta situación se informa a la DTCA mediante correo electrónico (email_reporte_Sancionatorios). 
</t>
    </r>
    <r>
      <rPr>
        <b/>
        <sz val="11"/>
        <rFont val="Arial Narrow"/>
        <family val="2"/>
      </rPr>
      <t>PNNOPMBL</t>
    </r>
    <r>
      <rPr>
        <sz val="11"/>
        <rFont val="Arial Narrow"/>
        <family val="2"/>
      </rPr>
      <t xml:space="preserve">: No existen procesos sancionatorios. PNN Old Providence McBean Lagoon no cuenta con procesos sancionatorios en marcha, para aportar alguna evidencia, cómo se solicita. El AP se encuentra traslapada en un 100% con el territorio ancestral de la comunidad raizal, por lo tanto se trabaja en procesos de acuerdos de uso y de control social con los actores que hacen uso del área del Parque Nacional, entre ellos, pescadores y prestadores de servicios turísticos. Adicionalmente, no se han presentado actividades ilícitas que ameriten la apertura de proceso sancionatorio como tal, solamente se han adelantado amonestaciones escritas (Ver. LLAMADOS DE ATENCIÓN). Se envió a la DTCA email reportando la no apertura de sancionatorios (Ver. email apertura sancionatorios mayo); (Ver. email apertura sancionatorios junio ) (Ver. email apertura sancionatorios julio) 
</t>
    </r>
    <r>
      <rPr>
        <b/>
        <sz val="11"/>
        <rFont val="Arial Narrow"/>
        <family val="2"/>
      </rPr>
      <t>VIPIS</t>
    </r>
    <r>
      <rPr>
        <sz val="11"/>
        <rFont val="Arial Narrow"/>
        <family val="2"/>
      </rPr>
      <t xml:space="preserve">: Durante los meses mayo, junio y julio no se elaboraron decisiones de impulso a procesos ya existentes tal cual como se precisa en el informe trimestral de procesos sancionatorios.Sin embargo, el área Protegida revisó los procesos sancionatorios de vigencias anteriores, con el fin de verificar qué acciones se deben realizar para su Trámite y darle impulso a cada uno de ellos. Evidencias: 20226770003193_MEMO-Conductas Sancionatorias; Informe trimestral procesos sancionatorios, SANCIONATORIOS VIPIS II trimestre 2022; Acta-Seguimiento a los procesos sacionatorios-15 de junio de 2022).
</t>
    </r>
    <r>
      <rPr>
        <b/>
        <sz val="11"/>
        <rFont val="Arial Narrow"/>
        <family val="2"/>
      </rPr>
      <t>PNN Corales del Rosario y San Bernardo</t>
    </r>
    <r>
      <rPr>
        <sz val="11"/>
        <rFont val="Arial Narrow"/>
        <family val="2"/>
      </rPr>
      <t xml:space="preserve">: De acuerdo a las funciones del área en el marco del ejercicio de la autoridad ambiental, para el trimestre el parque viene apoyó el impulso de 52 procesos sancionatorios Anexo. sancionatorios II trimestre 2022
</t>
    </r>
    <r>
      <rPr>
        <b/>
        <sz val="11"/>
        <rFont val="Arial Narrow"/>
        <family val="2"/>
      </rPr>
      <t>PNN Corales de Profundidad</t>
    </r>
    <r>
      <rPr>
        <sz val="11"/>
        <rFont val="Arial Narrow"/>
        <family val="2"/>
      </rPr>
      <t xml:space="preserve">: El día 02 de junio de 2022, el PNN Corales de Profundidad envió respuesta con memorando radicado No.20226670000483, para el cumplimiento de diligencias de Auto No.644 del 04 de octubre de 2021. ISACOLS.A.S. Exp. 012/2019 PNN – CPR. También para solicitar el apoyo jurídico para continuar con los trámites correspondientes del proceso sancionatorio del Auto No.644 del 04 de octubre de 2021, “Por el cual se vincula al señor Jonathan Peñaranda Pantoja la investigación de carácter administrativa ambiental No.12 de 2019, iniciada en contra de ISACOL SAS y otros, y se adoptan otras determinaciones”. El día 14 de junio de 2022, se envió correo al equipo jurídico de la DTCA, solicitando apoyo para la elaboración del Acta de ingreso de 180 mts de cabo, dando cumplimiento al Artículo segundo, de la Resolución No.027 de marzo 31 de 2021, ”Por la cual se ordena el archivo definitivo de la indagación preliminar No.013 de 2020 contra INDETERMINADOS y se adoptan otras determinaciones”. Además este proceso sancionatorio hace parte del Auto No. 001 de febrero 26 de 2019 “Por el cual se imponen unas medidas preventivas contra INDETERMINADOS y se adoptan otras determinaciones”.Anexo 1. Lista_Asist_Proces_Sancio_PNN_CPR_04_05_2022; Anexo 2. Email_Rta_solici_tramit_proce_sancion_Auto 644_2021_PNN_CPR_02_06_2022; Anexo 3. Rta_memo_DTCA_PNN_CPR_02_06_2022; Anexo 4. Email_Apoyo_Elabo_Acta_Almacen_DTCA_PNN_CPR_14_06_2022
</t>
    </r>
    <r>
      <rPr>
        <b/>
        <sz val="11"/>
        <rFont val="Arial Narrow"/>
        <family val="2"/>
      </rPr>
      <t>SFF Los colorados</t>
    </r>
    <r>
      <rPr>
        <sz val="11"/>
        <rFont val="Arial Narrow"/>
        <family val="2"/>
      </rPr>
      <t xml:space="preserve">: En el presente cuatrimestre se remitieron a la DTCA, las evidencias de las actuaciones asociadas a los siguientes actos administrativos:1. Diligencias ordenadas de acuerdo al Auto Número No. 155 del 19 de febrero de 2021, expediente 003-2021, remitido mediante memorando 20226750001413 del 2 de mayo de 2022 (Anexo 1. Memorando 20226750001413 del 2 de mayo de 2022).2. Diligencias ordenadas de acuerdo al Auto No. 322 del 17 de marzo de 2022 el expediente sancionatorio 030 de 2019, remitido mediante memorando 20226750001483 del 19 de mayo de 2022 (Anexo 2. Memorando 20226750001483 del 19 de mayo de 2022).3. Diligencias ordenadas de acuerdo al Auto Número No. 306 del 09 de febrero de 2022, expediente 003-2022, remitido mediante memorando 20226750001553 del 27 de mayo de 2022 (Anexo 3. Memorando 20226750001553 del 27 de mayo de 2022).4. Diligencias ordenadas de acuerdo al Auto Número 773 del 18 de noviembre de 2021, expediente 033 de 2019, remitido mediante memorando 20226750001833 del 29 de junio de 2022 (Anexo 4.  Memorando 20226750001833 del 29 de junio de 2022).5. Diligencias ordenadas de acuerdo al Auto Número 413 del 23 de mayo de 2022, expediente 004 de 2016, remitido mediante memorando 20226750002013 del 13 de julio de 2022 (Anexo 5. Memorando 20226750002013 del 13 de julio de 2022).6. Diligencias ordenadas de acuerdo a la resolución No. 152 del 22 de octubre de 2021 expediente sancionatorio 001 de 2012, remitido mediante memorando 20226750002123 del 27 de julio de 2022 (Anexo 6.  Memorando 20226750002123 del 27 de julio de 2022).
</t>
    </r>
    <r>
      <rPr>
        <b/>
        <sz val="11"/>
        <rFont val="Arial Narrow"/>
        <family val="2"/>
      </rPr>
      <t>PNN Macuira</t>
    </r>
    <r>
      <rPr>
        <sz val="11"/>
        <rFont val="Arial Narrow"/>
        <family val="2"/>
      </rPr>
      <t xml:space="preserve">: Durante el segundo cuatrimestre no se ha elaborado decisiones de impulsos en los procesos sancionatorios. Se deja constancia de esto a través de memorando Nº 20226680001873 dirigido al Director Territorial. Evidencia: Mem_Seguim_proc_sancionatorio.
</t>
    </r>
    <r>
      <rPr>
        <b/>
        <sz val="11"/>
        <rFont val="Arial Narrow"/>
        <family val="2"/>
      </rPr>
      <t>SFF Los Flamencos</t>
    </r>
    <r>
      <rPr>
        <sz val="11"/>
        <rFont val="Arial Narrow"/>
        <family val="2"/>
      </rPr>
      <t xml:space="preserve">: Durante el cuatrimestre desde el Santuario Los flamencos se impulsaron las siguientes conductas sancionatorias: - AUTO 001 del 18 de marzo de 2022, Por el cual se impone una medida preventiva contra INDETERMINADOS se adoptan otras determinaciones” por una infracción de tala selectiva. (Anexo 1. Memorando 20226760001303 de 09 de mayo de 2022) por la tala selectiva en el sector 4. AUTO 002 del 18 de mayo de 2022, Por el cual se legaliza una medida preventiva contra la empresa CONSTRUYENDO NORTE S.A.S. y la ASOCIACIÓN DE BIÓLOGOS DE LA UNIVERSIDAD DEL ATLÁNTICO “ABIUDEA” Y SE ADOPTAN OTRAS DETERMINACIONES” relacionada con la construcción de soluciones habitacionales para migrantes sin el debido permiso de la entidad(Anexo 2.  Memorando 20226760001923 de 22 de julio de 2022) Impulso de Amonestaciones contra Edilsa Ipuana (por la obstrucción de valla informativa de Parques Nacionales) y Juan Mejía Herrera (Instalación de apiarios sin debido permiso con afectaciones a la población nativa del AP)(Anexo 3. Memorando 20226760001953 de 27 de julio de 2022)
</t>
    </r>
    <r>
      <rPr>
        <b/>
        <sz val="11"/>
        <rFont val="Arial Narrow"/>
        <family val="2"/>
      </rPr>
      <t>PNN SNSM</t>
    </r>
    <r>
      <rPr>
        <sz val="11"/>
        <rFont val="Arial Narrow"/>
        <family val="2"/>
      </rPr>
      <t xml:space="preserve">: En atención a lo requerido mediante memorando No. 20226530001613, el AP surtió la diligencia de notificación del contenido de AUTO No. 343 abril 5 de 2022, a través de medios electrónicos el 15 de julio de 2022, como parte del impulso de proceso sancionatorio No. 023/2019 que se lleva contra Mar de Leva Producciones SAS. Este cumplimiento se reportó a la DTCA mediante memorando 20226710001023. Por otro lado, el AP surtió la diligencia de notificación del contenido de la Resolución No. 098 del 30 de junio de 2022 del Proceso Sancionatorio 073/2016- DYNAMO PRODUCCIONES S. A, a través de medios electrónicos el 15 de julio de 2022. El cumplimiento se informó a la DTCA a través del memorando No. 20226710001033. Se remitió a la DTCA el informe técnico de radicado No. 20226710001113, por el cual se efectúa seguimiento a la infraestructura del expediente sancionatorio No. 013-2010 Margarita Quintero. Se realizó actualización de la matriz de procesos sancionatorio en el AP y se avanza en la tarea interna de digitalizar los expedientes correspondientes a procesos llevados en el AP. Evidencias: 1) 20226710001023_ENVIO CUMPLIMIENTO DE DILIGENCIA AUTO 343 DE 2022; 2) 20226710001033_Envio cumplimiento diligencia y Notificación enviada; 3) 20226710001113_Remisión Informe Visita Técnica Sancionatorio 13-10; 4) AVANCE DIGITALIZACIÓN DE PROCESOS SANCIONATORIOS; y 6) PROCESOS SIERRA NEVADA A JUNIO 2022.
</t>
    </r>
    <r>
      <rPr>
        <b/>
        <sz val="11"/>
        <rFont val="Arial Narrow"/>
        <family val="2"/>
      </rPr>
      <t>SF Acandí</t>
    </r>
    <r>
      <rPr>
        <sz val="11"/>
        <rFont val="Arial Narrow"/>
        <family val="2"/>
      </rPr>
      <t xml:space="preserve">: Por medio de memorando N° 20226780003343 del 29 de julio de 2022, se permite comunicar a la Dirección Territorial Caribe que no se identificaron hechos que constituyan presunta infracción ambiental. De igual forma manifestamos que desde la Dirección Territorial Caribe no recibimos requerimiento de apoyo para realizar actuaciones en el marco de los procesos sancionatorios ya existentes. Evidencia: Anexo 5. Memorando 20226780003343.
</t>
    </r>
    <r>
      <rPr>
        <b/>
        <sz val="11"/>
        <rFont val="Arial Narrow"/>
        <family val="2"/>
      </rPr>
      <t>PNN Portete:</t>
    </r>
    <r>
      <rPr>
        <sz val="11"/>
        <rFont val="Arial Narrow"/>
        <family val="2"/>
      </rPr>
      <t xml:space="preserve"> Hasta la fecha el área protegida no cuenta con procesos sancionatorios, por tal motivo no se hace necesario realizar ningún tipo de acto administrativo. Se emitió memorando a la DTCA con reporte de apertura de sancionatorios durante el II trimestre del año 2022. Anexo_1_Reporte_de_apertura_procesos_sancionatorios.</t>
    </r>
  </si>
  <si>
    <r>
      <rPr>
        <b/>
        <sz val="11"/>
        <rFont val="Arial Narrow"/>
        <family val="2"/>
      </rPr>
      <t>DTAN</t>
    </r>
    <r>
      <rPr>
        <sz val="11"/>
        <rFont val="Arial Narrow"/>
        <family val="2"/>
      </rPr>
      <t xml:space="preserve">: Se cargan los respectivos impulsos procesales emitidos por la DTAN durante el periodo de informe. Asimismo, se incluyen los impulsos procesales expedidos en el mes de abril de 2022 que corresponden al cuatrimestre I, los cuales dada la periodicidad con que se requirió la información (30-03-2022), no fueron reportados pues no existían. En ese orden, los impulsos procesales proferidos y publicados en la gaceta ambiental son: 1. Auto No. 005 del 6-04-2022. Cierre Periodo Probatorio.pdf, 2. Auto No. 006 del 26-04-2022. Decreta Prueba de Oficio..pdf, 3. Auto No. 007 del 26-04-2022. Corrige Error Formal.pdf, 4. Auto No. 008-2022. Archivo Indagación Preliminar.pdf, 5. Auto No. 009 del 17-06-2022. Cierre Periodo Probatorio_003-2018.pdf, 6. Auto No. 010 del 25-05-2022. Corrige Irregularidad_003-2019.pdf, 7. Auto No. 011 del 01-07-2022. Apertura Indagación Preliminar.pdf, 8. Auto No. 012 del 26-07-2022. Decreta Pruebas de Oficio..pdf, CATATUMBO PROCESOS SANCIONATORIOS.pdf, ESTORAQUES PROCESOS SANCIONATORIOS.pdf, GUANENTA MES JULIO  PROCESOS SANCIONATORIOS.pdf, GUANENTA MES JUNIO PROCESOS SANCIONATORIOS.pdf, PISBA PROCESOS SANCIONATORIOS.pdf y 
PNN TAMA PROCESOS SANCIONATORIOS.pdf
</t>
    </r>
    <r>
      <rPr>
        <b/>
        <sz val="11"/>
        <rFont val="Arial Narrow"/>
        <family val="2"/>
      </rPr>
      <t>SFF IGUAQUE</t>
    </r>
    <r>
      <rPr>
        <sz val="11"/>
        <rFont val="Arial Narrow"/>
        <family val="2"/>
      </rPr>
      <t xml:space="preserve">: 1. 20225520002013 . Fecha:6/04/2022..- DTAN-JUR-16.4-003-2017-  IGUAQUE.- 2. 20225520002083  Fecha: 26/04/2022.-DTAN-JUR-16.4-001-2018–SFF IGUAQUE.-  3. 20225520002093 fecha: 26/04/2022.- DTAN-JUR-16.4-001-2017–SFF IGUAQUE.- 5. 20225520002423 fecha: 17/06/2022.- DTAN-JUR-16.4-003-2018-IGUAQUE.-  6. 20225520002433. fecha: 17/06/2022.- DTAN-JUR-16.4-003-2019–SFF IGUAQUE ANEXOS: 1. Auto No. 005 del 6-04-2022. Cierre Periodo Probatorio,- 2. Auto No. 006 del 26-04-2022. Decreta Prueba de Oficio..- 3. Auto No. 007 del 26-04-2022. Corrige Error Formal..- 5. Auto No. 009 del 17-06-2022. Cierre Periodo Probatorio_003-2018.- 6. Auto No. 010 del 25-05-2022. Corrige Irregularidad_003-2019 . Nota. se incluyen los impulsos procesales expedidos en el mes de abril de 2022 que corresponden al cuatrimestre I, los cuales dada la periodicidad con que se requirió la información (30-03-2022), no fueron reportados pues no existían
</t>
    </r>
    <r>
      <rPr>
        <b/>
        <sz val="11"/>
        <rFont val="Arial Narrow"/>
        <family val="2"/>
      </rPr>
      <t>PNN SERRANIA YARIGUIES</t>
    </r>
    <r>
      <rPr>
        <sz val="11"/>
        <rFont val="Arial Narrow"/>
        <family val="2"/>
      </rPr>
      <t xml:space="preserve">: 4. 20225520002283 fecha: 25/05/2022.- DTAN - JUR - 16.4 -002- 2020 –. PNN YARIGUIES.-  ANEXO: 4. Auto No. 008-2022. Archivo Indagación Preliminar.. 
</t>
    </r>
    <r>
      <rPr>
        <b/>
        <sz val="11"/>
        <rFont val="Arial Narrow"/>
        <family val="2"/>
      </rPr>
      <t>PNN COCUY</t>
    </r>
    <r>
      <rPr>
        <sz val="11"/>
        <rFont val="Arial Narrow"/>
        <family val="2"/>
      </rPr>
      <t xml:space="preserve">: 7. 20225520002663 fecha: 1/07/2022.- DTAN-JUR-16.4-004-2022 – PNN COCUY. 8. 20225520002753 fecha: 26/07/2022.- DTAN-JUR-16.4-008-2019 – PNN COCUY. ANEXOS:  7. Auto No. 011 del 01-07-2022. Apertura Indagación Preliminar.- 8. Auto No. 012 del 26-07-2022. Decreta Pruebas de Oficio.
</t>
    </r>
    <r>
      <rPr>
        <b/>
        <sz val="11"/>
        <rFont val="Arial Narrow"/>
        <family val="2"/>
      </rPr>
      <t>PNN PISBA</t>
    </r>
    <r>
      <rPr>
        <sz val="11"/>
        <rFont val="Arial Narrow"/>
        <family val="2"/>
      </rPr>
      <t xml:space="preserve">: Se adjunta correo electrónico donde el AP informa que dentro del ámbito de su competencia en el segundo cuatrimestre de 2022 no se han iniciado procesos sancionatorios en su jurisdicción. Anexo: PNN PISBA PROCESOS SANCIONATORIOS.-  
</t>
    </r>
    <r>
      <rPr>
        <b/>
        <sz val="11"/>
        <rFont val="Arial Narrow"/>
        <family val="2"/>
      </rPr>
      <t>SFF GUANENTA</t>
    </r>
    <r>
      <rPr>
        <sz val="11"/>
        <rFont val="Arial Narrow"/>
        <family val="2"/>
      </rPr>
      <t xml:space="preserve">: Se adjuntan 3 correos electrónicos donde el AP informa  que dentro del ámbito de su competencia en el segundo cuatrimestre de 2022 no se han iniciado procesos sancionatorios en  su jurisdicción. Anexo: 3 correos electronicos:1. SFF Guanentá mayo certificación.- 2. GUANENTA MES JUNIO PROCESOS SANCIONATORIOS.- 3. GUANENTA  MES JULIO PROCESOS SANCIONATORIOS.- 
</t>
    </r>
    <r>
      <rPr>
        <b/>
        <sz val="11"/>
        <rFont val="Arial Narrow"/>
        <family val="2"/>
      </rPr>
      <t>PNN TAMA</t>
    </r>
    <r>
      <rPr>
        <sz val="11"/>
        <rFont val="Arial Narrow"/>
        <family val="2"/>
      </rPr>
      <t xml:space="preserve">: Se adjunta correo electrónico donde el AP informa  que dentro del ámbito de su competencia en el segundo cuatrimestre de 2022 no se han iniciado procesos sancionatorios en  su jurisdicción ANEXO: PNN TAMA PROCESOS SANCIONATORIOS.- 
</t>
    </r>
    <r>
      <rPr>
        <b/>
        <sz val="11"/>
        <rFont val="Arial Narrow"/>
        <family val="2"/>
      </rPr>
      <t>ANU ESTORAQUES</t>
    </r>
    <r>
      <rPr>
        <sz val="11"/>
        <rFont val="Arial Narrow"/>
        <family val="2"/>
      </rPr>
      <t xml:space="preserve">: Se adjunta correo electrónico donde el AP informa que dentro del ámbito de su competencia en el segundo cuatrimestre de 2022 no se han iniciado procesos sancionatorios en su jurisdicción ANEXO: PNN ESTORAQUES PROCESOS SANCIONATORIOS..- 
</t>
    </r>
    <r>
      <rPr>
        <b/>
        <sz val="11"/>
        <rFont val="Arial Narrow"/>
        <family val="2"/>
      </rPr>
      <t xml:space="preserve">PNN CATATUMBO: </t>
    </r>
    <r>
      <rPr>
        <sz val="11"/>
        <rFont val="Arial Narrow"/>
        <family val="2"/>
      </rPr>
      <t>Se adjunta correo electrónico donde el AP informa que dentro del ámbito de su competencia en el segundo cuatrimestre de 2022 no se han iniciado procesos sancionatorios en  su jurisdicción ANEXO:CATATUMBO PROCESOS SANCIONATORIOS.</t>
    </r>
  </si>
  <si>
    <r>
      <rPr>
        <b/>
        <sz val="11"/>
        <rFont val="Arial Narrow"/>
        <family val="2"/>
      </rPr>
      <t>PNN PICACHOS</t>
    </r>
    <r>
      <rPr>
        <sz val="11"/>
        <rFont val="Arial Narrow"/>
        <family val="2"/>
      </rPr>
      <t xml:space="preserve">: Respecto al impulso de los procesos sancionatorios desde el área protegida se remitió vía correo electrónico a la Dirección Territorial Orinoquia la información solicitada sobre las actuaciones del área protegida de los expedientes DTOR No. 04/2017; DTOR No. 05/2017 y DTOR No. 017/2021. Así mismo se remitió solicitud de apoyo al comándate de Estación de Policía Municipio de Uribe (Meta) y comando Específico del Caguán, en San Vicente del Caguán (Caquetá) solicitando acompañamiento para realizar las inspecciones ordenadas en los autos 029, 030, 035 y 036 de 2017 a fin de verificar continuidad de la conducta de deforestación mediante visita a las veredas Cerritos y Bocanas del Chigüiro cuenca media del rio Platanillo y afluente del río Guayabero, al sur oriente del Parque, en el municipio de Uribe – Meta y adelantar la identificación plena de los presuntos infractores.
Evidencia: Correo electronico remitido 15 de julio a DTOR con información de actuaciones en los expedientes 04/2017; 05/2017 y 017/2021 . Evidencias: 1. Correo_Rev_seg_actuaciones adm, 2. Oficio 2 - Comandante Policia Uribe_Meta,  3. Oficio_Comandate especifico Caguán, 4. respuesta oficio 2022.....711.
</t>
    </r>
    <r>
      <rPr>
        <b/>
        <sz val="11"/>
        <rFont val="Arial Narrow"/>
        <family val="2"/>
      </rPr>
      <t>PNN SIERRA DE LA MACARENA</t>
    </r>
    <r>
      <rPr>
        <sz val="11"/>
        <rFont val="Arial Narrow"/>
        <family val="2"/>
      </rPr>
      <t xml:space="preserve">: Se presenta reportes de las acciones realizadas por el AP para dar cumplimiento a las actuaciones dentro de los procesos sancionatorios en el marco de la ley 1333 de 2009. Anexo 1.Anexo 1. Correo _Respuesta Auto 177_30_06_2022 y Anexo 2. Anexo 2. Correo PnsMac_Dtor Jurid_Doc_PMLM  y VH_14_06_2022.
</t>
    </r>
    <r>
      <rPr>
        <b/>
        <sz val="11"/>
        <rFont val="Arial Narrow"/>
        <family val="2"/>
      </rPr>
      <t>PNN TINIGUA</t>
    </r>
    <r>
      <rPr>
        <sz val="11"/>
        <rFont val="Arial Narrow"/>
        <family val="2"/>
      </rPr>
      <t xml:space="preserve">: Durante el periodo de reporte debido a factores de orden público, no fue posible acceder al área para realizar seguimiento a los autos en curso asociados a procesos sancionatorios, estas situaciones fueron notificadas y comunicadas a la oficina de gestión del riesgo. 231.1 Memo_Concep_Seguridad.
</t>
    </r>
    <r>
      <rPr>
        <b/>
        <sz val="11"/>
        <rFont val="Arial Narrow"/>
        <family val="2"/>
      </rPr>
      <t>PNN CHINGAZA</t>
    </r>
    <r>
      <rPr>
        <sz val="11"/>
        <rFont val="Arial Narrow"/>
        <family val="2"/>
      </rPr>
      <t xml:space="preserve">: Auto No. 177 del 17 de diciembre de 2019, y en el cuatrimestre se realiza investigación con Alcaldía de la Calera, Inspección de Policía y Personería de la Calera para encontrar una dirección de notificación, ya que no fue posible notificar al supuesto infractor en la dirección que se tenía al inicio del proceso. Anexo 2.1.1 Notif_luis_carlos_florez Anexo 2.1.2 Mem_remision_notif
</t>
    </r>
    <r>
      <rPr>
        <b/>
        <sz val="11"/>
        <rFont val="Arial Narrow"/>
        <family val="2"/>
      </rPr>
      <t>PNN SUMAPAZ</t>
    </r>
    <r>
      <rPr>
        <sz val="11"/>
        <rFont val="Arial Narrow"/>
        <family val="2"/>
      </rPr>
      <t xml:space="preserve">: Se remite correo electrónico a la DTOR informando que durante el período en el Área Protegida no se presentaron conductas que ameriten la correspondiente actuación sancionatoria. Evidencia: Correo_reportesancion_2022.
</t>
    </r>
    <r>
      <rPr>
        <b/>
        <sz val="11"/>
        <rFont val="Arial Narrow"/>
        <family val="2"/>
      </rPr>
      <t>PNN EL TUPARRO</t>
    </r>
    <r>
      <rPr>
        <sz val="11"/>
        <rFont val="Arial Narrow"/>
        <family val="2"/>
      </rPr>
      <t>: Durante la vigencia 2022, el PNN El Tuparro no ha apeturado procesos sancionatorios ambientales, acordes a la Ley 1333; sin embargo, el equipo técnico del AP y la DTOR, avanzan en la construcción del informe para el inicio del proceso sancionatorio ambiental contra indeterminados por los incendios de cobertura vegetal presentados.</t>
    </r>
  </si>
  <si>
    <t xml:space="preserve">1.El Área Protegida realizara gestión y/o Socializara  los Planes de Emergencia y Contingencia aprobados por la OGR, con las instancias territoriales del SNGRD u otras entidades con las que el Área considere necesario, dejando como evidencia  oficios o memorandos de socialización a instancias territoriales del SNGRD u otras entidades. </t>
  </si>
  <si>
    <t xml:space="preserve">Listados de Asistencia, Actas de reunion, informes,   presentaciones y/o oficio de comunicación </t>
  </si>
  <si>
    <t xml:space="preserve">1. .El Área Protegida realizara gestión y/o Socializara  los Planes de Emergencia y Contingencia aprobados por la OGR, con las instancias territoriales del SNGRD u otras entidades con las que el Área considere necesario, dejando como evidencia  oficios o memorandos de socialización a instancias territoriales del SNGRD u otras entidades. </t>
  </si>
  <si>
    <t xml:space="preserve">Listados de Asistencia, Actas de reunion, informes,  presentaciones y/o oficio de comunicación </t>
  </si>
  <si>
    <t xml:space="preserve">1. El Área Protegida realizara gestión y/o Socializara los Planes de Emergencia y Contingencia aprobados por la OGR, con las instancias territoriales del SNGRD u otras entidades con las que el Área considere necesario, dejando como evidencia  oficios o memorandos de socialización a instancias territoriales del SNGRD u otras entidades. </t>
  </si>
  <si>
    <t xml:space="preserve">1. El Área Protegida  realizara gestión y/o Socializara los Planes de Emergencia y Contingencia aprobados por la OGR, con las instancias territoriales del SNGRD u otras entidades con las que el Área considere necesario, dejando como evidencia  oficios o memorandos de socialización a instancias territoriales del SNGRD u otras entidades. </t>
  </si>
  <si>
    <t>Ajuste en acción de control 1 y sus evidencias</t>
  </si>
  <si>
    <t>22-23-24</t>
  </si>
  <si>
    <t>Correo electrónico 25/10/2022 Remisión Margarita Rozo por instrucciones del líder del proceso</t>
  </si>
  <si>
    <r>
      <rPr>
        <b/>
        <sz val="10"/>
        <rFont val="Arial Narrow"/>
        <family val="2"/>
      </rPr>
      <t>DTAM</t>
    </r>
    <r>
      <rPr>
        <sz val="10"/>
        <rFont val="Arial Narrow"/>
        <family val="2"/>
      </rPr>
      <t xml:space="preserve">: 16/11/2022
</t>
    </r>
    <r>
      <rPr>
        <b/>
        <sz val="10"/>
        <rFont val="Arial Narrow"/>
        <family val="2"/>
      </rPr>
      <t>DTAN</t>
    </r>
    <r>
      <rPr>
        <sz val="10"/>
        <rFont val="Arial Narrow"/>
        <family val="2"/>
      </rPr>
      <t xml:space="preserve">: 16/11/2022
</t>
    </r>
    <r>
      <rPr>
        <b/>
        <sz val="10"/>
        <rFont val="Arial Narrow"/>
        <family val="2"/>
      </rPr>
      <t>DTAO</t>
    </r>
    <r>
      <rPr>
        <sz val="10"/>
        <rFont val="Arial Narrow"/>
        <family val="2"/>
      </rPr>
      <t xml:space="preserve">: 22/11/2022
</t>
    </r>
    <r>
      <rPr>
        <b/>
        <sz val="10"/>
        <rFont val="Arial Narrow"/>
        <family val="2"/>
      </rPr>
      <t>DTCA</t>
    </r>
    <r>
      <rPr>
        <sz val="10"/>
        <rFont val="Arial Narrow"/>
        <family val="2"/>
      </rPr>
      <t xml:space="preserve">: 04/11/2022
</t>
    </r>
    <r>
      <rPr>
        <b/>
        <sz val="10"/>
        <rFont val="Arial Narrow"/>
        <family val="2"/>
      </rPr>
      <t>DTOR</t>
    </r>
    <r>
      <rPr>
        <sz val="10"/>
        <rFont val="Arial Narrow"/>
        <family val="2"/>
      </rPr>
      <t xml:space="preserve">: 21/11/2022
</t>
    </r>
    <r>
      <rPr>
        <b/>
        <sz val="10"/>
        <rFont val="Arial Narrow"/>
        <family val="2"/>
      </rPr>
      <t>DTPA</t>
    </r>
    <r>
      <rPr>
        <sz val="10"/>
        <rFont val="Arial Narrow"/>
        <family val="2"/>
      </rPr>
      <t xml:space="preserve">: 18/11/2022
</t>
    </r>
    <r>
      <rPr>
        <b/>
        <sz val="10"/>
        <rFont val="Arial Narrow"/>
        <family val="2"/>
      </rPr>
      <t>GGIS</t>
    </r>
    <r>
      <rPr>
        <sz val="10"/>
        <rFont val="Arial Narrow"/>
        <family val="2"/>
      </rPr>
      <t>: 25/11/2022</t>
    </r>
  </si>
  <si>
    <r>
      <rPr>
        <b/>
        <sz val="10"/>
        <rFont val="Arial Narrow"/>
        <family val="2"/>
      </rPr>
      <t xml:space="preserve">DTOR: </t>
    </r>
    <r>
      <rPr>
        <sz val="10"/>
        <rFont val="Arial Narrow"/>
        <family val="2"/>
      </rPr>
      <t xml:space="preserve">100%
</t>
    </r>
    <r>
      <rPr>
        <b/>
        <sz val="10"/>
        <rFont val="Arial Narrow"/>
        <family val="2"/>
      </rPr>
      <t>DTAO:</t>
    </r>
    <r>
      <rPr>
        <sz val="10"/>
        <rFont val="Arial Narrow"/>
        <family val="2"/>
      </rPr>
      <t xml:space="preserve"> 100%
</t>
    </r>
    <r>
      <rPr>
        <b/>
        <sz val="10"/>
        <rFont val="Arial Narrow"/>
        <family val="2"/>
      </rPr>
      <t>DTAN:</t>
    </r>
    <r>
      <rPr>
        <sz val="10"/>
        <rFont val="Arial Narrow"/>
        <family val="2"/>
      </rPr>
      <t xml:space="preserve"> 100%
</t>
    </r>
    <r>
      <rPr>
        <b/>
        <sz val="10"/>
        <rFont val="Arial Narrow"/>
        <family val="2"/>
      </rPr>
      <t>DTPA:</t>
    </r>
    <r>
      <rPr>
        <sz val="10"/>
        <rFont val="Arial Narrow"/>
        <family val="2"/>
      </rPr>
      <t xml:space="preserve"> 100%
</t>
    </r>
    <r>
      <rPr>
        <b/>
        <sz val="10"/>
        <rFont val="Arial Narrow"/>
        <family val="2"/>
      </rPr>
      <t>DTCA:</t>
    </r>
    <r>
      <rPr>
        <sz val="10"/>
        <rFont val="Arial Narrow"/>
        <family val="2"/>
      </rPr>
      <t xml:space="preserve"> 100%
</t>
    </r>
    <r>
      <rPr>
        <b/>
        <sz val="10"/>
        <rFont val="Arial Narrow"/>
        <family val="2"/>
      </rPr>
      <t xml:space="preserve">DTAM: </t>
    </r>
    <r>
      <rPr>
        <sz val="10"/>
        <rFont val="Arial Narrow"/>
        <family val="2"/>
      </rPr>
      <t xml:space="preserve">100%
</t>
    </r>
    <r>
      <rPr>
        <b/>
        <sz val="10"/>
        <rFont val="Arial Narrow"/>
        <family val="2"/>
      </rPr>
      <t>GGIS:</t>
    </r>
    <r>
      <rPr>
        <sz val="10"/>
        <rFont val="Arial Narrow"/>
        <family val="2"/>
      </rPr>
      <t xml:space="preserve"> 100%</t>
    </r>
  </si>
  <si>
    <r>
      <rPr>
        <b/>
        <sz val="10"/>
        <rFont val="Arial Narrow"/>
        <family val="2"/>
      </rPr>
      <t>GGIS:</t>
    </r>
    <r>
      <rPr>
        <sz val="10"/>
        <rFont val="Arial Narrow"/>
        <family val="2"/>
      </rPr>
      <t xml:space="preserve"> La acción se reportó como cumplida en el periodo anterior debido a que el próximo reporte/difusión del RUNAP se realiza al final de diciembre por lo que no podrá ser reportado en la presente vigencia. Este segundo reporte de 2022 se reportará en el primer periodo de monitoreo a riesgos de la vigencia 2023. No se requiere adjuntar evidencias.</t>
    </r>
  </si>
  <si>
    <r>
      <rPr>
        <b/>
        <sz val="10"/>
        <rFont val="Arial Narrow"/>
        <family val="2"/>
      </rPr>
      <t>GGIS:</t>
    </r>
    <r>
      <rPr>
        <sz val="10"/>
        <rFont val="Arial Narrow"/>
        <family val="2"/>
      </rPr>
      <t xml:space="preserve"> Durante el segundo cuatrimestre del presente año, desde el Grupo de Gestión e Integración del SINAP, se ha realizado seguimiento permanente a las autoridades ambientales competentes, apoyando, orientando y acompañando en los procesos de inscripción, registro, y/o para procesos de actualización y depuración de la información de las áreas protegidas en el RUNAP. Lo anterior se ha realizado de acuerdo a las solicitudes recibidas por parte de las autoridades ambientales y/o atendiendo a los espacios solicitados desde PNNC. 
Evidencias: Carpetas con las solicitudes atendidas por cada mes 1. Septiembre, 2. Octubre, 3. Noviembre.</t>
    </r>
  </si>
  <si>
    <r>
      <t>GGIS:</t>
    </r>
    <r>
      <rPr>
        <sz val="10"/>
        <rFont val="Arial Narrow"/>
        <family val="2"/>
      </rPr>
      <t xml:space="preserve"> 60%</t>
    </r>
  </si>
  <si>
    <r>
      <rPr>
        <b/>
        <sz val="10"/>
        <rFont val="Arial Narrow"/>
        <family val="2"/>
      </rPr>
      <t>GGIS</t>
    </r>
    <r>
      <rPr>
        <sz val="10"/>
        <rFont val="Arial Narrow"/>
        <family val="2"/>
      </rPr>
      <t>: 25/11/2022</t>
    </r>
  </si>
  <si>
    <r>
      <rPr>
        <b/>
        <sz val="11"/>
        <rFont val="Arial Narrow"/>
        <family val="2"/>
      </rPr>
      <t xml:space="preserve">GTEA: </t>
    </r>
    <r>
      <rPr>
        <sz val="11"/>
        <rFont val="Arial Narrow"/>
        <family val="2"/>
      </rPr>
      <t xml:space="preserve">Se evidencia el reporte de ORFEO del Líder temático de RNSC de GTEA con 779 transacciones documentadas relacionadas con RNSC durante el periodo de monitoreo. </t>
    </r>
    <r>
      <rPr>
        <b/>
        <sz val="11"/>
        <rFont val="Arial Narrow"/>
        <family val="2"/>
      </rPr>
      <t>Evidencia</t>
    </r>
    <r>
      <rPr>
        <sz val="11"/>
        <rFont val="Arial Narrow"/>
        <family val="2"/>
      </rPr>
      <t xml:space="preserve">: </t>
    </r>
    <r>
      <rPr>
        <b/>
        <sz val="11"/>
        <rFont val="Arial Narrow"/>
        <family val="2"/>
      </rPr>
      <t>Anexo 1</t>
    </r>
    <r>
      <rPr>
        <sz val="11"/>
        <rFont val="Arial Narrow"/>
        <family val="2"/>
      </rPr>
      <t xml:space="preserve"> REPORTE_REPARTO_TECNICO_JURIDICO_SEP_NOV_22</t>
    </r>
  </si>
  <si>
    <r>
      <rPr>
        <b/>
        <sz val="11"/>
        <rFont val="Arial Narrow"/>
        <family val="2"/>
      </rPr>
      <t xml:space="preserve">GTEA: </t>
    </r>
    <r>
      <rPr>
        <sz val="11"/>
        <rFont val="Arial Narrow"/>
        <family val="2"/>
      </rPr>
      <t>22/11/2022</t>
    </r>
  </si>
  <si>
    <r>
      <rPr>
        <b/>
        <sz val="11"/>
        <rFont val="Arial Narrow"/>
        <family val="2"/>
      </rPr>
      <t xml:space="preserve">GGIS: </t>
    </r>
    <r>
      <rPr>
        <sz val="11"/>
        <rFont val="Arial Narrow"/>
        <family val="2"/>
      </rPr>
      <t>25/11/2022</t>
    </r>
  </si>
  <si>
    <r>
      <rPr>
        <b/>
        <sz val="11"/>
        <rFont val="Arial Narrow"/>
        <family val="2"/>
      </rPr>
      <t xml:space="preserve">GTEA: </t>
    </r>
    <r>
      <rPr>
        <sz val="11"/>
        <rFont val="Arial Narrow"/>
        <family val="2"/>
      </rPr>
      <t>100%</t>
    </r>
  </si>
  <si>
    <r>
      <rPr>
        <b/>
        <sz val="11"/>
        <rFont val="Arial Narrow"/>
        <family val="2"/>
      </rPr>
      <t xml:space="preserve">GGIS: </t>
    </r>
    <r>
      <rPr>
        <sz val="11"/>
        <rFont val="Arial Narrow"/>
        <family val="2"/>
      </rPr>
      <t>100%</t>
    </r>
  </si>
  <si>
    <r>
      <rPr>
        <b/>
        <sz val="11"/>
        <rFont val="Arial Narrow"/>
        <family val="2"/>
      </rPr>
      <t>GTEA</t>
    </r>
    <r>
      <rPr>
        <sz val="11"/>
        <rFont val="Arial Narrow"/>
        <family val="2"/>
      </rPr>
      <t>: 22/11/2022</t>
    </r>
  </si>
  <si>
    <r>
      <rPr>
        <b/>
        <sz val="11"/>
        <rFont val="Arial Narrow"/>
        <family val="2"/>
      </rPr>
      <t>GTEA:</t>
    </r>
    <r>
      <rPr>
        <sz val="11"/>
        <rFont val="Arial Narrow"/>
        <family val="2"/>
      </rPr>
      <t xml:space="preserve"> Se evidencia matriz de trabajo que relaciona los correos electrónicos, su radicación en Orfeo y su asignación efectiva. Se registraron 491 comunicaciones relacionadas con RNSC. </t>
    </r>
    <r>
      <rPr>
        <b/>
        <sz val="11"/>
        <rFont val="Arial Narrow"/>
        <family val="2"/>
      </rPr>
      <t>Evidencias</t>
    </r>
    <r>
      <rPr>
        <sz val="11"/>
        <rFont val="Arial Narrow"/>
        <family val="2"/>
      </rPr>
      <t xml:space="preserve">:  </t>
    </r>
    <r>
      <rPr>
        <b/>
        <sz val="11"/>
        <rFont val="Arial Narrow"/>
        <family val="2"/>
      </rPr>
      <t xml:space="preserve">Anexo 1. </t>
    </r>
    <r>
      <rPr>
        <sz val="11"/>
        <rFont val="Arial Narrow"/>
        <family val="2"/>
      </rPr>
      <t>Base de datos con listado de correos de RNSC enviados a radicar_SEP_NOV_22</t>
    </r>
  </si>
  <si>
    <r>
      <rPr>
        <b/>
        <sz val="11"/>
        <rFont val="Arial Narrow"/>
        <family val="2"/>
      </rPr>
      <t>GGIS:</t>
    </r>
    <r>
      <rPr>
        <sz val="11"/>
        <rFont val="Arial Narrow"/>
        <family val="2"/>
      </rPr>
      <t xml:space="preserve"> 25/11/2022</t>
    </r>
  </si>
  <si>
    <t>1. El personal del proceso Coordinación del SINAP realizará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</si>
  <si>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r>
      <rPr>
        <b/>
        <sz val="11"/>
        <rFont val="Arial Narrow"/>
        <family val="2"/>
      </rPr>
      <t xml:space="preserve">GGIS: </t>
    </r>
    <r>
      <rPr>
        <sz val="11"/>
        <rFont val="Arial Narrow"/>
        <family val="2"/>
      </rPr>
      <t xml:space="preserve">Se actualiza la matriz de registro de planes de manejo de RNSC con lo allegado a la subdirección de gestión y manejo de áreas protegidas. Se agregan links para acceso al documento de plan de manejo alojado en Drive cuando este se encuentra disponible en medio digital.
</t>
    </r>
    <r>
      <rPr>
        <b/>
        <sz val="11"/>
        <rFont val="Arial Narrow"/>
        <family val="2"/>
      </rPr>
      <t xml:space="preserve">Anexo 1: </t>
    </r>
    <r>
      <rPr>
        <sz val="11"/>
        <rFont val="Arial Narrow"/>
        <family val="2"/>
      </rPr>
      <t xml:space="preserve"> 20221125 Base PM-RNSC</t>
    </r>
  </si>
  <si>
    <r>
      <rPr>
        <b/>
        <sz val="10"/>
        <rFont val="Arial Narrow"/>
        <family val="2"/>
      </rPr>
      <t xml:space="preserve">SSNA: </t>
    </r>
    <r>
      <rPr>
        <sz val="10"/>
        <rFont val="Arial Narrow"/>
        <family val="2"/>
      </rPr>
      <t>28/11/2022</t>
    </r>
  </si>
  <si>
    <r>
      <rPr>
        <b/>
        <sz val="10"/>
        <rFont val="Arial Narrow"/>
        <family val="2"/>
      </rPr>
      <t xml:space="preserve">SSNA: </t>
    </r>
    <r>
      <rPr>
        <sz val="10"/>
        <rFont val="Arial Narrow"/>
        <family val="2"/>
      </rPr>
      <t>100%</t>
    </r>
  </si>
  <si>
    <r>
      <rPr>
        <b/>
        <sz val="11"/>
        <rFont val="Arial Narrow"/>
        <family val="2"/>
      </rPr>
      <t xml:space="preserve">SSNA: </t>
    </r>
    <r>
      <rPr>
        <sz val="11"/>
        <rFont val="Arial Narrow"/>
        <family val="2"/>
      </rPr>
      <t>28/11/2022</t>
    </r>
  </si>
  <si>
    <r>
      <rPr>
        <b/>
        <sz val="11"/>
        <rFont val="Arial Narrow"/>
        <family val="2"/>
      </rPr>
      <t>SSNA:</t>
    </r>
    <r>
      <rPr>
        <sz val="11"/>
        <rFont val="Arial Narrow"/>
        <family val="2"/>
      </rPr>
      <t xml:space="preserve"> La Subdireccion de Sostenibilidad y Negocios Ambientales, de acuerdo a los compromisos adquiridos con las alianzas: Contrato interadministrativo entre Parques Nacionales Naturales de Colombia y Sociedad Hotelera Tequendama S.A. en PNN Tayrona, y Convenio de asociación entre Parques Nacionales Naturales de Colombia y Fundación Semillas del Futuro en SFF Otún Quimbaya, efectuó solicitud a los aliados en relación a la presentación de informe de avance con el objetivo de realizar seguimiento a la ejecución y los recursos asignados. Quedando como evidencia los cómites y acompañamientos de seguimiento realizados en este cutrimestre. Anexo 1 Invitación comite de seguimiento PNNC - SHT. Anexo 2 Acta Comite Seguimiento PNNC - SHT 230922. Anexo 3 Acta acompañamiento y seguimiento convenio OTÚN 160922. Anexo 4 Acta acompañamiento y seguimiento convenio OTÚN 141022.</t>
    </r>
  </si>
  <si>
    <r>
      <rPr>
        <b/>
        <sz val="11"/>
        <rFont val="Arial Narrow"/>
        <family val="2"/>
      </rPr>
      <t xml:space="preserve">SSNA: </t>
    </r>
    <r>
      <rPr>
        <sz val="11"/>
        <rFont val="Arial Narrow"/>
        <family val="2"/>
      </rPr>
      <t>100%</t>
    </r>
  </si>
  <si>
    <r>
      <rPr>
        <b/>
        <sz val="11"/>
        <rFont val="Arial Narrow"/>
        <family val="2"/>
      </rPr>
      <t>SSNA:</t>
    </r>
    <r>
      <rPr>
        <sz val="11"/>
        <rFont val="Arial Narrow"/>
        <family val="2"/>
      </rPr>
      <t xml:space="preserve"> En el mes de septiembre (23/09/22) se realizó una socializacion al interior de la SSNA, para tratar el tema de riesgos de corrupción con tipología “fraude” resaltando el Conflicto de Intereses, su debido procedimiento y aplicación. También se envió al interior del equipo de trabajo de la Subdirección en el mes de noviembre (28/11/2022), mail con recordatorio sobre su cumplimiento. Anexo 1 Asistencia Riesgos de Corrupción - Conflicto Intereses SSNA. Anexo 2 Pieza riesgos corrupcion - conflicto intereses. Anexo 3 Correo Recordatorio - Procedimiento Conflicto de Intereses.</t>
    </r>
  </si>
  <si>
    <r>
      <rPr>
        <b/>
        <sz val="11"/>
        <rFont val="Arial Narrow"/>
        <family val="2"/>
      </rPr>
      <t>SSNA:</t>
    </r>
    <r>
      <rPr>
        <sz val="11"/>
        <rFont val="Arial Narrow"/>
        <family val="2"/>
      </rPr>
      <t xml:space="preserve"> 28/11/2022</t>
    </r>
  </si>
  <si>
    <r>
      <rPr>
        <b/>
        <sz val="11"/>
        <rFont val="Arial Narrow"/>
        <family val="2"/>
      </rPr>
      <t>SSNA:</t>
    </r>
    <r>
      <rPr>
        <sz val="11"/>
        <rFont val="Arial Narrow"/>
        <family val="2"/>
      </rPr>
      <t xml:space="preserve"> Para este periodo se realizaron diferentes actividades de divulgación de información técnica de la Entidad, con la finalidad de aumentar el conocimiento de las partes interesadas, abarcando temáticas como: Comunicacion con entes externos, Propuesta Estratégica de Ecoturismo 2022 – 2023, Aniversario Parques, Programa Salud Naturalmente con visitas del ICBF, Encuestas den satisfaccion y participacion en ferias. Anexo 1 Informe promoción &amp; divulgación SSNA (3er Cuatrimestre 2022). Anexo 2 Carpeta Evidencias Informe. </t>
    </r>
  </si>
  <si>
    <r>
      <rPr>
        <b/>
        <sz val="10"/>
        <rFont val="Arial Narrow"/>
        <family val="2"/>
      </rPr>
      <t xml:space="preserve">OAP: </t>
    </r>
    <r>
      <rPr>
        <sz val="10"/>
        <rFont val="Arial Narrow"/>
        <family val="2"/>
      </rPr>
      <t xml:space="preserve"> 50%</t>
    </r>
  </si>
  <si>
    <r>
      <rPr>
        <b/>
        <sz val="10"/>
        <rFont val="Arial Narrow"/>
        <family val="2"/>
      </rPr>
      <t xml:space="preserve">OAP: </t>
    </r>
    <r>
      <rPr>
        <sz val="10"/>
        <rFont val="Arial Narrow"/>
        <family val="2"/>
      </rPr>
      <t>Se generaron los reportes del estado de los proyectos de inversión para los meses de agosto, septiembre y octubre de 2022 en el aplicativo SPI. Se anexa el print de pantalla de la publicación en página web y los reportes PDF dando cumplimiento a la presentación de la información de la entidad. La información de noviembre no se incluye ya que la misma solo se podrá generar hasta el 12 de diciembre de 2022.
ANEXO 2 REPORTE Y PRINT DE PANTALLA.</t>
    </r>
  </si>
  <si>
    <r>
      <rPr>
        <b/>
        <sz val="10"/>
        <rFont val="Arial Narrow"/>
        <family val="2"/>
      </rPr>
      <t xml:space="preserve">OAP: </t>
    </r>
    <r>
      <rPr>
        <sz val="10"/>
        <rFont val="Arial Narrow"/>
        <family val="2"/>
      </rPr>
      <t>18/11/2022</t>
    </r>
  </si>
  <si>
    <r>
      <rPr>
        <b/>
        <sz val="10"/>
        <rFont val="Arial Narrow"/>
        <family val="2"/>
      </rPr>
      <t xml:space="preserve">OAP: </t>
    </r>
    <r>
      <rPr>
        <sz val="10"/>
        <rFont val="Arial Narrow"/>
        <family val="2"/>
      </rPr>
      <t>28/11/2022</t>
    </r>
  </si>
  <si>
    <r>
      <t xml:space="preserve">OAP: </t>
    </r>
    <r>
      <rPr>
        <sz val="10"/>
        <rFont val="Arial Narrow"/>
        <family val="2"/>
      </rPr>
      <t>En el tercer cuatrimestre de 2022, se solicitó a las dependencias por medio de correo electrónico, como mecanismo de alerta y/o recordatorio; lo correspondiente a los reportes de seguimiento a los proyectos de inversión Administración, Fortalecimiento y Tasas; dando a conocer el plazo de entrega de la misma y trimestralmente recordando el envío del informe de avances. Se anexan los soportes para la solicitud de información de septiembre, octubre y noviembre. 
ANEXO 1 SOLICITUD INFORMACIÓN SEGUIMIENTO PROYECTOS DE INVERSIÓN.</t>
    </r>
  </si>
  <si>
    <r>
      <rPr>
        <b/>
        <sz val="10"/>
        <rFont val="Arial Narrow"/>
        <family val="2"/>
      </rPr>
      <t xml:space="preserve">OAP: </t>
    </r>
    <r>
      <rPr>
        <sz val="10"/>
        <rFont val="Arial Narrow"/>
        <family val="2"/>
      </rPr>
      <t>16/11/2022</t>
    </r>
  </si>
  <si>
    <r>
      <rPr>
        <b/>
        <sz val="10"/>
        <rFont val="Arial Narrow"/>
        <family val="2"/>
      </rPr>
      <t>OAP: PLAN DE ACCIÓN ANUAL 2021</t>
    </r>
    <r>
      <rPr>
        <sz val="10"/>
        <rFont val="Arial Narrow"/>
        <family val="2"/>
      </rPr>
      <t>: Entre septiembre y corte a 30 de noviembre, se han realizado 2 seguimientos a los incadores del PAA, correspondientes a los siguientes cortes: 
1. Seguimiento con corte a 30 de septiembre.
2. Seguimiento con corte a 31 de octubre.
Evidencias: Anexo 1: SEGUIMIENTOS PAA-2022</t>
    </r>
  </si>
  <si>
    <r>
      <rPr>
        <b/>
        <sz val="10"/>
        <rFont val="Arial Narrow"/>
        <family val="2"/>
      </rPr>
      <t xml:space="preserve">OAP: </t>
    </r>
    <r>
      <rPr>
        <sz val="10"/>
        <rFont val="Arial Narrow"/>
        <family val="2"/>
      </rPr>
      <t>35%</t>
    </r>
  </si>
  <si>
    <r>
      <rPr>
        <b/>
        <sz val="10"/>
        <rFont val="Arial Narrow"/>
        <family val="2"/>
      </rPr>
      <t>OAP</t>
    </r>
    <r>
      <rPr>
        <sz val="10"/>
        <rFont val="Arial Narrow"/>
        <family val="2"/>
      </rPr>
      <t>:</t>
    </r>
    <r>
      <rPr>
        <b/>
        <sz val="10"/>
        <rFont val="Arial Narrow"/>
        <family val="2"/>
      </rPr>
      <t xml:space="preserve"> </t>
    </r>
    <r>
      <rPr>
        <sz val="10"/>
        <rFont val="Arial Narrow"/>
        <family val="2"/>
      </rPr>
      <t>30%</t>
    </r>
  </si>
  <si>
    <r>
      <rPr>
        <b/>
        <sz val="10"/>
        <rFont val="Arial Narrow"/>
        <family val="2"/>
      </rPr>
      <t xml:space="preserve">OAP: </t>
    </r>
    <r>
      <rPr>
        <sz val="10"/>
        <rFont val="Arial Narrow"/>
        <family val="2"/>
      </rPr>
      <t xml:space="preserve">Como actividad preventiva para las alertas tempranas la OAP entre septiembre </t>
    </r>
    <r>
      <rPr>
        <sz val="10"/>
        <color indexed="8"/>
        <rFont val="Arial Narrow"/>
        <family val="2"/>
      </rPr>
      <t>a noviembre</t>
    </r>
    <r>
      <rPr>
        <sz val="10"/>
        <rFont val="Arial Narrow"/>
        <family val="2"/>
      </rPr>
      <t xml:space="preserve"> se generó un informe de Balance y Alertas para los informes de Seguimiento del tercer trimestre del PAA -2022. Los cuales fueron remitidos a los procesos mediante ORFEO. 
</t>
    </r>
    <r>
      <rPr>
        <b/>
        <sz val="10"/>
        <rFont val="Arial Narrow"/>
        <family val="2"/>
      </rPr>
      <t xml:space="preserve">Anexo 3: </t>
    </r>
    <r>
      <rPr>
        <sz val="10"/>
        <rFont val="Arial Narrow"/>
        <family val="2"/>
      </rPr>
      <t>Informe y memorandos de remisión</t>
    </r>
  </si>
  <si>
    <r>
      <rPr>
        <b/>
        <sz val="11"/>
        <rFont val="Arial Narrow"/>
        <family val="2"/>
      </rPr>
      <t>OAP:</t>
    </r>
    <r>
      <rPr>
        <sz val="11"/>
        <rFont val="Arial Narrow"/>
        <family val="2"/>
      </rPr>
      <t xml:space="preserve"> 16/11/2022</t>
    </r>
  </si>
  <si>
    <r>
      <rPr>
        <b/>
        <sz val="11"/>
        <rFont val="Arial Narrow"/>
        <family val="2"/>
      </rPr>
      <t xml:space="preserve">OAP: </t>
    </r>
    <r>
      <rPr>
        <sz val="11"/>
        <rFont val="Arial Narrow"/>
        <family val="2"/>
      </rPr>
      <t xml:space="preserve">De acuerdo a los lineamientos y criterios de evaluación se publico el avance trimestralmente del reporte de PAA (3er trimestre 2022), en la página web de la entidad con la finalidad de socializar a los grupos de interés la información, conforme el índice de transparencia. Se anexa información del 3er trimestre. Se anexa dirección URL de los balance y print de publicación en página Web de PNNC.
</t>
    </r>
    <r>
      <rPr>
        <b/>
        <sz val="11"/>
        <rFont val="Arial Narrow"/>
        <family val="2"/>
      </rPr>
      <t>Anexo 3</t>
    </r>
    <r>
      <rPr>
        <sz val="11"/>
        <rFont val="Arial Narrow"/>
        <family val="2"/>
      </rPr>
      <t>. Publicacion Balance PAA</t>
    </r>
  </si>
  <si>
    <r>
      <rPr>
        <b/>
        <sz val="11"/>
        <rFont val="Arial Narrow"/>
        <family val="2"/>
      </rPr>
      <t>OAP:</t>
    </r>
    <r>
      <rPr>
        <sz val="11"/>
        <rFont val="Arial Narrow"/>
        <family val="2"/>
      </rPr>
      <t xml:space="preserve"> 100%</t>
    </r>
  </si>
  <si>
    <r>
      <rPr>
        <b/>
        <sz val="11"/>
        <rFont val="Arial Narrow"/>
        <family val="2"/>
      </rPr>
      <t xml:space="preserve">OAP: </t>
    </r>
    <r>
      <rPr>
        <sz val="11"/>
        <rFont val="Arial Narrow"/>
        <family val="2"/>
      </rPr>
      <t xml:space="preserve"> Teniendo presente que el personal del proceso de Direccionamiento Estratégico dispone de lineamientos estandarizados, documentados y Oficializados por el proceso de Gestión del Talento Humano para la Entidad relacionados con conflicto de intereses en el Sistema de Gestión Integrado, se realizó seguimiento al conocimiento y apropiación sobre dichos lineamientos mediante una encuesta de conocimiento llevada a cabo en noviembre, la cual se remitio por la Jefe OAP mediente correo electrónico.
Evidencia: 1. correo remision cuestionario - 2. Informe de resultados</t>
    </r>
  </si>
  <si>
    <r>
      <rPr>
        <b/>
        <sz val="11"/>
        <rFont val="Arial Narrow"/>
        <family val="2"/>
      </rPr>
      <t>OAP:</t>
    </r>
    <r>
      <rPr>
        <sz val="11"/>
        <rFont val="Arial Narrow"/>
        <family val="2"/>
      </rPr>
      <t xml:space="preserve"> 28/11/2022</t>
    </r>
  </si>
  <si>
    <r>
      <rPr>
        <b/>
        <sz val="11"/>
        <rFont val="Arial Narrow"/>
        <family val="2"/>
      </rPr>
      <t xml:space="preserve">OAP: </t>
    </r>
    <r>
      <rPr>
        <sz val="11"/>
        <rFont val="Arial Narrow"/>
        <family val="2"/>
      </rPr>
      <t>100%</t>
    </r>
  </si>
  <si>
    <r>
      <rPr>
        <b/>
        <sz val="11"/>
        <rFont val="Arial Narrow"/>
        <family val="2"/>
      </rPr>
      <t>OAP:</t>
    </r>
    <r>
      <rPr>
        <sz val="11"/>
        <rFont val="Arial Narrow"/>
        <family val="2"/>
      </rPr>
      <t xml:space="preserve"> Se realizó el recordatorio del procedimiento vigente de conflicto de intereses código GTH_PR_ 30, mediante remisión de un correo electrónico por la Jefatura el 15 de noviembre como mecanismo de socialización del procedimiento.
Anexo 1.correo Recordaotrio del procedimiento</t>
    </r>
  </si>
  <si>
    <r>
      <rPr>
        <b/>
        <sz val="11"/>
        <rFont val="Arial Narrow"/>
        <family val="2"/>
      </rPr>
      <t xml:space="preserve">OAP: </t>
    </r>
    <r>
      <rPr>
        <sz val="11"/>
        <rFont val="Arial Narrow"/>
        <family val="2"/>
      </rPr>
      <t>Con el objetivo de difundir el conocimiento en los diferentes temas técnicos, operativos, transversales para facilitar los procesos de implementación de los diferentes temas transversales que hacen parte del MIPG, se realizó socialización del MIPG de forma general por parte del DAFP (22/09/2022), se participó en la capacitación aplicativo para la  Información Presupuestal de Gasto y Financiamiento en Actividades Ambientales de Colombia (SIGFAC) -DANE (25/10/2022) y se gestionó la capacitación para diciembre del sistema SDMX para la Operación Estadística de Áreas Protegidas inscritas en el RANAP pertenecientes al SINAP.
Evidencias: Anexo 1. Fortalecimiento.</t>
    </r>
  </si>
  <si>
    <r>
      <rPr>
        <b/>
        <sz val="10"/>
        <rFont val="Arial Narrow"/>
        <family val="2"/>
      </rPr>
      <t>OAP:</t>
    </r>
    <r>
      <rPr>
        <sz val="10"/>
        <rFont val="Arial Narrow"/>
        <family val="2"/>
      </rPr>
      <t xml:space="preserve"> Se realizó socialización en el Modelo Integrado de Planeación y Gestión y subsistemas de gestión que lo conforman, mediante jornada socialización de MIPG con el DAFP (22/09/2022), de inducción al Jefe del área protegida de Corales de Rosario y San Bernardo (03/11/2022) y se realizó socialización a la nueva asesora de la OAP (21/11/2022), se realizó socialización spbre el cambio de estructura para el monitoreo de riesgos (01(11/2022) y adicionalmente se realizó piezas de comunicación para divulgación de temas como documentos del SGI y reporte de las Salidas no Conformes que corresponden al subsistema de Calidad.
</t>
    </r>
    <r>
      <rPr>
        <b/>
        <sz val="10"/>
        <rFont val="Arial Narrow"/>
        <family val="2"/>
      </rPr>
      <t xml:space="preserve">Anexo 1. </t>
    </r>
    <r>
      <rPr>
        <sz val="10"/>
        <rFont val="Arial Narrow"/>
        <family val="2"/>
      </rPr>
      <t>Socializaciones y divulgaciones</t>
    </r>
  </si>
  <si>
    <r>
      <rPr>
        <b/>
        <sz val="10"/>
        <rFont val="Arial Narrow"/>
        <family val="2"/>
      </rPr>
      <t>OAP:</t>
    </r>
    <r>
      <rPr>
        <sz val="10"/>
        <rFont val="Arial Narrow"/>
        <family val="2"/>
      </rPr>
      <t xml:space="preserve">  50%</t>
    </r>
  </si>
  <si>
    <r>
      <rPr>
        <b/>
        <sz val="10"/>
        <rFont val="Arial Narrow"/>
        <family val="2"/>
      </rPr>
      <t xml:space="preserve">OAP: </t>
    </r>
    <r>
      <rPr>
        <sz val="10"/>
        <rFont val="Arial Narrow"/>
        <family val="2"/>
      </rPr>
      <t>100%</t>
    </r>
  </si>
  <si>
    <r>
      <t xml:space="preserve">OAP: </t>
    </r>
    <r>
      <rPr>
        <sz val="10"/>
        <rFont val="Arial Narrow"/>
        <family val="2"/>
      </rPr>
      <t>Se desarrolló un encuentro de actores con los diferentes niveles de gestión en donde se impartieron orientaciones sobre el Proceso y los diferentes procedimientos que se encuentran asociados al mismo. Anexo 1. 16112022 Asistencia Encuentro actores Proceso de Cooperación. Socialización del procedimiento al enlace de cooperación de la DTCA realizado el 16-11-2022, mediante reunión y presentación que sintetiza el procedimiento en su versión más actualizada Anexo 2.Lista asistencia_Socialización dtca procedimiento_LC16112022; Anexo 3. PPT SOCIALIZACIÓN- Procedimiento Proyectos Cooperación_LC16112022</t>
    </r>
  </si>
  <si>
    <r>
      <rPr>
        <b/>
        <sz val="11"/>
        <rFont val="Arial Narrow"/>
        <family val="2"/>
      </rPr>
      <t xml:space="preserve">OAP: </t>
    </r>
    <r>
      <rPr>
        <sz val="11"/>
        <rFont val="Arial Narrow"/>
        <family val="2"/>
      </rPr>
      <t>28/11/2022</t>
    </r>
  </si>
  <si>
    <r>
      <rPr>
        <b/>
        <sz val="11"/>
        <rFont val="Arial Narrow"/>
        <family val="2"/>
      </rPr>
      <t xml:space="preserve">OAP: </t>
    </r>
    <r>
      <rPr>
        <sz val="11"/>
        <rFont val="Arial Narrow"/>
        <family val="2"/>
      </rPr>
      <t xml:space="preserve"> Teniendo presente que el personal del proceso de Cooperación Nacional No Oficial e Internacional, dispone de lineamientos estandarizados, documentados y Oficializados por el proceso de Gestión del Talento Humano para la Entidad relacionados con conflicto de intereses en el Sistema de Gestión Integrado, se realizó seguimiento al conocimiento y apropiación sobre dichos lineamientos mediante una encuesta de conocimiento llevada a cabo en noviembre, la cual se remitio por la Jefe OAP mediente correo electrónico.
Evidencia: 1. correo remision cuestionario - 2. Informe de resultados</t>
    </r>
  </si>
  <si>
    <r>
      <rPr>
        <b/>
        <sz val="10"/>
        <color theme="1"/>
        <rFont val="Arial Narrow"/>
        <family val="2"/>
      </rPr>
      <t xml:space="preserve">GTEA: </t>
    </r>
    <r>
      <rPr>
        <sz val="10"/>
        <color theme="1"/>
        <rFont val="Arial Narrow"/>
        <family val="2"/>
      </rPr>
      <t>25/11/2022</t>
    </r>
  </si>
  <si>
    <r>
      <rPr>
        <b/>
        <sz val="10"/>
        <color theme="1"/>
        <rFont val="Arial Narrow"/>
        <family val="2"/>
      </rPr>
      <t xml:space="preserve">GTEA: </t>
    </r>
    <r>
      <rPr>
        <sz val="10"/>
        <color theme="1"/>
        <rFont val="Arial Narrow"/>
        <family val="2"/>
      </rPr>
      <t>40%</t>
    </r>
  </si>
  <si>
    <r>
      <rPr>
        <b/>
        <sz val="10"/>
        <color theme="1"/>
        <rFont val="Arial Narrow"/>
        <family val="2"/>
      </rPr>
      <t>GTEA:</t>
    </r>
    <r>
      <rPr>
        <sz val="10"/>
        <color theme="1"/>
        <rFont val="Arial Narrow"/>
        <family val="2"/>
      </rPr>
      <t xml:space="preserve"> Se realiza recepción y validación del indicador 22 del PAA  del III Trimestre en septiembre de las 6DTs, se adjunta matriz de las validaciones para cada DT. Se genera revisión y envio de concepto del informe de implementación anual del protocolo de Los Colorados. 
Evidencias: MATRIZ PAA DTAN TERCER TRIMESTRE 2022, MATRIZ PAA DTCA reporte septiembre 7-10-2022, ORFEO COLORADOS20226750000563, PAA_2022_SEGUIMIENTO_DTAM_ Octubre,  PAA_Consolidado_DTOR_2022_final septiembre, PAA-2022 FORMATO DE SEGUIMIENTO DTAO Septiembre Reporte y REPORTE PAA-DTPA (ENERO-SEPTIEMBRE).</t>
    </r>
  </si>
  <si>
    <r>
      <rPr>
        <b/>
        <sz val="11"/>
        <color theme="1"/>
        <rFont val="Arial Narrow"/>
        <family val="2"/>
      </rPr>
      <t xml:space="preserve">GTEA: </t>
    </r>
    <r>
      <rPr>
        <sz val="11"/>
        <color theme="1"/>
        <rFont val="Arial Narrow"/>
        <family val="2"/>
      </rPr>
      <t>22/11/2022</t>
    </r>
  </si>
  <si>
    <r>
      <rPr>
        <b/>
        <sz val="11"/>
        <color theme="1"/>
        <rFont val="Arial Narrow"/>
        <family val="2"/>
      </rPr>
      <t>GTEA:</t>
    </r>
    <r>
      <rPr>
        <sz val="11"/>
        <color theme="1"/>
        <rFont val="Arial Narrow"/>
        <family val="2"/>
      </rPr>
      <t xml:space="preserve"> 25/11/2022</t>
    </r>
  </si>
  <si>
    <r>
      <t xml:space="preserve">GTEA: </t>
    </r>
    <r>
      <rPr>
        <sz val="11"/>
        <color theme="1"/>
        <rFont val="Arial Narrow"/>
        <family val="2"/>
      </rPr>
      <t>Se realizó la revisión y control a las salidas relacionadas con trámites permisivos para el tercer trimestre del año, se enviaron a la OAP con el radicado 20222300011983. Se evaluaron 193 salidas en total y se detectaron 3 salidas no conformes para el Permiso de tramite de obras audiovisuales y uso posterior, para las cuales se realizan los tratamientos señalados en el formato respectivo.
Evidencia: Control de Salidas NC 3er Trimestre</t>
    </r>
  </si>
  <si>
    <r>
      <t>GTEA</t>
    </r>
    <r>
      <rPr>
        <sz val="11"/>
        <color theme="1"/>
        <rFont val="Arial Narrow"/>
        <family val="2"/>
      </rPr>
      <t xml:space="preserve">: 25/11/2022
DTAM: 08/11/2022
PNN Churumbelos: 08/11/2022
PNN Alto Fragua: 08/11/2022
PNN Amacyacu: 25/11/2022
PNN  Cahuinarí: 08/11/2022
RNN Nukak: 08/11/2022
SPM Orito: 08/11/2022
PNN Río Puré: 08/11/2022
PNN Yaigojé Apaporis: 08/11/2022
PNN Chiribiquete: 08/11/2022
RNN Puinawai: 10/11/2022
PNN La Paya: 08/11/2022
</t>
    </r>
    <r>
      <rPr>
        <b/>
        <sz val="11"/>
        <color theme="1"/>
        <rFont val="Arial Narrow"/>
        <family val="2"/>
      </rPr>
      <t xml:space="preserve">
</t>
    </r>
  </si>
  <si>
    <r>
      <rPr>
        <b/>
        <sz val="11"/>
        <color theme="1"/>
        <rFont val="Arial Narrow"/>
        <family val="2"/>
      </rPr>
      <t xml:space="preserve">GTEA: </t>
    </r>
    <r>
      <rPr>
        <sz val="11"/>
        <color theme="1"/>
        <rFont val="Arial Narrow"/>
        <family val="2"/>
      </rPr>
      <t>25/11/2022</t>
    </r>
  </si>
  <si>
    <r>
      <rPr>
        <b/>
        <sz val="11"/>
        <rFont val="Arial Narrow"/>
        <family val="2"/>
      </rPr>
      <t xml:space="preserve">GTEA: </t>
    </r>
    <r>
      <rPr>
        <sz val="11"/>
        <rFont val="Arial Narrow"/>
        <family val="2"/>
      </rPr>
      <t xml:space="preserve">24/11/2022
</t>
    </r>
    <r>
      <rPr>
        <b/>
        <sz val="11"/>
        <rFont val="Arial Narrow"/>
        <family val="2"/>
      </rPr>
      <t>DTAM:</t>
    </r>
    <r>
      <rPr>
        <sz val="11"/>
        <rFont val="Arial Narrow"/>
        <family val="2"/>
      </rPr>
      <t xml:space="preserve"> 08/11/2022</t>
    </r>
    <r>
      <rPr>
        <b/>
        <sz val="11"/>
        <rFont val="Arial Narrow"/>
        <family val="2"/>
      </rPr>
      <t xml:space="preserve">
PNN Churumbelos</t>
    </r>
    <r>
      <rPr>
        <sz val="11"/>
        <rFont val="Arial Narrow"/>
        <family val="2"/>
      </rPr>
      <t xml:space="preserve">: 08/11/2022
</t>
    </r>
    <r>
      <rPr>
        <b/>
        <sz val="11"/>
        <rFont val="Arial Narrow"/>
        <family val="2"/>
      </rPr>
      <t>PNN Alto Fragua</t>
    </r>
    <r>
      <rPr>
        <sz val="11"/>
        <rFont val="Arial Narrow"/>
        <family val="2"/>
      </rPr>
      <t xml:space="preserve">: 08/11/2022
</t>
    </r>
    <r>
      <rPr>
        <b/>
        <sz val="11"/>
        <rFont val="Arial Narrow"/>
        <family val="2"/>
      </rPr>
      <t>PNN Cahuinarí</t>
    </r>
    <r>
      <rPr>
        <sz val="11"/>
        <rFont val="Arial Narrow"/>
        <family val="2"/>
      </rPr>
      <t xml:space="preserve">:  08/11/2022
</t>
    </r>
    <r>
      <rPr>
        <b/>
        <sz val="11"/>
        <rFont val="Arial Narrow"/>
        <family val="2"/>
      </rPr>
      <t>RNN Nukak</t>
    </r>
    <r>
      <rPr>
        <sz val="11"/>
        <rFont val="Arial Narrow"/>
        <family val="2"/>
      </rPr>
      <t xml:space="preserve">: 08/11/2022
</t>
    </r>
    <r>
      <rPr>
        <b/>
        <sz val="11"/>
        <rFont val="Arial Narrow"/>
        <family val="2"/>
      </rPr>
      <t>PNN Amacayacu</t>
    </r>
    <r>
      <rPr>
        <sz val="11"/>
        <rFont val="Arial Narrow"/>
        <family val="2"/>
      </rPr>
      <t xml:space="preserve">: 08/11/2022
</t>
    </r>
    <r>
      <rPr>
        <b/>
        <sz val="11"/>
        <rFont val="Arial Narrow"/>
        <family val="2"/>
      </rPr>
      <t>SPM Orito</t>
    </r>
    <r>
      <rPr>
        <sz val="11"/>
        <rFont val="Arial Narrow"/>
        <family val="2"/>
      </rPr>
      <t xml:space="preserve">: 08/11/2022
</t>
    </r>
    <r>
      <rPr>
        <b/>
        <sz val="11"/>
        <rFont val="Arial Narrow"/>
        <family val="2"/>
      </rPr>
      <t>PNN Río Puré</t>
    </r>
    <r>
      <rPr>
        <sz val="11"/>
        <rFont val="Arial Narrow"/>
        <family val="2"/>
      </rPr>
      <t xml:space="preserve">: 08/11/2022
</t>
    </r>
    <r>
      <rPr>
        <b/>
        <sz val="11"/>
        <rFont val="Arial Narrow"/>
        <family val="2"/>
      </rPr>
      <t>PNN Yaigojé</t>
    </r>
    <r>
      <rPr>
        <sz val="11"/>
        <rFont val="Arial Narrow"/>
        <family val="2"/>
      </rPr>
      <t xml:space="preserve">: 08/11/2022
</t>
    </r>
    <r>
      <rPr>
        <b/>
        <sz val="11"/>
        <rFont val="Arial Narrow"/>
        <family val="2"/>
      </rPr>
      <t>PNN Chiribiquete</t>
    </r>
    <r>
      <rPr>
        <sz val="11"/>
        <rFont val="Arial Narrow"/>
        <family val="2"/>
      </rPr>
      <t xml:space="preserve">: 08/11/2022
</t>
    </r>
    <r>
      <rPr>
        <b/>
        <sz val="11"/>
        <rFont val="Arial Narrow"/>
        <family val="2"/>
      </rPr>
      <t>RNN Puinawai:</t>
    </r>
    <r>
      <rPr>
        <sz val="11"/>
        <rFont val="Arial Narrow"/>
        <family val="2"/>
      </rPr>
      <t xml:space="preserve"> 10/11/2022
</t>
    </r>
    <r>
      <rPr>
        <b/>
        <sz val="11"/>
        <rFont val="Arial Narrow"/>
        <family val="2"/>
      </rPr>
      <t>PNN La Paya</t>
    </r>
    <r>
      <rPr>
        <sz val="11"/>
        <rFont val="Arial Narrow"/>
        <family val="2"/>
      </rPr>
      <t xml:space="preserve">: 08/11/2022
</t>
    </r>
    <r>
      <rPr>
        <b/>
        <sz val="11"/>
        <rFont val="Arial Narrow"/>
        <family val="2"/>
      </rPr>
      <t>DTCA:</t>
    </r>
    <r>
      <rPr>
        <sz val="11"/>
        <rFont val="Arial Narrow"/>
        <family val="2"/>
      </rPr>
      <t xml:space="preserve"> 11/11/2022
</t>
    </r>
    <r>
      <rPr>
        <b/>
        <sz val="11"/>
        <rFont val="Arial Narrow"/>
        <family val="2"/>
      </rPr>
      <t>DTOR</t>
    </r>
    <r>
      <rPr>
        <sz val="11"/>
        <rFont val="Arial Narrow"/>
        <family val="2"/>
      </rPr>
      <t xml:space="preserve">: 11/11/2022
</t>
    </r>
    <r>
      <rPr>
        <b/>
        <sz val="11"/>
        <rFont val="Arial Narrow"/>
        <family val="2"/>
      </rPr>
      <t>DTPA</t>
    </r>
    <r>
      <rPr>
        <sz val="11"/>
        <rFont val="Arial Narrow"/>
        <family val="2"/>
      </rPr>
      <t xml:space="preserve">: 25/11/2024
</t>
    </r>
    <r>
      <rPr>
        <b/>
        <sz val="11"/>
        <rFont val="Arial Narrow"/>
        <family val="2"/>
      </rPr>
      <t>DTAN:</t>
    </r>
    <r>
      <rPr>
        <sz val="11"/>
        <rFont val="Arial Narrow"/>
        <family val="2"/>
      </rPr>
      <t xml:space="preserve"> 11/11/2022</t>
    </r>
  </si>
  <si>
    <r>
      <rPr>
        <b/>
        <sz val="11"/>
        <color theme="1"/>
        <rFont val="Arial Narrow"/>
        <family val="2"/>
      </rPr>
      <t>GTEA</t>
    </r>
    <r>
      <rPr>
        <sz val="11"/>
        <color theme="1"/>
        <rFont val="Arial Narrow"/>
        <family val="2"/>
      </rPr>
      <t>: 25/11/2022</t>
    </r>
  </si>
  <si>
    <r>
      <rPr>
        <b/>
        <sz val="11"/>
        <color theme="1"/>
        <rFont val="Arial Narrow"/>
        <family val="2"/>
      </rPr>
      <t xml:space="preserve">GTEA: </t>
    </r>
    <r>
      <rPr>
        <sz val="11"/>
        <color theme="1"/>
        <rFont val="Arial Narrow"/>
        <family val="2"/>
      </rPr>
      <t>33,33%</t>
    </r>
  </si>
  <si>
    <r>
      <t xml:space="preserve">GTEA: </t>
    </r>
    <r>
      <rPr>
        <sz val="11"/>
        <color theme="1"/>
        <rFont val="Arial Narrow"/>
        <family val="2"/>
      </rPr>
      <t>Se reportan 8 transacciones relacionadas con procesos sancionatorios que se mueven desde el nivel central o en las que se apoya a las direcciones territoriales. Evidencia:orfeoReport-2022-11-25 (1)</t>
    </r>
  </si>
  <si>
    <r>
      <rPr>
        <b/>
        <sz val="11"/>
        <color theme="1"/>
        <rFont val="Arial Narrow"/>
        <family val="2"/>
      </rPr>
      <t>DTCA</t>
    </r>
    <r>
      <rPr>
        <sz val="11"/>
        <color theme="1"/>
        <rFont val="Arial Narrow"/>
        <family val="2"/>
      </rPr>
      <t>: 11/11/2022</t>
    </r>
  </si>
  <si>
    <r>
      <t>GTEA</t>
    </r>
    <r>
      <rPr>
        <sz val="11"/>
        <color theme="1"/>
        <rFont val="Arial Narrow"/>
        <family val="2"/>
      </rPr>
      <t>: 50%</t>
    </r>
  </si>
  <si>
    <r>
      <rPr>
        <b/>
        <sz val="11"/>
        <color theme="1"/>
        <rFont val="Arial Narrow"/>
        <family val="2"/>
      </rPr>
      <t>DTCA</t>
    </r>
    <r>
      <rPr>
        <sz val="11"/>
        <color theme="1"/>
        <rFont val="Arial Narrow"/>
        <family val="2"/>
      </rPr>
      <t>:50%</t>
    </r>
  </si>
  <si>
    <r>
      <rPr>
        <b/>
        <sz val="11"/>
        <color theme="1"/>
        <rFont val="Arial Narrow"/>
        <family val="2"/>
      </rPr>
      <t>GTEA:</t>
    </r>
    <r>
      <rPr>
        <sz val="11"/>
        <color theme="1"/>
        <rFont val="Arial Narrow"/>
        <family val="2"/>
      </rPr>
      <t xml:space="preserve"> Se reportan 24  transacciones derivadas de trámites ambientales en el periodo de sptiembre a noviembre de 2022, estas fueron asignadas a los profesionales correspondientes para la ejecución del trámite y respuesta al usuario.
Evidencia: Reporte orfeo septiembre-noviembre 2022</t>
    </r>
  </si>
  <si>
    <r>
      <rPr>
        <b/>
        <sz val="11"/>
        <color theme="1"/>
        <rFont val="Arial Narrow"/>
        <family val="2"/>
      </rPr>
      <t xml:space="preserve">GTEA: </t>
    </r>
    <r>
      <rPr>
        <sz val="11"/>
        <color theme="1"/>
        <rFont val="Arial Narrow"/>
        <family val="2"/>
      </rPr>
      <t>23/11/2022</t>
    </r>
  </si>
  <si>
    <t>PNN Churumbelos: 08/11/2022
PNN Alto Fragua: 08/11/2022
PNN Amacyacu: 25/11/2022
PNN  Cahuinarí: 08/11/2022
RNN Nukak: 08/11/2022
SPM Orito: 08/11/2022
PNN Río Puré: 08/11/2022
PNN Yaigojé Apaporis: 08/11/2022
PNN Chiribiquete: 08/11/2022
RNN Puinawai: 10/11/2022
PNN La Paya: 08/11/2022</t>
  </si>
  <si>
    <t>DTAM: 10%
DTAO: 10%
DTCA:10%
DTAN: 10%
DTOR: 10%
DTPA: 10%</t>
  </si>
  <si>
    <t>PNN Churumbelos: 40%
PNN Alto Fragua: 40%
PNN Cahuinarí: 40%
PNN Anacayacu: 0%
RNN Nukak: 40%
SPM orito: 40%
PNN Río Puré: 40%
PNN Yaigojé Apaporis: 40%
PNN Chiribiquete: 0%
RNN Puinawai: 0%
PNN La Paya: 0%</t>
  </si>
  <si>
    <t xml:space="preserve">
PNN Churumbelos: 40%
PNN Alto Fragua: 40%
PNN Amacayacu: 0%
PNN Cahuinarí: 0%
RNN Nukak: 40%
SPM orito: 40%
PNN Río Puré: 40%
PNN Yaigojé Apaporis: 0%
PNN Chiribiquete: 0%
RNN Puinawai: 0%
PNN La Paya: 0%</t>
  </si>
  <si>
    <t xml:space="preserve">PNN Churumbelos: 20%
PNN Alto Fragua: 20%
PNN Amacayacu: 0%
PNN Cahuinarí: 20%
RNN Nukak: 20%
SPM orito: 20%
PNN Río Puré: 20%
PNN Yaigojé Apaporis: 0%
PNN Chiribiquete: 0%
RNN Puiawai: 0%
PNN La Paya: 0%
</t>
  </si>
  <si>
    <r>
      <rPr>
        <b/>
        <sz val="10"/>
        <rFont val="Arial Narrow"/>
        <family val="2"/>
      </rPr>
      <t>PNN Churumbelos</t>
    </r>
    <r>
      <rPr>
        <sz val="10"/>
        <rFont val="Arial Narrow"/>
        <family val="2"/>
      </rPr>
      <t xml:space="preserve">: Acorde a las acciones de control, con memorando 20225180004543 del 23 de junio de 2022 se envió a la DTAM la actualización del documento PCRP del PNN SCHAW. (Anexo 3_memorando 20225180004543 del 23 de junio de 2022. Anexo 4_Documento PCRP actualizado del PNN SCHAW)
</t>
    </r>
    <r>
      <rPr>
        <b/>
        <sz val="10"/>
        <rFont val="Arial Narrow"/>
        <family val="2"/>
      </rPr>
      <t>PNN Alto Fragua:</t>
    </r>
    <r>
      <rPr>
        <sz val="10"/>
        <rFont val="Arial Narrow"/>
        <family val="2"/>
      </rPr>
      <t xml:space="preserve"> Remito a la DTAM ajuste a la actualización del Plan de Contingencia para el riesgo público mediante el memorando 20225160004293 del 09/06/2022 (Anexo 1 Orfeo ajustes) y fue aprobado el 02/08/2022 con memorando 20221500001653 por la OGR (Anexo 2 Orfeo_Aprobación y documento)
</t>
    </r>
    <r>
      <rPr>
        <b/>
        <sz val="10"/>
        <rFont val="Arial Narrow"/>
        <family val="2"/>
      </rPr>
      <t xml:space="preserve">PNN Cahuinarí:  </t>
    </r>
    <r>
      <rPr>
        <sz val="10"/>
        <rFont val="Arial Narrow"/>
        <family val="2"/>
      </rPr>
      <t xml:space="preserve">El documento fue aprobado mediante memorando 20211500001613 OGR del 30 de junio de 2021 , con el fin de evidenciar su aprobación, se cargan las evidencias en el drive. Se adelantó la socialización del Plan de PCRP con el equipo del área protegida el 3 de agosto de 2022. Anexo 1 pcrp-pnncah-aprobado-2021 - Anexo 2 memorando-aprobación-pcrp-pnncah-2021.  Anexo 3. asistencia-socialización-pcrp-pnncah-3-8-2022  
</t>
    </r>
    <r>
      <rPr>
        <b/>
        <sz val="10"/>
        <rFont val="Arial Narrow"/>
        <family val="2"/>
      </rPr>
      <t xml:space="preserve">RNN Nukak:  </t>
    </r>
    <r>
      <rPr>
        <sz val="10"/>
        <rFont val="Arial Narrow"/>
        <family val="2"/>
      </rPr>
      <t xml:space="preserve">el AP avanza en la actualización del documento PCRP. Anexo 1. Correo trazabilidad - Solicitud de mapas actualización PCRP
</t>
    </r>
    <r>
      <rPr>
        <b/>
        <sz val="10"/>
        <rFont val="Arial Narrow"/>
        <family val="2"/>
      </rPr>
      <t>PNN Amacayacu</t>
    </r>
    <r>
      <rPr>
        <sz val="10"/>
        <rFont val="Arial Narrow"/>
        <family val="2"/>
      </rPr>
      <t xml:space="preserve">:  En el reporte del periodo anterior (abril), el PNN Amacayacu socializó el documento PCRP vigente al interior del equipo,. El PNN Amacayacu programa en el segundo semestre una última socialización para dar cumplimiento al 50% de la acción. 
</t>
    </r>
    <r>
      <rPr>
        <b/>
        <sz val="10"/>
        <rFont val="Arial Narrow"/>
        <family val="2"/>
      </rPr>
      <t>SPM Orito:</t>
    </r>
    <r>
      <rPr>
        <sz val="10"/>
        <rFont val="Arial Narrow"/>
        <family val="2"/>
      </rPr>
      <t xml:space="preserve"> Con Memorando No. 20211500003153 del 22-nov-2021 la OGR del NC, aprobó la actualización del PCRP, el cual fue socializado al equipo del del SF PMOIA. (Anexo1: 05_23_2022_Socialización_Comport_Seguro_equipo SF PMOIA, Anexo 2: 07_22_2022_Socialización del PCRP del SF PMOIA al equipo del AP)
</t>
    </r>
    <r>
      <rPr>
        <b/>
        <sz val="10"/>
        <rFont val="Arial Narrow"/>
        <family val="2"/>
      </rPr>
      <t>PNN Río Puré</t>
    </r>
    <r>
      <rPr>
        <sz val="10"/>
        <rFont val="Arial Narrow"/>
        <family val="2"/>
      </rPr>
      <t xml:space="preserve">:  Para el segundo semestre del 2022 se tiene programado nuevamente facilitar un espacio que permita su socialización. (no se adjuntan evidencias)
</t>
    </r>
    <r>
      <rPr>
        <b/>
        <sz val="10"/>
        <rFont val="Arial Narrow"/>
        <family val="2"/>
      </rPr>
      <t>PNN Yaigojé:</t>
    </r>
    <r>
      <rPr>
        <sz val="10"/>
        <rFont val="Arial Narrow"/>
        <family val="2"/>
      </rPr>
      <t xml:space="preserve"> El plan de contingencia de RP fue aprobado mediante memorando 20211500000893 fecha 14-04-2021 El cual se adjunta como Trazabilidad. Se realiza socialización con el equipo del PAAP, Anexo 1 memo aprobacion PCRP-PNN YAP 14-04-2021.pdf. Se plantea otra reunión para el segundo cuatrimestre. Anexo 2 Lista asiste resumen reunion RP -PNN YAP 27-07-2022.xlsx.
</t>
    </r>
    <r>
      <rPr>
        <b/>
        <sz val="10"/>
        <rFont val="Arial Narrow"/>
        <family val="2"/>
      </rPr>
      <t>PNN Chiribiquete</t>
    </r>
    <r>
      <rPr>
        <sz val="10"/>
        <rFont val="Arial Narrow"/>
        <family val="2"/>
      </rPr>
      <t xml:space="preserve">: El 15 de junio se socializó el PCRP con el equipo del sector Solano donde se enfatiza sobre las medidas, comportamiento general y recomendaciones, que se deben adoptar en actividades que se desarrollan en el AP, en aras de prevenir situaciones de riesgo que puedan afectar al equipo del Parque. Anexo 1 Asisrtencia socialización PCRP_15062022.xlsx. . Anexo 1. AM_Socialización PCRP_15062022. 
</t>
    </r>
    <r>
      <rPr>
        <b/>
        <sz val="10"/>
        <rFont val="Arial Narrow"/>
        <family val="2"/>
      </rPr>
      <t>RNN Puinawai</t>
    </r>
    <r>
      <rPr>
        <sz val="10"/>
        <rFont val="Arial Narrow"/>
        <family val="2"/>
      </rPr>
      <t xml:space="preserve">: Se realizó socialización del PCRP aprobado al equipo del AP. Anexo 1 Listado de Asistencia Socialización Plan de Contingencia y Riesgo Publico RNN Puinawai 15-07-2022
</t>
    </r>
    <r>
      <rPr>
        <b/>
        <sz val="10"/>
        <rFont val="Arial Narrow"/>
        <family val="2"/>
      </rPr>
      <t>PNN La Paya:</t>
    </r>
    <r>
      <rPr>
        <sz val="10"/>
        <rFont val="Arial Narrow"/>
        <family val="2"/>
      </rPr>
      <t xml:space="preserve"> El PNN La Paya cuenta con el PCRP aprobado por la OGR . Se adjunta el soporte como evidencia de lo descrito. El cual se están enviando informes de manera trimestral. 1. Anexo 1 Memorando  orfeo 20211500000403. Se programa socialización para el tercer cuatrimestre.</t>
    </r>
  </si>
  <si>
    <r>
      <rPr>
        <b/>
        <sz val="10"/>
        <rFont val="Arial Narrow"/>
        <family val="2"/>
      </rPr>
      <t xml:space="preserve">PNN Complejo volcánico Doña Juana: </t>
    </r>
    <r>
      <rPr>
        <sz val="10"/>
        <rFont val="Arial Narrow"/>
        <family val="2"/>
      </rPr>
      <t>11/11/2022</t>
    </r>
    <r>
      <rPr>
        <b/>
        <sz val="10"/>
        <rFont val="Arial Narrow"/>
        <family val="2"/>
      </rPr>
      <t xml:space="preserve">
PNN Cueva De Los Guacharos:</t>
    </r>
    <r>
      <rPr>
        <sz val="10"/>
        <rFont val="Arial Narrow"/>
        <family val="2"/>
      </rPr>
      <t xml:space="preserve"> 11/11/2022
</t>
    </r>
    <r>
      <rPr>
        <b/>
        <sz val="10"/>
        <rFont val="Arial Narrow"/>
        <family val="2"/>
      </rPr>
      <t>PNN Las Hermosas:</t>
    </r>
    <r>
      <rPr>
        <sz val="10"/>
        <rFont val="Arial Narrow"/>
        <family val="2"/>
      </rPr>
      <t xml:space="preserve"> 11/11/2022
</t>
    </r>
    <r>
      <rPr>
        <b/>
        <sz val="10"/>
        <rFont val="Arial Narrow"/>
        <family val="2"/>
      </rPr>
      <t>PNN Las Orquideas</t>
    </r>
    <r>
      <rPr>
        <sz val="10"/>
        <rFont val="Arial Narrow"/>
        <family val="2"/>
      </rPr>
      <t xml:space="preserve">: 11/11/2022
</t>
    </r>
    <r>
      <rPr>
        <b/>
        <sz val="10"/>
        <rFont val="Arial Narrow"/>
        <family val="2"/>
      </rPr>
      <t>PNN Los Nevados:</t>
    </r>
    <r>
      <rPr>
        <sz val="10"/>
        <rFont val="Arial Narrow"/>
        <family val="2"/>
      </rPr>
      <t xml:space="preserve"> 11/11/2022
</t>
    </r>
    <r>
      <rPr>
        <b/>
        <sz val="10"/>
        <rFont val="Arial Narrow"/>
        <family val="2"/>
      </rPr>
      <t>PNN Nevado Del Huila:</t>
    </r>
    <r>
      <rPr>
        <sz val="10"/>
        <rFont val="Arial Narrow"/>
        <family val="2"/>
      </rPr>
      <t xml:space="preserve"> 11/11/2022
</t>
    </r>
    <r>
      <rPr>
        <b/>
        <sz val="10"/>
        <rFont val="Arial Narrow"/>
        <family val="2"/>
      </rPr>
      <t xml:space="preserve">PNN Purace: </t>
    </r>
    <r>
      <rPr>
        <sz val="10"/>
        <rFont val="Arial Narrow"/>
        <family val="2"/>
      </rPr>
      <t xml:space="preserve">11/11/2022
</t>
    </r>
    <r>
      <rPr>
        <b/>
        <sz val="10"/>
        <rFont val="Arial Narrow"/>
        <family val="2"/>
      </rPr>
      <t>PNN Selva De Florencia:</t>
    </r>
    <r>
      <rPr>
        <sz val="10"/>
        <rFont val="Arial Narrow"/>
        <family val="2"/>
      </rPr>
      <t xml:space="preserve"> 11/11/2022
</t>
    </r>
    <r>
      <rPr>
        <b/>
        <sz val="10"/>
        <rFont val="Arial Narrow"/>
        <family val="2"/>
      </rPr>
      <t xml:space="preserve">PNN Tatama: </t>
    </r>
    <r>
      <rPr>
        <sz val="10"/>
        <rFont val="Arial Narrow"/>
        <family val="2"/>
      </rPr>
      <t xml:space="preserve">11/11/2022
</t>
    </r>
    <r>
      <rPr>
        <b/>
        <sz val="10"/>
        <rFont val="Arial Narrow"/>
        <family val="2"/>
      </rPr>
      <t>SFF Galeras:</t>
    </r>
    <r>
      <rPr>
        <sz val="10"/>
        <rFont val="Arial Narrow"/>
        <family val="2"/>
      </rPr>
      <t xml:space="preserve"> 11/11/2022
</t>
    </r>
    <r>
      <rPr>
        <b/>
        <sz val="10"/>
        <rFont val="Arial Narrow"/>
        <family val="2"/>
      </rPr>
      <t>SFF Isla de La Corota:</t>
    </r>
    <r>
      <rPr>
        <sz val="10"/>
        <rFont val="Arial Narrow"/>
        <family val="2"/>
      </rPr>
      <t xml:space="preserve"> 11/11/2022
</t>
    </r>
    <r>
      <rPr>
        <b/>
        <sz val="10"/>
        <rFont val="Arial Narrow"/>
        <family val="2"/>
      </rPr>
      <t>SFF Otun Quimbaya:</t>
    </r>
    <r>
      <rPr>
        <sz val="10"/>
        <rFont val="Arial Narrow"/>
        <family val="2"/>
      </rPr>
      <t xml:space="preserve"> 11/11/2022</t>
    </r>
  </si>
  <si>
    <r>
      <rPr>
        <b/>
        <sz val="10"/>
        <rFont val="Arial Narrow"/>
        <family val="2"/>
      </rPr>
      <t>1. PNN Complejo volcánico Doña Juana Cascabel</t>
    </r>
    <r>
      <rPr>
        <sz val="10"/>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Doña Juana – 2022- con anexos. 
</t>
    </r>
    <r>
      <rPr>
        <b/>
        <sz val="10"/>
        <rFont val="Arial Narrow"/>
        <family val="2"/>
      </rPr>
      <t>2. PNN Cueva de Los Guacharos</t>
    </r>
    <r>
      <rPr>
        <sz val="10"/>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Guacharos – 2022- con anexos.
</t>
    </r>
    <r>
      <rPr>
        <b/>
        <sz val="10"/>
        <rFont val="Arial Narrow"/>
        <family val="2"/>
      </rPr>
      <t xml:space="preserve">3. PNN Las Hermosas Gloria Valencia de Castaño: </t>
    </r>
    <r>
      <rPr>
        <sz val="10"/>
        <rFont val="Arial Narrow"/>
        <family val="2"/>
      </rPr>
      <t xml:space="preserve">El AP realizó el informe de seguimiento trimestral de implementación de acciones del protocolo de PVC correspondientes al III trimestre del 2022 revisados por la territorial. Se adjunta informe - Informe PVC III trimestre- Hermosas – 2022- con anexos.
</t>
    </r>
    <r>
      <rPr>
        <b/>
        <sz val="10"/>
        <rFont val="Arial Narrow"/>
        <family val="2"/>
      </rPr>
      <t xml:space="preserve">4. PNN Orquídeas: </t>
    </r>
    <r>
      <rPr>
        <sz val="10"/>
        <rFont val="Arial Narrow"/>
        <family val="2"/>
      </rPr>
      <t xml:space="preserve">El AP realizó el informe de seguimiento trimestral de implementación de acciones del protocolo de PVC correspondientes al III trimestre del 2022 revisados por la territorial. Se adjunta informe - Informe PVC III trimestre- Orquídeas – 2022- con anexos.
</t>
    </r>
    <r>
      <rPr>
        <b/>
        <sz val="10"/>
        <rFont val="Arial Narrow"/>
        <family val="2"/>
      </rPr>
      <t>5. PNN Nevados</t>
    </r>
    <r>
      <rPr>
        <sz val="10"/>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Nevados – 2022- con anexos.
</t>
    </r>
    <r>
      <rPr>
        <b/>
        <sz val="10"/>
        <rFont val="Arial Narrow"/>
        <family val="2"/>
      </rPr>
      <t xml:space="preserve">6. PNN Nevado del Huila </t>
    </r>
    <r>
      <rPr>
        <sz val="10"/>
        <rFont val="Arial Narrow"/>
        <family val="2"/>
      </rPr>
      <t xml:space="preserve">El AP realizó el informe de seguimiento trimestral de implementación de acciones del protocolo de PVC correspondientes al III trimestre del 2022 revisados por la territorial. Se adjunta informe - Informe PVC III trimestre- NHU – 2022- con anexos.
</t>
    </r>
    <r>
      <rPr>
        <b/>
        <sz val="10"/>
        <rFont val="Arial Narrow"/>
        <family val="2"/>
      </rPr>
      <t>7. PNN Puracé</t>
    </r>
    <r>
      <rPr>
        <sz val="10"/>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Puracé – 2022- con anexos.
</t>
    </r>
    <r>
      <rPr>
        <b/>
        <sz val="10"/>
        <rFont val="Arial Narrow"/>
        <family val="2"/>
      </rPr>
      <t>8. PNN Selva de Florencia</t>
    </r>
    <r>
      <rPr>
        <sz val="10"/>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Selva de Florencia – 2022- con anexos.
</t>
    </r>
    <r>
      <rPr>
        <b/>
        <sz val="10"/>
        <rFont val="Arial Narrow"/>
        <family val="2"/>
      </rPr>
      <t>9. PNN Tatamá</t>
    </r>
    <r>
      <rPr>
        <sz val="10"/>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Tatamá – 2022- con anexos.
</t>
    </r>
    <r>
      <rPr>
        <b/>
        <sz val="10"/>
        <rFont val="Arial Narrow"/>
        <family val="2"/>
      </rPr>
      <t>10. SFF Galeras</t>
    </r>
    <r>
      <rPr>
        <sz val="10"/>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Galeras – 2022- con anexos.
</t>
    </r>
    <r>
      <rPr>
        <b/>
        <sz val="10"/>
        <rFont val="Arial Narrow"/>
        <family val="2"/>
      </rPr>
      <t>11. SF Isla de La Corota</t>
    </r>
    <r>
      <rPr>
        <sz val="10"/>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Corota – 2022- con anexos.
</t>
    </r>
    <r>
      <rPr>
        <b/>
        <sz val="10"/>
        <rFont val="Arial Narrow"/>
        <family val="2"/>
      </rPr>
      <t>12. SFF Otún Quimbaya</t>
    </r>
    <r>
      <rPr>
        <sz val="10"/>
        <rFont val="Arial Narrow"/>
        <family val="2"/>
      </rPr>
      <t>: El AP realizó el informe de seguimiento trimestral de implementación de acciones del protocolo de PVC correspondientes al III trimestre del 2022 revisados por la territorial. Se adjunta informe - Informe PVC II trimestre- Otún Quimbaya – 2022- con anexos.</t>
    </r>
  </si>
  <si>
    <t>PNN Complejo volcánico Doña Juana: 11/11/2022
PNN Cueva De Los Guacharos: 11/11/2022
PNN Las Hermosas: 11/11/2022
PNN Las Orquídeas: 
8/11/2022
PNN Los Nevados: 
11/11/2022
PNN Nevado Del Huila: 
11/11/2022
PNN Purace: 9/11/2022
PNN Selva De Florencia: 11/11/2022
PNN Tatamá: 11/11/2022
SFF Galeras: 10/11/2022
SFF Isla De La Corota: 
11/11/2022
SFF Otún Quimbaya: 
11/11/2022</t>
  </si>
  <si>
    <t>PNN Picachos: 50%
PNN Sumapaz: 50%
PNN Chingaza 50%
PNN Macarena 50%
PNN Tinigua: 50%
PNN El Tuparro: 50%
DNMI Cinaruco: 50%</t>
  </si>
  <si>
    <r>
      <rPr>
        <b/>
        <sz val="10"/>
        <rFont val="Arial Narrow"/>
        <family val="2"/>
      </rPr>
      <t>PNN PICACHOS:</t>
    </r>
    <r>
      <rPr>
        <sz val="10"/>
        <rFont val="Arial Narrow"/>
        <family val="2"/>
      </rPr>
      <t xml:space="preserve"> 21/11/2022
</t>
    </r>
    <r>
      <rPr>
        <b/>
        <sz val="10"/>
        <rFont val="Arial Narrow"/>
        <family val="2"/>
      </rPr>
      <t>PNN MACARENA:</t>
    </r>
    <r>
      <rPr>
        <sz val="10"/>
        <rFont val="Arial Narrow"/>
        <family val="2"/>
      </rPr>
      <t xml:space="preserve"> 21/11/2022
</t>
    </r>
    <r>
      <rPr>
        <b/>
        <sz val="10"/>
        <rFont val="Arial Narrow"/>
        <family val="2"/>
      </rPr>
      <t>PNN TINIGUA:</t>
    </r>
    <r>
      <rPr>
        <sz val="10"/>
        <rFont val="Arial Narrow"/>
        <family val="2"/>
      </rPr>
      <t xml:space="preserve"> 21/11/2022
</t>
    </r>
    <r>
      <rPr>
        <b/>
        <sz val="10"/>
        <rFont val="Arial Narrow"/>
        <family val="2"/>
      </rPr>
      <t>PNN CHINGAZA</t>
    </r>
    <r>
      <rPr>
        <sz val="10"/>
        <rFont val="Arial Narrow"/>
        <family val="2"/>
      </rPr>
      <t xml:space="preserve">:21/11/2022
</t>
    </r>
    <r>
      <rPr>
        <b/>
        <sz val="10"/>
        <rFont val="Arial Narrow"/>
        <family val="2"/>
      </rPr>
      <t xml:space="preserve">PNN SUMAPAZ: </t>
    </r>
    <r>
      <rPr>
        <sz val="10"/>
        <rFont val="Arial Narrow"/>
        <family val="2"/>
      </rPr>
      <t xml:space="preserve">21/11/2022
</t>
    </r>
    <r>
      <rPr>
        <b/>
        <sz val="10"/>
        <rFont val="Arial Narrow"/>
        <family val="2"/>
      </rPr>
      <t>PNN EL TUPARRO:</t>
    </r>
    <r>
      <rPr>
        <sz val="10"/>
        <rFont val="Arial Narrow"/>
        <family val="2"/>
      </rPr>
      <t xml:space="preserve"> 21/11/2022
</t>
    </r>
    <r>
      <rPr>
        <b/>
        <sz val="10"/>
        <rFont val="Arial Narrow"/>
        <family val="2"/>
      </rPr>
      <t>DNMI CINARUCO:</t>
    </r>
    <r>
      <rPr>
        <sz val="10"/>
        <rFont val="Arial Narrow"/>
        <family val="2"/>
      </rPr>
      <t xml:space="preserve"> 21/11/2022</t>
    </r>
  </si>
  <si>
    <r>
      <rPr>
        <b/>
        <sz val="10"/>
        <color theme="1"/>
        <rFont val="Arial Narrow"/>
        <family val="2"/>
      </rPr>
      <t>PNN Cordillera de los Picachos</t>
    </r>
    <r>
      <rPr>
        <sz val="10"/>
        <color theme="1"/>
        <rFont val="Arial Narrow"/>
        <family val="2"/>
      </rPr>
      <t xml:space="preserve">: Mediante correo electrónico del 03 de octubre de 2022 el PNN Cordillera de los Picachos remite el informe trimestral de implementación del protocolo de PVC a la Dirección Territorial Orinoquia para revisión y aprobación junto con las evidencias que soportan la gestión, se recibe aprobación para el reporte en el PAA. Evidencia: Informe de PVC trimestral y evidencias de gestión.
</t>
    </r>
    <r>
      <rPr>
        <b/>
        <sz val="10"/>
        <color theme="1"/>
        <rFont val="Arial Narrow"/>
        <family val="2"/>
      </rPr>
      <t>PNN Sumapaz</t>
    </r>
    <r>
      <rPr>
        <sz val="10"/>
        <color theme="1"/>
        <rFont val="Arial Narrow"/>
        <family val="2"/>
      </rPr>
      <t xml:space="preserve">: Se entrega informe del tercer trimestre que documenta en: i)prevención; acciones para mitigar presiones por turismo, incendios y deforestación en los diferentes sectores, ii)vigilancia; recorridos en Chisacá y Laguna Larga (Pasca) para control a turismo no regulado, registrando 15.235 personas que transitan por las vías que conectan la localidad de Sumapaz y municipios vecinos, en su mayoría con intenciones de turismo a quienes se informan de las restricciones del AP.  iii) control; Para este periodo no se reportan acciones sancionatorias, sin embargo, se adelantan acciones de seguimiento a los ya existentes. Evidencias: Informe_Sum_PVC_Trimestre3_yanexos.
</t>
    </r>
    <r>
      <rPr>
        <b/>
        <sz val="10"/>
        <color theme="1"/>
        <rFont val="Arial Narrow"/>
        <family val="2"/>
      </rPr>
      <t>PNN Chingaza</t>
    </r>
    <r>
      <rPr>
        <sz val="10"/>
        <color theme="1"/>
        <rFont val="Arial Narrow"/>
        <family val="2"/>
      </rPr>
      <t xml:space="preserve">: El área protegida  consolida en el Informe de acciones de Prevención, Vigilancia y Control las actividades ejecutadas durante el tercer trimestre del 2022, basada en los recorridos realizados en cada uno de los sectores de manejo y demás acciones de prevención y control.
Anexo 1.1 Informe_pvc_trim_III.
</t>
    </r>
    <r>
      <rPr>
        <b/>
        <sz val="10"/>
        <color theme="1"/>
        <rFont val="Arial Narrow"/>
        <family val="2"/>
      </rPr>
      <t>PNN Sierra de la Macarena</t>
    </r>
    <r>
      <rPr>
        <sz val="10"/>
        <color theme="1"/>
        <rFont val="Arial Narrow"/>
        <family val="2"/>
      </rPr>
      <t xml:space="preserve">: Para este reporte se entrega informe Trimestral junio 2022 aprobado y validad por Dtor. Anexo 1. Infor_PVC_3_Trim_PMac_Sept_2022.
</t>
    </r>
    <r>
      <rPr>
        <b/>
        <sz val="10"/>
        <color theme="1"/>
        <rFont val="Arial Narrow"/>
        <family val="2"/>
      </rPr>
      <t>PNN Tinigua:</t>
    </r>
    <r>
      <rPr>
        <sz val="10"/>
        <color theme="1"/>
        <rFont val="Arial Narrow"/>
        <family val="2"/>
      </rPr>
      <t xml:space="preserve"> Durante el periodo de reporte, el AP no programó recorridos de campo terrestres por situación de riesgo público, pero se adelantó el ejercicio de Vigilancia mediante sensores remotos cubriendo un área de visibilidad de 15.706,09  has, correspondiente al tercer trimestre, completando así un acumulado de 47.312,06 has cubiertas en jornadas de vigilancia en lo que lleva del año 2022, en el marco del protocolo de PVC.
22.1 Prog_Trimestral
22.2 Ejec_Trimestral
22.3 Inf_PVC_Trim_III_2022
</t>
    </r>
    <r>
      <rPr>
        <b/>
        <sz val="10"/>
        <color theme="1"/>
        <rFont val="Arial Narrow"/>
        <family val="2"/>
      </rPr>
      <t>PNN El Tuparro</t>
    </r>
    <r>
      <rPr>
        <sz val="10"/>
        <color theme="1"/>
        <rFont val="Arial Narrow"/>
        <family val="2"/>
      </rPr>
      <t xml:space="preserve">: Se presenta el informe de PVC correspondiente al tercer trimestre de 2022, donde se realizaron acciones de prevención como charlas a comunidad indígena y capacitación al personal del área protegida, en relación con las acciones de vigilancia se llevaron a cabo recorridos de prevención, vigilancia y control acuáticos y terrestres en los sectores Tomo-Maipures y Awia Tuparro, por último, no se ejecutaron acciones de control debido a que no se presentaron infracciones ambientales en el Parque Nacional Natural El Tuparro.  Evidencias - III_PVC, - Correo_PVC.
</t>
    </r>
    <r>
      <rPr>
        <b/>
        <sz val="10"/>
        <color theme="1"/>
        <rFont val="Arial Narrow"/>
        <family val="2"/>
      </rPr>
      <t>DNMI Cinaruco</t>
    </r>
    <r>
      <rPr>
        <sz val="10"/>
        <color theme="1"/>
        <rFont val="Arial Narrow"/>
        <family val="2"/>
      </rPr>
      <t>: aún no cuenta con su protocolo de PVC formulado. Y  las presiones identificas para el AP aún están en proceso de validación por parte del nivel central en el marco de la revisión de su plan de manejo.  Sin embargo, el equipo del área ha venido realizando recorridos de prevención y vigilancia  al interior del área protegida (Anexo 1).</t>
    </r>
  </si>
  <si>
    <r>
      <rPr>
        <b/>
        <sz val="10"/>
        <color theme="1"/>
        <rFont val="Arial Narrow"/>
        <family val="2"/>
      </rPr>
      <t>PNN Cordillera de los Picachos</t>
    </r>
    <r>
      <rPr>
        <sz val="10"/>
        <color theme="1"/>
        <rFont val="Arial Narrow"/>
        <family val="2"/>
      </rPr>
      <t xml:space="preserve">: Teniendo en cuenta lo señalado en la nota de la acción "Nota: La meta corresponde a uno (1), debido a que es un plan de contingencia de riesgo público, el cual posee una vigencia de dos años. Por ende, si el plan fue aprobado en la vigencia anterior, la socialización contará como el cumplimiento total de la acción", el PNN dio cumplimiento con la evidencia presentada en el segundo cuatrimestre de la actual vigencia, evidencia presentada registro de asistencia de fecha 26 de julio de 2022. 
</t>
    </r>
    <r>
      <rPr>
        <b/>
        <sz val="10"/>
        <color theme="1"/>
        <rFont val="Arial Narrow"/>
        <family val="2"/>
      </rPr>
      <t>PNN Sumapaz</t>
    </r>
    <r>
      <rPr>
        <sz val="10"/>
        <color theme="1"/>
        <rFont val="Arial Narrow"/>
        <family val="2"/>
      </rPr>
      <t xml:space="preserve">: El documento de riesgo público se debe actualizar solo hasta el año 2023, por lo que no hay avance para este año, sin embargo se realizó unos ajustes internos sobre personal del Parque y directorio. 
Se realizó socialización del Plan de contingencia de riesgo público al equipo del PNN Sumapaz el día 01-09-2022, en donde se contextualizo al mismo sobre los alcances del plan, rutas, obligaciones y alertas que debe tener presente el AP. Evidencia: Lista_asist_socializ_PCRP_01.09.22.
</t>
    </r>
    <r>
      <rPr>
        <b/>
        <sz val="10"/>
        <color theme="1"/>
        <rFont val="Arial Narrow"/>
        <family val="2"/>
      </rPr>
      <t>PNN Chingaza</t>
    </r>
    <r>
      <rPr>
        <sz val="10"/>
        <color theme="1"/>
        <rFont val="Arial Narrow"/>
        <family val="2"/>
      </rPr>
      <t xml:space="preserve">: En este cuatrimestre se realizó la socialización del Plan de Contingencia de Riesgo Público a dos personas nuevas que ingresaron al equipo de trabajo como contratistas. Anexo 1.2 Socializacion_pcrp_nuevos.
</t>
    </r>
    <r>
      <rPr>
        <b/>
        <sz val="10"/>
        <color theme="1"/>
        <rFont val="Arial Narrow"/>
        <family val="2"/>
      </rPr>
      <t>PNN Sierra de la Macarena:</t>
    </r>
    <r>
      <rPr>
        <sz val="10"/>
        <color theme="1"/>
        <rFont val="Arial Narrow"/>
        <family val="2"/>
      </rPr>
      <t xml:space="preserve"> Se realizo socialización al equipo del AP, taller plan de Riesgo Publico con sus tematicas en el mes de septiembre, se presenta videncia Anexo 1.Presentación de Socialización, Anexo 2.Listado de Asistencia.
</t>
    </r>
    <r>
      <rPr>
        <b/>
        <sz val="10"/>
        <color theme="1"/>
        <rFont val="Arial Narrow"/>
        <family val="2"/>
      </rPr>
      <t>PNN Tinigua</t>
    </r>
    <r>
      <rPr>
        <sz val="10"/>
        <color theme="1"/>
        <rFont val="Arial Narrow"/>
        <family val="2"/>
      </rPr>
      <t xml:space="preserve">: El plan de Contingencia de Riesgo Público correspondiente al PNN tinigua, fue aprobado en el 2021, teniendo que estos planes tienen una vigencia de 2 años y que ya se realizó la socialización del mismo en los dos municipios con Injerencia en el PNN Tinigua, el AP ya realizó cumplimiento total de la acción en el reporte anterior.
</t>
    </r>
    <r>
      <rPr>
        <b/>
        <sz val="10"/>
        <color theme="1"/>
        <rFont val="Arial Narrow"/>
        <family val="2"/>
      </rPr>
      <t>PNN El Tuparro</t>
    </r>
    <r>
      <rPr>
        <sz val="10"/>
        <color theme="1"/>
        <rFont val="Arial Narrow"/>
        <family val="2"/>
      </rPr>
      <t xml:space="preserve">: Se socializó el Plan de Contingencia para Riesgo Público del PNN El Tuparro con el equipo de trabajo. En dicho espacio se expusieron las situaciones a las que está expuesto el personal y algunas recomendaciones a seguir para mitigar el riesgo.  Evidencia - Listado_PCRP
</t>
    </r>
    <r>
      <rPr>
        <b/>
        <sz val="10"/>
        <color theme="1"/>
        <rFont val="Arial Narrow"/>
        <family val="2"/>
      </rPr>
      <t xml:space="preserve">DNMI Cinaruco: </t>
    </r>
    <r>
      <rPr>
        <sz val="10"/>
        <color theme="1"/>
        <rFont val="Arial Narrow"/>
        <family val="2"/>
      </rPr>
      <t>El DNMI Cinaruco cuenta con su plan de riesgo público aprobado mediante el memorando N°20211500002683 con fecha del 14 -10 -2021, de la Oficina de Gestión del Riesgo. El día 14 de octubre de 2022 se adelantó la socialización del mismo, al equipo del área protegida junto al protocolo de seguridad actitud y comportamiento frente al riesgo público (Anexo 2 Anexo 2 14102022 AM Riesgo público)</t>
    </r>
  </si>
  <si>
    <t>PNN Picachos 40%
PNN Sumapaz 40%
PNN Chingaza: 40%
PNN Macarena 40%
PNN Tinigua: 40%
PNN El Tuparro: 40%
DNMI Cinaruco 40%</t>
  </si>
  <si>
    <r>
      <rPr>
        <b/>
        <sz val="10"/>
        <color theme="1"/>
        <rFont val="Arial Narrow"/>
        <family val="2"/>
      </rPr>
      <t>PNN Cordillera de los Picachos:</t>
    </r>
    <r>
      <rPr>
        <sz val="10"/>
        <color theme="1"/>
        <rFont val="Arial Narrow"/>
        <family val="2"/>
      </rPr>
      <t xml:space="preserve"> La acción fue culminada en el segundo cuatrimestre y envío de la evidencia. Evidencia: Culminada 2do. Cuatrimestre 2022.
</t>
    </r>
    <r>
      <rPr>
        <b/>
        <sz val="10"/>
        <color theme="1"/>
        <rFont val="Arial Narrow"/>
        <family val="2"/>
      </rPr>
      <t>PNN Sumapaz</t>
    </r>
    <r>
      <rPr>
        <sz val="10"/>
        <color theme="1"/>
        <rFont val="Arial Narrow"/>
        <family val="2"/>
      </rPr>
      <t xml:space="preserve">: Se realizó la socialización del Plan de Emergencias y Contingencias (PECDN) ante el equipo del Parque Nacional Natural de Sumapaz. Evidencia: Lista_asist_socializ_PECDN_01.09.22
</t>
    </r>
    <r>
      <rPr>
        <b/>
        <sz val="10"/>
        <color theme="1"/>
        <rFont val="Arial Narrow"/>
        <family val="2"/>
      </rPr>
      <t xml:space="preserve">PNN Chingaza: </t>
    </r>
    <r>
      <rPr>
        <sz val="10"/>
        <color theme="1"/>
        <rFont val="Arial Narrow"/>
        <family val="2"/>
      </rPr>
      <t xml:space="preserve">El área protegida realizó la socialización del PECDNS con el equipo interno de trabajo en los puestos de control el cuatrimestre anterior. Sin embargo, se realizó socialización al personal nuevo que se vincula al parque en el periodo reportado. Anexo 1.3.3 Socializacion_pecdns_nuevos.
</t>
    </r>
    <r>
      <rPr>
        <b/>
        <sz val="10"/>
        <color theme="1"/>
        <rFont val="Arial Narrow"/>
        <family val="2"/>
      </rPr>
      <t>PNN Sierra de la Macarena</t>
    </r>
    <r>
      <rPr>
        <sz val="10"/>
        <color theme="1"/>
        <rFont val="Arial Narrow"/>
        <family val="2"/>
      </rPr>
      <t xml:space="preserve">: Se realizo  socialización al equipo del AP  del PECDN con las actualizaciones realizadas al plan contemplados por la oficina encargada. Anexo 1 Ayuda de memoria.
</t>
    </r>
    <r>
      <rPr>
        <b/>
        <sz val="10"/>
        <color theme="1"/>
        <rFont val="Arial Narrow"/>
        <family val="2"/>
      </rPr>
      <t>PNN Tinigua</t>
    </r>
    <r>
      <rPr>
        <sz val="10"/>
        <color theme="1"/>
        <rFont val="Arial Narrow"/>
        <family val="2"/>
      </rPr>
      <t xml:space="preserve">: El plan de Emergencia y Contingencia de Desastres Naturales del  PNN Tinigua, fue aprobado en el 2021, teniendo que estos planes tienen una vigencia de 2 años y que ya se realizó la socialización del mismo con el equipo del PNN Tinigua, por tanto el AP ya realizó cumplimiento total de la acción en el reporte anterior.
</t>
    </r>
    <r>
      <rPr>
        <b/>
        <sz val="10"/>
        <color theme="1"/>
        <rFont val="Arial Narrow"/>
        <family val="2"/>
      </rPr>
      <t>PNN El Tuparro</t>
    </r>
    <r>
      <rPr>
        <sz val="10"/>
        <color theme="1"/>
        <rFont val="Arial Narrow"/>
        <family val="2"/>
      </rPr>
      <t xml:space="preserve">: Teniendo en cuenta que se aproxima la temporada de sequía, donde se presentan la mayor cantidad de incendios de cobertura vegetal, se realizó la socialización del PEC del PNN El Tuparro con el equipo del área protegida. En dicho espacio, se mencionó la responsabilidad que se tiene como primer respondiente, la cual es verificar la existencia del incendio e informar a los respectivos comités de gestión de riesgo municipales y el departamental. Así mismo, se mencionaron las dificultades logísticas que se tienen como vehículos, equipos, personal. Evidencia - Listado_PEC_interno
</t>
    </r>
    <r>
      <rPr>
        <b/>
        <sz val="10"/>
        <color theme="1"/>
        <rFont val="Arial Narrow"/>
        <family val="2"/>
      </rPr>
      <t>DNMI Cinaruco</t>
    </r>
    <r>
      <rPr>
        <sz val="10"/>
        <color theme="1"/>
        <rFont val="Arial Narrow"/>
        <family val="2"/>
      </rPr>
      <t>: El día 6 y 13 de octubre se realizó la socialización del Plan de Emergencias y contingencias al equipo del área protegida vinculado tanto por Parques Nacionales como por Cooperación (Anexo 6)</t>
    </r>
  </si>
  <si>
    <t>PNN Paramillo 11/11/2022
PNN Tayrona 11/11/2022
PNN CGSM 11/11/2022
EL CORCHAL 11/11/2022
PROVIDENCIA 11/11/2022
CRSB 11/11/2022
CORALES DE PROFUNDIDAD 11/11/2022
VIPIS 11/11/2022
LOS COLORADOS 11/11/2022
MACUIRA 11/11/2022
LOS FLAMENCOS 11/11/2022
SNSM 11/11/2022
ACANDÍ 11/11/2022
PORTETE 11/11/2022</t>
  </si>
  <si>
    <t>PNNP: 50%
 TAYRONA 50%
SFF CGSM 50%
SFF CMH 50%
PNN OPMBL 50%
VIPIS 50%
PNN CRSB 50%
PNN CPR 50%
SFF COLORADOS 50%
PNN MACUIRA 50%
SFF LOS FLAMENCOS 50%
PNN SNSM 50%
SF APP 50%
PNN BPK 50%</t>
  </si>
  <si>
    <r>
      <rPr>
        <b/>
        <sz val="10"/>
        <color theme="1"/>
        <rFont val="Arial Narrow"/>
        <family val="2"/>
      </rPr>
      <t>PNN Paramillo</t>
    </r>
    <r>
      <rPr>
        <sz val="10"/>
        <color theme="1"/>
        <rFont val="Arial Narrow"/>
        <family val="2"/>
      </rPr>
      <t xml:space="preserve">: Para este reporte se cuenta con el informe técnico de PVC del trimestre III, que incluye dos acciones de Prevención como fueron la participación en la 60a feria ganadera de Córdoba y la feria del oso y el páramo en Peque. Como acciones de Vigilancia se cuenta con una visibilidad de áreas bajo presión de 1413,74 hectáreas correspondiente al 2,73%, reporte de presiones como deforestación con 92 nuevos polígonos en el mes de julio correspondiente a 166,39 hectáreas deforestadas, tala selectiva con nuevos sitios de acopio en el sector San Jorge, aumento de infraestructura al interior del Parque en el sector Sinú-Manso-Tigre, aumento de cacería de fauna para alimento y como mascota. En acciones de control se cuenta con el avance de los proyectos que conllevan acuerdos de conservación y REP al interior del Parque y en zona aledaña. EVIDENCIA: 2022_09_26 Informe PVC PNN Paramillo Trimestre III.
</t>
    </r>
    <r>
      <rPr>
        <b/>
        <sz val="10"/>
        <color theme="1"/>
        <rFont val="Arial Narrow"/>
        <family val="2"/>
      </rPr>
      <t>PNN Tayrona</t>
    </r>
    <r>
      <rPr>
        <sz val="10"/>
        <color theme="1"/>
        <rFont val="Arial Narrow"/>
        <family val="2"/>
      </rPr>
      <t xml:space="preserve">: Durante el periodo, se realizaron recorridos y actividades de prevención vigilancia y control, en el marco del protocolo establecido y como parte de las actividades de seguimiento a los visitantes a través de la aplicación SMART. Con el objetivo de realizar la presencia en territorio para mantener la implementación del protocolo de Prevención, Vigilancia y Control, en cuanto a situaciones con ocupantes y conductas prohibidas, en las playas, senderos y zonas de camping al interior del área protegida, así como durante las jornadas nocturnas se pernocta en las cabañas salvaguardando los bienes y equipos asignados y en atención a las situaciones que se pudieran presentar.  Evidencia: Riesgo 22. AMMB_FO_30 INFORME PVC.
</t>
    </r>
    <r>
      <rPr>
        <b/>
        <sz val="10"/>
        <color theme="1"/>
        <rFont val="Arial Narrow"/>
        <family val="2"/>
      </rPr>
      <t>SFF CGSM</t>
    </r>
    <r>
      <rPr>
        <sz val="10"/>
        <color theme="1"/>
        <rFont val="Arial Narrow"/>
        <family val="2"/>
      </rPr>
      <t xml:space="preserve">: En este periodo se continúa realizando la implementación del protocolo de PVC sin mayores inconvenientes, más allá de lo señalado por dificultades de acceso por taponamientos (para recorridos acuáticos) y encharcamientos (recorridos terrestres), esta información fue cargada en el respectivo reporte de PAA trimestralmente.  Informe PVC SFF-CGSM III TRIMESTRE 2022 
</t>
    </r>
    <r>
      <rPr>
        <b/>
        <sz val="10"/>
        <color theme="1"/>
        <rFont val="Arial Narrow"/>
        <family val="2"/>
      </rPr>
      <t>SFF Corchal</t>
    </r>
    <r>
      <rPr>
        <sz val="10"/>
        <color theme="1"/>
        <rFont val="Arial Narrow"/>
        <family val="2"/>
      </rPr>
      <t xml:space="preserve">: Se ha continuado con la implementación de su Protocolo de PVC, cuyas acciones ejecutadas fueron presentadas en el reporte de PAA del mes de septiembre mediante Informe Trimestral de PVC (Informe_PVC-Tercer-Trimestre_SFFCMH).
</t>
    </r>
    <r>
      <rPr>
        <b/>
        <sz val="10"/>
        <color theme="1"/>
        <rFont val="Arial Narrow"/>
        <family val="2"/>
      </rPr>
      <t>DTCA-PNNOPMBL</t>
    </r>
    <r>
      <rPr>
        <sz val="10"/>
        <color theme="1"/>
        <rFont val="Arial Narrow"/>
        <family val="2"/>
      </rPr>
      <t xml:space="preserve">: El AP viene implementando su protocolo de PVC y todos los avances ha sido reportados en los informes mensuales del PAA y en los informes trimestrales de PVC (informe PVC_V2_2022_T3) 
</t>
    </r>
    <r>
      <rPr>
        <b/>
        <sz val="10"/>
        <color theme="1"/>
        <rFont val="Arial Narrow"/>
        <family val="2"/>
      </rPr>
      <t xml:space="preserve">VIPIS: </t>
    </r>
    <r>
      <rPr>
        <sz val="10"/>
        <color theme="1"/>
        <rFont val="Arial Narrow"/>
        <family val="2"/>
      </rPr>
      <t xml:space="preserve">Actualmente el área no cuenta con protocolo PVC validado. el área protegida avanzo en la actualización del documento el cual fue enviado por la DTCA a NC mediante orfeo N° 20226550001563 para revisión y aprobación, el día 8 de agosto de 2022, pero no se ha recibido respuesta sobre la actualización del documento, por lo cual, la DTCA mediante orfeo N° 20226550002003 enviado el 7 de octubre de 2022 envió memorando de  Seguimiento Revisión Protocolos de PVC –  VIPIS indicando que no se ha recibido comunicación por parte de NC sobre la aprobación del protocolo. El Área Protegida se encuentra a la espera de respuesta de Nivel Central sobre la actualización del documento de Protocolo de PVC. Evidencia: (Memorando seguimiento a la revisión de los Protocolos de PVC_VIPIS_20226550002003). En todo caso el área realiza las actividades de prevención, vigilancia y control y se reporta en el PAA. Evidencia: (Informe III Trimestre de PVC_ VIPIS)
</t>
    </r>
    <r>
      <rPr>
        <b/>
        <sz val="10"/>
        <color theme="1"/>
        <rFont val="Arial Narrow"/>
        <family val="2"/>
      </rPr>
      <t>PNN CRSB</t>
    </r>
    <r>
      <rPr>
        <sz val="10"/>
        <color theme="1"/>
        <rFont val="Arial Narrow"/>
        <family val="2"/>
      </rPr>
      <t xml:space="preserve">: El área protegida actualmente implementa su protocolo de PVC, los avances del mismo se reportan en el reporte de PAA.  El documento fue enviado a la DTCA y al NC para su aprobación. Se anexa el informe trimestral de PVC e Informe Sico Smart III trimestre
</t>
    </r>
    <r>
      <rPr>
        <b/>
        <sz val="10"/>
        <color theme="1"/>
        <rFont val="Arial Narrow"/>
        <family val="2"/>
      </rPr>
      <t>PNN CPR</t>
    </r>
    <r>
      <rPr>
        <sz val="10"/>
        <color theme="1"/>
        <rFont val="Arial Narrow"/>
        <family val="2"/>
      </rPr>
      <t xml:space="preserve">: El área protegida realiza el tercer reporte trimestral del PAA 2022, correspondiente a los informes de PVC y SICOSMART. Anexo 1. Tercer_infor_trim_PVC_PNN_CPR_2022; Anexo 2. Tercer_infor_SicoSmart_PNN_CPR_2022
</t>
    </r>
    <r>
      <rPr>
        <b/>
        <sz val="10"/>
        <color theme="1"/>
        <rFont val="Arial Narrow"/>
        <family val="2"/>
      </rPr>
      <t>SFF COLORADOS</t>
    </r>
    <r>
      <rPr>
        <sz val="10"/>
        <color theme="1"/>
        <rFont val="Arial Narrow"/>
        <family val="2"/>
      </rPr>
      <t xml:space="preserve">: Para el tercer trimestre de reporte del PAA, se presentó el tercer informe de PVC (Anexo 1. Informe de PVC_Trim III_PAA 2022). Las acciones descritas contemplan el periodo comprendido entre el 15 de junio hasta el 8 de septiembre del 2022 de acuerdo a la programación establecida (Anexo 2. programación-trimestral-de-recorridos PVC), se alcanzó un total de 117 patrullajes por las 5 rutas  de PVC: Cacaos - Carretera – Vivero, Yayal, Polo - Bajo El Cerezo, Cañada La Chana – Rondón, Bajo Grande (Anexo 3. formato_ejecucion_recorridos, Anexo 4. Informe SicoSmart-IIITrimestre). Así mismo, se adelantaron actividades de prevención a partir de la promoción de la participación social y valoración del Área protegida en torno a la estrategia parques en la Escuela y charlas de sensibilización y las acciones de control con el avance en el impulso de las diligencias ordenadas por medio de los actos administrativos. 
</t>
    </r>
    <r>
      <rPr>
        <b/>
        <sz val="10"/>
        <color theme="1"/>
        <rFont val="Arial Narrow"/>
        <family val="2"/>
      </rPr>
      <t>PNN de Macuira</t>
    </r>
    <r>
      <rPr>
        <sz val="10"/>
        <color theme="1"/>
        <rFont val="Arial Narrow"/>
        <family val="2"/>
      </rPr>
      <t xml:space="preserve">: Se sigue implementando el protocolo de PVC, las acciones se describen en el informe de PVC que se entregó como evidencia en el III reporte de PAA (Tercer trimestre). En la coordinación de los recorridos de PVC en los distintos sectores de manejo se han implementado las acciones que se establecen en el protocolo. Anexo: Informe PVC_Trimestre_III_2022.docx; Descrip_Implem_Protoc_PVC_III
</t>
    </r>
    <r>
      <rPr>
        <b/>
        <sz val="10"/>
        <color theme="1"/>
        <rFont val="Arial Narrow"/>
        <family val="2"/>
      </rPr>
      <t>SFF LOS FLAMENCOS</t>
    </r>
    <r>
      <rPr>
        <sz val="10"/>
        <color theme="1"/>
        <rFont val="Arial Narrow"/>
        <family val="2"/>
      </rPr>
      <t xml:space="preserve">: El área protegida avanzó en la actualización del documento el cual fue enviado a la DTCA por correo electrónico el día 18 de agosto de 2022. Luego la DTCA remite al NC mediante orfeo N° 20226550001583 del 19 de agosto de 2022 para revisión y aprobación, pero no se ha recibido respuesta sobre la actualización del documento, por lo cual, desde el AP se realiza el seguimiento a través de correo electrónico en día 29 de septiembre. Así mismo, la DTCA mediante orfeo N° 20226550002003 con fecha del 7 de octubre de 2022 envió memorando de Seguimiento Revisión Protocolos de PVC – SFF LOSFLAMENCOS, indicando que no se ha recibido respuesta ni comunicación de aprobación o retroalimentación por parte de NC. El Área Protegida se encuentra a la espera de respuesta de Nivel Central sobre la actualización del documento de Protocolo de PVC. Además, desde el área protegida se viene dando cumplimiento a los lineamientos de PVC con el desarrollo de los patrullajes en los diferentes sectores de manejo y generando los informes trimestrales. Evidencia 1: Pantallazo correo electrónico- Seguimiento a la revisión del Protocolo PVC del Santuario; Evidencia 2: Memorando 20226550002003 del 07 de octubre de 2022, seguimiento a la revisión de los Protocolos de PVC_SFF los Flamencos; Evidencia 3.  Informe Trimestral III de PVC – SFF Los Flamencos 2022. 
</t>
    </r>
    <r>
      <rPr>
        <b/>
        <sz val="10"/>
        <color theme="1"/>
        <rFont val="Arial Narrow"/>
        <family val="2"/>
      </rPr>
      <t>PNN SNSM</t>
    </r>
    <r>
      <rPr>
        <sz val="10"/>
        <color theme="1"/>
        <rFont val="Arial Narrow"/>
        <family val="2"/>
      </rPr>
      <t xml:space="preserve">: El 2 de agosto de 2022 PNN SNSM recibió el memorando No. 20222300008083 suscrito por el Grupo de Trámites y Evaluación Ambiental, por el cual se acusa recibo del informe de Implementación del Protocolo de PVC del Parque Nacional Natural Sierra Nevada de Santa Marta y se emiten recomendaciones para continuar con la implementación del mismo. Adicional, el AP reportó sus avances en materia de implementación de las acciones de PVC durante el III trimestre de la vigencia 2022, como parte del cumplimiento de los productos del indicador PAA "Porcentaje de informes de seguimiento de prevención, vigilancia y control reportados por las áreas protegidas de PNN” l. Se aportan las evidencias: 2. Informe PVC_V3_2022- Ill Trimestre 2022 Acciones-de-PVC y 3. Remisión de lll Informe trimestre de PVC a DTCA.
</t>
    </r>
    <r>
      <rPr>
        <b/>
        <sz val="10"/>
        <color theme="1"/>
        <rFont val="Arial Narrow"/>
        <family val="2"/>
      </rPr>
      <t>SF ACANDÍ</t>
    </r>
    <r>
      <rPr>
        <sz val="10"/>
        <color theme="1"/>
        <rFont val="Arial Narrow"/>
        <family val="2"/>
      </rPr>
      <t xml:space="preserve">: El área protegida cuenta con un protocolo de prevención, vigilancia y control aprobado por la entidad. Durante el tercer cuatrimestre con recursos de gobierno nacional se logró contratar a cuatro técnicos, uno encargado de liderar todo el proceso de PVC, dos para apoyar los recorridos marinos y terrestres y un cuarto quien es el encargado de conducir la embarcación que se contrató para realizar los recorridos en el santuario, además, un operario para apoyar los recorridos de PVC. Por otro lado, se concertó la programación de PVC para desarrollar los recorridos marinos con el Consejo Comunitario COCOMASUR, sin embargo, debido al siniestro que sufrió la embarcación por la creciente que presentó el rio Acandí el 13-05-2022 esta no está en funcionamiento. Se realizaron gestiones ante WWF Colombia y se pudo generar un contrato de suministro de transporte el cual le ha permitido al equipo del Santuario poder desarrollar recorridos marinos costeros al interior de toda el área protegida, lo que le ha permitido cumplir con los indicadores de PVC. Evidencia: Anexo 1. Informe de Protocolo de PVC III trimestre 2022 – SF APP.
</t>
    </r>
    <r>
      <rPr>
        <b/>
        <sz val="10"/>
        <color theme="1"/>
        <rFont val="Arial Narrow"/>
        <family val="2"/>
      </rPr>
      <t>PNN BAHIA PORTETE:</t>
    </r>
    <r>
      <rPr>
        <sz val="10"/>
        <color theme="1"/>
        <rFont val="Arial Narrow"/>
        <family val="2"/>
      </rPr>
      <t xml:space="preserve">  Durante el periodo el área protegida realiza el tercer reporte trimestral el PAA 2022, correspondiente a los informes de PVC  ANEXO_1_Informe_III_Trimestre_2022_BPK</t>
    </r>
  </si>
  <si>
    <t>PNN PARAMILLO: 50%
PNN Tayrona: 50%
SFF CGSM:50%
SFF El Corchal: 50%
PNN Old Providence: 50%
VIPIS: 50%
PNN CRSB: 50%
PNN CORALES DE PROFUNDIDAD: 50%
SFF Los colorados: 50%
PNN Macuira: 50%
SFF Los Flamencos: 50%
PNN SNSM: 50%
SF Acandí: 50%
PNN Portete: 50%</t>
  </si>
  <si>
    <r>
      <rPr>
        <b/>
        <sz val="10"/>
        <color theme="1"/>
        <rFont val="Arial Narrow"/>
        <family val="2"/>
      </rPr>
      <t xml:space="preserve">PNN PARAMILLO: </t>
    </r>
    <r>
      <rPr>
        <sz val="10"/>
        <color theme="1"/>
        <rFont val="Arial Narrow"/>
        <family val="2"/>
      </rPr>
      <t xml:space="preserve">El día 27 de octubre el Plan de Contingencia en Riesgo Público del PNN Paramillo fue dado a conocer a todo el personal asistente a la convocatoria de socialización, mediante reunión virtual. EVIDENCIA: 2022_10_27 Presentación socialización PRP personal PNN Paramillo. 2022_10_27 Lista asistencia socialización PRP y Lección de punto AL.
</t>
    </r>
    <r>
      <rPr>
        <b/>
        <sz val="10"/>
        <color theme="1"/>
        <rFont val="Arial Narrow"/>
        <family val="2"/>
      </rPr>
      <t>PNN TAYRONA:</t>
    </r>
    <r>
      <rPr>
        <sz val="10"/>
        <color theme="1"/>
        <rFont val="Arial Narrow"/>
        <family val="2"/>
      </rPr>
      <t xml:space="preserve"> El Plan de Contingencia de Riesgo Público del PNN Tayrona, se encuentra aprobado mediante MEMORANDO 20211500000703. Durante este reporte se realizaron socializaciones del Plan de Contingencias por Riesgo Público al equipo de trabajo del PNN Tayrona. Evidencia: 28092022 Socialización Plan de Emergencia y Contingencia de Riesgos Público1
</t>
    </r>
    <r>
      <rPr>
        <b/>
        <sz val="10"/>
        <color theme="1"/>
        <rFont val="Arial Narrow"/>
        <family val="2"/>
      </rPr>
      <t>SFF CGSM:</t>
    </r>
    <r>
      <rPr>
        <sz val="10"/>
        <color theme="1"/>
        <rFont val="Arial Narrow"/>
        <family val="2"/>
      </rPr>
      <t xml:space="preserve"> El día 08 de noviembre el Plan de Contingencia en Riesgo Público del SFF CGSM fue dado a conocer a todo el personal asistente a la convocatoria de socialización, mediante reunión virtual. LISTA DE ASISTENCIA socialización plan de riesgo público.xlsx - GD_FO_02 . Adicionalmente se dio respuesta a la solicitud OGR: revisión instrumentos sobre manejo de Riesgo público, mediante correo electrónico. Solicitud OGR_ revisión instrumentos sobre manejo de Riesgo público.
</t>
    </r>
    <r>
      <rPr>
        <b/>
        <sz val="10"/>
        <color theme="1"/>
        <rFont val="Arial Narrow"/>
        <family val="2"/>
      </rPr>
      <t xml:space="preserve">PNNSFF CMH: </t>
    </r>
    <r>
      <rPr>
        <sz val="10"/>
        <color theme="1"/>
        <rFont val="Arial Narrow"/>
        <family val="2"/>
      </rPr>
      <t xml:space="preserve">El día 14 de octubre se realiza la socialización del Plan de Riesgo Público por parte del encargado del tema en el área protegida, a todo el personal del Santuario. Esta socialización se realizó de forma virtual debido a imposibilidad de movilización a causa del invierno. (Evidencias: Socialización PRP-PLEC-SFFCMH_14102022 - GAINF_FO_04). Presentación_Plan_Riesgo_Público).
</t>
    </r>
    <r>
      <rPr>
        <b/>
        <sz val="10"/>
        <color theme="1"/>
        <rFont val="Arial Narrow"/>
        <family val="2"/>
      </rPr>
      <t>PNN OLD PROVIDENCE</t>
    </r>
    <r>
      <rPr>
        <sz val="10"/>
        <color theme="1"/>
        <rFont val="Arial Narrow"/>
        <family val="2"/>
      </rPr>
      <t xml:space="preserve">: Teniendo en cuenta que el Plan de Riesgo Público del Área Protegida fue aprobado el 01-12-2020 y debe actualizarse en esta vigencia se ha venido trabajando en su actualización. Dicho documento actualizado fue enviado a la DT Caribe mediante Memorando N° 20226690005163 de fecha 20-10-2022 para su revisión y remisión al nivel Central (REMISIÓN PLAN DE RIESGO A LA DTCA ACTUALIZADO); (PLANRIESGOPUBLICOactualizadooctubre_2022). Así mismo una vez revisado y validado por la profesional de riesgos de la DTCA, fue remitido al Dr. Carlos Ortegón Jefe encargado de la OGR de la entidad para su revisión y aprobación (REMISIÓN DEL PLAN DE RIESGO PÚBLICO ACTUALIZADO DEL PNN OPMBL). Una vez sea aprobado, se hará la socialización del mismo con el equipo del AP.
</t>
    </r>
    <r>
      <rPr>
        <b/>
        <sz val="10"/>
        <color theme="1"/>
        <rFont val="Arial Narrow"/>
        <family val="2"/>
      </rPr>
      <t>VIPIS</t>
    </r>
    <r>
      <rPr>
        <sz val="10"/>
        <color theme="1"/>
        <rFont val="Arial Narrow"/>
        <family val="2"/>
      </rPr>
      <t xml:space="preserve">: El Área protegida cuenta el Plan de Riesgo Público actualizado y aprobado según memorando con radicado No. 20211500000253 del 22-enero-2021. El día 2 de septiembre se realizó la socialización del Plan de Riesgo Público  a la Alcaldía de Sitio nuevo y Miembros de la comunidad en la Inspección de Palermo. Evidencia : Lista de Asistencia Socialización Riesgo Público
</t>
    </r>
    <r>
      <rPr>
        <b/>
        <sz val="10"/>
        <color theme="1"/>
        <rFont val="Arial Narrow"/>
        <family val="2"/>
      </rPr>
      <t>PNN CRSB</t>
    </r>
    <r>
      <rPr>
        <sz val="10"/>
        <color theme="1"/>
        <rFont val="Arial Narrow"/>
        <family val="2"/>
      </rPr>
      <t xml:space="preserve">: De acuerdo al cronograma de capacitaciones del AP, se realizó la socialización del plan de riesgo público al interior del equipo de trabajo, en cuyo espacio se tomaron insumos para la próxima actualización del mismo. Evidencia: INFORME SOCIALIZACIÓN 
</t>
    </r>
    <r>
      <rPr>
        <b/>
        <sz val="10"/>
        <color theme="1"/>
        <rFont val="Arial Narrow"/>
        <family val="2"/>
      </rPr>
      <t>PNN CPR</t>
    </r>
    <r>
      <rPr>
        <sz val="10"/>
        <color theme="1"/>
        <rFont val="Arial Narrow"/>
        <family val="2"/>
      </rPr>
      <t xml:space="preserve">: El área protegida alcanzó el cumplimiento total de la acción durante el primer reporte cuatrimestral. Durante este periodo no se han presentado situaciones de riesgo público para el área protegida. La hoja metodológica menciona textualmente: “El reporte se realizará de acuerdo a las situaciones de riesgo público que se presenten en el periodo de vigencia. Las áreas protegidas en las cuales no se presenten situaciones de riesgo público, no serán necesario su reporte y no afectará la meta programada por cada DT” .Se envío oficio con radicado No.20226670000961, con fecha 13/09/2022, a Guardacostas de Cartagena y Coveñas; Capitanía de Puerto de Cartagena y Coveñas, la Base Naval ARC y la DIMAR, la conformación de un Comité Local Interinstitucional, que involucra la participación del PNN Corales de Profundidad y PNN Los Corales del Rosario y de San Bernardo. Con motivo de desarrollar acciones, en las siguientes temáticas: 1) Tránsito de embarcaciones; 2) Pesca Ilegal, 3) Infraestructura Submarina de Telecomunicaciones; 4) Patrimonio Cultural Sumergido; 5) Planificación Espacial Marina y Costera; 6) Gestión del Riesgo; 7) Riesgo Público; 8) Vida Silvestre; 9) Capacitación y 10) Señalización marítima. Anexo 1. 120226670000961_00001_Oficio_ARC_DIMAR_PNNC_13_09_2022
</t>
    </r>
    <r>
      <rPr>
        <b/>
        <sz val="10"/>
        <color theme="1"/>
        <rFont val="Arial Narrow"/>
        <family val="2"/>
      </rPr>
      <t>SFF LOS COLORADOS</t>
    </r>
    <r>
      <rPr>
        <sz val="10"/>
        <color theme="1"/>
        <rFont val="Arial Narrow"/>
        <family val="2"/>
      </rPr>
      <t xml:space="preserve">: El área protegida alcanzó el cumplimiento total de la acción durante el primer reporte cuatrimestral, teniendo en cuenta que el Plan de Contingencia de Riesgo público del SFF Los Colorados fue aprobado el 12 de agosto de 2021, mediante memorando N°20211500001883 y tiene una vigencia de dos años a partir de su aprobación. Además, el día 24 de marzo de 2022, se realizó la socialización con organismos de socorro, entidades militares y de policía del municipio de San Juan Nepomuceno y zonas aledañas.
</t>
    </r>
    <r>
      <rPr>
        <b/>
        <sz val="10"/>
        <color theme="1"/>
        <rFont val="Arial Narrow"/>
        <family val="2"/>
      </rPr>
      <t>PNN MACUIRA</t>
    </r>
    <r>
      <rPr>
        <sz val="10"/>
        <color theme="1"/>
        <rFont val="Arial Narrow"/>
        <family val="2"/>
      </rPr>
      <t xml:space="preserve">: La funcionaria del AP encargada del tema de riesgo público socializó la información consignada en el documento aprobado por el nivel de decisión correspondiente en el nivel central mediante memorando No. 20211500003313 del 29 de noviembre de 2021, y de acuerdo con la actividad siete (7) del procedimiento AAMB_PR_07_Gestion_del_riesgo_publico_V5 [XLS] del sistema integrado de gestión, vigente desde el 01-octubre-2020. Para la próxima vigencia debe iniciarse la actualización del documento; sin embargo, se aplican las acciones descritas en el documento para minimizar los riesgos ante cualquier evento que pueda ocurrir en el transcurso de una actividad o desplazamiento hacia el AP. Evidencias: Acta-de-reunion_v_3_Socializacion_PRP_PNNMCU; Asistencia_Socializacion_PRP_PNNdeMacuira_24-10-22 (1); Presentacion PRP al equipo PNN de Macuira, 24-10-22 (1).
</t>
    </r>
    <r>
      <rPr>
        <b/>
        <sz val="10"/>
        <color theme="1"/>
        <rFont val="Arial Narrow"/>
        <family val="2"/>
      </rPr>
      <t>SFF LOS FLAMENCOS</t>
    </r>
    <r>
      <rPr>
        <sz val="10"/>
        <color theme="1"/>
        <rFont val="Arial Narrow"/>
        <family val="2"/>
      </rPr>
      <t xml:space="preserve">: El Santuario Los Flamencos cuenta con Plan de Riesgo Público aprobado a través de memorando 20211500001763 de fecha 30 de julio de 2021.  El área protegida alcanzo el cumplimiento total de la acción durante el primer reporte cuatrimestral ya que se realizó la socialización del Plan de Riesgo Público al equipo de trabajo del Santuario Los Flamencos el día 30 de marzo de 2022. 
</t>
    </r>
    <r>
      <rPr>
        <b/>
        <sz val="10"/>
        <color theme="1"/>
        <rFont val="Arial Narrow"/>
        <family val="2"/>
      </rPr>
      <t>PNN SNSM</t>
    </r>
    <r>
      <rPr>
        <sz val="10"/>
        <color theme="1"/>
        <rFont val="Arial Narrow"/>
        <family val="2"/>
      </rPr>
      <t xml:space="preserve">: La Oficina de Gestión del Riesgo de PNNC APROBÓ la actualización del Plan de Contingencia para el Riesgo Público – PCRP del Parque Nacional Natural Sierra Nevada de Santa Marta mediante el memorando 20211500003333 del 30 de noviembre de 2021, por lo cual, el instrumento se encuentra en implementación  En el marco de la implementación del PCRP, durante el mes de septiembre de 2022 se realizaron dos jornadas de socialización del Plan, así: Sept. 12 de 2022, en las oficinas del AP en la DTCA y el 23 de septiembre en la Estación de San Lorenzo, al equipo de enlaces profesionales indígenas y expertos locales indígenas vinculados por WWF mediante el Fondo Colombia en Paz. Se participó de la capacitación dada por el Nivel Central en riesgo Publico, donde se trabajan las temáticas legales y los ejercicios prácticos de la implementación de las acciones, las tipologías y las causas del Riesgo Público. Se aportan las evidencias: 1 1. Listado asistencia Socialización  Sep 12; 2. Lista Asistencia_Socializacion _Sep 23; 3. Fotos socialización.
</t>
    </r>
    <r>
      <rPr>
        <b/>
        <sz val="10"/>
        <color theme="1"/>
        <rFont val="Arial Narrow"/>
        <family val="2"/>
      </rPr>
      <t>SF ACANDÍ</t>
    </r>
    <r>
      <rPr>
        <sz val="10"/>
        <color theme="1"/>
        <rFont val="Arial Narrow"/>
        <family val="2"/>
      </rPr>
      <t xml:space="preserve">: Esta actividad ya se realizó y se evidenció en el reporte del pasado periodo
</t>
    </r>
    <r>
      <rPr>
        <b/>
        <sz val="10"/>
        <color theme="1"/>
        <rFont val="Arial Narrow"/>
        <family val="2"/>
      </rPr>
      <t>PNN BPK</t>
    </r>
    <r>
      <rPr>
        <sz val="10"/>
        <color theme="1"/>
        <rFont val="Arial Narrow"/>
        <family val="2"/>
      </rPr>
      <t>: Esta actividad ya se realizó y se evidenció en el reporte del pasado periodo.</t>
    </r>
  </si>
  <si>
    <t>PNN Paramillo 20%
PNN Tayrona 20%
PNN CGSM 20%
EL CORCHAL 20%
PROVIDENCIA 20%
CRSB 20%
CORALES DE PROFUNDIDAD 20%
VIPIS 20%
LOC COLORADOS 20%
MACUIRA 20%
LOS FLAMENCOS 20%
SNSM 20%
ACANDÍ 20%
PORTETE 20%</t>
  </si>
  <si>
    <t>Paramillo 11/11/2022
PNN Tayrona 11/11/2022
PNN CGSM 11/11/2022
EL CORCHAL 11/11/2022
PROVIDENCIA 11/11/2022
CRSB 11/11/2022
CORALES DE PROFPNN UNDIDAD 11/11/2022
VIPIS 11/11/2022
LOS COLORADOS 11/11/2022
MACUIRA 11/11/2022
LOS FLAMENCOS 11/11/2022
SNSM 11/11/2022
ACANDÍ 11/11/2022
PORTETE 11/11/2022</t>
  </si>
  <si>
    <t>PNN PARAMILLO: 40% 
PNN Tayrona: 40% 
SFF CGSM: 40% 
SFF El Corchal: 40% 
PNNOPMBL: 40% 
VIPIS: 40% 
PNN CRSB: 40% 
PNN Corales de Profundidad: 40% 
SFF Los colorados: 40% 
PNN Macuira: 40% 
SFF Los Flamencos: 40% 
PNN SNSM: 40% 
SF Acandí: 40% 
PNN Bahía Portete: 40%</t>
  </si>
  <si>
    <t>PNN PARAMILLO:40%
PNN Tayrona: 40%
SFF CGSM: 40%
SFF El Corchal: 40%
PNNOPMBL: 40%
VIPIS: 40%
PNN CRSB: 40%
PNN Corales de Profundidad:  40%
SFF Los colorados: 40%
PNN Macuira: 40%
SFF Los Flamencos:  40%
PN SNSM: 40%
SF Acandí: 40%
PNN Bahía Portete: 40%</t>
  </si>
  <si>
    <r>
      <rPr>
        <b/>
        <sz val="10"/>
        <color theme="1"/>
        <rFont val="Arial Narrow"/>
        <family val="2"/>
      </rPr>
      <t>PNNP:</t>
    </r>
    <r>
      <rPr>
        <sz val="10"/>
        <color theme="1"/>
        <rFont val="Arial Narrow"/>
        <family val="2"/>
      </rPr>
      <t xml:space="preserve"> Esta actividad ya fue cumplida y debidamente reportada en el periodo anterior precisando que El 27 de julio se realizó socialización del Plan de Emergencias y Contingencias por Desastres Naturales del PNN Paramillo al personal del Área protegida. 
</t>
    </r>
    <r>
      <rPr>
        <b/>
        <sz val="10"/>
        <color theme="1"/>
        <rFont val="Arial Narrow"/>
        <family val="2"/>
      </rPr>
      <t xml:space="preserve">TAYRONA: </t>
    </r>
    <r>
      <rPr>
        <sz val="10"/>
        <color theme="1"/>
        <rFont val="Arial Narrow"/>
        <family val="2"/>
      </rPr>
      <t xml:space="preserve">Se realizaron dos jornadas de socialización del PLEC al equipo del AP. Evidencias: Anexo 1. 13092022 socialización PLEC - Sector Bahía Concha.pdf; Anexo 2. 29092022 socialización PLEC equipo PNN Tayrona.pdf; Anexo 3. fotos socialización sector bahía concha
</t>
    </r>
    <r>
      <rPr>
        <b/>
        <sz val="10"/>
        <color theme="1"/>
        <rFont val="Arial Narrow"/>
        <family val="2"/>
      </rPr>
      <t xml:space="preserve">CGSM: </t>
    </r>
    <r>
      <rPr>
        <sz val="10"/>
        <color theme="1"/>
        <rFont val="Arial Narrow"/>
        <family val="2"/>
      </rPr>
      <t xml:space="preserve">Se realizó jornada de capacitación el día 02/09/2022 al personal del SFFCGSM. Evidencias: Listado Asistencia Socialización PLEC; Socialización del PLEC 02092022
</t>
    </r>
    <r>
      <rPr>
        <b/>
        <sz val="10"/>
        <color theme="1"/>
        <rFont val="Arial Narrow"/>
        <family val="2"/>
      </rPr>
      <t>SFF CMH</t>
    </r>
    <r>
      <rPr>
        <sz val="10"/>
        <color theme="1"/>
        <rFont val="Arial Narrow"/>
        <family val="2"/>
      </rPr>
      <t xml:space="preserve">: El día 14 de octubre se realiza la socialización del Plan de Emergencias y Contingencias por parte del encargado del tema en el área protegida, a todo el personal del Santuario. Esta socialización se realizó de forma virtual debido a imposibilidad de movilización a causa del invierno. (Evidencias: Socialización PRP-PLEC-SFFCMH_14102022 - GAINF_FO_04; Presentación_Riesgos_Naturales-2022).
</t>
    </r>
    <r>
      <rPr>
        <b/>
        <sz val="10"/>
        <color theme="1"/>
        <rFont val="Arial Narrow"/>
        <family val="2"/>
      </rPr>
      <t>PNN OPMBL</t>
    </r>
    <r>
      <rPr>
        <sz val="10"/>
        <color theme="1"/>
        <rFont val="Arial Narrow"/>
        <family val="2"/>
      </rPr>
      <t xml:space="preserve">: Esta acción de control fue ejecutada y evidenciada en el reporte del periodo anterior.
</t>
    </r>
    <r>
      <rPr>
        <b/>
        <sz val="10"/>
        <color theme="1"/>
        <rFont val="Arial Narrow"/>
        <family val="2"/>
      </rPr>
      <t>VIPIS</t>
    </r>
    <r>
      <rPr>
        <sz val="10"/>
        <color theme="1"/>
        <rFont val="Arial Narrow"/>
        <family val="2"/>
      </rPr>
      <t xml:space="preserve">: Esta acción de control fue ejecutada y evidenciada en el reporte del periodo anterior.
</t>
    </r>
    <r>
      <rPr>
        <b/>
        <sz val="10"/>
        <color theme="1"/>
        <rFont val="Arial Narrow"/>
        <family val="2"/>
      </rPr>
      <t>PNN CRSB</t>
    </r>
    <r>
      <rPr>
        <sz val="10"/>
        <color theme="1"/>
        <rFont val="Arial Narrow"/>
        <family val="2"/>
      </rPr>
      <t xml:space="preserve">: De acuerdo al cronograma del AP se realizó la socialización del pan de emergencia y contingencia, al interior del equipo de trabajo, teniendo en cuenta que hay amenazas compartidas y la presencia de las AP SSF Corchal y PNN Corales de Profundidad la socialización se realizó conjuntamente. Evidencia: Socialización interna 16092022
</t>
    </r>
    <r>
      <rPr>
        <b/>
        <sz val="10"/>
        <color theme="1"/>
        <rFont val="Arial Narrow"/>
        <family val="2"/>
      </rPr>
      <t>PNN CRP</t>
    </r>
    <r>
      <rPr>
        <sz val="10"/>
        <color theme="1"/>
        <rFont val="Arial Narrow"/>
        <family val="2"/>
      </rPr>
      <t xml:space="preserve">: EL PNN CRP alcanzo el cumplimiento total de la acción durante el segundo reporte cuatrimestral.
</t>
    </r>
    <r>
      <rPr>
        <b/>
        <sz val="10"/>
        <color theme="1"/>
        <rFont val="Arial Narrow"/>
        <family val="2"/>
      </rPr>
      <t>SFF LOS COLORADOS</t>
    </r>
    <r>
      <rPr>
        <sz val="10"/>
        <color theme="1"/>
        <rFont val="Arial Narrow"/>
        <family val="2"/>
      </rPr>
      <t xml:space="preserve">: El área protegida alcanzó el cumplimiento total de la acción durante el primer reporte cuatrimestral, al respecto, el Plan de emergencias y Contingencias por Desastres Naturales y Socio naturales del SFF Los Colorados, fue aprobado mediante memorando 20201500003133 del 28 de diciembre del 2020 y la socialización con el equipo del SFF Los Colorados se llevó a cabo el día 22 de febrero de 2022, esta socialización fue evidenciada en el reporte del primer cuatrimestre
</t>
    </r>
    <r>
      <rPr>
        <b/>
        <sz val="10"/>
        <color theme="1"/>
        <rFont val="Arial Narrow"/>
        <family val="2"/>
      </rPr>
      <t>PNN MACUIRA</t>
    </r>
    <r>
      <rPr>
        <sz val="10"/>
        <color theme="1"/>
        <rFont val="Arial Narrow"/>
        <family val="2"/>
      </rPr>
      <t xml:space="preserve">: El día 3 de Noviembre de 2022 la funcionaria encargada del tema socializó el Plan de Emergencia y Contingencia para Desastres Naturales (PLECDN). Durante la socialización el equipo de trabajo comprendió la pertinencia de tener esta información en un documento, lo cual repercute en la toma de decisiones importantes que salvaguardan la vida en el ejercicio de la Autoridad ambiental y todas las actividades inherentes a la conservación de los recursos ecosistémicos en el área protegida, más en las condiciones de este último cuatrimestre donde se han intensificado las ondas tropicales y huracanes en la zona con eventos fuertes que han causado daños materiales en algunos corregimientos cercanos al mar. Evidencia: Asistencia Socialización PECDNS PNNMCU 3-11-22; Presentacion_PECDNS_PNN_de_Macuira_nov-22
</t>
    </r>
    <r>
      <rPr>
        <b/>
        <sz val="10"/>
        <color theme="1"/>
        <rFont val="Arial Narrow"/>
        <family val="2"/>
      </rPr>
      <t>SFF LOS FLAMENCOS</t>
    </r>
    <r>
      <rPr>
        <sz val="10"/>
        <color theme="1"/>
        <rFont val="Arial Narrow"/>
        <family val="2"/>
      </rPr>
      <t xml:space="preserve">:  El área protegida alcanzó el cumplimiento total de la acción durante el primer reporte cuatrimestral
</t>
    </r>
    <r>
      <rPr>
        <b/>
        <sz val="10"/>
        <color theme="1"/>
        <rFont val="Arial Narrow"/>
        <family val="2"/>
      </rPr>
      <t>SNSM</t>
    </r>
    <r>
      <rPr>
        <sz val="10"/>
        <color theme="1"/>
        <rFont val="Arial Narrow"/>
        <family val="2"/>
      </rPr>
      <t xml:space="preserve">: El área protegida alcanzó el cumplimiento total de la acción durante el primer reporte cuatrimestre, sin embargo, durante el mes de septiembre de 2022 se realizaron dos jornadas de socialización del Plan, así: Sept. 12 de 2022, en las oficinas del AP en la DTCA y el 23 de septiembre en la Estación de San Lorenzo, al equipo de enlaces profesionales indígenas y expertos locales indígenas vinculados por WWF mediante el Fondo Colombia en Paz. Se aportan las evidencias: 1. Listado asistencia Socialización PLECDNS Sep 12; 2. Lista Asistencia_Socializacion planes emergencia y contingencia_Sep 23 y 3. Fotos socialización PLECDNS 23Sep2022.
</t>
    </r>
    <r>
      <rPr>
        <b/>
        <sz val="10"/>
        <color theme="1"/>
        <rFont val="Arial Narrow"/>
        <family val="2"/>
      </rPr>
      <t>SF APYP</t>
    </r>
    <r>
      <rPr>
        <sz val="10"/>
        <color theme="1"/>
        <rFont val="Arial Narrow"/>
        <family val="2"/>
      </rPr>
      <t xml:space="preserve">:  Esta actividad se cumplió y evidenció en el segundo de reporte
</t>
    </r>
    <r>
      <rPr>
        <b/>
        <sz val="10"/>
        <color theme="1"/>
        <rFont val="Arial Narrow"/>
        <family val="2"/>
      </rPr>
      <t>PNN BPK</t>
    </r>
    <r>
      <rPr>
        <sz val="10"/>
        <color theme="1"/>
        <rFont val="Arial Narrow"/>
        <family val="2"/>
      </rPr>
      <t>: esta actividad se cumplió y evidenció en el segundo de reporte</t>
    </r>
  </si>
  <si>
    <t>PNN CATATUMBO BARI 20%
PNN COCUY 20%
AUN ESTORAQUES 20%
SFF GUANENTA ALTO RIO FONCE 20%
SFF IGUAQUE: 20%
PNN PISBA 20%
PNN SERRANIA YARIGUIES 15%
PNN TAMA 20%</t>
  </si>
  <si>
    <t>PNN CATATUMBO BARI: 40% 
PNN COCUY: 40% 
ANU ESTORAQUES: 40% 
SFF GUANENTA ALTO RIO FONCE:40% 
SFF IGUAQUE:40% 
PNN PISBA:26,66% 
PNN SERRANIA YARIGUIES: 40% 
PNN TAMA:40%</t>
  </si>
  <si>
    <r>
      <t>PNN CATATUMBO BARI</t>
    </r>
    <r>
      <rPr>
        <sz val="10"/>
        <rFont val="Arial Narrow"/>
        <family val="2"/>
      </rPr>
      <t xml:space="preserve"> 18/11/2022
</t>
    </r>
    <r>
      <rPr>
        <b/>
        <sz val="10"/>
        <rFont val="Arial Narrow"/>
        <family val="2"/>
      </rPr>
      <t>PNN COCUY</t>
    </r>
    <r>
      <rPr>
        <sz val="10"/>
        <rFont val="Arial Narrow"/>
        <family val="2"/>
      </rPr>
      <t xml:space="preserve"> 18/11/2022
</t>
    </r>
    <r>
      <rPr>
        <b/>
        <sz val="10"/>
        <rFont val="Arial Narrow"/>
        <family val="2"/>
      </rPr>
      <t>AUN ESTORAQUES</t>
    </r>
    <r>
      <rPr>
        <sz val="10"/>
        <rFont val="Arial Narrow"/>
        <family val="2"/>
      </rPr>
      <t xml:space="preserve"> 18/11/2022
</t>
    </r>
    <r>
      <rPr>
        <b/>
        <sz val="10"/>
        <rFont val="Arial Narrow"/>
        <family val="2"/>
      </rPr>
      <t>SFF GUANENTA ALTO RIO FONCE</t>
    </r>
    <r>
      <rPr>
        <sz val="10"/>
        <rFont val="Arial Narrow"/>
        <family val="2"/>
      </rPr>
      <t xml:space="preserve"> 18/11/2022
</t>
    </r>
    <r>
      <rPr>
        <b/>
        <sz val="10"/>
        <rFont val="Arial Narrow"/>
        <family val="2"/>
      </rPr>
      <t xml:space="preserve">SFF IGUAQUE: </t>
    </r>
    <r>
      <rPr>
        <sz val="10"/>
        <rFont val="Arial Narrow"/>
        <family val="2"/>
      </rPr>
      <t xml:space="preserve">18/11/2022 
</t>
    </r>
    <r>
      <rPr>
        <b/>
        <sz val="10"/>
        <rFont val="Arial Narrow"/>
        <family val="2"/>
      </rPr>
      <t>PNN PISBA</t>
    </r>
    <r>
      <rPr>
        <sz val="10"/>
        <rFont val="Arial Narrow"/>
        <family val="2"/>
      </rPr>
      <t xml:space="preserve"> 18/11/2022
</t>
    </r>
    <r>
      <rPr>
        <b/>
        <sz val="10"/>
        <rFont val="Arial Narrow"/>
        <family val="2"/>
      </rPr>
      <t>PNN SERRANIA YARIGUIES</t>
    </r>
    <r>
      <rPr>
        <sz val="10"/>
        <rFont val="Arial Narrow"/>
        <family val="2"/>
      </rPr>
      <t xml:space="preserve"> 18/11/2022
</t>
    </r>
    <r>
      <rPr>
        <b/>
        <sz val="10"/>
        <rFont val="Arial Narrow"/>
        <family val="2"/>
      </rPr>
      <t>PNN TAMA</t>
    </r>
    <r>
      <rPr>
        <sz val="10"/>
        <rFont val="Arial Narrow"/>
        <family val="2"/>
      </rPr>
      <t xml:space="preserve"> 18/11/2022</t>
    </r>
  </si>
  <si>
    <t>PNN CATATUMBO BARI: 40%
PNN COCUY:40%
SFF GUANENTA ALTO RIO FONCE: 40%
SFF IGUAQUE: 40%
PNN PISBA: 40%
PNN SERRANIA YARIGUIES: 40%
PNN TAMA: 40%
ANU ESTORAQUES: 40%</t>
  </si>
  <si>
    <t>PNN CATATUMBO BARI 50%
PNN COCUY 50%
AUN ESTORAQUES 50%
SFF GUANENTA ALTO RIO FONCE 50%
SFF IGUAQUE:  50%
PNN PISBA 50%
PNN SERRANIA YARIGUIES 50%
PNN TAMA 50%</t>
  </si>
  <si>
    <r>
      <t>PNN CATATUMBO BARI</t>
    </r>
    <r>
      <rPr>
        <sz val="10"/>
        <rFont val="Arial Narrow"/>
        <family val="2"/>
      </rPr>
      <t xml:space="preserve"> 17/11/2022
</t>
    </r>
    <r>
      <rPr>
        <b/>
        <sz val="10"/>
        <rFont val="Arial Narrow"/>
        <family val="2"/>
      </rPr>
      <t>PNN COCUY</t>
    </r>
    <r>
      <rPr>
        <sz val="10"/>
        <rFont val="Arial Narrow"/>
        <family val="2"/>
      </rPr>
      <t xml:space="preserve"> 17/11/2022
</t>
    </r>
    <r>
      <rPr>
        <b/>
        <sz val="10"/>
        <rFont val="Arial Narrow"/>
        <family val="2"/>
      </rPr>
      <t>AUN ESTORAQUES</t>
    </r>
    <r>
      <rPr>
        <sz val="10"/>
        <rFont val="Arial Narrow"/>
        <family val="2"/>
      </rPr>
      <t xml:space="preserve"> 17/11/2022
</t>
    </r>
    <r>
      <rPr>
        <b/>
        <sz val="10"/>
        <rFont val="Arial Narrow"/>
        <family val="2"/>
      </rPr>
      <t>SFF GUANENTA ALTO RIO FONCE</t>
    </r>
    <r>
      <rPr>
        <sz val="10"/>
        <rFont val="Arial Narrow"/>
        <family val="2"/>
      </rPr>
      <t xml:space="preserve"> 17/11/2022
</t>
    </r>
    <r>
      <rPr>
        <b/>
        <sz val="10"/>
        <rFont val="Arial Narrow"/>
        <family val="2"/>
      </rPr>
      <t xml:space="preserve">SFF IGUAQUE: </t>
    </r>
    <r>
      <rPr>
        <sz val="10"/>
        <rFont val="Arial Narrow"/>
        <family val="2"/>
      </rPr>
      <t xml:space="preserve">17/11/2022 
</t>
    </r>
    <r>
      <rPr>
        <b/>
        <sz val="10"/>
        <rFont val="Arial Narrow"/>
        <family val="2"/>
      </rPr>
      <t>PNN PISBA</t>
    </r>
    <r>
      <rPr>
        <sz val="10"/>
        <rFont val="Arial Narrow"/>
        <family val="2"/>
      </rPr>
      <t xml:space="preserve"> 17/11/2022
</t>
    </r>
    <r>
      <rPr>
        <b/>
        <sz val="10"/>
        <rFont val="Arial Narrow"/>
        <family val="2"/>
      </rPr>
      <t>PNN SERRANIA YARIGUIES</t>
    </r>
    <r>
      <rPr>
        <sz val="10"/>
        <rFont val="Arial Narrow"/>
        <family val="2"/>
      </rPr>
      <t xml:space="preserve"> 17/11/2022
</t>
    </r>
    <r>
      <rPr>
        <b/>
        <sz val="10"/>
        <rFont val="Arial Narrow"/>
        <family val="2"/>
      </rPr>
      <t>PNN TAMA</t>
    </r>
    <r>
      <rPr>
        <sz val="10"/>
        <rFont val="Arial Narrow"/>
        <family val="2"/>
      </rPr>
      <t xml:space="preserve"> 17/11/2022</t>
    </r>
  </si>
  <si>
    <r>
      <rPr>
        <b/>
        <sz val="10"/>
        <color theme="1"/>
        <rFont val="Arial Narrow"/>
        <family val="2"/>
      </rPr>
      <t>1. PNN Catatumbo</t>
    </r>
    <r>
      <rPr>
        <sz val="10"/>
        <color theme="1"/>
        <rFont val="Arial Narrow"/>
        <family val="2"/>
      </rPr>
      <t xml:space="preserve">: En el primer cuatrimestre de 2022 dio cumplimiento a la acción propuesta de socialización. (No se adjuntan evidencias). (50%)
</t>
    </r>
    <r>
      <rPr>
        <b/>
        <sz val="10"/>
        <color theme="1"/>
        <rFont val="Arial Narrow"/>
        <family val="2"/>
      </rPr>
      <t>2. PNN Cocuy</t>
    </r>
    <r>
      <rPr>
        <sz val="10"/>
        <color theme="1"/>
        <rFont val="Arial Narrow"/>
        <family val="2"/>
      </rPr>
      <t xml:space="preserve">: En el segundo cuatrimestre de 2022 dio cumplimiento a la acción propuesta de socialización. (No se adjuntan evidencias). ( 50%)
</t>
    </r>
    <r>
      <rPr>
        <b/>
        <sz val="10"/>
        <color theme="1"/>
        <rFont val="Arial Narrow"/>
        <family val="2"/>
      </rPr>
      <t>3. PNN Pisba</t>
    </r>
    <r>
      <rPr>
        <sz val="10"/>
        <color theme="1"/>
        <rFont val="Arial Narrow"/>
        <family val="2"/>
      </rPr>
      <t xml:space="preserve">: Durante la vigencia del año 2022, el PNN Pisba socializo en 2 oportunidades el plan de riesgo público se adjunta evidencias de la actividad realizada en abril de 2022 y la socialización realizada el 11 de septiembre de 2022. ANEXOS: 1. Socialización del Plan de Riego Publico PNN Pisba.- 2. socialización PDRP y PECDN PNN Pisba 2022. Avance (50%)
</t>
    </r>
    <r>
      <rPr>
        <b/>
        <sz val="10"/>
        <color theme="1"/>
        <rFont val="Arial Narrow"/>
        <family val="2"/>
      </rPr>
      <t xml:space="preserve">4. AUN Estoraques: </t>
    </r>
    <r>
      <rPr>
        <sz val="10"/>
        <color theme="1"/>
        <rFont val="Arial Narrow"/>
        <family val="2"/>
      </rPr>
      <t xml:space="preserve">En el primer Cuatrimestre de 2022 dio cumplimiento a la acción propuesta de socialización. (No se adjuntan evidencias) ( 50%).
</t>
    </r>
    <r>
      <rPr>
        <b/>
        <sz val="10"/>
        <color theme="1"/>
        <rFont val="Arial Narrow"/>
        <family val="2"/>
      </rPr>
      <t>5. SFF Guanenta</t>
    </r>
    <r>
      <rPr>
        <sz val="10"/>
        <color theme="1"/>
        <rFont val="Arial Narrow"/>
        <family val="2"/>
      </rPr>
      <t xml:space="preserve">: Se realiza socialización plan de Riesgo público al personal del AP en el mes de septiembre, se adjunta Lista de asistencia de socialización de fecha 20 de septiembre de 2022. Anexo: Socialización Riesgo publico 20-09-2022. (Avance: 50%) 
</t>
    </r>
    <r>
      <rPr>
        <b/>
        <sz val="10"/>
        <color theme="1"/>
        <rFont val="Arial Narrow"/>
        <family val="2"/>
      </rPr>
      <t>6. SFF Iguaque</t>
    </r>
    <r>
      <rPr>
        <sz val="10"/>
        <color theme="1"/>
        <rFont val="Arial Narrow"/>
        <family val="2"/>
      </rPr>
      <t xml:space="preserve">: En el segundo cuatrimestre de 2022 se envió la evidencia a la acción propuesta de socialización. (No se adjuntan evidencias). ( 50%)
</t>
    </r>
    <r>
      <rPr>
        <b/>
        <sz val="10"/>
        <color theme="1"/>
        <rFont val="Arial Narrow"/>
        <family val="2"/>
      </rPr>
      <t>7. PNN Yariguies</t>
    </r>
    <r>
      <rPr>
        <sz val="10"/>
        <color theme="1"/>
        <rFont val="Arial Narrow"/>
        <family val="2"/>
      </rPr>
      <t xml:space="preserve">: En el segundo cuatrimestre de 2022 dio cumplimiento a la acción propuesta de socialización. (No se adjuntan evidencias). ( 50%)
</t>
    </r>
    <r>
      <rPr>
        <b/>
        <sz val="10"/>
        <color theme="1"/>
        <rFont val="Arial Narrow"/>
        <family val="2"/>
      </rPr>
      <t>8. PNN Tama</t>
    </r>
    <r>
      <rPr>
        <sz val="10"/>
        <color theme="1"/>
        <rFont val="Arial Narrow"/>
        <family val="2"/>
      </rPr>
      <t>: Se realizó socialización plan de Riesgo público al personal del Área Protegida ANEXO: Lista de asistencia PECDN Y RIESGO PUBLICO EQUIPO PNN TAMÁ. ( Avance 50%).</t>
    </r>
  </si>
  <si>
    <t>PNN CATATUMBO BARI 50%
PNN COCUY 50%
AUN ESTORAQUES 50%
SFF GUANENTA ALTO RIO FONCE 50%
SFF IGUAQUE: 50%
PNN PISBA 50%
PNN SERRANIA YARIGUIES 50%
PNN TAMA 50%</t>
  </si>
  <si>
    <r>
      <t xml:space="preserve">Se consolida la información de los informes PVC al TERCER trimestre 2022 de las AP de la DTAN con protocolo vigente a la fecha del  tercer  trimestre 2022. Así mismo se anexa informe de implementación del protocolo de PVC SFF Iguaque año de implementación 2.. 
ANEXOS:  
</t>
    </r>
    <r>
      <rPr>
        <b/>
        <sz val="10"/>
        <color theme="1"/>
        <rFont val="Arial Narrow"/>
        <family val="2"/>
      </rPr>
      <t>1.</t>
    </r>
    <r>
      <rPr>
        <sz val="10"/>
        <color theme="1"/>
        <rFont val="Arial Narrow"/>
        <family val="2"/>
      </rPr>
      <t xml:space="preserve"> </t>
    </r>
    <r>
      <rPr>
        <b/>
        <sz val="10"/>
        <color theme="1"/>
        <rFont val="Arial Narrow"/>
        <family val="2"/>
      </rPr>
      <t>PNN CATATUMBO</t>
    </r>
    <r>
      <rPr>
        <sz val="10"/>
        <color theme="1"/>
        <rFont val="Arial Narrow"/>
        <family val="2"/>
      </rPr>
      <t xml:space="preserve">: Catatumbo_ PVC_III.
</t>
    </r>
    <r>
      <rPr>
        <b/>
        <sz val="10"/>
        <color theme="1"/>
        <rFont val="Arial Narrow"/>
        <family val="2"/>
      </rPr>
      <t xml:space="preserve">2. PNN COCUY: </t>
    </r>
    <r>
      <rPr>
        <sz val="10"/>
        <color theme="1"/>
        <rFont val="Arial Narrow"/>
        <family val="2"/>
      </rPr>
      <t xml:space="preserve">Cocuy_PVC_III . 
</t>
    </r>
    <r>
      <rPr>
        <b/>
        <sz val="10"/>
        <color theme="1"/>
        <rFont val="Arial Narrow"/>
        <family val="2"/>
      </rPr>
      <t>3. ANU ESTORAQUES</t>
    </r>
    <r>
      <rPr>
        <sz val="10"/>
        <color theme="1"/>
        <rFont val="Arial Narrow"/>
        <family val="2"/>
      </rPr>
      <t xml:space="preserve">: Anule_PVC_III .
</t>
    </r>
    <r>
      <rPr>
        <b/>
        <sz val="10"/>
        <color theme="1"/>
        <rFont val="Arial Narrow"/>
        <family val="2"/>
      </rPr>
      <t>4. SFF GUANENTA ALTO RIO FONCE</t>
    </r>
    <r>
      <rPr>
        <sz val="10"/>
        <color theme="1"/>
        <rFont val="Arial Narrow"/>
        <family val="2"/>
      </rPr>
      <t xml:space="preserve">: Guanenta_PVC_III.
</t>
    </r>
    <r>
      <rPr>
        <b/>
        <sz val="10"/>
        <color theme="1"/>
        <rFont val="Arial Narrow"/>
        <family val="2"/>
      </rPr>
      <t>5. SFF IGUAQUE</t>
    </r>
    <r>
      <rPr>
        <sz val="10"/>
        <color theme="1"/>
        <rFont val="Arial Narrow"/>
        <family val="2"/>
      </rPr>
      <t xml:space="preserve">: Iguaque_PVC_III . Protocolo_PVC_SFF_Iguaque_año 2.
</t>
    </r>
    <r>
      <rPr>
        <b/>
        <sz val="10"/>
        <color theme="1"/>
        <rFont val="Arial Narrow"/>
        <family val="2"/>
      </rPr>
      <t>6. PNN PISBA</t>
    </r>
    <r>
      <rPr>
        <sz val="10"/>
        <color theme="1"/>
        <rFont val="Arial Narrow"/>
        <family val="2"/>
      </rPr>
      <t xml:space="preserve">: Pisba_PVC_III.
</t>
    </r>
    <r>
      <rPr>
        <b/>
        <sz val="10"/>
        <color theme="1"/>
        <rFont val="Arial Narrow"/>
        <family val="2"/>
      </rPr>
      <t>7. PNN TAMA</t>
    </r>
    <r>
      <rPr>
        <sz val="10"/>
        <color theme="1"/>
        <rFont val="Arial Narrow"/>
        <family val="2"/>
      </rPr>
      <t xml:space="preserve">: Tama_PVC_III
</t>
    </r>
    <r>
      <rPr>
        <b/>
        <sz val="10"/>
        <color theme="1"/>
        <rFont val="Arial Narrow"/>
        <family val="2"/>
      </rPr>
      <t>8. PNN SERRANIA YARIGUIES</t>
    </r>
    <r>
      <rPr>
        <sz val="10"/>
        <color theme="1"/>
        <rFont val="Arial Narrow"/>
        <family val="2"/>
      </rPr>
      <t>: SYA_PVC_III .</t>
    </r>
  </si>
  <si>
    <r>
      <rPr>
        <b/>
        <sz val="10"/>
        <color theme="1"/>
        <rFont val="Arial Narrow"/>
        <family val="2"/>
      </rPr>
      <t xml:space="preserve">PNN FARALLONES DE CALI </t>
    </r>
    <r>
      <rPr>
        <sz val="10"/>
        <color theme="1"/>
        <rFont val="Arial Narrow"/>
        <family val="2"/>
      </rPr>
      <t xml:space="preserve">18/11/2022
</t>
    </r>
    <r>
      <rPr>
        <b/>
        <sz val="10"/>
        <color theme="1"/>
        <rFont val="Arial Narrow"/>
        <family val="2"/>
      </rPr>
      <t xml:space="preserve">PNN GORGONA </t>
    </r>
    <r>
      <rPr>
        <sz val="10"/>
        <color theme="1"/>
        <rFont val="Arial Narrow"/>
        <family val="2"/>
      </rPr>
      <t xml:space="preserve">18/11/2022
</t>
    </r>
    <r>
      <rPr>
        <b/>
        <sz val="10"/>
        <color theme="1"/>
        <rFont val="Arial Narrow"/>
        <family val="2"/>
      </rPr>
      <t xml:space="preserve">SFF ISLA MALPELO </t>
    </r>
    <r>
      <rPr>
        <sz val="10"/>
        <color theme="1"/>
        <rFont val="Arial Narrow"/>
        <family val="2"/>
      </rPr>
      <t xml:space="preserve">18/11/2022
</t>
    </r>
    <r>
      <rPr>
        <b/>
        <sz val="10"/>
        <color theme="1"/>
        <rFont val="Arial Narrow"/>
        <family val="2"/>
      </rPr>
      <t xml:space="preserve">PNN KATIOS </t>
    </r>
    <r>
      <rPr>
        <sz val="10"/>
        <color theme="1"/>
        <rFont val="Arial Narrow"/>
        <family val="2"/>
      </rPr>
      <t xml:space="preserve">18/11/2022
</t>
    </r>
    <r>
      <rPr>
        <b/>
        <sz val="10"/>
        <color theme="1"/>
        <rFont val="Arial Narrow"/>
        <family val="2"/>
      </rPr>
      <t xml:space="preserve">PNN MUNCHIQUE </t>
    </r>
    <r>
      <rPr>
        <sz val="10"/>
        <color theme="1"/>
        <rFont val="Arial Narrow"/>
        <family val="2"/>
      </rPr>
      <t xml:space="preserve">18/11/2022
</t>
    </r>
    <r>
      <rPr>
        <b/>
        <sz val="10"/>
        <color theme="1"/>
        <rFont val="Arial Narrow"/>
        <family val="2"/>
      </rPr>
      <t xml:space="preserve">PNN SANQUIANGA </t>
    </r>
    <r>
      <rPr>
        <sz val="10"/>
        <color theme="1"/>
        <rFont val="Arial Narrow"/>
        <family val="2"/>
      </rPr>
      <t xml:space="preserve">18/11/2022
</t>
    </r>
    <r>
      <rPr>
        <b/>
        <sz val="10"/>
        <color theme="1"/>
        <rFont val="Arial Narrow"/>
        <family val="2"/>
      </rPr>
      <t>PNN URAMBA BAHIA MALAGA</t>
    </r>
    <r>
      <rPr>
        <sz val="10"/>
        <color theme="1"/>
        <rFont val="Arial Narrow"/>
        <family val="2"/>
      </rPr>
      <t xml:space="preserve">18/11/2022
</t>
    </r>
    <r>
      <rPr>
        <b/>
        <sz val="10"/>
        <color theme="1"/>
        <rFont val="Arial Narrow"/>
        <family val="2"/>
      </rPr>
      <t xml:space="preserve">PNN UTRIA </t>
    </r>
    <r>
      <rPr>
        <sz val="10"/>
        <color theme="1"/>
        <rFont val="Arial Narrow"/>
        <family val="2"/>
      </rPr>
      <t>18/11/2022</t>
    </r>
  </si>
  <si>
    <r>
      <rPr>
        <b/>
        <sz val="10"/>
        <color theme="1"/>
        <rFont val="Arial Narrow"/>
        <family val="2"/>
      </rPr>
      <t xml:space="preserve">PNN FARALLONES DE CALI </t>
    </r>
    <r>
      <rPr>
        <sz val="10"/>
        <color theme="1"/>
        <rFont val="Arial Narrow"/>
        <family val="2"/>
      </rPr>
      <t xml:space="preserve">50%
</t>
    </r>
    <r>
      <rPr>
        <b/>
        <sz val="10"/>
        <color theme="1"/>
        <rFont val="Arial Narrow"/>
        <family val="2"/>
      </rPr>
      <t>PNN GORGONA</t>
    </r>
    <r>
      <rPr>
        <sz val="10"/>
        <color theme="1"/>
        <rFont val="Arial Narrow"/>
        <family val="2"/>
      </rPr>
      <t xml:space="preserve"> 50%
</t>
    </r>
    <r>
      <rPr>
        <b/>
        <sz val="10"/>
        <color theme="1"/>
        <rFont val="Arial Narrow"/>
        <family val="2"/>
      </rPr>
      <t>SFF ISLA MALPELO</t>
    </r>
    <r>
      <rPr>
        <sz val="10"/>
        <color theme="1"/>
        <rFont val="Arial Narrow"/>
        <family val="2"/>
      </rPr>
      <t xml:space="preserve"> 50%
</t>
    </r>
    <r>
      <rPr>
        <b/>
        <sz val="10"/>
        <color theme="1"/>
        <rFont val="Arial Narrow"/>
        <family val="2"/>
      </rPr>
      <t>PNN KATIOS</t>
    </r>
    <r>
      <rPr>
        <sz val="10"/>
        <color theme="1"/>
        <rFont val="Arial Narrow"/>
        <family val="2"/>
      </rPr>
      <t xml:space="preserve"> 50%
</t>
    </r>
    <r>
      <rPr>
        <b/>
        <sz val="10"/>
        <color theme="1"/>
        <rFont val="Arial Narrow"/>
        <family val="2"/>
      </rPr>
      <t>PNN MUNCHIQUE</t>
    </r>
    <r>
      <rPr>
        <sz val="10"/>
        <color theme="1"/>
        <rFont val="Arial Narrow"/>
        <family val="2"/>
      </rPr>
      <t xml:space="preserve"> 50% 
</t>
    </r>
    <r>
      <rPr>
        <b/>
        <sz val="10"/>
        <color theme="1"/>
        <rFont val="Arial Narrow"/>
        <family val="2"/>
      </rPr>
      <t>PNN SANQUIANGA</t>
    </r>
    <r>
      <rPr>
        <sz val="10"/>
        <color theme="1"/>
        <rFont val="Arial Narrow"/>
        <family val="2"/>
      </rPr>
      <t xml:space="preserve"> 50%
</t>
    </r>
    <r>
      <rPr>
        <b/>
        <sz val="10"/>
        <color theme="1"/>
        <rFont val="Arial Narrow"/>
        <family val="2"/>
      </rPr>
      <t>PNN URAMBA BAHIA MALAGA</t>
    </r>
    <r>
      <rPr>
        <sz val="10"/>
        <color theme="1"/>
        <rFont val="Arial Narrow"/>
        <family val="2"/>
      </rPr>
      <t xml:space="preserve"> 50%
</t>
    </r>
    <r>
      <rPr>
        <b/>
        <sz val="10"/>
        <color rgb="FF000000"/>
        <rFont val="Arial Narrow"/>
        <family val="2"/>
      </rPr>
      <t>PNN UT</t>
    </r>
    <r>
      <rPr>
        <sz val="10"/>
        <color rgb="FF000000"/>
        <rFont val="Arial Narrow"/>
        <family val="2"/>
      </rPr>
      <t>RIA 50%</t>
    </r>
  </si>
  <si>
    <r>
      <t xml:space="preserve">La DTPA, remitió el protocolo de Prevención Vigilancia y Control en el mes de diciembre del 2021 a nivel central; el cual, fue aprobado y se ha venido implementado en los recorridos de PVC desde las áreas protegidas. En el tercer trimestre del año en curso, en términos generales, las áreas vienen cumpliendo con las metas propuestas, sin embargo, PNN Farallones tubo que solicitar ajuste de meta, dado que superaron su proyección, alcanzando un 64%, y PNN Utría un 11,18%, Sanquianga el 33% , PNN Munchique el 21,37% del 25% programado, lo cual implica un alcance de la meta al finalizar la vigencia, teniendo en cuenta el riesgo actual de orden público. Finalmente en cuanto al avance de la DTPA alcanzamos un 56,6% de avance de un 49,04 programado, por lo cual se solicitó modificación de la meta programada. 
</t>
    </r>
    <r>
      <rPr>
        <b/>
        <sz val="10"/>
        <color theme="1"/>
        <rFont val="Arial Narrow"/>
        <family val="2"/>
      </rPr>
      <t>1. PNN FARALLONES:</t>
    </r>
    <r>
      <rPr>
        <sz val="10"/>
        <color theme="1"/>
        <rFont val="Arial Narrow"/>
        <family val="2"/>
      </rPr>
      <t xml:space="preserve"> lII Informe PVC  lII Trimestre 2022
</t>
    </r>
    <r>
      <rPr>
        <b/>
        <sz val="10"/>
        <color theme="1"/>
        <rFont val="Arial Narrow"/>
        <family val="2"/>
      </rPr>
      <t>2. PNN GORGONA</t>
    </r>
    <r>
      <rPr>
        <sz val="10"/>
        <color theme="1"/>
        <rFont val="Arial Narrow"/>
        <family val="2"/>
      </rPr>
      <t xml:space="preserve">:  lII Informe PVC  lII Trimestre 2022
</t>
    </r>
    <r>
      <rPr>
        <b/>
        <sz val="10"/>
        <color theme="1"/>
        <rFont val="Arial Narrow"/>
        <family val="2"/>
      </rPr>
      <t>3. SFF ISLA MALPELO</t>
    </r>
    <r>
      <rPr>
        <sz val="10"/>
        <color theme="1"/>
        <rFont val="Arial Narrow"/>
        <family val="2"/>
      </rPr>
      <t xml:space="preserve">: lII Informe PVC  lII Trimestre 2022
</t>
    </r>
    <r>
      <rPr>
        <b/>
        <sz val="10"/>
        <color theme="1"/>
        <rFont val="Arial Narrow"/>
        <family val="2"/>
      </rPr>
      <t>4.PNN LOS KATIOS</t>
    </r>
    <r>
      <rPr>
        <sz val="10"/>
        <color theme="1"/>
        <rFont val="Arial Narrow"/>
        <family val="2"/>
      </rPr>
      <t xml:space="preserve">: lII Informe PVC  lII Trimestre 2022
</t>
    </r>
    <r>
      <rPr>
        <b/>
        <sz val="10"/>
        <color theme="1"/>
        <rFont val="Arial Narrow"/>
        <family val="2"/>
      </rPr>
      <t>5. PNN MUNCHIQUE</t>
    </r>
    <r>
      <rPr>
        <sz val="10"/>
        <color theme="1"/>
        <rFont val="Arial Narrow"/>
        <family val="2"/>
      </rPr>
      <t xml:space="preserve">: lII Informe PVC  lII Trimestre 2022
</t>
    </r>
    <r>
      <rPr>
        <b/>
        <sz val="10"/>
        <color theme="1"/>
        <rFont val="Arial Narrow"/>
        <family val="2"/>
      </rPr>
      <t>6. PNN SANQUIANGA</t>
    </r>
    <r>
      <rPr>
        <sz val="10"/>
        <color theme="1"/>
        <rFont val="Arial Narrow"/>
        <family val="2"/>
      </rPr>
      <t xml:space="preserve">: lII Informe PVC  lII Trimestre 2022
</t>
    </r>
    <r>
      <rPr>
        <b/>
        <sz val="10"/>
        <color theme="1"/>
        <rFont val="Arial Narrow"/>
        <family val="2"/>
      </rPr>
      <t>7. PNN URAMBA BAHIA MALAGA</t>
    </r>
    <r>
      <rPr>
        <sz val="10"/>
        <color theme="1"/>
        <rFont val="Arial Narrow"/>
        <family val="2"/>
      </rPr>
      <t xml:space="preserve">: lII Informe PVC  lII Trimestre 2022
</t>
    </r>
    <r>
      <rPr>
        <b/>
        <sz val="10"/>
        <color theme="1"/>
        <rFont val="Arial Narrow"/>
        <family val="2"/>
      </rPr>
      <t>8. PNN UTRIA</t>
    </r>
    <r>
      <rPr>
        <sz val="10"/>
        <color theme="1"/>
        <rFont val="Arial Narrow"/>
        <family val="2"/>
      </rPr>
      <t>:  lII Informe PVC  lII Trimestre 2022</t>
    </r>
  </si>
  <si>
    <t>PNN FARALLONES DE CALI 11/08/2022
PNN GORGONA 11/08/2022
SFF ISLA MALPELO 11/08/2022
PNN KATIOS 11/08/2022
PNN MUNCHIQUE 11/08/2022
PNN SANQUIANGA 11/08/2022
PNN URAMBA BAHIA MALAGA 11/08/2022
PNN UTRIA 11/08/2022</t>
  </si>
  <si>
    <t>PNN FARALLONES DE CALI 11/08/2022 
PNN GORGONA 11/08/2022 
SFF ISLA MALPELO 11/08/2022 
PNN KATIOS 11/08/2022 
PNN MUNCHIQUE 11/08/2022 
PNN SANQUIANGA 11/08/2022 
PNN URAMBA BAHIA MALAGA 11/08/2022 
PNN UTRIA 11/08/2022</t>
  </si>
  <si>
    <r>
      <rPr>
        <b/>
        <sz val="10"/>
        <color theme="1"/>
        <rFont val="Arial Narrow"/>
        <family val="2"/>
      </rPr>
      <t>OGR:</t>
    </r>
    <r>
      <rPr>
        <sz val="10"/>
        <color theme="1"/>
        <rFont val="Arial Narrow"/>
        <family val="2"/>
      </rPr>
      <t xml:space="preserve"> 24/11/2022</t>
    </r>
  </si>
  <si>
    <r>
      <rPr>
        <b/>
        <sz val="10"/>
        <color theme="1"/>
        <rFont val="Arial Narrow"/>
        <family val="2"/>
      </rPr>
      <t>OGR:</t>
    </r>
    <r>
      <rPr>
        <sz val="10"/>
        <color theme="1"/>
        <rFont val="Arial Narrow"/>
        <family val="2"/>
      </rPr>
      <t xml:space="preserve"> Se ha realizado la atención y seguimiento con las instancias pertinentes a dos (2) situaciones de orden público que se presentan en los municipios con jurisdicción en las áreas de los Parques Nacionales Naturales 
Evidencias:  
1. Correo - Alerta!!!!  situación de Riesgo municipios advertidos en AT 042 de 2020_08092022
2. Correo - Alerta!!!! Situación de Riesgo Publico en Toledo - Norte de Santander_26092022.pdf
Anexo 1. Situaciones de riesgo publico atendidas.pdf</t>
    </r>
  </si>
  <si>
    <r>
      <t xml:space="preserve">OGR: </t>
    </r>
    <r>
      <rPr>
        <sz val="10"/>
        <color theme="1"/>
        <rFont val="Arial Narrow"/>
        <family val="2"/>
      </rPr>
      <t>50%</t>
    </r>
  </si>
  <si>
    <r>
      <rPr>
        <b/>
        <sz val="11"/>
        <color rgb="FF000000"/>
        <rFont val="Arial Narrow"/>
        <family val="2"/>
      </rPr>
      <t xml:space="preserve">DTCA: </t>
    </r>
    <r>
      <rPr>
        <sz val="11"/>
        <color rgb="FF000000"/>
        <rFont val="Arial Narrow"/>
        <family val="2"/>
      </rPr>
      <t>11/11/2022</t>
    </r>
  </si>
  <si>
    <r>
      <rPr>
        <b/>
        <sz val="11"/>
        <color rgb="FF000000"/>
        <rFont val="Arial Narrow"/>
        <family val="2"/>
      </rPr>
      <t>DTCA</t>
    </r>
    <r>
      <rPr>
        <sz val="11"/>
        <color rgb="FF000000"/>
        <rFont val="Arial Narrow"/>
        <family val="2"/>
      </rPr>
      <t>: En la DTCA el director Territorial revisa los actos administrativos en cumplimiento de acuerdo a las actividades establecidas en el procedimiento específico para el Permiso para adelantar labores de adecuación, reposición o mejoras a las construcciones existentes en el Parque Nacional Natural Los Corales del Rosario y de San Bernardo, con el fin de evitar la extralimitación de funciones y dar respuesta a la solicitud del usuario, evidenciamos cuatro actos administrativos con la firma del Director Territorial Caribe y Correos electrónicos de visto bueno del líder del equipo de apoyo jurídico DTCA previo a la firma del acto administrativo por parte del director territorial. Evidencia ( Evidencia 229 control Existente-Solicitud de trámite ISLA MEDORO); (Evidencia 229 control Existente- Solicitud de trámite ISLA KALUA); (Evidencia 229 control Existente- Solicitud de trámite ISLA DEL SOL)(Evidencia 229 control Existente - solicitud de trámite ESTEREO DEL CANAPOTE OK)</t>
    </r>
  </si>
  <si>
    <r>
      <rPr>
        <b/>
        <sz val="11"/>
        <color theme="1"/>
        <rFont val="Arial Narrow"/>
        <family val="2"/>
      </rPr>
      <t xml:space="preserve">DTCA: </t>
    </r>
    <r>
      <rPr>
        <sz val="11"/>
        <color theme="1"/>
        <rFont val="Arial Narrow"/>
        <family val="2"/>
      </rPr>
      <t>11/11/2022</t>
    </r>
  </si>
  <si>
    <r>
      <t xml:space="preserve">DTCA: </t>
    </r>
    <r>
      <rPr>
        <sz val="11"/>
        <color theme="1"/>
        <rFont val="Arial Narrow"/>
        <family val="2"/>
      </rPr>
      <t>El lider del quipo jurídico de la DTCA revisa trimestralmente el cumplimiento de los requisitos de la salida de trámites para Permiso de adelantar labores de adecuación, reposición o mejoras a las construcciones existentes en el PNN Corales del Rosario, con el objetivo de verificar tiempos y dar cumplimiento a la ejecución de cada fase de conformidad al procedimiento establecido para cada tipo de trámite.Evidencias: ESTEREO DEL CANAPOTE OK:  ISLA DEL SOL; ISLA MEDORO; salidas conforme y no conforme proceso autoridad ambiental.</t>
    </r>
  </si>
  <si>
    <t xml:space="preserve">
PNN Churumbelos: 08/11/2022
PNN Alto Fragua: 25/11/2022
PNN Amacyacu: 08/11/2022
PNN  Cahuinarí: 08/11/2022
RNN Nukak: 08/11/2022
SPM Orito: 08/11/2022
PNN Río Puré: 08/11/2022
PNN Yaigojé Apaporis: 08/11/2022
PNN Chiribiquete: 08/11/2022
RNN Puinawai: 10/11/2022
PNN La Paya: 08/11/2022</t>
  </si>
  <si>
    <t xml:space="preserve">
PNN Churumbelos: 08/11/2022
PNN Alto Fragua: 08/11/2022
PNN Amacyacu: 25/11/2022
PNN Cahuinarí: 08/11/2022
RNN Nukak: 08/11/2022
SPM Orito: 08/11/2022
PNN Río Puré: 08/11/2022
PNN Yaigojé Apaporis: 08/11/2022
PNN Chiribiquete: 08/11/2022
RNN Puinawai: 10/11/2022
PNN La Paya: 08/11/2022</t>
  </si>
  <si>
    <t>PNN Churumbelos: 08/11/2022
PNN Alto Fragua: 08/11/2022
PNN Cahuinarí:  08/11/2022
RNN Nukak: 08/11/2022
PNN Amacayacu: 08/11/2022
SPM Orito: 08/11/2022
PNN Río Puré: 08/11/2022
PNN Yaigojé: 08/11/2022
PNN Chiribiquete: 08/11/2022
RNN Puinawai: 10/11/2022
PNN La Paya: 08/11/2022</t>
  </si>
  <si>
    <r>
      <t xml:space="preserve">PNN Churumbelos: </t>
    </r>
    <r>
      <rPr>
        <sz val="11"/>
        <color theme="1"/>
        <rFont val="Arial Narrow"/>
        <family val="2"/>
      </rPr>
      <t xml:space="preserve">100%
</t>
    </r>
    <r>
      <rPr>
        <b/>
        <sz val="11"/>
        <color theme="1"/>
        <rFont val="Arial Narrow"/>
        <family val="2"/>
      </rPr>
      <t>PNN Alto Fragua:</t>
    </r>
    <r>
      <rPr>
        <sz val="11"/>
        <color theme="1"/>
        <rFont val="Arial Narrow"/>
        <family val="2"/>
      </rPr>
      <t xml:space="preserve"> 100%
</t>
    </r>
    <r>
      <rPr>
        <b/>
        <sz val="11"/>
        <color theme="1"/>
        <rFont val="Arial Narrow"/>
        <family val="2"/>
      </rPr>
      <t>PNN Cahuinarí</t>
    </r>
    <r>
      <rPr>
        <sz val="11"/>
        <color theme="1"/>
        <rFont val="Arial Narrow"/>
        <family val="2"/>
      </rPr>
      <t xml:space="preserve">: 100%
</t>
    </r>
    <r>
      <rPr>
        <b/>
        <sz val="11"/>
        <color theme="1"/>
        <rFont val="Arial Narrow"/>
        <family val="2"/>
      </rPr>
      <t>RNN Nukak</t>
    </r>
    <r>
      <rPr>
        <sz val="11"/>
        <color theme="1"/>
        <rFont val="Arial Narrow"/>
        <family val="2"/>
      </rPr>
      <t xml:space="preserve">: 100%
</t>
    </r>
    <r>
      <rPr>
        <b/>
        <sz val="11"/>
        <color theme="1"/>
        <rFont val="Arial Narrow"/>
        <family val="2"/>
      </rPr>
      <t>SPM Orito</t>
    </r>
    <r>
      <rPr>
        <sz val="11"/>
        <color theme="1"/>
        <rFont val="Arial Narrow"/>
        <family val="2"/>
      </rPr>
      <t xml:space="preserve">: 100%
</t>
    </r>
    <r>
      <rPr>
        <b/>
        <sz val="11"/>
        <color theme="1"/>
        <rFont val="Arial Narrow"/>
        <family val="2"/>
      </rPr>
      <t>PNN Río Puré</t>
    </r>
    <r>
      <rPr>
        <sz val="11"/>
        <color theme="1"/>
        <rFont val="Arial Narrow"/>
        <family val="2"/>
      </rPr>
      <t>: 100%</t>
    </r>
    <r>
      <rPr>
        <b/>
        <sz val="11"/>
        <color theme="1"/>
        <rFont val="Arial Narrow"/>
        <family val="2"/>
      </rPr>
      <t xml:space="preserve">
PNN Yaigojé Apaporis: </t>
    </r>
    <r>
      <rPr>
        <sz val="11"/>
        <color theme="1"/>
        <rFont val="Arial Narrow"/>
        <family val="2"/>
      </rPr>
      <t>100%</t>
    </r>
    <r>
      <rPr>
        <b/>
        <sz val="11"/>
        <color theme="1"/>
        <rFont val="Arial Narrow"/>
        <family val="2"/>
      </rPr>
      <t xml:space="preserve">
PNN La Paya: </t>
    </r>
    <r>
      <rPr>
        <sz val="11"/>
        <color theme="1"/>
        <rFont val="Arial Narrow"/>
        <family val="2"/>
      </rPr>
      <t>100%</t>
    </r>
    <r>
      <rPr>
        <b/>
        <sz val="11"/>
        <color theme="1"/>
        <rFont val="Arial Narrow"/>
        <family val="2"/>
      </rPr>
      <t xml:space="preserve">
PNN Chiribiquete: </t>
    </r>
    <r>
      <rPr>
        <sz val="11"/>
        <color theme="1"/>
        <rFont val="Arial Narrow"/>
        <family val="2"/>
      </rPr>
      <t>100%</t>
    </r>
    <r>
      <rPr>
        <b/>
        <sz val="11"/>
        <color theme="1"/>
        <rFont val="Arial Narrow"/>
        <family val="2"/>
      </rPr>
      <t xml:space="preserve">
PNN Amacayacu: </t>
    </r>
    <r>
      <rPr>
        <sz val="11"/>
        <color theme="1"/>
        <rFont val="Arial Narrow"/>
        <family val="2"/>
      </rPr>
      <t xml:space="preserve">100%
</t>
    </r>
    <r>
      <rPr>
        <b/>
        <sz val="11"/>
        <color theme="1"/>
        <rFont val="Arial Narrow"/>
        <family val="2"/>
      </rPr>
      <t>RNN Pu</t>
    </r>
    <r>
      <rPr>
        <sz val="11"/>
        <color theme="1"/>
        <rFont val="Arial Narrow"/>
        <family val="2"/>
      </rPr>
      <t>inawai: 0%</t>
    </r>
  </si>
  <si>
    <t xml:space="preserve">PNN Churumbelos: 33.3%
PNN Alto Fragua: 33.3%
PNN Cahuinarí: 33.3%
RNN Nukak: 33.3%
SPM Orito: 33.3%
PNN Yaigojé Apaporis: 33.3%
PNn Chiribiquete: 33.3%
PNN La Paya: 33.3%
PNN Río Puré: 22.2%
PNN Amacayacu: 33,3%
RNN Puinawai: 33,3%
</t>
  </si>
  <si>
    <t>PNN Picachos: 100%
PNN Sumapaz 100%
PNN Chingaza: 100%
PNN Macarena: 100%
PNN Tinigua: 100%
PNN Picachos: 100%
PNN Tuparro: 100%
DNMI Cinaruco: 100%</t>
  </si>
  <si>
    <r>
      <rPr>
        <b/>
        <sz val="11"/>
        <rFont val="Arial Narrow"/>
        <family val="2"/>
      </rPr>
      <t>DTAM</t>
    </r>
    <r>
      <rPr>
        <sz val="11"/>
        <rFont val="Arial Narrow"/>
        <family val="2"/>
      </rPr>
      <t>: 21/11/2022</t>
    </r>
  </si>
  <si>
    <r>
      <rPr>
        <b/>
        <sz val="11"/>
        <rFont val="Arial Narrow"/>
        <family val="2"/>
      </rPr>
      <t>DTAM</t>
    </r>
    <r>
      <rPr>
        <sz val="11"/>
        <rFont val="Arial Narrow"/>
        <family val="2"/>
      </rPr>
      <t>: 100%</t>
    </r>
  </si>
  <si>
    <r>
      <rPr>
        <b/>
        <sz val="11"/>
        <rFont val="Arial Narrow"/>
        <family val="2"/>
      </rPr>
      <t xml:space="preserve">GTEA: </t>
    </r>
    <r>
      <rPr>
        <sz val="11"/>
        <rFont val="Arial Narrow"/>
        <family val="2"/>
      </rPr>
      <t>83,33%</t>
    </r>
    <r>
      <rPr>
        <b/>
        <sz val="11"/>
        <rFont val="Arial Narrow"/>
        <family val="2"/>
      </rPr>
      <t xml:space="preserve">
DTAM:</t>
    </r>
    <r>
      <rPr>
        <sz val="11"/>
        <rFont val="Arial Narrow"/>
        <family val="2"/>
      </rPr>
      <t xml:space="preserve"> 66.6%</t>
    </r>
    <r>
      <rPr>
        <b/>
        <sz val="11"/>
        <rFont val="Arial Narrow"/>
        <family val="2"/>
      </rPr>
      <t xml:space="preserve">
PNN Churumbelos</t>
    </r>
    <r>
      <rPr>
        <sz val="11"/>
        <rFont val="Arial Narrow"/>
        <family val="2"/>
      </rPr>
      <t xml:space="preserve">: 50%
</t>
    </r>
    <r>
      <rPr>
        <b/>
        <sz val="11"/>
        <rFont val="Arial Narrow"/>
        <family val="2"/>
      </rPr>
      <t>PNN Alto Fragua</t>
    </r>
    <r>
      <rPr>
        <sz val="11"/>
        <rFont val="Arial Narrow"/>
        <family val="2"/>
      </rPr>
      <t xml:space="preserve">: 50%
</t>
    </r>
    <r>
      <rPr>
        <b/>
        <sz val="11"/>
        <rFont val="Arial Narrow"/>
        <family val="2"/>
      </rPr>
      <t>PNN Cahuinarí</t>
    </r>
    <r>
      <rPr>
        <sz val="11"/>
        <rFont val="Arial Narrow"/>
        <family val="2"/>
      </rPr>
      <t xml:space="preserve">:  50%
</t>
    </r>
    <r>
      <rPr>
        <b/>
        <sz val="11"/>
        <rFont val="Arial Narrow"/>
        <family val="2"/>
      </rPr>
      <t>RNN Nukak</t>
    </r>
    <r>
      <rPr>
        <sz val="11"/>
        <rFont val="Arial Narrow"/>
        <family val="2"/>
      </rPr>
      <t xml:space="preserve">: 100%
</t>
    </r>
    <r>
      <rPr>
        <b/>
        <sz val="11"/>
        <rFont val="Arial Narrow"/>
        <family val="2"/>
      </rPr>
      <t>PNN Amacayacu</t>
    </r>
    <r>
      <rPr>
        <sz val="11"/>
        <rFont val="Arial Narrow"/>
        <family val="2"/>
      </rPr>
      <t xml:space="preserve">: 50%
</t>
    </r>
    <r>
      <rPr>
        <b/>
        <sz val="11"/>
        <rFont val="Arial Narrow"/>
        <family val="2"/>
      </rPr>
      <t>SPM Orito</t>
    </r>
    <r>
      <rPr>
        <sz val="11"/>
        <rFont val="Arial Narrow"/>
        <family val="2"/>
      </rPr>
      <t xml:space="preserve">: 50%
</t>
    </r>
    <r>
      <rPr>
        <b/>
        <sz val="11"/>
        <rFont val="Arial Narrow"/>
        <family val="2"/>
      </rPr>
      <t>PNN Río Puré</t>
    </r>
    <r>
      <rPr>
        <sz val="11"/>
        <rFont val="Arial Narrow"/>
        <family val="2"/>
      </rPr>
      <t xml:space="preserve">: 50%
</t>
    </r>
    <r>
      <rPr>
        <b/>
        <sz val="11"/>
        <rFont val="Arial Narrow"/>
        <family val="2"/>
      </rPr>
      <t>PNN Yaigojé</t>
    </r>
    <r>
      <rPr>
        <sz val="11"/>
        <rFont val="Arial Narrow"/>
        <family val="2"/>
      </rPr>
      <t xml:space="preserve">: 50%
</t>
    </r>
    <r>
      <rPr>
        <b/>
        <sz val="11"/>
        <rFont val="Arial Narrow"/>
        <family val="2"/>
      </rPr>
      <t xml:space="preserve">PNN Chiribiquete: </t>
    </r>
    <r>
      <rPr>
        <sz val="11"/>
        <rFont val="Arial Narrow"/>
        <family val="2"/>
      </rPr>
      <t xml:space="preserve">50%
</t>
    </r>
    <r>
      <rPr>
        <b/>
        <sz val="11"/>
        <rFont val="Arial Narrow"/>
        <family val="2"/>
      </rPr>
      <t>RNN Puinawai:</t>
    </r>
    <r>
      <rPr>
        <sz val="11"/>
        <rFont val="Arial Narrow"/>
        <family val="2"/>
      </rPr>
      <t xml:space="preserve"> 50%
</t>
    </r>
    <r>
      <rPr>
        <b/>
        <sz val="11"/>
        <rFont val="Arial Narrow"/>
        <family val="2"/>
      </rPr>
      <t>PNN La Paya</t>
    </r>
    <r>
      <rPr>
        <sz val="11"/>
        <rFont val="Arial Narrow"/>
        <family val="2"/>
      </rPr>
      <t xml:space="preserve">: 50%
</t>
    </r>
    <r>
      <rPr>
        <b/>
        <sz val="11"/>
        <rFont val="Arial Narrow"/>
        <family val="2"/>
      </rPr>
      <t>DTCA:</t>
    </r>
    <r>
      <rPr>
        <sz val="11"/>
        <rFont val="Arial Narrow"/>
        <family val="2"/>
      </rPr>
      <t xml:space="preserve"> 50%
</t>
    </r>
    <r>
      <rPr>
        <b/>
        <sz val="11"/>
        <rFont val="Arial Narrow"/>
        <family val="2"/>
      </rPr>
      <t>DTOR:</t>
    </r>
    <r>
      <rPr>
        <sz val="11"/>
        <rFont val="Arial Narrow"/>
        <family val="2"/>
      </rPr>
      <t xml:space="preserve"> 67%
</t>
    </r>
    <r>
      <rPr>
        <b/>
        <sz val="11"/>
        <rFont val="Arial Narrow"/>
        <family val="2"/>
      </rPr>
      <t>DTAN</t>
    </r>
    <r>
      <rPr>
        <sz val="11"/>
        <rFont val="Arial Narrow"/>
        <family val="2"/>
      </rPr>
      <t xml:space="preserve">: 66,66%
DTPA: </t>
    </r>
  </si>
  <si>
    <r>
      <rPr>
        <b/>
        <sz val="11"/>
        <color theme="1"/>
        <rFont val="Arial Narrow"/>
        <family val="2"/>
      </rPr>
      <t>DTAM</t>
    </r>
    <r>
      <rPr>
        <sz val="11"/>
        <color theme="1"/>
        <rFont val="Arial Narrow"/>
        <family val="2"/>
      </rPr>
      <t>: Acorde al control existente, se cuenta con matriz de procesos sancionatorios actualizada. Anexo 1 Matriz sancionatorios</t>
    </r>
  </si>
  <si>
    <r>
      <rPr>
        <b/>
        <sz val="11"/>
        <color theme="1"/>
        <rFont val="Arial Narrow"/>
        <family val="2"/>
      </rPr>
      <t xml:space="preserve">DTAM: </t>
    </r>
    <r>
      <rPr>
        <sz val="11"/>
        <color theme="1"/>
        <rFont val="Arial Narrow"/>
        <family val="2"/>
      </rPr>
      <t>16/11/2022</t>
    </r>
  </si>
  <si>
    <r>
      <rPr>
        <b/>
        <sz val="11"/>
        <color theme="1"/>
        <rFont val="Arial Narrow"/>
        <family val="2"/>
      </rPr>
      <t xml:space="preserve">DTAO: </t>
    </r>
    <r>
      <rPr>
        <sz val="11"/>
        <color theme="1"/>
        <rFont val="Arial Narrow"/>
        <family val="2"/>
      </rPr>
      <t>11/11/2022</t>
    </r>
  </si>
  <si>
    <r>
      <rPr>
        <sz val="12"/>
        <color rgb="FF000000"/>
        <rFont val="Arial Narrow"/>
        <family val="2"/>
      </rPr>
      <t>PNN Complejo volcánico Doña Juana: 100%
PNN Cueva de Los Guacharos: 100%
PNN Las Hermosas: 100% 
PNN Las Orquídeas: 100%
PNN Los Nevados: 100%
PNN Nevado Del Huila: 100%
PNN Puracé: 100%  
PNN Selva De Florencia: 100%
PNN Tatamá: 100% 
SFF Galeras: 100%
SFF Isla de La Corota: 100% 
SFF Otún Quimbaya: 100%</t>
    </r>
  </si>
  <si>
    <r>
      <t xml:space="preserve">Durante el periodo septiembre-noviembre de 2022 se reporta por la DTAO: Durante la vigencia se dio apertura a los siguientes procesos sancionatorios; se reporta los del mes de agosto, por la fecha del corte del reporte anterior, no se incluyeron. 
Auto 030 del 18 de agosto de 2022 apertura
Auto 028 del 3 de Agosto de 2022 apertura
Auto 029 del 03 DE AGOSTO DE 2022 apertura
Mediante Auto 031 de 2022 se hizo apertura del proceso DTAO-JUR 16.4.007 de 2022-PNN Los Nevados
Mediante Auto 032 de 2022 se hizo apertura del proceso DTAO-JUR 16.4.008 de 2022-PNN Los Nevados
Mediante Auto 038 de 2022 se hizo apertura del proceso DTAO-JUR 16.4.008 de 2022-PNN Los Nevados se hizo apertura del proceso DTAO-JUR 16.4.009 de 2022-PNN Los Nevados
Mediante Auto 039 de 2022 se hizo apertura del proceso  DTAO-JUR 16.4.010 de 2022-PNN Los Nevados
Mediante auto 041 de 2022 se hizo apertura del proceso DTAO JUR 16.4.011 de 2022-Sff Isla De La Corota.
Y se realizaron los siguientes impulsos procesales: 
Mediante auto 035 de 28 de septiembre de 2022 mediante el cual se formularon cargos dentro del proceso DTAO-JUR 16.4.006 DE 2021-SFF GALERAS
Mediante auto 036 de 30 de septiembre de 2022 Por Medio Del Cual Se Ordena La Apertura Del Periodo Probatorio Y Se Adoptan Otras Disposiciones, Dentro Del Proceso Sancionatorio Ambiental DTAO-Jur 16.4.011 De 2021-Sff Galeras
Mediante auto 037 del 03 de octubre de 2022 Por Medio Del Cual Se Ordena La Apertura Del Periodo Probatorio Y Se Adoptan Otras Disposiciones, Dentro Del Proceso Sancionatorio Ambiental DTAO-Jur 16.4.008 De 2021-Sff Galeras
Mediante Auto 040 De 2022 Por Medio Del Cual Se Ordena La Apertura Del Periodo Probatorio Y Se Adoptan Otras Disposiciones, Dentro Del Proceso Sancionatorio Ambiental DTAO-Jur 16.4.007 De 2021-PNN Nevado Del Huila
Mediante Auto 042 De 2022 Por El Cual Se Formulan Cargos Y Se Adoptan Otras Disposiciones, Dentro Del Proceso Sancionatorio Ambiental DTAO-Jur 16.4.002 De 2021-PNN Los Nevados
Mediante Auto 043 De 2022 Por El Cual Se Formulan Cargos Y Se Adoptan Otras Disposiciones, Dentro Del Proceso Sancionatorio Ambiental DTAO-Jur 16.4.003 De 2021-PNN Selva De Florencia
Mediante Auto 044 De 2022 Por El Cual Se Formulan Cargos Y Se Adoptan Otras Disposiciones, Dentro Del Proceso Sancionatorio Ambiental DTAO-Jur 16.4.009 De 2021-PNN Los Nevados.
Auto-045-de-2022-de-formulacion-de-cargos-DTAO-jur-16-4-010-de-2021-PNN-los-nevados
Mediante resolución 20226000001455 mediante el cual Se Ordena La Cesación Y El Archivo De Un Proceso Administrativo De Carácter Sancionatorio Ambiental Y Se Adoptan Otras Disposiciones DTAO. 16.4.014 del 2018-PNN Las Orquídeas
Mediante Resolución 20226000001765 De 2022 Por Medio De La Cual Se Ordena La Cesación Y El Archivo Del Proceso DTAO. 16.4.005 Del 2021-PNN Los Nevados
Mediante Resolución 20226000001895 De 2022 Por Medio De Al Cual Se Determina La Responsabilidad, Se Sanciona Una Conducta Y  Se Adoptan Otras Disposiciones Dentro Del Proceso Sancionatorio Ambiental DTAOJUR 16.4.006 De 2016-PNN Los Nevados
Mediante Resolución 20226000001995 De 2022 Por Medio De Al Cual Se Determina La Responsabilidad, Se Sanciona Una Conducta Y Se Adoptan Otras Disposiciones Dentro Del Proceso Sancionatorio Ambiental DTAO-Jur 16.4.019 De 2017-PNN Las Orquídeas
Evidencias DTAO: Carpetas 1. Nuevos procesos sancionatorios, 2. Impulsos procesales
AREAS PROTEGIDAS DTAO: Para el periodo reportado El PNN los Nevados y SF Isla de la Corota reportaron nuevos procesos; Las demás AP no presentaron infracciones y envían correos de soporte. SFF Isla de La Corota: Durante el 3 cuatrimestre se presentó una infracción y se remite a la DT con los soportes para apertura de proceso. 
PNN Los Nevados:  Durante el 3 cuatrimestre se solicitó a la DT la apertura de 2 procesos sancionatorios remitidos a la DT para trámite.  
</t>
    </r>
    <r>
      <rPr>
        <b/>
        <sz val="11"/>
        <color theme="1"/>
        <rFont val="Arial Narrow"/>
        <family val="2"/>
      </rPr>
      <t xml:space="preserve">Evidencias AP DTAO: </t>
    </r>
    <r>
      <rPr>
        <sz val="11"/>
        <color theme="1"/>
        <rFont val="Arial Narrow"/>
        <family val="2"/>
      </rPr>
      <t xml:space="preserve">
1.        SFF Isla de La Corota: Anexo 1. Orfeo 20226260002633 Infracción Corota.
2.        PNN Los Nevados: :  Anexo 1. Orfeo 202262000003333 infracción Nevados, Anexo 2. Orfeo 202262000003353 infracción Nevados.pdf
3.        PNN Las Orquídeas: Anexo 1. Correo  - Procesos sancionatorios PNNO 2022
4.        PNN Nevado Del Huila: Anexo 1. Correo - Procesos Sancionatorios PNN Nevado del Huila
5.        PNN Purace: Anexo 1. Reporte infracciones ambientales 3er Cuatrimestre 2022
6.        SFF Galeras: Anexo 1_ correo DTAO_Conductas sancionatorias_Galeras. 
7.        PNN Las Hermosas: Anexo 1. Correo  -Procesos Sancionatorios PNN Las Hermosas
8.        SFF Otún Quimbaya: Anexo 1.Correo  - Reporte sancionatorios Otún Quimbaya
9.        PNN CV Doña Juana Cascabel: Anexo 1. Correo  - Información Sancionatorios PNN CVDJC
10.        PNN Tatamá: Anexo 1. Correo  - Reporte procesos sancionatorios mes de octubre PNN Tatamá.pdf
11.        PNN Selva de Florencia : Anexo 1. correo - Informe Sancionatorios Tercer Cuatrimestre Selva 2022
12.        PNN Cueva de los Guacharos : Anexo 1. Correo  - Procesos sancionatorios PNN Cueva de los Guácharos</t>
    </r>
  </si>
  <si>
    <r>
      <t xml:space="preserve">Las las AP de la DTAO envían los reporte de movimientos de sancionatorios  
</t>
    </r>
    <r>
      <rPr>
        <b/>
        <sz val="11"/>
        <color theme="1"/>
        <rFont val="Arial Narrow"/>
        <family val="2"/>
      </rPr>
      <t>SFF Isla de La Corota:</t>
    </r>
    <r>
      <rPr>
        <sz val="11"/>
        <color theme="1"/>
        <rFont val="Arial Narrow"/>
        <family val="2"/>
      </rPr>
      <t xml:space="preserve"> Evidencia: Anexo 1. Orfeo 20226260002633 Infracción Corota, Anexo 2. dctos  apertura
PNN Los Nevados:  Anexo 1. Orfeo 202262000003333 infracción Nevados, Anexo 2. Orfeo 202262000003353 infracción Nevados.pdf Anexo 3. dctos  apertura
</t>
    </r>
    <r>
      <rPr>
        <b/>
        <sz val="11"/>
        <color theme="1"/>
        <rFont val="Arial Narrow"/>
        <family val="2"/>
      </rPr>
      <t>SFF Galeras</t>
    </r>
    <r>
      <rPr>
        <sz val="11"/>
        <color theme="1"/>
        <rFont val="Arial Narrow"/>
        <family val="2"/>
      </rPr>
      <t xml:space="preserve">: Anexo 1_ correo DTAO_Conductas sancionatorias_Galeras. 
</t>
    </r>
    <r>
      <rPr>
        <b/>
        <sz val="11"/>
        <color theme="1"/>
        <rFont val="Arial Narrow"/>
        <family val="2"/>
      </rPr>
      <t>PNN Tatama</t>
    </r>
    <r>
      <rPr>
        <sz val="11"/>
        <color theme="1"/>
        <rFont val="Arial Narrow"/>
        <family val="2"/>
      </rPr>
      <t xml:space="preserve">: Anexo 1. Correo  - Reporte procesos sancionatorios mes de octubre PNN Tatamá.pdf
</t>
    </r>
    <r>
      <rPr>
        <b/>
        <sz val="11"/>
        <color theme="1"/>
        <rFont val="Arial Narrow"/>
        <family val="2"/>
      </rPr>
      <t xml:space="preserve">PNN Selva de Florencia </t>
    </r>
    <r>
      <rPr>
        <sz val="11"/>
        <color theme="1"/>
        <rFont val="Arial Narrow"/>
        <family val="2"/>
      </rPr>
      <t xml:space="preserve">: Anexo 1. correo - Informe Sancionatorios Tercer  cuatrimestre Selva 2022
</t>
    </r>
    <r>
      <rPr>
        <b/>
        <sz val="11"/>
        <color theme="1"/>
        <rFont val="Arial Narrow"/>
        <family val="2"/>
      </rPr>
      <t>PNN Purace</t>
    </r>
    <r>
      <rPr>
        <sz val="11"/>
        <color theme="1"/>
        <rFont val="Arial Narrow"/>
        <family val="2"/>
      </rPr>
      <t xml:space="preserve">: Anexo 1. Reporte infracciones ambientales 3er Cuatrimestre 2022
</t>
    </r>
    <r>
      <rPr>
        <b/>
        <sz val="11"/>
        <color theme="1"/>
        <rFont val="Arial Narrow"/>
        <family val="2"/>
      </rPr>
      <t>PNN Nevado Del Huila</t>
    </r>
    <r>
      <rPr>
        <sz val="11"/>
        <color theme="1"/>
        <rFont val="Arial Narrow"/>
        <family val="2"/>
      </rPr>
      <t xml:space="preserve">: Anexo 1. Correo - Procesos Sancionatorios PNN Nevado del Huila
</t>
    </r>
    <r>
      <rPr>
        <b/>
        <sz val="11"/>
        <color theme="1"/>
        <rFont val="Arial Narrow"/>
        <family val="2"/>
      </rPr>
      <t>PNN Las Orquídeas</t>
    </r>
    <r>
      <rPr>
        <sz val="11"/>
        <color theme="1"/>
        <rFont val="Arial Narrow"/>
        <family val="2"/>
      </rPr>
      <t xml:space="preserve">: Anexo 1. Correo  - Procesos sancionatorios PNNO 2022
</t>
    </r>
    <r>
      <rPr>
        <b/>
        <sz val="11"/>
        <color theme="1"/>
        <rFont val="Arial Narrow"/>
        <family val="2"/>
      </rPr>
      <t>SFF Otún Quimbaya</t>
    </r>
    <r>
      <rPr>
        <sz val="11"/>
        <color theme="1"/>
        <rFont val="Arial Narrow"/>
        <family val="2"/>
      </rPr>
      <t xml:space="preserve">: Anexo 1.Correo  - Reporte sancionatorios Otún Quimbaya
</t>
    </r>
    <r>
      <rPr>
        <b/>
        <sz val="11"/>
        <color theme="1"/>
        <rFont val="Arial Narrow"/>
        <family val="2"/>
      </rPr>
      <t>PNN Las Hermosas</t>
    </r>
    <r>
      <rPr>
        <sz val="11"/>
        <color theme="1"/>
        <rFont val="Arial Narrow"/>
        <family val="2"/>
      </rPr>
      <t xml:space="preserve">: Anexo 1. Correo  -Procesos Sancionatorios PNN Las Hermosas
</t>
    </r>
    <r>
      <rPr>
        <b/>
        <sz val="11"/>
        <color theme="1"/>
        <rFont val="Arial Narrow"/>
        <family val="2"/>
      </rPr>
      <t xml:space="preserve">PNN Cueva de los Guacharos </t>
    </r>
    <r>
      <rPr>
        <sz val="11"/>
        <color theme="1"/>
        <rFont val="Arial Narrow"/>
        <family val="2"/>
      </rPr>
      <t xml:space="preserve">: Anexo 1. Correo  - Procesos sancionatorios PNN Cueva de los Guácharos
</t>
    </r>
    <r>
      <rPr>
        <b/>
        <sz val="11"/>
        <color theme="1"/>
        <rFont val="Arial Narrow"/>
        <family val="2"/>
      </rPr>
      <t>PNN CV Doña Juana Cascabel</t>
    </r>
    <r>
      <rPr>
        <sz val="11"/>
        <color theme="1"/>
        <rFont val="Arial Narrow"/>
        <family val="2"/>
      </rPr>
      <t>: Anexo 1. Correo  - Información Sancionatorios PNN CVDJC</t>
    </r>
  </si>
  <si>
    <r>
      <rPr>
        <b/>
        <sz val="11"/>
        <color theme="1"/>
        <rFont val="Arial Narrow"/>
        <family val="2"/>
      </rPr>
      <t>DTAO:</t>
    </r>
    <r>
      <rPr>
        <sz val="11"/>
        <color theme="1"/>
        <rFont val="Arial Narrow"/>
        <family val="2"/>
      </rPr>
      <t xml:space="preserve"> DTAO y AP (PNN Cueva De Los Guacharos, PNN Complejo volcánico Doña Juana, PNN Las Hermosas, PNN Las Orquídeas, PNN Los Nevados, PNN Nevado Del Huila, PNN Purace, PNN Selva De Florencia. PNN Tatama, SFF Galeras, y SFF Otun Quimbaya): La DTAO realiza seguimiento trimestral a los indicadores relacionados con el procedimiento sancionatorio, con el objetivo de identificar el movimiento de los procedimientos, las AP envían los reporte de movimientos de sancionatorios  
Evidencia: Matriz - plantilla para reporte de procesos sancionatorios-DTAO OCTUBRE 2022
PAA-2022 FORMATO DE SEGUIMIENTO DTAO Octubre Reporte</t>
    </r>
  </si>
  <si>
    <t>PNN Las Hermosas: 33,33%
PNN Las Orquídeas: 33,33%
PNN Nevado Del Huila: 33,33%
PNN Purace: 33,33%
SFF Galeras: 33,33%
SFF Isla de La Corota: 33,33%
SFF Otún Quimbaya: 33,33%
PNN Los Nevados: 33,33%
PNN Doña Juana: 33,33%
PNN Tatama: 33,33%
PNN Selva de Florencia: 33,33%
PNN Cueva de los Guacharos: 33,33%</t>
  </si>
  <si>
    <r>
      <rPr>
        <b/>
        <sz val="11"/>
        <color theme="1"/>
        <rFont val="Arial Narrow"/>
        <family val="2"/>
      </rPr>
      <t>DTAO</t>
    </r>
    <r>
      <rPr>
        <sz val="11"/>
        <color theme="1"/>
        <rFont val="Arial Narrow"/>
        <family val="2"/>
      </rPr>
      <t>:18/11/2022</t>
    </r>
  </si>
  <si>
    <r>
      <rPr>
        <b/>
        <sz val="11"/>
        <color theme="1"/>
        <rFont val="Arial Narrow"/>
        <family val="2"/>
      </rPr>
      <t>DTAO</t>
    </r>
    <r>
      <rPr>
        <sz val="11"/>
        <color theme="1"/>
        <rFont val="Arial Narrow"/>
        <family val="2"/>
      </rPr>
      <t>: Se asignaron los proceso sancionatorios y los impulsos al abogado de sancionatorios , se adjuntó reporte de Orfeo y las gacetas oficiales de los meses de agosto, septiembre y Octubre 2022.
Evidencias: Gaceta agosto, gaceta octubre, gaceta septimbre, orfeoReport-2022-11-14</t>
    </r>
  </si>
  <si>
    <r>
      <rPr>
        <b/>
        <sz val="11"/>
        <color theme="1"/>
        <rFont val="Arial Narrow"/>
        <family val="2"/>
      </rPr>
      <t>DTAO</t>
    </r>
    <r>
      <rPr>
        <sz val="11"/>
        <color theme="1"/>
        <rFont val="Arial Narrow"/>
        <family val="2"/>
      </rPr>
      <t>:33,33%</t>
    </r>
  </si>
  <si>
    <r>
      <rPr>
        <b/>
        <sz val="11"/>
        <rFont val="Arial Narrow"/>
        <family val="2"/>
      </rPr>
      <t>PNN Complejo volcánico Doña Juana:</t>
    </r>
    <r>
      <rPr>
        <sz val="11"/>
        <rFont val="Arial Narrow"/>
        <family val="2"/>
      </rPr>
      <t xml:space="preserve">  meta se cumplio en el segundo reporte de mapa de riesgos.
</t>
    </r>
    <r>
      <rPr>
        <b/>
        <sz val="11"/>
        <rFont val="Arial Narrow"/>
        <family val="2"/>
      </rPr>
      <t>PNN Cueva de Los Guacharos</t>
    </r>
    <r>
      <rPr>
        <sz val="11"/>
        <rFont val="Arial Narrow"/>
        <family val="2"/>
      </rPr>
      <t xml:space="preserve">: meta se cumplio en el segundo reporte de mapa de riesgos.
</t>
    </r>
    <r>
      <rPr>
        <b/>
        <sz val="11"/>
        <rFont val="Arial Narrow"/>
        <family val="2"/>
      </rPr>
      <t>PNN Las Hermosas</t>
    </r>
    <r>
      <rPr>
        <sz val="11"/>
        <rFont val="Arial Narrow"/>
        <family val="2"/>
      </rPr>
      <t xml:space="preserve">: meta se cumplio en el segundo reporte de mapa de riesgos.
</t>
    </r>
    <r>
      <rPr>
        <b/>
        <sz val="11"/>
        <rFont val="Arial Narrow"/>
        <family val="2"/>
      </rPr>
      <t>PNN Las Orquídeas</t>
    </r>
    <r>
      <rPr>
        <sz val="11"/>
        <rFont val="Arial Narrow"/>
        <family val="2"/>
      </rPr>
      <t xml:space="preserve">: meta se cumplio en el segundo reporte de mapa de riesgos.
</t>
    </r>
    <r>
      <rPr>
        <b/>
        <sz val="11"/>
        <rFont val="Arial Narrow"/>
        <family val="2"/>
      </rPr>
      <t>PNN Los Nevados</t>
    </r>
    <r>
      <rPr>
        <sz val="11"/>
        <rFont val="Arial Narrow"/>
        <family val="2"/>
      </rPr>
      <t xml:space="preserve">: meta se cumplio en el segundo reporte de mapa de riesgos.
</t>
    </r>
    <r>
      <rPr>
        <b/>
        <sz val="11"/>
        <rFont val="Arial Narrow"/>
        <family val="2"/>
      </rPr>
      <t>PNN Nevado Del Huila</t>
    </r>
    <r>
      <rPr>
        <sz val="11"/>
        <rFont val="Arial Narrow"/>
        <family val="2"/>
      </rPr>
      <t xml:space="preserve">: meta se cumplio en el segundo reporte de mapa de riesgos.
</t>
    </r>
    <r>
      <rPr>
        <b/>
        <sz val="11"/>
        <rFont val="Arial Narrow"/>
        <family val="2"/>
      </rPr>
      <t>PNN Puracé</t>
    </r>
    <r>
      <rPr>
        <sz val="11"/>
        <rFont val="Arial Narrow"/>
        <family val="2"/>
      </rPr>
      <t xml:space="preserve">:  meta se cumplio en el segundo reporte de mapa de riesgos.
</t>
    </r>
    <r>
      <rPr>
        <b/>
        <sz val="11"/>
        <rFont val="Arial Narrow"/>
        <family val="2"/>
      </rPr>
      <t>PNN Selva De Florencia</t>
    </r>
    <r>
      <rPr>
        <sz val="11"/>
        <rFont val="Arial Narrow"/>
        <family val="2"/>
      </rPr>
      <t xml:space="preserve">: meta se cumplio en el segundo reporte de mapa de riesgos.
</t>
    </r>
    <r>
      <rPr>
        <b/>
        <sz val="11"/>
        <rFont val="Arial Narrow"/>
        <family val="2"/>
      </rPr>
      <t xml:space="preserve">PNN Tatamá: </t>
    </r>
    <r>
      <rPr>
        <sz val="11"/>
        <rFont val="Arial Narrow"/>
        <family val="2"/>
      </rPr>
      <t xml:space="preserve">meta se cumplio en el segundo reporte de mapa de riesgos.
</t>
    </r>
    <r>
      <rPr>
        <b/>
        <sz val="11"/>
        <rFont val="Arial Narrow"/>
        <family val="2"/>
      </rPr>
      <t>SFF Galeras</t>
    </r>
    <r>
      <rPr>
        <sz val="11"/>
        <rFont val="Arial Narrow"/>
        <family val="2"/>
      </rPr>
      <t xml:space="preserve">: meta se cumplio en el segundo reporte de mapa de riesgos.
</t>
    </r>
    <r>
      <rPr>
        <b/>
        <sz val="11"/>
        <rFont val="Arial Narrow"/>
        <family val="2"/>
      </rPr>
      <t>SFF Isla de La Corota</t>
    </r>
    <r>
      <rPr>
        <sz val="11"/>
        <rFont val="Arial Narrow"/>
        <family val="2"/>
      </rPr>
      <t xml:space="preserve">: meta se cumplio en el segundo reporte de mapa de riesgos.
</t>
    </r>
    <r>
      <rPr>
        <b/>
        <sz val="11"/>
        <rFont val="Arial Narrow"/>
        <family val="2"/>
      </rPr>
      <t xml:space="preserve">SFF Otún Quimbaya: </t>
    </r>
    <r>
      <rPr>
        <sz val="11"/>
        <rFont val="Arial Narrow"/>
        <family val="2"/>
      </rPr>
      <t xml:space="preserve">meta se cumplio en el segundo reporte de mapa de riesgos.
</t>
    </r>
  </si>
  <si>
    <r>
      <rPr>
        <b/>
        <sz val="12"/>
        <color theme="1"/>
        <rFont val="Arial Narrow"/>
        <family val="2"/>
      </rPr>
      <t>1. PNN Complejo volcánico Doña Juana Cascabel:</t>
    </r>
    <r>
      <rPr>
        <sz val="12"/>
        <color theme="1"/>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Doña Juana – 2022- con anexos.
</t>
    </r>
    <r>
      <rPr>
        <b/>
        <sz val="12"/>
        <color theme="1"/>
        <rFont val="Arial Narrow"/>
        <family val="2"/>
      </rPr>
      <t>2. PNN Cueva de Los Guacharos</t>
    </r>
    <r>
      <rPr>
        <sz val="12"/>
        <color theme="1"/>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Guacharos – 2022- con anexos. 
</t>
    </r>
    <r>
      <rPr>
        <b/>
        <sz val="12"/>
        <color theme="1"/>
        <rFont val="Arial Narrow"/>
        <family val="2"/>
      </rPr>
      <t>3. PNN Las Hermosas Gloria Valencia de Castaño</t>
    </r>
    <r>
      <rPr>
        <sz val="12"/>
        <color theme="1"/>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Hermosas – 2022- con anexos.
</t>
    </r>
    <r>
      <rPr>
        <b/>
        <sz val="12"/>
        <color theme="1"/>
        <rFont val="Arial Narrow"/>
        <family val="2"/>
      </rPr>
      <t>4. PNN Orquídeas</t>
    </r>
    <r>
      <rPr>
        <sz val="12"/>
        <color theme="1"/>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Orquídeas – 2022- con anexos.
</t>
    </r>
    <r>
      <rPr>
        <b/>
        <sz val="12"/>
        <color theme="1"/>
        <rFont val="Arial Narrow"/>
        <family val="2"/>
      </rPr>
      <t>5. PNN Nevados</t>
    </r>
    <r>
      <rPr>
        <sz val="12"/>
        <color theme="1"/>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Nevados – 2022- con anexos.
</t>
    </r>
    <r>
      <rPr>
        <b/>
        <sz val="12"/>
        <color theme="1"/>
        <rFont val="Arial Narrow"/>
        <family val="2"/>
      </rPr>
      <t xml:space="preserve">6. PNN Nevado del Huila </t>
    </r>
    <r>
      <rPr>
        <sz val="12"/>
        <color theme="1"/>
        <rFont val="Arial Narrow"/>
        <family val="2"/>
      </rPr>
      <t xml:space="preserve">El AP realizó el informe de seguimiento trimestral de implementación de acciones del protocolo de PVC correspondientes al III trimestre del 2022 revisados por la territorial. Se adjunta informe - Informe PVC III trimestre- NHU – 2022- con anexos.
</t>
    </r>
    <r>
      <rPr>
        <b/>
        <sz val="12"/>
        <color theme="1"/>
        <rFont val="Arial Narrow"/>
        <family val="2"/>
      </rPr>
      <t xml:space="preserve">7. PNN Puracé: </t>
    </r>
    <r>
      <rPr>
        <sz val="12"/>
        <color theme="1"/>
        <rFont val="Arial Narrow"/>
        <family val="2"/>
      </rPr>
      <t xml:space="preserve">El AP realizó el informe de seguimiento trimestral de implementación de acciones del protocolo de PVC correspondientes al III trimestre del 2022 revisados por la territorial. Se adjunta informe - Informe PVC III trimestre- Puracé – 2022- con anexos.
</t>
    </r>
    <r>
      <rPr>
        <b/>
        <sz val="12"/>
        <color theme="1"/>
        <rFont val="Arial Narrow"/>
        <family val="2"/>
      </rPr>
      <t>8. PNN Selva de Florencia</t>
    </r>
    <r>
      <rPr>
        <sz val="12"/>
        <color theme="1"/>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Selva de Florencia – 2022- con anexos.
</t>
    </r>
    <r>
      <rPr>
        <b/>
        <sz val="12"/>
        <color theme="1"/>
        <rFont val="Arial Narrow"/>
        <family val="2"/>
      </rPr>
      <t>9. PNN Tatamá</t>
    </r>
    <r>
      <rPr>
        <sz val="12"/>
        <color theme="1"/>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Tatamá – 2022- con anexos.
</t>
    </r>
    <r>
      <rPr>
        <b/>
        <sz val="12"/>
        <color theme="1"/>
        <rFont val="Arial Narrow"/>
        <family val="2"/>
      </rPr>
      <t xml:space="preserve">10. SFF Galeras: </t>
    </r>
    <r>
      <rPr>
        <sz val="12"/>
        <color theme="1"/>
        <rFont val="Arial Narrow"/>
        <family val="2"/>
      </rPr>
      <t xml:space="preserve">El AP realizó el informe de seguimiento trimestral de implementación de acciones del protocolo de PVC correspondientes al III trimestre del 2022 revisados por la territorial. Se adjunta informe - Informe PVC III trimestre- Galeras – 2022- con anexos, Anexo 1 Correo electronico reporte DTAO riesgos 22- 234..
</t>
    </r>
    <r>
      <rPr>
        <b/>
        <sz val="12"/>
        <color theme="1"/>
        <rFont val="Arial Narrow"/>
        <family val="2"/>
      </rPr>
      <t>11. SF Isla de La Corota</t>
    </r>
    <r>
      <rPr>
        <sz val="12"/>
        <color theme="1"/>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Corota – 2022- con anexos.
</t>
    </r>
    <r>
      <rPr>
        <b/>
        <sz val="12"/>
        <color theme="1"/>
        <rFont val="Arial Narrow"/>
        <family val="2"/>
      </rPr>
      <t>12. SFF Otún Quimbaya</t>
    </r>
    <r>
      <rPr>
        <sz val="12"/>
        <color theme="1"/>
        <rFont val="Arial Narrow"/>
        <family val="2"/>
      </rPr>
      <t>: El AP realizó el informe de seguimiento trimestral de implementación de acciones del protocolo de PVC correspondientes al III trimestre del 2022 revisados por la territorial. Se adjunta informe - Informe PVC III trimestre- Otún Quimbaya – 2022- con anexos.</t>
    </r>
  </si>
  <si>
    <t>PNN Paramillo: 100%
PNN Tayrona: 100%
SFF CGSM: 100%
SFF El Corchal: 100%
PNN Old P+rovidence: 100%
VIPIS: 100%
PNN Corales del Rosario y San Bernardo: 100%
PNN Corales de Profundidad: 100%
SFF Los colorados: 100%
PNN Macuira: 100%
SFF Los Flamencos: 100%
PNN SNSM: 100%
SF Acandí: 100%
PNN Portete: 100%</t>
  </si>
  <si>
    <t>PNN Paramillo: 33.33%
PNN Tayrona: 33.33%
SFF CGSM: 33.33%
SFF El Corchal:33.33% 
PNNOPMB: 33.33%
VIPIS: 33.33%
PNN Corales del Rosario y San Bernardo: 33.33%
PNN Corales de Profundidad: 33.33%
SFF Los colorados: 33.33%
PNN Macuira: 33.33% 
SFF Los Flamencos: 33.33%
PNN SNSM: 33.33%
SF Acandí: 33.33%
PNN Portete: 33.33%</t>
  </si>
  <si>
    <t xml:space="preserve">DTCA:11/11/2022
PNN Paramillo 11/11/2022
PNN Tayrona 11/11/2022
PNN CGSM 11/11/2022
EL CORCHAL 11/11/2022
PROVIDENCIA 11/11/2022
CRSB 11/11/2022
CORALES DE PROFUNDIDAD 11/11/2022
VIPIS 11/11/2022
LOS COLORADOS 11/11/2022
MACUIRA 11/11/2022
LOS FLAMENCOS 11/11/2022
SNSM 11/11/2022
ACANDÍ 11/11/2022
PORTETE 11/11/2022
</t>
  </si>
  <si>
    <t>PNN Paramillo: En el PNNP No se adelantan procesos sancionatorios a los que deban hacerse seguimiento, dado que la presencia del conflicto armado que aún se mantiene al interior del AP y en su zona aledaña impone restricciones a la movilidad y al ejercicio de la autoridad ambiental. Además, los actores armados ilegales, son los principales dinamizadores de actividades que incrementan el deterioro ambiental, como son la ampliación de la frontera agrícola y pecuaria, igual, agencian o patrocinan la ocupación del PNN Paramillo por nuevas familias y hasta se han creado carteles, como el cartel de la madera en el municipio de Tierralta. Por ello el Parque no se compromete con el inicio de procesos sancionatorios, ya que se considera una irresponsabilidad, y peor aún, una falta de seriedad institucional pretender ejercer autoridad a través de la imposición de ejercicios sancionatorios al interior del AP, cuando no se tiene el más mínimo control del territorio, y cuando aún, contando con las más mínimas garantías para desarrollar estas actividades, ya que se cuenta con el acompañamiento de la Fuerza Pública y autoridades como la Fiscalía, CTI, Policía con funciones judiciales al momento de adelantar una actividad relacionada con el sancionatorio, pero una vez cesa el acompañamiento de estas instituciones el funcionario del PNNP queda a merced del particular, o de la organización criminal que está detrás de la actividad ilegal sobre la cual se pretende ejercer el ejercicio de la autoridad ambiental. EVIDENCIA: 2022_11_10 Memorando actuaciones sancionatorias PNN Paramillo
PNN TAYRONA: Mediante Memorando de ORFEO se remite reporte de avance de los procesos sancionatorios priorizados para el PNN Tayrona con las actuaciones adelantadas durante el periodo de reporte septiembre a noviembre de 2022.Evidencias: 120226720006563_00001; Informe sancionatorios PNN Tayrona.
SFF CGSM: El AP remitió a través del SGD a la DTCA informe de sancionatorios. Actuaciones Sancionatorios SFF CGSM Nov 10 de 2022.docx 
SFFCMH: Dadas las condiciones y presencia de actores armados en el contexto del Corchal MH, no se aplican procesos sancionatorios, por seguridad del personal del Área Protegida. Se trabaja con las comunidades en una mesa temática donde se discuten las presiones y acciones alternativas, como mecanismo para disminuir presiones. Esta situación se informa a la DTCA mediante correo electrónico (Memorando_reporte_Sancionatorios).
PNN OPMBL: No existen procesos sancionatorios para el AP, se enviaron Memorandos a la DT Caribe al respecto (20226690005093sancionatoriosseptiembreoctubre; 20226690005603 de fecha 10-11-2022)
VIPIS: El Área Protegida remitió mediante ORFEO el reporte trimestral de las conductas sancionatorias  realizadas en el área protegida. Durante este periodo no se adelantaron actuaciones ordenadas por la DTCA en los procesos existentes. Evidencia: Memorando 20226770005143 Remisión de Informe de Conductas Sancionatorias.; TERCER INFORME DE TRIMESTRAL DE CONDUCTAS SANCIONATORIAS
PNN CRSB: Por medio de memorando No. 20226660009213 del 11 de noviembre de 2022, se remite a la DTCA los apoyos brindados a la oficina jurídica en el marco del seguimiento a los procesos sancionatorios en curso. Se anexan Memorando remisión Informe sancionatorios PNNCRSB y el Informe sancionatorios PNNCRSB. Evidencia: Informe sancionatorios PNNCRSB y Memorando remision Informe sancionatorios PNNCRSB
PNN CRP: El día 05/09/2022, se envía solicitud a la DTCA, del estado de avance del proceso sancionatorio, relacionado con el acta de inventario y avaluó, Expediente 013 -2020 /Auto No.001 del 26 febrero 2020; así mismo dando respuesta a la solicitud del proceso sancionatorio mencionado, se envió al abogado Luis Torres, el Comprobante de Salida de Almacén firmado, para continuar el trámite correspondiente por los abogados de la DTCA. El día 06/09/2022, se solicita a la DTCA, el estado de avance de dos procesos sancionatorios: Expediente No.041/2019 (Buque Tanquero Chrysalys), y Expediente No.040/2019 (Buque Tanquero Salamina).El día 06 septiembre del 2022, la DTCA, realizó una sensibilización periódica al equipo de trabajo sobre el cumplimiento de los tiempos otorgados por la norma para procesos sancionatorios con el propósito de evitar la dilación indebida de los tiempos en el trascurso de los procesos sancionatorios, a cargo del abogado Kevin Jair Builes Castaño. El día 14 de octubre de 2022, se envía a la DTCA un consolidado de los procesos sancionatorios ambientales del área protegida, para conocer el estado en que se encuentra cada uno de ellos.  Según memorando con radicado No.20226670001083, se envió a la DTCA, el informe del estado de avance, de las conductas sancionatorios ambientales realizados durante el periodo comprendido, entre el día 01 de septiembre al 08 de noviembre del 2022.
Anexo 1. Email_est_proc_sanc_acta_inve_No. 01_2019_PNN_CPR_05_09_2022
Anexo 2. Compr_salid_almacen_DTCA_EXP_013_2020_PNN_CPR_10_10_2022
Anexo 3. Email_envi_comp_salid_alma_ Exp. 013_2020_PNN_CPR_10_10_2022
Anexo 4. Email_ estad_avan_proce_sanci_Meri_Navig_PNN_CPR_06_09_2022
Anexo 5. Email_estad_proce_sancio_ambient_PNN_CPR_14_10_2022
Anexo 6. Informe_conductas_sanciona_PNN_CPR_08_11_2022
Anexo 7. 20226670001083_memo_DTCA_conduc_sancio_PNN_CPR_08_11_2022
Limitaciones: La falta del nombramiento de la planta de personal completa para el área protegida; la cual cuenta actualmente solo con dos personas (un jefe de área protegida, y una contratista auxiliar administrativa).   
SFF LOS COLORADOS: Se generó el informe asociado a las actuaciones adelantadas en torno a diligencias ordenadas desde la DTCA en el periodo a reportar (Anexo 1. Informe proc sanc sep-nov 2022) y se remitió a la DTCA mediante memorando 20226750003333 del 4 de noviembre de 2022 (Anexo 2. Memorando-informe-diligencias procesos 4-11-22).
PNN MACUIRA: En el tercer cuatrimestre no se han presentado hechos que constituyan presunta infracción ambiental en el área protegida, así como tampoco se han realizado actuaciones que en el marco de los demás procesos sancionatorios competencia de la DTCA requieran el apoyo del PNN MACUIRA. Mediante comunicación oficial  memorando con Nº 20226680002903 de fecha 3 de noviembre de 2022 lo ha comunicado a la DTCA. Anexo: 120226680002903_PNN de Macuira
SFF LOS FLAMENCOS: Por medio de memorando No. 20226760003113 del 08 de noviembre de 2022, se comunica a la DTCA la identificación de las conductas sancionatorias presentadas durante el tercer cuatrimestre. Así mismo, se avanza en el desarrollo de las diligencias requeridas por la DTCA en el marco de los procesos sancionatorios. Evidencia1. Informe de conductas sancionatorias Flamencos. Evidencia 2. Memorando remisión del informe de conductas sancionatorias. 
PNN SNSM: Se elaboró y remitió el informe de seguimiento y verificación de las conductas sancionatorias para el tercer trimestre de la vigencia 2022, el cual fue radicado mediante Orfeo No. 20226710001623. En este informe se relacionan las actuaciones administrativas que el AP desarrolló para impulsar los procesos sancionatorios vigentes y las acciones de seguimiento interno que el equipo del AP lleva a cabo. Evidencia: 1. II. INFORME DE SEGUIMIENTO Y VERIFICACIÓN DE LAS CONDUCTAS SANCIONATORIAS y 2. Correo Remisorio II. INFORME DE SEGUIMIENTO Y VERIFICACIÓN.
PNN Acandí Playon y Playona: Se comunicó a la Dirección Territorial Caribe que no se identificaron hechos que constituyan presunta infracción ambiental. De igual forma se manifestó que desde la Dirección Territorial Caribe no recibimos requerimiento de apoyo para realizar actuaciones en el marco de los procesos sancionatorios ya existentes. Evidencia:_Anexo 6. Memorando 20226780005303.
PNN BPK: Durante los meses de septiembre, octubre y noviembre del 2022, no se presentaron acciones ambientales que requieran decisiones de impulso de procesos sancionatorios. Cabe mencionar que el área protegida se encuentra traslapada 100% con el Resguardo de la Media y Alta Guajira, lo cual se informó a la DTCA, según memorando No.20226790001933. Evidencia: Anexo_2_Reporte_de_apertura_procesos_sancionatorios_memorando_20226790001933.</t>
  </si>
  <si>
    <t>PNN Paramillo: Se realizaron diecisiete (17) recorridos de vigilancia en los sectores de trabajo Sinú-Manso-Tigre, Diamante-Tolová, Iguana-Florida, San Jorge-San Cipriano, La Fría y San José de Uré, en jurisdicción del departamento de Córdoba, en los cuales se contó con los registros de infracciones para cuatro (4) presiones como infraestructura, tala selectiva, deforestación y cacería y los resultados del análisis de las alarmas tempranas de deforestación emitidas por el IDEAM para el segundo trimestre. EVIDENCIAS: 2022_09_26 Informe PVC PNN Paramillo Trimestre III; 2022_09_23 Informe Sico Smart PNN Paramillo trimestre III.
PNN TAYRONA: Desde el Parque Nacional Natural Tayrona se han desarrollado actividades relacionadas con la autoridad ambiental a través de la Prevención, Vigilancia y Control, en este periodo se programaron alrededor de 107 recorridos, con el objetivo de atender situaciones de manejo relacionadas con presiones alrededor del turismo, infracciones ambientales como el ingreso de plástico de un solo uso, entre otras. Así mismo, además de los procesos de articulación que se vienen adelantando con nivel central y específicamente con la oficina de la subdirección encargada de los procesos de ecoturismo, en el marco del piloto de captura de datos en SMART para el seguimiento a guías profesionales de turismo, para el mes de octubre se consiguió la articulación con la oficina de vida silvestre en el marco del fortalecimiento de la captura de datos de la herramienta SMART, en este caso se inicia el piloto de captura de datos para animales domésticos (perros y gatos) que no existían en el modelo de datos y se justificó por parte del área la necesidad de su incorporación. Evidencias: Riesgo 234_Informe PVC SICO SMART; ANALISIS_VISIBILIDAD_TAYRONA
SFF CGSM: Se continúan realizaron de manera permanente los recorridos de PVyC en los diferentes sectores.  Vale resaltar que se presentan dificultades en el tránsito de las embarcaciones por vía acuática debido a los taponamientos por una elevada entrada de material vegetal flotante que se ha acumulado en diferentes caños y cuerpos de agua. Adicionalmente, el fuerte invierno dificulta la realización de los recorridos terrestres por el sector sur. No obstante, se mantiene la regularidad y se ajusta el porcentaje de visibilidad con los recorridos programados. Evidencia: Informe_General_000016 --13062022--09092022 Sico Smart
SFF CMH: Se han realizado un total de 18 recorridos acuáticos en el área protegida. Se originaron 15 observaciones en el sector manglar, 4 observaciones en el sector corcho, 9 observaciones en el sector cenagoso y 35 observaciones y en el sector Chauna. Finalmente se reportan 10 observaciones de avistamiento de fauna, relacionando 1 Sp de mamíferos, 8 observaciones relacionadas con aves y 1 observación relacionada con especie de anfibios. Evidencias: Informe-SICOSMART_3er trimestre_Corchal
PNN OPMBL: Se presento el informe trimestral de PVC (informe PVC_V2_2022_T3), donde se incluyen los anexos establecidos. De igual manera, se remitió el backup de los recorridos a la DTCA para el cálculo de visibilidad, encontrando una visibilidad del 100% del área en presión (mapavisibilidadtercertrimestre)
VIPIS: Para el tercer trimestre del año 2022, el Área Protegida avanza en la realización de 41 recorridos de Prevención, Vigilancia y Control; ejecutados entre el período 15 de junio al 28 de septiembre en sectores y rutas establecidas al interior del Área Protegida: En el sector occidental se realizaron en total 33 recorridos de los cuales todos fueron interinstitucionales con el apoyo de la Policía de Carabineros en las rutas número 1, 2, 3, y 4 orientados a la prevención de presiones (Incendios forestales), monitoreo del VOC Bosque de manglar y actividades de educación ambiental. En el sector carretera se realizaron en total 10 recorridos utilizando la ruta 9 orientados a Prevención, Vigilancia y Control, monitoreo de presiones (Fauna atropellada) y para el monitoreo de variables ambientales en la estación de monitoreo del VOC Bosque de manglar Puerto Caimán. Mientras que, en el sector Sur se realizaron 8 recorridos orientados al control y la vigilancia, donde se utilizaron las rutas establecidas 7 y 8.Evidencia: MAPA ANALISIS_VISIBILIDAD_VIPIS_III_2022; Informe SICO SMART III Trimestre
PNN CRSB: Se realizaron en total 458 recorridos en el área protegida; 267 recorridos marinos, 190 recorridos terrestres y 1 Aéreo de acuerdo con los datos sistematizados en SICOSMART. Se anexa el mapa de visibilidad (ANALISIS_VISIBILIDAD_CORALES DEL ROSARIO_III_2022) y Informe SICO SMART III trimestre
PNN CRP: Durante el tercer trimestre del 2022, se realizaron dos (2) recorridos marinos de PVC, los cuales también sirvieron de apoyo a salidas de campo en conjunto con la Universidad de Cartagena y la Universidad del Sinú, y también se realizaron los registros de los eventos de tránsito marítimo identificados mediante la plataforma satelital Marine Traffic y Skylight. Durante los recorridos se hizo avistamiento de avistamiento de fauna y flora, y eventos de pesca artesanal de subsistencia con línea de mano. Con la realización de los recorridos y el seguimiento realizado a través de la plataforma marine traffic, se logró obtener una visibilidad de las áreas bajo presión de 1.830,52 hectáreas, lo cual sumado a la visibilidad obtenida durante los anteriores trimestres, da un total de 2.475,50 hectáreas bajo presión visibilizadas para la vigencia 2022 que corresponden a una porcentaje de visibilidad del 76,24% de las hectáreas en presión. Evidencias: Informe SICO SMART III trimestre; ANALISIS_VISIBILIDAD_CORALES DEL ROSARIO_III_2022
PNN_CPR_2022: PNN CRP: Durante el tercer trimestre del 2022, se realizaron dos (2) recorridos marinos de PVC, los cuales también sirvieron de apoyo a salidas de campo en conjunto con la Universidad de Cartagena y la Universidad del Sinú, y también se realizaron los registros de los eventos de tránsito marítimo identificados mediante la plataforma satelital Marine Traffic y Skylight. Durante los recorridos se hizo avistamiento de avistamiento de fauna y flora, y eventos de pesca artesanal de subsistencia con línea de mano.Con la realización de los recorridos y el seguimiento realizado a través de la plataforma marine traffic, se logró obtener una visibilidad de las áreas bajo presión de 1.830,52 hectáreas, lo cual sumado a la visibilidad obtenida durante los anteriores trimestres, da un total de 2.475,50 hectáreas bajo presión visibilizadas para la vigencia 2022 que corresponden a una porcentaje de visibilidad del 76,24% de las hectáreas en presión. Anexo 2. Tercer_infor_SicoSmart_PNN_CPR_2022, Anexo 3. Mapa_%_visibili_trim_III_PNN_
SFF LOS COLORADOS Para el tercer periodo de reporte PAA se realizaron y registraron en la plataforma SICOSMART 117 recorridos por las cinco rutas establecidas para el ejercicio de PVC, el mayor número de recorridos se llevó a cabo en la ruta Cacaos - Carretera – Vivero con 45, seguido de Bajo Grande con 26, Polo Bajo del cerezo con 23 y Chana 18 recorridos (Anexo 1. Informe Sicosmart-III Trimestre 2022). El área bajo presión cubierta fue del 99,67%, con un total de 296,83 hectáreas visibilizadas y acumuladas (Anexo 1. Mapa_Analisis_Visibilidad_Colorados_III-2022). Los registros generados durante los patrullajes permitieron generar reportes de tala selectiva para el VOC carreto, sobre el cual se adelanta el monitoreo a través del indicador de presión “numero de tocones y su incidencia en categoría de edades”, a partir de los resultados y análisis generados en el informe de monitoreo, se generó la socialización correspondiente con el equipo del área protegida (Anexo 2. Presentación socialización VOC-carreto, Anexo 3. Acta de comité locas del 6 de octubre) y se plantearon acciones dirigidas a incrementar el número de recorridos en los sectores afectados y generar charlas de sensibilización ambiental para dar a conocer las acciones permitas y no permitidas en las áreas de parques nacionales.
PNN MACUIRA: Durante el tercer trimestre de la vigencia, el equipo del AP realizó 43 recorridos de PVC donde se evidenciaron presiones antrópicas y naturales, las cuales se describen en los informes Sico Smart y de PVC que se entregaron como evidencia en el tercer reporte trimestral de PAA correspodiente al PNN de Macuira. INFORME_SICO_SMART_SEPTIEMBRE; Visibilidad_pMAC_III_2022.
SFF LOS FLAMENCOS: En relación al avance trimestral, se ejecutaron 33 recorridos de PVC, distribuidos de la siguiente manera: 19 recorridos en el Sector 1, 3 recorridos en el Sector 2, 4 recorridos en el Sector 3, 2 recorridos en el sector 4 y 5 recorridos en el sector 5. A partir del 24 de mayo con la emisión de la Circular No. 20226500000014, se redujeron los recorridos por los sectores 3, 4 y 6. Sin embargo, durante este trimestre, se realizaron varios recorridos en estos sectores para verificar la presencia o ausencia de situaciones de riesgo público que pudieran afectar la integridad del equipo operativo del área protegida, dicha información será remitida a la DTCA para la circular que permita la reapertura de estos sectores. Por lo tanto, se incrementaron los recorridos por el sector 1 en ambas rutas, para realizar control y seguimiento a las infracciones reportadas durante el presente trimestre y lo que va de la vigencia. En cada recorrido se realiza la observación de aves y demás fauna encontrada. De acuerdo a lo anterior, el SFF Los Flamencos para el tercer trimestre de 2022 logró abordar un área bajo presión visibilizada y acumulada de 305,88 ha, que corresponden al 75,18% del área administrada por Parques Nacionales en presión cubierta por recorridos de Prevención, vigilancia y control. Evidencia 1. Informe General SicoSmart III Trimestre 2022- FLAMENCOS; Evidencia 2. Mapa de Visibilidad sFLA III Trimestre 2022. 
PNN SNSM: El PNN SNSM realizó los patrullajes para el Tercer trimestre de la vigencia 2022, según lo dispuesto en la programación trimestral de recorridos y de conformidad con el protocolo de PVC. Todos los patrullajes fueron registrados en el SICO SMART, se generó el análisis de visibilidad del AP obteniendo una área bajo presión visibilizada y acumulada de 8143,41 ha, que corresponden al 18,7% del área administrada por PNN en presión cubierta por recorridos de Prevención, vigilancia y control. Evidencia: 1. Informe_General_Sico_630_000003_III TRIM PNN SNSM 2022; 5. MAPA ANALISIS_VISIBILIDAD_SIERRA_III_.
PNN Acandí playón y Playona: A partir del mes de Septiembre, con recursos de gobierno nacional se logró contratar a cuatro técnicos, uno encargado de liderar todo el proceso de PVC, dos para apoyar los recorridos marinos y terrestres y un cuarto quien es el encargado de conducir la embarcación asignada al santuario, además un operario para apoyar los recorridos de PVC, se recibió capacitación de la DTCA y se inició a registrar en el SICO SMART. Por otro lado, se concertó la programación de PVC para desarrollar los recorridos marinos de PVC con el Consejo Comunitario COCOMASUR, sin embargo, debido al siniestro que sufrió la embarcación por la creciente que presentó el rio Acandí el 13-05-2022 esta no está en funcionamiento. Se realizaron gestiones ante WWF Colombia y se pudo generar un contrato de suministro de transporte el cual le ha permitido al equipo del Santuario poder desarrollar recorridos marinos costeros al interior de toda el área protegida, lo que le ha permitido cumplir con los indicadores de PVC. Evidencia: INFORME SICO SMART-SEPTIEMBRE 2022 – SFAPP; ANALISIS_VISIBILIDAD_ACANDÍ_III_2022; Listado Asesoría SMART SF APP.xlsx - GD_FO_02
PNN BPK: Durante el III trimestre de la vigencia se realizaron 2 recorridos de PVC en los sectores de Portete, Yariwanichi, Youlepa e Ian. Los cuales se reportaron en la Plataforma SICOSMART. Evidencias: Anexo _1_Informe _de _implementacion de _PVC_III_Trimestre; ANEXO_2_Informe SICO SMART III Trimestre PNN BPK</t>
  </si>
  <si>
    <t>PNNP: Para este periodo de reporte se cuenta con el informe de PVC trimestre III, el cual cuenta con sus respectivos anexos que incluye el informe de SICO SMART del trimestre III, adicionalmente, se anexa la comunicación de remisión de este informe a la DTCA. EVIDENCIAS: 2022_09_26 Informe PVC PNN Paramillo Trimestre III;  ANEXOS INFORME PVC TRIMESTRE III;  2022_10_10 Correo Entrega información PVC trimestre III PNN Paramillo.
PNN TAYRONA: En el periodo a reportar, desde el Parque Nacional Natural Tayrona se han desarrollado 356 recorridos de actividades relacionadas con la autoridad ambiental a través de la Prevención, Vigilancia y Control, en este periodo se programaron alrededor de 107 recorridos, con el objetivo de atender situaciones de manejo relacionadas con presiones alrededor del turismo, infracciones ambientales como el ingreso de plástico de un solo uso, entre otras. Así mismo, además de los procesos de articulación que se vienen adelantando con nivel central y específicamente con la oficina de la subdirección encargada de los procesos de ecoturismo, en el marco del piloto de captura de datos en SMART para el seguimiento a guías profesionales de turismo, para el mes de octubre se consiguió la articulación con la oficina de vida silvestre en el marco del fortalecimiento de la captura de datos de la herramienta SMART, en este caso se inicia el piloto de captura de datos para animales domésticos (perros y gatos) que no existían en el modelo de datos y se justificó por parte del área la necesidad de su incorporación. Evidencias: III Informe PVC del área administrada por PNN en recorridos de PVC; anexos: Correo envío - lll trimestre de PVC –PNN TAYRONA
SFF CGSM: Entre Septiembre, octubre y noviembre se han realizado un total de 56 recorridos de PVC, 29 de ellos fueron terrestres y 27 acuáticos en los diferentes sectores donde se implementa el protocolo de PVyC. Evidencias: III Informe Trimestral PVC SFF-CGSM-2022 Rev; ANEXOS: Correo envio - lll trimestre de PVC - SFF CIENAGA GSM
SFF CMH: El área protegida generó el respectivo Informe trimestral de PVC (Informe_PVC-SFFCMH_Tercer_Trimestre_2022), donde se detallan las acciones de Prevención, Control y Vigilancia con sus correspondientes anexos: e-mail_Remisión_Informe_PVC-SFFCMH-3.Trimestre_2022. Informe_PVC-SFFCMH-3er. Trimestre; ANEXOS
PNN OPMBL: Se presento el informe trimestral de PVC (informe PVC_V2_2022_T3), donde se incluyen los anexos establecidos.(anexos informe) De igual manera, se remitió el backup de los recorridos a la DTCA para el cálculo de visibilidad, encontrando una visibilidad del 100% del área en presion (ANALISIS_VISIBILIDAD_OLDP_III_2022); (Correo envio - lll trimestre de PVC - PNN OLD )
VIPIS: El Área Protegida elaboró el informe trimestral de PVC con sus respectivos anexos, los cuales fueron validados por líder de la DTCA. Este informe fue cargado en la carpeta del drive para el reporte Trimestral de PAA 2022. Evidencias: Informe III Trimestre de PVC_ VIPIS; Correo envio - lll trimestre de PVC – VIPISPNN; ANEXOS.
CRSB: El PNNCRSB elaboró el informe trimestral de PVC, y se cargó al Drive del PAA con sus respectivos soportes. Se anexan (Correo envio - lll trimestre de PVC - PNN CORALES DEL ROSARIO; TERCER INFORME TRIMESTRAL 2022;ANEXOS.
PNN CPR: El área protegida reporta el tercer informe trimestral de PVC y SICOSMART, con sus respectivos anexos y soportes, donde se presenta los avances realizados, en el marco de la estrategia de prevención, vigilancia y control. 
Anexo 1. Tercer_infor_trim_PVC_PNN_CPR_2022
Anexo 2. Tercer_infor_SicoSmart_PNN_CPR_2022
Anexo 3. Mapa_%_visibili_trim_III_PNN_CPR_2022
Anexo 4. AAMB_Fo_25_Program_recorr_trim_III_PVC_PNN_CPR_2022
Anexo 5. Ejecu_recorr_trim_III_PNN_CPR_2022
Anexo 6. Email_reporte_PVC_trim_III_PNN_CPR_23_09_2022
SFF LOS COLORADOS: Para el tercer trimestre de reporte del PAA, se presentó el tercer informe de PVC (Anexo 1. Informe de PVC_Trim III_PAA 2022), de acuerdo a la periodicidad definida para el indicador; las acciones descritas contemplan el resultado de la programación establecida (Anexo 2. programación-trimestral-de-recorridos PVC), a partir de la cual se alcanzó un total de 117 patrullajes por las 5 rutas establecidas en el protocolo de PVC: Cacaos - Carretera – Vivero, Yayal, Polo - Bajo El Cerezo, Cañada La Chana – Rondón, Bajo Grande (Anexo 3. formato_ejecucion_recorridos), la relación de los avances y observaciones generadas de los datos cargados al SICOSMART se presentan en el informe generado desde la plataforma (Anexo 4. Informe SicoSmart-IIITrimestre)En el marco de las acciones desarrolladas sobre la prevención del delito ambiental y la promoción de la participación social en el tercer trimestre se desarrollaron actividades a través de la estrategia parques en la escuela, y charlas de sensibilización sobre presiones antrópicas. En cuanto a las acciones ejecutados por medio del control en el ejercicio de las funciones policivas y sancionatorias, se adelantaron las diligencias solicitadas desde la DTCA. El informe de avances y sus respectivos soportes se remitieron a la DTCA, por correo electrónico del 19 de septiembre (Anexo 5. Correo de remisión Informe PVC-III Trimestre).
PNN MACUIRA: Durante el III cuatrimestre, el PNN de Macuira reportó como evidencias de los indicadores del ejercicio de la Autoridad ambiental del PAA los informes generados en la plataforma Sico Smart y la plantilla para informe de PVC.
aamb_fo_25_programacion-trimestral-de-recorridos-de-prevencion-vigilancia-y-control_v_1 
formato_ejecucion_recorridos_000007
Informe PVC_Trimestre_III_2022
INFORME_SICO_SMART_SEPTIEMBRE
Correo envio - lll trimestre de PVC - PNN MACUIRA
PNN LOS FLAMENCOS: Para el tercer trimestre de reporte del PAA, se presenta el tercer informe trimestral de PVC (Evidencia 1. Informe III Trimestral PVC – SFF Los Flamencos 2022). Las acciones descritas contemplan la programación y ejecución de recorridos de acuerdo a la programación establecida (Evidencias 2. Programación-trimestral-de-recorridos PVC) (Evidencias 3. Ejecución-trimestral-de-recorridos PVC). Al respecto se realizaron un total de 33 recorridos (Evidencia 4. Informe General SicoSmart II TRIMESTRE- FLAMENCOS 2022); así mismo en el informe de PVC, se detallan las acciones dirigidas a la prevención a partir de acciones de seguimiento y control y el porcentaje de visibilidad del área protegida. (Evidencia 5. Mapa Análisis Visibilidad sFLA III-2022). Evidencia 6. Pantallazo Correo envio - lll trimestre de PVC - SFF FLAMENCOS.pdf
PNN SNSM: De conformidad a lo dispuesto en la temporalidad de la meta PAA del PNN SNSM, el AP entregó un tercer informe trimestral de acciones de PVC. Se entregan las siguientes evidencias: 1. Informe de seguimiento de PVC_V3_2022 II Trimestre_PNN SNSM; 2. Soportes lll trimestre de PVC y 3.Soporte de remisión a DTCA Informe ll Trimestre de PVC 2022.
SFAPYP: Se desarrollaron recorridos de PVC marinos y terrestres en los diferentes sectores de manejo, realizando presencia institucional en el área protegida. Evidencia: Anexo 9. Informe Protocolo de PVC; Correo envío - lll trimestre de PVC - SF ACANDI PP.pdf; ANEXOS.
PNN BPK: Durante el tercer cuatrimestre se realizaron recorridos de PVC, dentro del área protegida, cargados en la plataforma del SICO SMART 
Anexo _1_Informe _de _implementacion de _PVC_III_Trimestre
ANEXO_2_Informe SICO SMART III Trimestre PNN BPK
Correo envio - lll trimestre de PVC - PNN BAHIA PORTETE K</t>
  </si>
  <si>
    <t>PNNP: Aunque el PNN Paramillo no adelanta procesos sancionatorios por las razones expuestas en la descripción del monitoreo del control existente, sí requiere recibir orientaciones y capacitaciones en este tema, por lo que  parte del equipo de trabajo participó en la capacitación realizada por el equipo jurídico de la DTCA el día 6 de septiembre de 2022. EVIDENCIA: 2022_09_06 Memoria capacitación sancionatorio.
PNN TAYRONA: Se llevaron a cabo los siguientes espacios de socialización: 1) Capacitación de la ley 1333 de 2009 Proceso Sancionatorio y del Decreto 1076 de 2015, en lo referente a las conductas prohibidas que pueden traer como consecuencia alteración de las áreas y de la organización de las AP. 2) capacitación en normativa ambiental y tiempos en los procesos sancionatorios. Evidencias: Anexo 1. Capacitación ley 1333 de 2009; Anexo 2. Capacitación normativa ambiental y tiempos en procesos sancionatorios
SFF CGSM: Esta acción fue debidamente cumplida y evidenciada en el reporte anterior
SFFCMH: El día 5 de septiembre se realizó una capacitación en normativa ambiental y tiempos en los procesos sancionatorios, la cual fue brindada por la Oficina Jurídica de la DTCA al equipo humano del área protegida como respuesta a la solicitud del 1 de agosto enviada por el área. Esta capacitación se realizó de manera virtual (Evidencia: Lista_Asistencia_Capacitación_Normativa_Ambiental - GAINF_FO_04).  De igual forma la Jefe del AP participó de una jornada de capacitación realizada el día 6 de septiembre sobre el cumplimiento de los tiempos otorgados por la norma para procesos sancionatorios con el propósito de evitar la dilación indebida de los tiempos en el trascurso de los procesos sancionatorios. (Evidencia: LISTA DE ASISTENCIA 06-09-2022)
PNN OPMBL: Se participo en reunión el 05/09/2022, citada por el abogado de la DT Caribe Kevin Builes sobre sobre el cumplimiento de los tiempos otorgados por la norma para los Trámites Ambientales (listadoasistencia)
VIPIS: El área Protegida, participo en la sensibilización de la DTCA, sobre el cumplimiento de los tiempos otorgados por la norma para procesos sancionatorios, el día 18 de Noviembre de 2022. Lista Asistencia Socializacion terminos Proceso Sancionatorio
PNN CRSB: El área Protegida, participo en la sensibilización de la DTCA, sobre el cumplimiento de los tiempos otorgados por la norma para procesos sancionatorios, el día 06 de septiembre de 2022. LISTA DE ASISTENCIA 06-09-2022
PNN CRP: El día 06 septiembre del 2022, la DTCA, realizó una sensibilización periódica al equipo de trabajo sobre el cumplimiento de los tiempos otorgados por la norma para procesos sancionatorios con el propósito de evitar la dilación indebida de los tiempos en el trascurso de los procesos sancionatorios.
Anexo 7. Lista_Asiste_Proces_Sancion_DTCA_06_09_2022
Anexo 8. Presentacion_Procesos_Sancionatorios_DTCA_06_09_2022
Anexo 9. Evalua_impac_capacit_DTCA_SGD_PNN_CPR_06_09_2022
Anexo 10. Email_Evalu_impac_capac_proce_sancio_PNN_CPR_06_09_2022
SFF LOS COLORADOS: De acuerdo con la programación establecida por la DTCA, el área protegida participó del segundo espacio de capacitación sobre “Sensibilización periódica a equipo de trabajo sobre el cumplimiento de los tiempos otorgados por la norma para procesos sancionatorios con el propósito de evitar la dilación indebida de los tiempos en el transcurso de los procesos sancionatorios”, este espacio se llevó a cabo el día 6 de septiembre (Anexo1. listado de asistencia- capacitación-06-09-2022)
PNN MACUIRA: Durante el tercer cuatrimestre el área protegida participó de la capacitación virtual desarrollada por la DTCA el día 5 de septiembre de 2022 que tuvo como objeto  Sensibilizar periódicamente al equipo de trabajo sobre el cumplimiento de los tiempos otorgados por la norma para procesos sancionatorios con el propósito de evitar la dilatación indebida de los tiempos en el transcurso de los procesos sancionatorios. Este espacio estuvo a cargo de Kevin Builes y Shirley Marzal de la oficina jurídica de la Dirección Territorial Caribe. LISTA DE ASISTENCIA DÍA 05-09-2022.pdf; plantilla-presentacion-pnnc
SFF LOS FLAMENCOS: Esta acción fue cumplida en el segundo reporte participando en una capacitación virtual desarrollada por la DTCA el día 17 de mayo de 2022. Para este periodo de reporte el AP participó nuevamente de la capacitación virtual desarrollada por la oficina jurídica de la DTCA el día 05 de septiembre de 2022, que tuvo por objeto "Sensibilizar periódicamente al equipo de trabajo del DTCA sobre el cumplimiento de los tiempos otorgados por la norma para procesos sancionatorios". Evidencia 1. Lista de Asistencia día 05-09-2022. 
PNN SNSM: El 5 de septiembre de 2022 el equipo de jurídica de la DTCA impartió una jornada virtual con el objetivo de sensibilizar periódicamente al equipo de trabajo sobre el cumplimiento de los tiempos otorgados por la norma para Procesos Sancionatorios con el propósito de evitar la dilación indebida de los tiempos en el transcurso de los Procesos sancionatorios. Evidencia: 1. Listado asistencia Sep 5 Sensibilización Jurídica y 2. Soporte de participación en Sensibilización jurídica.
PNN APYP: El 6 de septiembre de 2022 el equipo de jurídica de la DTCA impartió una jornada virtual con el objetivo de sensibilizar periódicamente al equipo de trabajo sobre el cumplimiento de los tiempos otorgados por la norma para Procesos Sancionatorios con el propósito de evitar la dilación indebida de los tiempos en el transcurso de los Procesos sancionatorios .Evidencia: Anexo 7. listado de asistencia capacitación 6-09-22.xlsx - GD_FO_02
PNN BPK: Esta acción fue cumplida y evidenciada en el reporte del periodo anterior</t>
  </si>
  <si>
    <r>
      <t>PNN PARAMILLO: 100</t>
    </r>
    <r>
      <rPr>
        <sz val="11"/>
        <rFont val="Arial Narrow"/>
        <family val="2"/>
      </rPr>
      <t>0%</t>
    </r>
    <r>
      <rPr>
        <b/>
        <sz val="11"/>
        <rFont val="Arial Narrow"/>
        <family val="2"/>
      </rPr>
      <t xml:space="preserve">
PNN TAYRONA: 100</t>
    </r>
    <r>
      <rPr>
        <sz val="11"/>
        <rFont val="Arial Narrow"/>
        <family val="2"/>
      </rPr>
      <t>%</t>
    </r>
    <r>
      <rPr>
        <b/>
        <sz val="11"/>
        <rFont val="Arial Narrow"/>
        <family val="2"/>
      </rPr>
      <t xml:space="preserve">
SFF CGSM: </t>
    </r>
    <r>
      <rPr>
        <sz val="11"/>
        <rFont val="Arial Narrow"/>
        <family val="2"/>
      </rPr>
      <t>100%</t>
    </r>
    <r>
      <rPr>
        <b/>
        <sz val="11"/>
        <rFont val="Arial Narrow"/>
        <family val="2"/>
      </rPr>
      <t xml:space="preserve">
SFF EL CORCHAL: 100</t>
    </r>
    <r>
      <rPr>
        <sz val="11"/>
        <rFont val="Arial Narrow"/>
        <family val="2"/>
      </rPr>
      <t>%</t>
    </r>
    <r>
      <rPr>
        <b/>
        <sz val="11"/>
        <rFont val="Arial Narrow"/>
        <family val="2"/>
      </rPr>
      <t xml:space="preserve">
PNN OLD PROVIDENCE: 100%
VIPIS: </t>
    </r>
    <r>
      <rPr>
        <sz val="11"/>
        <rFont val="Arial Narrow"/>
        <family val="2"/>
      </rPr>
      <t>1</t>
    </r>
    <r>
      <rPr>
        <b/>
        <sz val="11"/>
        <rFont val="Arial Narrow"/>
        <family val="2"/>
      </rPr>
      <t>00%
PNN CRSB: 100</t>
    </r>
    <r>
      <rPr>
        <sz val="11"/>
        <rFont val="Arial Narrow"/>
        <family val="2"/>
      </rPr>
      <t>%</t>
    </r>
    <r>
      <rPr>
        <b/>
        <sz val="11"/>
        <rFont val="Arial Narrow"/>
        <family val="2"/>
      </rPr>
      <t xml:space="preserve">
PNN Corales de Profundidad </t>
    </r>
    <r>
      <rPr>
        <sz val="11"/>
        <rFont val="Arial Narrow"/>
        <family val="2"/>
      </rPr>
      <t>100%</t>
    </r>
    <r>
      <rPr>
        <b/>
        <sz val="11"/>
        <rFont val="Arial Narrow"/>
        <family val="2"/>
      </rPr>
      <t xml:space="preserve">
SFF LOS COLORADOS: </t>
    </r>
    <r>
      <rPr>
        <sz val="11"/>
        <rFont val="Arial Narrow"/>
        <family val="2"/>
      </rPr>
      <t>100%</t>
    </r>
    <r>
      <rPr>
        <b/>
        <sz val="11"/>
        <rFont val="Arial Narrow"/>
        <family val="2"/>
      </rPr>
      <t xml:space="preserve">
PNN MACUIRA: </t>
    </r>
    <r>
      <rPr>
        <sz val="11"/>
        <rFont val="Arial Narrow"/>
        <family val="2"/>
      </rPr>
      <t>100%</t>
    </r>
    <r>
      <rPr>
        <b/>
        <sz val="11"/>
        <rFont val="Arial Narrow"/>
        <family val="2"/>
      </rPr>
      <t xml:space="preserve">
SFF LOS FLAMENCOS: </t>
    </r>
    <r>
      <rPr>
        <sz val="11"/>
        <rFont val="Arial Narrow"/>
        <family val="2"/>
      </rPr>
      <t>100%</t>
    </r>
    <r>
      <rPr>
        <b/>
        <sz val="11"/>
        <rFont val="Arial Narrow"/>
        <family val="2"/>
      </rPr>
      <t xml:space="preserve">
PNN SNSM: </t>
    </r>
    <r>
      <rPr>
        <sz val="11"/>
        <rFont val="Arial Narrow"/>
        <family val="2"/>
      </rPr>
      <t>100%</t>
    </r>
    <r>
      <rPr>
        <b/>
        <sz val="11"/>
        <rFont val="Arial Narrow"/>
        <family val="2"/>
      </rPr>
      <t xml:space="preserve">
SF ACANDÍ: </t>
    </r>
    <r>
      <rPr>
        <sz val="11"/>
        <rFont val="Arial Narrow"/>
        <family val="2"/>
      </rPr>
      <t>100%</t>
    </r>
    <r>
      <rPr>
        <b/>
        <sz val="11"/>
        <rFont val="Arial Narrow"/>
        <family val="2"/>
      </rPr>
      <t xml:space="preserve">
PNN </t>
    </r>
    <r>
      <rPr>
        <sz val="11"/>
        <rFont val="Arial Narrow"/>
        <family val="2"/>
      </rPr>
      <t>PORTETE: 100%</t>
    </r>
  </si>
  <si>
    <t>PNN Paramillo: En el PNNP no se elaboran decisiones de impulso en procesos sancionatorios, por tanto, no se tiene evidencia para aportar, dado las razones expuestas en la descripción del monitoreo del control existente. Se aporta el correo donde se reporta la situación a la Oficina Jurídica de la DTCA. EVIDENCIA: 2022_11_08 Correo-Reporte actuaciones sancionatorios PNN Paramillo
PNN TAYRONA: Durante el periodo para este tercer cuatrimestre el AP ha adelantado el seguimiento y actuaciones pertinentes en el marco del procedimiento de los procesos sancionatorios. En el informe adjunto se evidencia los números de radicados que contienen los actos administrativos adelantados (resoluciones, autos) así como también, los oficios de notificaciones, ratificaciones, notificaciones a través de otros medios, como constancia de notificación. Evidencia: Informe  sancionatorios PNN Tayrona.
SFF CGSM: Durante este trimestre no se han reportado infracciones objeto de procesos sancionatorios en el AP en el marco de la ley y fue notificado al equipo de apoyo jurídico de la DTCA. Correo de Parques Nacionales Naturales de Colombia - CERTIFICACIÓN DE NO PRESENTARSE SITUACIONES QUE ORIGINEN SANCIONATORIOS
SFF CMH: Dadas las condiciones y presencia de actores armados en el contexto del Corchal MH, no se aplican procesos sancionatorios, por seguridad del personal del área Protegida. Se trabaja con las comunidades en una mesa temática donde se discuten las presiones y acciones alternativas, como mecanismo para disminuir presiones. Esta situación se informa a la DTCA mediante correo electrónico (email_reporte_Sancionatorios_septiembre. email_reporte_Sancionatorios_octubre. email_reporte_Sancionatorios_noviembre. Memorando_reporte_Sancionatorios).
PNN OPMBL: Durante el periodo de este informe no se han presentado actividades ilegales que ameriten abrir un proceso sancionatorio, solamente se realizaron cuatro (4) llamados de atención por escrito (llamados de atención). Se envió a la DTCA email reportando la no apertura de sancionatorios (emails no apertura de sancionatorios)
VIPIS:  Mediante Memorando 20226770001081, se le solicito a la DTCA el inicio del respetivo proceso administrativo sancionatorio contra los señores  señor Juan Miguel Márquez, Mairon Rivera y un señor conocido en la zona, con el alias de LICHO. Evidencia1: Memorando Solicitud de inicio de Proceso Sancionatorio. Evidencia 2- informe de campo para procedimiento sancionatorio ambiental.  Evidencia 3- Informe de recorrido de prevención, vigilancia y control. Evidencia 4-Formato de prevención, vigilancia y control.
PNN CRSB: Durante el periodo se legalizaron 2 medidas preventivas. Se anexan 2 comunicaciones. 120226660004821_00002.PDF: 120226660004861_00002.pdf
PNN CRP: Durante este periodo no se han presentado nuevos procesos sancionatorios, para el área protegida. Se informa vía correo electrónico el reporte al equipo jurídico de abogados de la DTCA.  
Anexo 6. Email_report_proce_sancio_Agos_PNN_CPR_05_09_2022; 
Anexo 7. Email_report_proce_sancio_Sept_PNN_CPR_30_09_2022; 
Anexo 8. Email_report_proce_sancio_Oct_PNN_CPR_31_10_2022; 
Anexo 9. Email_report_proce_sancio_Nov_PNN_CPR_08_11_2022. Limitaciones: La falta del nombramiento de la planta de personal completa para el área protegida; la cual cuenta actualmente solo con dos personas (un jefe de área protegida, y una contratista auxiliar administrativa).  
SFF LOS COLORADOS: En el periodo a reportar, no se han impuesto medida preventiva que ameriten actuaciones sancionatorias, lo cual se informó a la DTCA, mediante memorando 20226750003333 del 4 de noviembre (Anexo 1. Memorando-informe-diligencias procesos 4-11-22), así mismo se remitió el informe de avances de las actuaciones adelantadas conforme a los autos proferidos desde la DTCA (Anexo 2. Informe proc sanc sep-nov 2022).
PNN Macuira: Durante el tercer cuatrimestre no se han presentado actividades ilegales o infracciones realizadas por personas alijunas o miembros de las comunidades wayuu al interior del PNN de Macuira, que ameriten iniciar un proceso sancionatorio; por tal razón el Parque no ha enviado documentación alguna para la Dirección Territorial Caribe (DTCA). Anexo: 120226680002903_00001- Seguimiento procesos sancionatorios del AP PNN de Macuira
SFF Los Flamencos: En el Santuario se emitieron 5 infracciones, de las cuales 2 ya fueron impulsadas con toda la documentación correspondiente para iniciar trámite como proceso sancionatorio. (Evidencia 1. Memorando 20226760002833 de 27de octubre de 2022), Evidencia 2. Memorando 20226760002863 de 27 de octubre de 2022). En relación a los 3 restantes, ya se encuentra legalizando la medida preventiva a través del Auto No. 005 del 08 de noviembre de 2022 y las 2 infracciones restantes, se avanza en la construcción del informe técnico inicial para remitir a la DTCA. 
PNN SNSM: Mediante memorando de radicado Orfeo No. 20226710001603 del 4 de noviembre de 2022 y correo electrónico, el AP notificó a la oficina jurídica de la DTCA que para los meses de AGOSTO, SEPTIEMBRE Y OCTUBRE de 2022 no se identificaron hechos que constituyan presunta infracción ambiental. Evidencia: 1. 20226710001603_IDENTIFICACION DE CONDUCTAS SANCIONATORIAS PNN SNSM III TRIM 2022 y 2. Correo remisorio memorando 20226710001603.
SF APP: En el marco del tercer reporte cuatrimestral sobre el monitoreo del Mapa Riesgos y La Matriz de Oportunidades, desde el Santuario de Fauna Acandí, Playón y Playona se informa que no hubo reporte a la DTCA de ninguna actuación sancionatoria en el marco de la Ley 1333 de 2009. Evidencia: Anexo 5. Correo electrónico
PNN BPK: Se envió correo electrónico de los meses de septiembre, octubre y noviembre a la oficina jurídica de la DTCA, dejando constancia que no presentaron conductas que ameriten la apertura de procesos sancionatorios.  Anexo_1_Correo_ Reporte no apertura procesos sancionatorios Portete_septiembre_octubre_noviembre</t>
  </si>
  <si>
    <t>PNN PISBA:33.33 %
CATATUMBO:33.33%
GUANENTA: 33.33%
SFF IGUAQUE: 33.33%
COCUY:33.33%
ESTORAQUES: 33.33%
YARIGUIES: 33.33%
TAMA: 33.33%</t>
  </si>
  <si>
    <t>PNN CATATUMBO BARI: 66,66%
PNN COCUY: 100%
AUN ESTORAQUES:100%
SFF GUANENTA ALTO RIO FONCE: 100%
SFF IGUAQUE: 66,66%
PNN PISBA 100%
PNN SERRANIA YARIGUIES: 66,66%
PNN TAMA: 100%</t>
  </si>
  <si>
    <t>PNN CATATUMBO BARI 100%
PNN COCUY 100%
ANU ESTORAQUES 100%
SFF GUANENTA ALTO RIO FONCE 100%
SFF IGUAQUE 100%
PNN PISBA 100%
PNN SERRANIA YARIGUIES 100%
PNN TAMA 100%</t>
  </si>
  <si>
    <r>
      <rPr>
        <b/>
        <sz val="11"/>
        <rFont val="Arial Narrow"/>
        <family val="2"/>
      </rPr>
      <t>DTAN</t>
    </r>
    <r>
      <rPr>
        <sz val="11"/>
        <rFont val="Arial Narrow"/>
        <family val="2"/>
      </rPr>
      <t xml:space="preserve">: 18/11/2022
</t>
    </r>
    <r>
      <rPr>
        <b/>
        <sz val="11"/>
        <rFont val="Arial Narrow"/>
        <family val="2"/>
      </rPr>
      <t xml:space="preserve">PNN CATATUMBO BARI: </t>
    </r>
    <r>
      <rPr>
        <sz val="11"/>
        <rFont val="Arial Narrow"/>
        <family val="2"/>
      </rPr>
      <t xml:space="preserve">18/11/2022
</t>
    </r>
    <r>
      <rPr>
        <b/>
        <sz val="11"/>
        <rFont val="Arial Narrow"/>
        <family val="2"/>
      </rPr>
      <t>PNN COCUY</t>
    </r>
    <r>
      <rPr>
        <sz val="11"/>
        <rFont val="Arial Narrow"/>
        <family val="2"/>
      </rPr>
      <t xml:space="preserve"> 18/11/2022
</t>
    </r>
    <r>
      <rPr>
        <b/>
        <sz val="11"/>
        <rFont val="Arial Narrow"/>
        <family val="2"/>
      </rPr>
      <t xml:space="preserve">AUN ESTORAQUES </t>
    </r>
    <r>
      <rPr>
        <sz val="11"/>
        <rFont val="Arial Narrow"/>
        <family val="2"/>
      </rPr>
      <t xml:space="preserve">18/11/2022
</t>
    </r>
    <r>
      <rPr>
        <b/>
        <sz val="11"/>
        <rFont val="Arial Narrow"/>
        <family val="2"/>
      </rPr>
      <t xml:space="preserve">SFF GUANENTA ALTO RIO FONCE </t>
    </r>
    <r>
      <rPr>
        <sz val="11"/>
        <rFont val="Arial Narrow"/>
        <family val="2"/>
      </rPr>
      <t xml:space="preserve">18/11/2022
</t>
    </r>
    <r>
      <rPr>
        <b/>
        <sz val="11"/>
        <rFont val="Arial Narrow"/>
        <family val="2"/>
      </rPr>
      <t>SFF IGUAQUE</t>
    </r>
    <r>
      <rPr>
        <sz val="11"/>
        <rFont val="Arial Narrow"/>
        <family val="2"/>
      </rPr>
      <t xml:space="preserve">: 18/11/2022
</t>
    </r>
    <r>
      <rPr>
        <b/>
        <sz val="11"/>
        <rFont val="Arial Narrow"/>
        <family val="2"/>
      </rPr>
      <t xml:space="preserve">PNN PISBA </t>
    </r>
    <r>
      <rPr>
        <sz val="11"/>
        <rFont val="Arial Narrow"/>
        <family val="2"/>
      </rPr>
      <t xml:space="preserve">18/11/2022
</t>
    </r>
    <r>
      <rPr>
        <b/>
        <sz val="11"/>
        <rFont val="Arial Narrow"/>
        <family val="2"/>
      </rPr>
      <t xml:space="preserve">PNN SERRANIA YARIGUIES </t>
    </r>
    <r>
      <rPr>
        <sz val="11"/>
        <rFont val="Arial Narrow"/>
        <family val="2"/>
      </rPr>
      <t xml:space="preserve">18/11/2022
</t>
    </r>
    <r>
      <rPr>
        <b/>
        <sz val="11"/>
        <rFont val="Arial Narrow"/>
        <family val="2"/>
      </rPr>
      <t xml:space="preserve">PNN TAMA </t>
    </r>
    <r>
      <rPr>
        <sz val="11"/>
        <rFont val="Arial Narrow"/>
        <family val="2"/>
      </rPr>
      <t>18/11/2022</t>
    </r>
  </si>
  <si>
    <r>
      <rPr>
        <b/>
        <sz val="11"/>
        <rFont val="Arial Narrow"/>
        <family val="2"/>
      </rPr>
      <t xml:space="preserve">PNN CATATUMBO BARI: </t>
    </r>
    <r>
      <rPr>
        <sz val="11"/>
        <rFont val="Arial Narrow"/>
        <family val="2"/>
      </rPr>
      <t xml:space="preserve">18/11/2022
</t>
    </r>
    <r>
      <rPr>
        <b/>
        <sz val="11"/>
        <rFont val="Arial Narrow"/>
        <family val="2"/>
      </rPr>
      <t>PNN COCUY</t>
    </r>
    <r>
      <rPr>
        <sz val="11"/>
        <rFont val="Arial Narrow"/>
        <family val="2"/>
      </rPr>
      <t xml:space="preserve"> 18/11/2022
</t>
    </r>
    <r>
      <rPr>
        <b/>
        <sz val="11"/>
        <rFont val="Arial Narrow"/>
        <family val="2"/>
      </rPr>
      <t xml:space="preserve">AUN ESTORAQUES </t>
    </r>
    <r>
      <rPr>
        <sz val="11"/>
        <rFont val="Arial Narrow"/>
        <family val="2"/>
      </rPr>
      <t xml:space="preserve">18/11/2022
</t>
    </r>
    <r>
      <rPr>
        <b/>
        <sz val="11"/>
        <rFont val="Arial Narrow"/>
        <family val="2"/>
      </rPr>
      <t xml:space="preserve">SFF GUANENTA ALTO RIO FONCE </t>
    </r>
    <r>
      <rPr>
        <sz val="11"/>
        <rFont val="Arial Narrow"/>
        <family val="2"/>
      </rPr>
      <t xml:space="preserve">18/11/2022
</t>
    </r>
    <r>
      <rPr>
        <b/>
        <sz val="11"/>
        <rFont val="Arial Narrow"/>
        <family val="2"/>
      </rPr>
      <t>SFF IGUAQUE</t>
    </r>
    <r>
      <rPr>
        <sz val="11"/>
        <rFont val="Arial Narrow"/>
        <family val="2"/>
      </rPr>
      <t xml:space="preserve">: 18/11/2022
</t>
    </r>
    <r>
      <rPr>
        <b/>
        <sz val="11"/>
        <rFont val="Arial Narrow"/>
        <family val="2"/>
      </rPr>
      <t xml:space="preserve">PNN PISBA </t>
    </r>
    <r>
      <rPr>
        <sz val="11"/>
        <rFont val="Arial Narrow"/>
        <family val="2"/>
      </rPr>
      <t xml:space="preserve">18/11/2022
</t>
    </r>
    <r>
      <rPr>
        <b/>
        <sz val="11"/>
        <rFont val="Arial Narrow"/>
        <family val="2"/>
      </rPr>
      <t xml:space="preserve">PNN SERRANIA YARIGUIES </t>
    </r>
    <r>
      <rPr>
        <sz val="11"/>
        <rFont val="Arial Narrow"/>
        <family val="2"/>
      </rPr>
      <t xml:space="preserve">18/11/2022
</t>
    </r>
    <r>
      <rPr>
        <b/>
        <sz val="11"/>
        <rFont val="Arial Narrow"/>
        <family val="2"/>
      </rPr>
      <t xml:space="preserve">PNN TAMA </t>
    </r>
    <r>
      <rPr>
        <sz val="11"/>
        <rFont val="Arial Narrow"/>
        <family val="2"/>
      </rPr>
      <t>18/11/2022</t>
    </r>
  </si>
  <si>
    <r>
      <t xml:space="preserve">Para el tercer cuatrimestre las AP de la DTAN no reportan hechos que constituyan presunta infracción ambiental y generen la apertura de procesos sancionatorios. Se adjuntan las comunicaciones envidas por los jefes de las Áreas Protegidas donde así lo certifican.
</t>
    </r>
    <r>
      <rPr>
        <b/>
        <sz val="11"/>
        <color theme="1"/>
        <rFont val="Arial Narrow"/>
        <family val="2"/>
      </rPr>
      <t>1. PNN CATATUMBO BARI:</t>
    </r>
    <r>
      <rPr>
        <sz val="11"/>
        <color theme="1"/>
        <rFont val="Arial Narrow"/>
        <family val="2"/>
      </rPr>
      <t xml:space="preserve"> 1. Comunicación Catatumbo
</t>
    </r>
    <r>
      <rPr>
        <b/>
        <sz val="11"/>
        <color theme="1"/>
        <rFont val="Arial Narrow"/>
        <family val="2"/>
      </rPr>
      <t>2. PNN COCUY</t>
    </r>
    <r>
      <rPr>
        <sz val="11"/>
        <color theme="1"/>
        <rFont val="Arial Narrow"/>
        <family val="2"/>
      </rPr>
      <t xml:space="preserve">: 2. Comunicacion Cocuy
</t>
    </r>
    <r>
      <rPr>
        <b/>
        <sz val="11"/>
        <color theme="1"/>
        <rFont val="Arial Narrow"/>
        <family val="2"/>
      </rPr>
      <t>3. AUN ESTORAQUES</t>
    </r>
    <r>
      <rPr>
        <sz val="11"/>
        <color theme="1"/>
        <rFont val="Arial Narrow"/>
        <family val="2"/>
      </rPr>
      <t xml:space="preserve">: Memorando 20225660026583 - Estoraques
</t>
    </r>
    <r>
      <rPr>
        <b/>
        <sz val="11"/>
        <color theme="1"/>
        <rFont val="Arial Narrow"/>
        <family val="2"/>
      </rPr>
      <t>4. SFF GUANENTA ALTO RIO FONCE</t>
    </r>
    <r>
      <rPr>
        <sz val="11"/>
        <color theme="1"/>
        <rFont val="Arial Narrow"/>
        <family val="2"/>
      </rPr>
      <t xml:space="preserve">: Memorando 20225720002343 - Guanenta.-
</t>
    </r>
    <r>
      <rPr>
        <b/>
        <sz val="11"/>
        <color theme="1"/>
        <rFont val="Arial Narrow"/>
        <family val="2"/>
      </rPr>
      <t>5. SFF IGUAQUE</t>
    </r>
    <r>
      <rPr>
        <sz val="11"/>
        <color theme="1"/>
        <rFont val="Arial Narrow"/>
        <family val="2"/>
      </rPr>
      <t xml:space="preserve">: Memorando 20225730003293 - Iguaque.
</t>
    </r>
    <r>
      <rPr>
        <b/>
        <sz val="11"/>
        <color theme="1"/>
        <rFont val="Arial Narrow"/>
        <family val="2"/>
      </rPr>
      <t xml:space="preserve">6. PNN PISBA </t>
    </r>
    <r>
      <rPr>
        <sz val="11"/>
        <color theme="1"/>
        <rFont val="Arial Narrow"/>
        <family val="2"/>
      </rPr>
      <t xml:space="preserve">Memorando 20225690001231 - Pisba.-
</t>
    </r>
    <r>
      <rPr>
        <b/>
        <sz val="11"/>
        <color theme="1"/>
        <rFont val="Arial Narrow"/>
        <family val="2"/>
      </rPr>
      <t>7. PNN SERRANIA YARIGUIES</t>
    </r>
    <r>
      <rPr>
        <sz val="11"/>
        <color theme="1"/>
        <rFont val="Arial Narrow"/>
        <family val="2"/>
      </rPr>
      <t xml:space="preserve">: 4. Comunicación Yariguies.
</t>
    </r>
    <r>
      <rPr>
        <b/>
        <sz val="11"/>
        <color theme="1"/>
        <rFont val="Arial Narrow"/>
        <family val="2"/>
      </rPr>
      <t>8. PNN TAMA</t>
    </r>
    <r>
      <rPr>
        <sz val="11"/>
        <color theme="1"/>
        <rFont val="Arial Narrow"/>
        <family val="2"/>
      </rPr>
      <t xml:space="preserve">: 3. Comunicación Tama </t>
    </r>
  </si>
  <si>
    <r>
      <t xml:space="preserve">DTAN: </t>
    </r>
    <r>
      <rPr>
        <sz val="11"/>
        <rFont val="Arial Narrow"/>
        <family val="2"/>
      </rPr>
      <t>18/11/2022</t>
    </r>
  </si>
  <si>
    <r>
      <rPr>
        <b/>
        <sz val="11"/>
        <rFont val="Arial Narrow"/>
        <family val="2"/>
      </rPr>
      <t>DTAN</t>
    </r>
    <r>
      <rPr>
        <sz val="11"/>
        <rFont val="Arial Narrow"/>
        <family val="2"/>
      </rPr>
      <t>: Se adjunta los cosrreos electronicos por medio de los cuales el profesional de Sancionatorios DTAN envia la información correspondiente al estado de todos los procesos sancionatorios a cargo de la Dirección Territorial. Se adjunta la informacion enviada por medio de correo electronico junto con la matriz actualizada de proceos sancionatorios del mes Agosto, septiembre y octubre de 2022. 
Anexos:1. Informe Agosto.- 1. Reporte PAA - Agosto.- 2. Informe Septiembre.- 2. Reporte PAA - Septiembre.- 3. Informe Octubre.- 3. Reporte PAA - Tercer Trimestre.</t>
    </r>
  </si>
  <si>
    <r>
      <t xml:space="preserve">Durante el tercer trimestre del 2022 cada área protegida de la DTAN (8 áreas protegidas) realizó los respectivos reportes de recorrido de PVC en el aplicativo SICO SMART: Anexos: 
</t>
    </r>
    <r>
      <rPr>
        <b/>
        <sz val="11"/>
        <color theme="1"/>
        <rFont val="Arial Narrow"/>
        <family val="2"/>
      </rPr>
      <t>1. PNN CATATUMBO BARI:</t>
    </r>
    <r>
      <rPr>
        <sz val="11"/>
        <color theme="1"/>
        <rFont val="Arial Narrow"/>
        <family val="2"/>
      </rPr>
      <t xml:space="preserve"> Informe sicosmart Cat III
</t>
    </r>
    <r>
      <rPr>
        <b/>
        <sz val="11"/>
        <color theme="1"/>
        <rFont val="Arial Narrow"/>
        <family val="2"/>
      </rPr>
      <t xml:space="preserve">2. PNN COCUY: </t>
    </r>
    <r>
      <rPr>
        <sz val="11"/>
        <color theme="1"/>
        <rFont val="Arial Narrow"/>
        <family val="2"/>
      </rPr>
      <t xml:space="preserve">Informe sicosmart Coc III
</t>
    </r>
    <r>
      <rPr>
        <b/>
        <sz val="11"/>
        <color theme="1"/>
        <rFont val="Arial Narrow"/>
        <family val="2"/>
      </rPr>
      <t xml:space="preserve">3. AUN ESTORAQUES: </t>
    </r>
    <r>
      <rPr>
        <sz val="11"/>
        <color theme="1"/>
        <rFont val="Arial Narrow"/>
        <family val="2"/>
      </rPr>
      <t xml:space="preserve">Informe sicosmart Anule III
</t>
    </r>
    <r>
      <rPr>
        <b/>
        <sz val="11"/>
        <color theme="1"/>
        <rFont val="Arial Narrow"/>
        <family val="2"/>
      </rPr>
      <t xml:space="preserve">4. SFF GUANENTA ALTO RIO FONCE: </t>
    </r>
    <r>
      <rPr>
        <sz val="11"/>
        <color theme="1"/>
        <rFont val="Arial Narrow"/>
        <family val="2"/>
      </rPr>
      <t xml:space="preserve">Informe sicosmart Gua_III  .-
</t>
    </r>
    <r>
      <rPr>
        <b/>
        <sz val="11"/>
        <color theme="1"/>
        <rFont val="Arial Narrow"/>
        <family val="2"/>
      </rPr>
      <t>5. SFF IGUAQUE:</t>
    </r>
    <r>
      <rPr>
        <sz val="11"/>
        <color theme="1"/>
        <rFont val="Arial Narrow"/>
        <family val="2"/>
      </rPr>
      <t xml:space="preserve"> Informe sicosmart Igua_III.
</t>
    </r>
    <r>
      <rPr>
        <b/>
        <sz val="11"/>
        <color theme="1"/>
        <rFont val="Arial Narrow"/>
        <family val="2"/>
      </rPr>
      <t xml:space="preserve">6. PNN PISBA </t>
    </r>
    <r>
      <rPr>
        <sz val="11"/>
        <color theme="1"/>
        <rFont val="Arial Narrow"/>
        <family val="2"/>
      </rPr>
      <t xml:space="preserve">Informe sicosmart Pis_III
</t>
    </r>
    <r>
      <rPr>
        <b/>
        <sz val="11"/>
        <color theme="1"/>
        <rFont val="Arial Narrow"/>
        <family val="2"/>
      </rPr>
      <t>7. PNN SERRANIA YARIGUIES</t>
    </r>
    <r>
      <rPr>
        <sz val="11"/>
        <color theme="1"/>
        <rFont val="Arial Narrow"/>
        <family val="2"/>
      </rPr>
      <t xml:space="preserve">: Informe  sicosmart Seya III.
</t>
    </r>
    <r>
      <rPr>
        <b/>
        <sz val="11"/>
        <color theme="1"/>
        <rFont val="Arial Narrow"/>
        <family val="2"/>
      </rPr>
      <t>8. PNN TAMA</t>
    </r>
    <r>
      <rPr>
        <sz val="11"/>
        <color theme="1"/>
        <rFont val="Arial Narrow"/>
        <family val="2"/>
      </rPr>
      <t>: Informe sicosmart Tam_III</t>
    </r>
  </si>
  <si>
    <r>
      <rPr>
        <b/>
        <sz val="11"/>
        <rFont val="Arial Narrow"/>
        <family val="2"/>
      </rPr>
      <t>DTAN:</t>
    </r>
    <r>
      <rPr>
        <sz val="11"/>
        <rFont val="Arial Narrow"/>
        <family val="2"/>
      </rPr>
      <t>18/11/2022</t>
    </r>
  </si>
  <si>
    <r>
      <rPr>
        <b/>
        <sz val="11"/>
        <rFont val="Arial Narrow"/>
        <family val="2"/>
      </rPr>
      <t>DTAN</t>
    </r>
    <r>
      <rPr>
        <sz val="11"/>
        <rFont val="Arial Narrow"/>
        <family val="2"/>
      </rPr>
      <t>:33,33%</t>
    </r>
  </si>
  <si>
    <r>
      <rPr>
        <b/>
        <sz val="11"/>
        <rFont val="Arial Narrow"/>
        <family val="2"/>
      </rPr>
      <t>DTAN:</t>
    </r>
    <r>
      <rPr>
        <sz val="11"/>
        <rFont val="Arial Narrow"/>
        <family val="2"/>
      </rPr>
      <t xml:space="preserve"> Se cargan los respectivos impulsos procesales emitidos por la DTAN durante el periodo de informe.  se incluyen los impulsos procesales  de las investigaciones sancionatorias ambientales que se  gestionaron en el periodo de reporte expedidos los meses: Agosto, septiembre, octubre y noviembre de 2022 que corresponden al cuatrimestre 3, los de agosto dada la periodicidad con que se requirió la información en el segundo cuatrimestre no se alcanzaron a remitir. Los impulsos procesales proferidos y publicados en la gaceta ambiental son los siguientes: 13  archivos. Anexos: 
- Auto No. 013 del 10-08-2022. Cierre Periodo Probatorio .
- Auto No. 014 del 26-08-2022. Apertura Investigación.
- Auto No. 015 del 26-08-2022. Decreta Prueba de Oficio.
- Auto No. 016 del 26-08-2022. Archivo Indagación.
- Auto No. 017 del 08-09-2022. Decreta Pruebas de Oficio.
- Auto No. 018 del 15-09-2022. Apertura Investigación.
- Auto No. 019 del 07-10-2022, Decreta Cesación del Procedimiento. Exp DTAN-JUR-16.4-001-2018.
- Auto No. 020 del 11-10-2022. Archivo Indagación.  Exp. DTAN-JUR-16.4-003-2022.
- Auto No. 021 de 12-10-2022. Decreta Cesación del Procedimiento. Exp. DTAN-JUR-16.4-006-2018.
- Auto No. 022 del 13-10-2022. Decreta Cesación del Procedimiento. Exp. DTAN-JUR-16.4-008-2019.
- Auto No. 023 del 18.10.2022. Decreta Cierre del Periodo Probatorio. Exp DTAN-JUR-16.4-001-2015.
- Auto No. 024 del 15-11-2022. Alegatos.
- Auto No. 025-del 15-11-2022. Alegatos. </t>
    </r>
  </si>
  <si>
    <t>Durante el periodo septiembre-noviembre de 2022 se reporta por la DTAN: 
Con el fin de dar cumplimiento al seguimiento en el tercer cuatrimestre de 2022, se adjuntan las evidencias  correos electrónicos de las áreas protegidas adscritas con los cuales indican que durante el periodo de informe no se presentaron situaciones que ameriten actuaciones administrativas de carácter sancionatorio. Anexos: 
1. PNN CATATUMBO BARI: 1. Comunicación Catatumbo
2. PNN COCUY: 2. Comunicacion Cocuy
3. AUN ESTORAQUES: Memorando 20225660026583 - Estoraques
4. SFF GUANENTA ALTO RIO FONCE: Memorando 20225720002343 - Guanenta.-
5. SFF IGUAQUE: Memorando 20225730003293 - Iguaque.
6. PNN PISBA Memorando 20225690001231 - Pisba.
7. PNN SERRANIA YARIGUIES: 4. Comunicación Yariguies.
8. PNN TAMA: 3. Comunicación Tama</t>
  </si>
  <si>
    <r>
      <t xml:space="preserve">Con el fin de dar cumplimiento al seguimiento a los riesgos para el 2 cuatrimestre 2022 se cargan las respectivas lista de asistencia de reunión donde se adelantaron sesiones de sensibilización al respecto de la Ley 1333 de 2009 y demás normas concordantes, junto con correos electrónicos de difusión posterior a la sensibilización. 
</t>
    </r>
    <r>
      <rPr>
        <b/>
        <sz val="11"/>
        <color theme="1"/>
        <rFont val="Arial Narrow"/>
        <family val="2"/>
      </rPr>
      <t>1. SFF IGUAQUE:</t>
    </r>
    <r>
      <rPr>
        <sz val="11"/>
        <color theme="1"/>
        <rFont val="Arial Narrow"/>
        <family val="2"/>
      </rPr>
      <t xml:space="preserve"> No se aporta evidencia de asistencia proceso de sensibilización para el tercer cuatrimestre de 2022. 
</t>
    </r>
    <r>
      <rPr>
        <b/>
        <sz val="11"/>
        <color theme="1"/>
        <rFont val="Arial Narrow"/>
        <family val="2"/>
      </rPr>
      <t>2. SFF GUANENTA ALTO RIO FONCE</t>
    </r>
    <r>
      <rPr>
        <sz val="11"/>
        <color theme="1"/>
        <rFont val="Arial Narrow"/>
        <family val="2"/>
      </rPr>
      <t xml:space="preserve">: Se adjunta lista de asistencia de fecha 2-09-2022 y correo electrónico del 27-10-2022. Anexos: 1.  Asistencia - Sensibilización Ley 1333 de 2009. 12.09.2022.- 2. Correo Sensibilización 27.10.2022. 
</t>
    </r>
    <r>
      <rPr>
        <b/>
        <sz val="11"/>
        <color theme="1"/>
        <rFont val="Arial Narrow"/>
        <family val="2"/>
      </rPr>
      <t>3. PNN TAMA</t>
    </r>
    <r>
      <rPr>
        <sz val="11"/>
        <color theme="1"/>
        <rFont val="Arial Narrow"/>
        <family val="2"/>
      </rPr>
      <t xml:space="preserve">: Se adjunta lista de asistencia de fecha 2-09-2022 y correo electrónico del 27-10-2022. Anexos: 1.  Asistencia - Sensibilización Ley 1333 de 2009. 12.09.2022.- 2. Correo Sensibilización 27.10.2022.
</t>
    </r>
    <r>
      <rPr>
        <b/>
        <sz val="11"/>
        <color theme="1"/>
        <rFont val="Arial Narrow"/>
        <family val="2"/>
      </rPr>
      <t>4. PNN SERRANIA YARIGUIES</t>
    </r>
    <r>
      <rPr>
        <sz val="11"/>
        <color theme="1"/>
        <rFont val="Arial Narrow"/>
        <family val="2"/>
      </rPr>
      <t xml:space="preserve">: No se aporta evidencia de asistencia proceso de sensibilización para el tercer cuatrimestre de 2022. 
</t>
    </r>
    <r>
      <rPr>
        <b/>
        <sz val="11"/>
        <color theme="1"/>
        <rFont val="Arial Narrow"/>
        <family val="2"/>
      </rPr>
      <t>5. PNN PISBA</t>
    </r>
    <r>
      <rPr>
        <sz val="11"/>
        <color theme="1"/>
        <rFont val="Arial Narrow"/>
        <family val="2"/>
      </rPr>
      <t xml:space="preserve">: Se adjunta lista de asistencia de fecha 2-09-2022 y así mismo correo electrónico del 27-10-2022. Anexos: 1.  Asistencia - Sensibilización Ley 1333 de 2009. 12.09.2022.- 2. Correo Sensibilización 27.10.2022.
</t>
    </r>
    <r>
      <rPr>
        <b/>
        <sz val="11"/>
        <color theme="1"/>
        <rFont val="Arial Narrow"/>
        <family val="2"/>
      </rPr>
      <t>6. PNN COCUY</t>
    </r>
    <r>
      <rPr>
        <sz val="11"/>
        <color theme="1"/>
        <rFont val="Arial Narrow"/>
        <family val="2"/>
      </rPr>
      <t xml:space="preserve">: Se adjunta lista de asistencia de fecha 2-09-2022 y correo electrónico del 27-10-2022. Anexos: 1.  Asistencia - Sensibilización Ley 1333 de 2009. 12.09.2022.- 2. Correo Sensibilización 27.10.2022. 
</t>
    </r>
    <r>
      <rPr>
        <b/>
        <sz val="11"/>
        <color theme="1"/>
        <rFont val="Arial Narrow"/>
        <family val="2"/>
      </rPr>
      <t>7. PNN CATATUMBO BARI</t>
    </r>
    <r>
      <rPr>
        <sz val="11"/>
        <color theme="1"/>
        <rFont val="Arial Narrow"/>
        <family val="2"/>
      </rPr>
      <t xml:space="preserve">: No se aporta evidencia de asistencia proceso de sensibilización para el tercer cuatrimestre de 2022. 
</t>
    </r>
    <r>
      <rPr>
        <b/>
        <sz val="11"/>
        <color theme="1"/>
        <rFont val="Arial Narrow"/>
        <family val="2"/>
      </rPr>
      <t>8. AUN ESTORAQUES</t>
    </r>
    <r>
      <rPr>
        <sz val="11"/>
        <color theme="1"/>
        <rFont val="Arial Narrow"/>
        <family val="2"/>
      </rPr>
      <t>: Se adjunta lista de asistencia de fecha 2-09-2022 y correo electrónico del 27-10-2022. Anexos: 1.  Asistencia - Sensibilización Ley 1333 de 2009. 12.09.2022.- 2. Correo Sensibilización 27.10.2022.</t>
    </r>
  </si>
  <si>
    <r>
      <t xml:space="preserve">Cada área protegida genero el informe de PVC con sus respectivos anexos ( ejecución recorridos, programación de recorridos, informe SICOSMART) acorde a la temporalidad del tercer trimestre del 2022.  anexos:
</t>
    </r>
    <r>
      <rPr>
        <b/>
        <sz val="11"/>
        <color theme="1"/>
        <rFont val="Arial Narrow"/>
        <family val="2"/>
      </rPr>
      <t>1. PNN CATATUMBO BAR</t>
    </r>
    <r>
      <rPr>
        <sz val="11"/>
        <color theme="1"/>
        <rFont val="Arial Narrow"/>
        <family val="2"/>
      </rPr>
      <t xml:space="preserve">I: Informe PVC_III TRIM CATATUMBO
</t>
    </r>
    <r>
      <rPr>
        <b/>
        <sz val="11"/>
        <color theme="1"/>
        <rFont val="Arial Narrow"/>
        <family val="2"/>
      </rPr>
      <t>2. PNN COCUY</t>
    </r>
    <r>
      <rPr>
        <sz val="11"/>
        <color theme="1"/>
        <rFont val="Arial Narrow"/>
        <family val="2"/>
      </rPr>
      <t xml:space="preserve">: Cocuy_PVC_IIII
</t>
    </r>
    <r>
      <rPr>
        <b/>
        <sz val="11"/>
        <color theme="1"/>
        <rFont val="Arial Narrow"/>
        <family val="2"/>
      </rPr>
      <t xml:space="preserve">3. AUN ESTORAQUES: </t>
    </r>
    <r>
      <rPr>
        <sz val="11"/>
        <color theme="1"/>
        <rFont val="Arial Narrow"/>
        <family val="2"/>
      </rPr>
      <t xml:space="preserve">INF.TRIMESTRAL_PVC ESTORAQUES.
</t>
    </r>
    <r>
      <rPr>
        <b/>
        <sz val="11"/>
        <color theme="1"/>
        <rFont val="Arial Narrow"/>
        <family val="2"/>
      </rPr>
      <t>4. SFF GUANENTA ALTO RIO FONCE</t>
    </r>
    <r>
      <rPr>
        <sz val="11"/>
        <color theme="1"/>
        <rFont val="Arial Narrow"/>
        <family val="2"/>
      </rPr>
      <t xml:space="preserve">: INFORME_PVC_GARF_TRIM_III_2022
</t>
    </r>
    <r>
      <rPr>
        <b/>
        <sz val="11"/>
        <color theme="1"/>
        <rFont val="Arial Narrow"/>
        <family val="2"/>
      </rPr>
      <t>5. SFF IGUAQUE</t>
    </r>
    <r>
      <rPr>
        <sz val="11"/>
        <color theme="1"/>
        <rFont val="Arial Narrow"/>
        <family val="2"/>
      </rPr>
      <t xml:space="preserve">: Informe III trimestre PVC IGUA
</t>
    </r>
    <r>
      <rPr>
        <b/>
        <sz val="11"/>
        <color theme="1"/>
        <rFont val="Arial Narrow"/>
        <family val="2"/>
      </rPr>
      <t>6. PNN PISBA</t>
    </r>
    <r>
      <rPr>
        <sz val="11"/>
        <color theme="1"/>
        <rFont val="Arial Narrow"/>
        <family val="2"/>
      </rPr>
      <t xml:space="preserve">: IPisba_PVC_III
</t>
    </r>
    <r>
      <rPr>
        <b/>
        <sz val="11"/>
        <color theme="1"/>
        <rFont val="Arial Narrow"/>
        <family val="2"/>
      </rPr>
      <t>7. PNN SERRANIA YARIGUIES</t>
    </r>
    <r>
      <rPr>
        <sz val="11"/>
        <color theme="1"/>
        <rFont val="Arial Narrow"/>
        <family val="2"/>
      </rPr>
      <t xml:space="preserve">: Informe PVC.-  III TRIM_PNN SYA
</t>
    </r>
    <r>
      <rPr>
        <b/>
        <sz val="11"/>
        <color theme="1"/>
        <rFont val="Arial Narrow"/>
        <family val="2"/>
      </rPr>
      <t>8. PNN TAMA</t>
    </r>
    <r>
      <rPr>
        <sz val="11"/>
        <color theme="1"/>
        <rFont val="Arial Narrow"/>
        <family val="2"/>
      </rPr>
      <t>: TAMA Informe III PVC. Version 2. PAA</t>
    </r>
  </si>
  <si>
    <r>
      <rPr>
        <b/>
        <sz val="11"/>
        <rFont val="Arial Narrow"/>
        <family val="2"/>
      </rPr>
      <t>PNN PICACHOS:</t>
    </r>
    <r>
      <rPr>
        <sz val="11"/>
        <rFont val="Arial Narrow"/>
        <family val="2"/>
      </rPr>
      <t xml:space="preserve"> 21/11/2022
</t>
    </r>
    <r>
      <rPr>
        <b/>
        <sz val="11"/>
        <rFont val="Arial Narrow"/>
        <family val="2"/>
      </rPr>
      <t>PNN MACARENA:</t>
    </r>
    <r>
      <rPr>
        <sz val="11"/>
        <rFont val="Arial Narrow"/>
        <family val="2"/>
      </rPr>
      <t xml:space="preserve"> 21/11/2022
</t>
    </r>
    <r>
      <rPr>
        <b/>
        <sz val="11"/>
        <rFont val="Arial Narrow"/>
        <family val="2"/>
      </rPr>
      <t>PNN TINIGUA:</t>
    </r>
    <r>
      <rPr>
        <sz val="11"/>
        <rFont val="Arial Narrow"/>
        <family val="2"/>
      </rPr>
      <t xml:space="preserve"> 21/11/2022
</t>
    </r>
    <r>
      <rPr>
        <b/>
        <sz val="11"/>
        <rFont val="Arial Narrow"/>
        <family val="2"/>
      </rPr>
      <t>PNN CHINGAZA</t>
    </r>
    <r>
      <rPr>
        <sz val="11"/>
        <rFont val="Arial Narrow"/>
        <family val="2"/>
      </rPr>
      <t xml:space="preserve">:21/11/2022
</t>
    </r>
    <r>
      <rPr>
        <b/>
        <sz val="11"/>
        <rFont val="Arial Narrow"/>
        <family val="2"/>
      </rPr>
      <t xml:space="preserve">PNN SUMAPAZ: </t>
    </r>
    <r>
      <rPr>
        <sz val="11"/>
        <rFont val="Arial Narrow"/>
        <family val="2"/>
      </rPr>
      <t xml:space="preserve">21/11/2022
</t>
    </r>
    <r>
      <rPr>
        <b/>
        <sz val="11"/>
        <rFont val="Arial Narrow"/>
        <family val="2"/>
      </rPr>
      <t>PNN EL TUPARRO:</t>
    </r>
    <r>
      <rPr>
        <sz val="11"/>
        <rFont val="Arial Narrow"/>
        <family val="2"/>
      </rPr>
      <t xml:space="preserve"> 21/11/2022
</t>
    </r>
    <r>
      <rPr>
        <b/>
        <sz val="11"/>
        <rFont val="Arial Narrow"/>
        <family val="2"/>
      </rPr>
      <t>DNMI CINARUCO:</t>
    </r>
    <r>
      <rPr>
        <sz val="11"/>
        <rFont val="Arial Narrow"/>
        <family val="2"/>
      </rPr>
      <t xml:space="preserve"> 21/11/2022</t>
    </r>
  </si>
  <si>
    <t>PNN Picachos: 33,33
PNN Sumapaz: 33,33
PNN Chingaza: 33,33
PNN Macarena 33,33%
PNN Tinigua 33,33%
PNN El Tuparro: 33,33%
DNMI Cinaruco: 33,33%</t>
  </si>
  <si>
    <r>
      <rPr>
        <b/>
        <sz val="11"/>
        <rFont val="Arial Narrow"/>
        <family val="2"/>
      </rPr>
      <t>DTOR</t>
    </r>
    <r>
      <rPr>
        <sz val="11"/>
        <rFont val="Arial Narrow"/>
        <family val="2"/>
      </rPr>
      <t>: 21/11/2022</t>
    </r>
  </si>
  <si>
    <r>
      <t xml:space="preserve">DTOR: </t>
    </r>
    <r>
      <rPr>
        <sz val="11"/>
        <color theme="1"/>
        <rFont val="Arial Narrow"/>
        <family val="2"/>
      </rPr>
      <t>21/11/2022</t>
    </r>
  </si>
  <si>
    <r>
      <t>PNN FARALLONES DE CALI</t>
    </r>
    <r>
      <rPr>
        <sz val="11"/>
        <color theme="1"/>
        <rFont val="Arial Narrow"/>
        <family val="2"/>
      </rPr>
      <t xml:space="preserve"> 20/11/2022
</t>
    </r>
    <r>
      <rPr>
        <b/>
        <sz val="11"/>
        <color theme="1"/>
        <rFont val="Arial Narrow"/>
        <family val="2"/>
      </rPr>
      <t>PNN GORGONA</t>
    </r>
    <r>
      <rPr>
        <sz val="11"/>
        <color theme="1"/>
        <rFont val="Arial Narrow"/>
        <family val="2"/>
      </rPr>
      <t xml:space="preserve"> 20/11/2022
</t>
    </r>
    <r>
      <rPr>
        <b/>
        <sz val="11"/>
        <color theme="1"/>
        <rFont val="Arial Narrow"/>
        <family val="2"/>
      </rPr>
      <t>SFF ISLA MALPELO</t>
    </r>
    <r>
      <rPr>
        <sz val="11"/>
        <color theme="1"/>
        <rFont val="Arial Narrow"/>
        <family val="2"/>
      </rPr>
      <t xml:space="preserve"> 20/11/2022
</t>
    </r>
    <r>
      <rPr>
        <b/>
        <sz val="11"/>
        <color theme="1"/>
        <rFont val="Arial Narrow"/>
        <family val="2"/>
      </rPr>
      <t>PNN KATIOS</t>
    </r>
    <r>
      <rPr>
        <sz val="11"/>
        <color theme="1"/>
        <rFont val="Arial Narrow"/>
        <family val="2"/>
      </rPr>
      <t xml:space="preserve"> 20/11/2022
</t>
    </r>
    <r>
      <rPr>
        <b/>
        <sz val="11"/>
        <color theme="1"/>
        <rFont val="Arial Narrow"/>
        <family val="2"/>
      </rPr>
      <t>PNN MUNCHIQUE</t>
    </r>
    <r>
      <rPr>
        <sz val="11"/>
        <color theme="1"/>
        <rFont val="Arial Narrow"/>
        <family val="2"/>
      </rPr>
      <t xml:space="preserve"> 20/11/2022
</t>
    </r>
    <r>
      <rPr>
        <b/>
        <sz val="11"/>
        <color theme="1"/>
        <rFont val="Arial Narrow"/>
        <family val="2"/>
      </rPr>
      <t>PNN SANQUIANGA</t>
    </r>
    <r>
      <rPr>
        <sz val="11"/>
        <color theme="1"/>
        <rFont val="Arial Narrow"/>
        <family val="2"/>
      </rPr>
      <t xml:space="preserve"> 20/11/2022
</t>
    </r>
    <r>
      <rPr>
        <b/>
        <sz val="11"/>
        <color theme="1"/>
        <rFont val="Arial Narrow"/>
        <family val="2"/>
      </rPr>
      <t>PNN URAMBA BAHIA MALAGA</t>
    </r>
    <r>
      <rPr>
        <sz val="11"/>
        <color theme="1"/>
        <rFont val="Arial Narrow"/>
        <family val="2"/>
      </rPr>
      <t xml:space="preserve"> 20/11/2022
</t>
    </r>
    <r>
      <rPr>
        <b/>
        <sz val="11"/>
        <color theme="1"/>
        <rFont val="Arial Narrow"/>
        <family val="2"/>
      </rPr>
      <t>PNN UTRIA</t>
    </r>
    <r>
      <rPr>
        <sz val="11"/>
        <color theme="1"/>
        <rFont val="Arial Narrow"/>
        <family val="2"/>
      </rPr>
      <t xml:space="preserve"> 20/11/2022</t>
    </r>
  </si>
  <si>
    <r>
      <t>PNN Munchique:</t>
    </r>
    <r>
      <rPr>
        <sz val="11"/>
        <color theme="1"/>
        <rFont val="Arial Narrow"/>
        <family val="2"/>
      </rPr>
      <t xml:space="preserve">100%
</t>
    </r>
    <r>
      <rPr>
        <b/>
        <sz val="11"/>
        <color theme="1"/>
        <rFont val="Arial Narrow"/>
        <family val="2"/>
      </rPr>
      <t>PNN Gorgona:</t>
    </r>
    <r>
      <rPr>
        <sz val="11"/>
        <color theme="1"/>
        <rFont val="Arial Narrow"/>
        <family val="2"/>
      </rPr>
      <t xml:space="preserve"> 100%
</t>
    </r>
    <r>
      <rPr>
        <b/>
        <sz val="11"/>
        <color theme="1"/>
        <rFont val="Arial Narrow"/>
        <family val="2"/>
      </rPr>
      <t>SSF Isla Malpelo:</t>
    </r>
    <r>
      <rPr>
        <sz val="11"/>
        <color theme="1"/>
        <rFont val="Arial Narrow"/>
        <family val="2"/>
      </rPr>
      <t xml:space="preserve">100%
</t>
    </r>
    <r>
      <rPr>
        <b/>
        <sz val="11"/>
        <color theme="1"/>
        <rFont val="Arial Narrow"/>
        <family val="2"/>
      </rPr>
      <t>PNN Farallones de Cali:</t>
    </r>
    <r>
      <rPr>
        <sz val="11"/>
        <color theme="1"/>
        <rFont val="Arial Narrow"/>
        <family val="2"/>
      </rPr>
      <t xml:space="preserve"> 100%
</t>
    </r>
    <r>
      <rPr>
        <b/>
        <sz val="11"/>
        <color theme="1"/>
        <rFont val="Arial Narrow"/>
        <family val="2"/>
      </rPr>
      <t>PNN Sanquianga:</t>
    </r>
    <r>
      <rPr>
        <sz val="11"/>
        <color theme="1"/>
        <rFont val="Arial Narrow"/>
        <family val="2"/>
      </rPr>
      <t xml:space="preserve">100%
</t>
    </r>
    <r>
      <rPr>
        <b/>
        <sz val="11"/>
        <color theme="1"/>
        <rFont val="Arial Narrow"/>
        <family val="2"/>
      </rPr>
      <t>PNN Utria:</t>
    </r>
    <r>
      <rPr>
        <sz val="11"/>
        <color theme="1"/>
        <rFont val="Arial Narrow"/>
        <family val="2"/>
      </rPr>
      <t xml:space="preserve"> 100%
</t>
    </r>
    <r>
      <rPr>
        <b/>
        <sz val="11"/>
        <color theme="1"/>
        <rFont val="Arial Narrow"/>
        <family val="2"/>
      </rPr>
      <t>PNN Katios:</t>
    </r>
    <r>
      <rPr>
        <sz val="11"/>
        <color theme="1"/>
        <rFont val="Arial Narrow"/>
        <family val="2"/>
      </rPr>
      <t xml:space="preserve">100%
</t>
    </r>
    <r>
      <rPr>
        <b/>
        <sz val="11"/>
        <color theme="1"/>
        <rFont val="Arial Narrow"/>
        <family val="2"/>
      </rPr>
      <t>PNN Uramb</t>
    </r>
    <r>
      <rPr>
        <sz val="11"/>
        <color theme="1"/>
        <rFont val="Arial Narrow"/>
        <family val="2"/>
      </rPr>
      <t>a: 100%</t>
    </r>
  </si>
  <si>
    <t xml:space="preserve">PNN Cordillera de los Picachos: Respecto al seguimiento y verificación de las conductas sancionatorias, desde el área protegida remite a la DTOR,  el día 29 de septiembre 2022, la solicitud del jefe Grupo de Policía Carabineros y Guías Caninos – DEMET (E) del departamento del Meta, enviada el 25 de septiembre 2022, donde solicitan la posibilidad de realizar mesa de trabajo interinstitucional, con el objetivo de coordinar acciones que permita mitigar los diferentes daños ambientales de los puntos identificados en el oficio No. 20227180000821, emitido por el AP.
Evidencias: Remisión Dtor_respuesta Carabineros_U y Respuesta Policia_solicitud apoyo- 
PNN Sumapaz: Se remite memorando No.  20227190003643, a través del cual se comunica a la Dirección Territorial Orinoquía que durante el período comprendido desde septiembre de 2022 a la fecha no presentaron conductas que ameritaran la correspondiente actuación sancionatoria. Evidencia: Memorando_ 20227190003643.
PNN Chingaza: Se realizó seguimiento de control y vigilancia y se informa a la DTOR  mediante Memorando No. 20227160003173 del 13 de junio de 2022 que no se identificaron hechos o conductas que ameriten iniciar procesos sancionatorios nuevos durante el presente cuatrimestre.  
PNN Sierra de la Macarena: Se realizó seguimiento y se envió a la DTOR correo de indagación preliminar. Anexo 1.Correo _ Cump_Indagac prelim_PnMac_Dtor_Sept 2022  
PNN Tinigua: Durante el periodo de reporte, se realizó seguimiento a los autos por los cuales se inició un procesos de indagación preliminar en el PNN Tinigua, los seguimientos se notificaron a la DTOR mediante memorandos No. 20227200000046 - 20227200001653 - 20227200001663 - 20227200001673 - 20227200001683 - 20227200001693 - 20227200001703 - 20227200001713 - 20227200001723 - 20227200001733 - 20227200001743 - 20227200001753 - 20227200001763 - 20227200001793 - 20227200001803 - 20227200001773 - 20227200001783 
232.1 Memo_Segui_Autos_Sancion.
PNN El Tuparro: Teniendo en cuenta el memorando 20227030003433, se realizó una socialización con el equipo del PNN El Tuparro sobre la ley 1333 "proceso sancionatorio ambiental". Se hizo énfasis especial en los tiempos que se deben tener en cuenta y los formatos de la entidad a diligenciar.
- Memo 20227030003433
-Listado_Sancionatorio
DNMI Cinaruco: No se han presentado conductas sancionatorias a la fecha. </t>
  </si>
  <si>
    <t>Durante el periodo septiembre-noviembre de 2022 se reporta por la DTOR:
PNN Cordillera de los Picachos: Respecto al impulso de los procesos sancionatorios y teniendo en cuenta la reiteración a la solicitud enviado al comándate de Estación de Policía Municipio de Uribe (Meta), donde se solicitó el acompañamiento para realizar las inspecciones ordenadas en los autos 029, 030, 035 y 036 de 2017 a fin de verificar continuidad de la conducta de deforestación mediante visita a las veredas Cerritos y Bocanas del Chigüiro cuenca media del rio Platanillo y afluente del río Guayabero, al sur oriente del Parque, en el municipio de Uribe – Meta y adelantar la identificación plena de los presuntos infractores.  Este sentido, el jefe Grupo de Policía Carabineros y Guías Caninos – DEMET (E) del departamento del Meta, el día 02 de septiembre 2022, mediante oficio solicita las rutas de ingreso a las veredas mencionadas en la solicitud de apoyo, en respuesta a esta solicitud, el área protegida remite el 14 de septiembre 2022 el oficio No. 20227180000821, donde se relaciona la información solicitada.  Asimismo, se recibe oficio del DEMET (E), el día 25 de septiembre 2022, donde solicitan la posibilidad de realizar mesa de trabajo interinstitucional, con el objetivo de coordinar acciones que permita mitigar los diferentes daños ambientales de los puntos identificados en el oficio No. 20227180000821, emitido por el AP, esta solicitud fue remitida el día 29 de septiembre 2022 a la DTOR memorando No. 20227180002023.
Evidencia: Respuesta Policia_solicitud apoyo, Remisión Dtor_respuesta Carabineros_U.
PNN Sumapaz: Para este periodo (Septiembre - Octubre 2022), no hubo aperturas de sancionatorios en el PNN Sumapaz, se avanza en un espacio con la DTOR para el seguimiento de los sancionatorios existentes, donde se nos informó el pago de multa por parte del Ejercito Nacional. Evidencia: Correo_reportesancion_2022
PNN Chingaza: Se comunica y remite a la DTOR las actuaciones del periodo i) Memorando No. 20227160006093 del 12-10-2022 con Informe de presentación de alegatos por los investigados -Proceso No. DTOR-004-2016, ii) Reporte en ORFEO de notificación Res. 079 de 2022, Auto 138 de 2022 y Auto 146 de 2022, iii) Memorando No. 20227160006183 remitiendo la notificación del Auto No. 146 de 2022 y  iv) Memorando No. 20227160005853 remitiendo la notificación del Auto No. 125 de 2022 
Anexo 2.1.1 Notif_res_079_2022,  Anexo 2.1.2 Notif_auto_138_y_146, Anexo 2.1.3 Notif_auto_125_2022, Anexo 2.1.4 Inf_alegato_dtor_004_2016, Anexo 2.1.5 Reporte_orfeo_not_res_079_auto_138_146, Anexo 2.1.6 Memorando_not_auto_146
Anexo 2.1.7 Memorando_not_auto_125.
PNN Sierra de la Macarena: Se presenta reportes de las acciones realizadas por el AP para dar cumplimiento a las actuaciones dentro de los procesos sancionatorios en el marco de la ley 1333 de 2009. se adelantó acciones para indagaciones preliminares, en los Autos No. 68 del 25 de junio del 2021- Expediente DTOR No. 010/2021, Auto No. 125 del 15- Expediente DTOR 
No. 020/2021; Auto No. 176 del 30 de noviembre del 2021, Auto  No. 112 Expediente DTOR No. 009/2021, Auto 018 del 10 de marzo de 2021, hechos ocurridos por la CORPORACIÓN ECOLÓGICA Y AMBIENTAL DE VISTA HERMOSA “ECOVISTA”, Auto  No. 38 Expediente DTOR No. 006/2020; se radicaron ORFEOS en las alcaldías, estaciones de policita y comandos del ejército de los municipios La Macarena, Vhermosa, Puerto Rico, Mesetas y San Juan de arama. Se anexan evidencias: Anexo 1.Correo_ Cump_Indagac prelim_PnMac_Dtor_Sept 2022, Anexo 2. Mem_Exp_Act Adm_PnsMac_Dtor_29_09_2022, Anexo 3. Correo Notf Aviso_PMAC_Dtor_11_10_2022.
PNN Tinigua: Durante el periodo de reporte, se realizó seguimiento a los autos por los cuales se inició un procesos de indagación preliminar en el PNN Tinigua, los seguimientos se notificaron a la DTOR mediante memorandos No. 20227200000046 - 20227200001653 - 20227200001663 - 20227200001673 - 20227200001683 - 20227200001693 - 20227200001703 - 20227200001713 - 20227200001723 - 20227200001733 - 20227200001743 - 20227200001753 - 20227200001763 - 20227200001793 - 20227200001803 - 20227200001773 - 20227200001783 
231.2 Memo_Segui_Autos_Sancion
PNN El Tuparro: Se realizó el respectivo trámite de notificación por aviso del AUTO 181 de 2019 EXP DTOR 05/2019 (Radicado 20227210001061), dirigido a los señores ESAÚ ARGUELLO y ANA BEATRIZ VARGAS MAYA. (- Inf_AUTO181 y - Correo_AUTO181).  Se elaboró el informe de identificación de presuntos infractores de los AUTOS 018 y 019 de 2020. (-Inf_AUTO1819 y - Correo_AUTO1819).
DNMI Cinaruco: Durante el tercer cuatrimestre no se identificaron infracciones ambientales que requieran impulsar Proceso Sancionatorios Ambientales al interior del DNMI Cinaruco (Anexo 1 Memornado _infracciones_ambientales)</t>
  </si>
  <si>
    <t xml:space="preserve">DTPA: Se remite de forma extempotranea el 25/11/2022 para validacion
PNN FARALLONES DE CALI 20/11/2022
PNN GORGONA 20/11/2022
SFF ISLA MALPELO 20/11/2022
PNN KATIOS 20/11/2022
PNN MUNCHIQUE 20/11/2022
PNN SANQUIANGA 20/11/2022
PNN URAMBA BAHIA MALAGA 20/11/2022
PNN UTRIA 20/11/2022
</t>
  </si>
  <si>
    <t>PNN Munchique: 33,33%
PNN Gorgona: 33,33%
SSF Isla Malpelo: 33,33%
PNN Farallones de Cali:33,33%
PNN Sanquianga:33,33%
PNN Utria: 33,33%
PNN Katios:33,33%
PNN Uramba: 33,33%</t>
  </si>
  <si>
    <t>PNN FARALLONES DE CALI 20/11/2022
PNN GORGONA 20/11/2022
SFF ISLA MALPELO 20/11/2022
PNN KATIOS 20/11/2022
PNN MUNCHIQUE 20/11/2022
PNN SANQUIANGA 20/11/2022
PNN URAMBA BAHIA MALAGA 20/11/2022
PNN UTRIA 20/11/2022</t>
  </si>
  <si>
    <r>
      <rPr>
        <b/>
        <sz val="11"/>
        <color theme="1"/>
        <rFont val="Arial Narrow"/>
        <family val="2"/>
      </rPr>
      <t>DTPA:</t>
    </r>
    <r>
      <rPr>
        <sz val="11"/>
        <color theme="1"/>
        <rFont val="Arial Narrow"/>
        <family val="2"/>
      </rPr>
      <t xml:space="preserve"> 20/11/2022</t>
    </r>
  </si>
  <si>
    <r>
      <t>DTPA:</t>
    </r>
    <r>
      <rPr>
        <sz val="11"/>
        <color theme="1"/>
        <rFont val="Arial Narrow"/>
        <family val="2"/>
      </rPr>
      <t xml:space="preserve"> 33,33%</t>
    </r>
  </si>
  <si>
    <r>
      <t>DTPA:</t>
    </r>
    <r>
      <rPr>
        <sz val="11"/>
        <color theme="1"/>
        <rFont val="Arial Narrow"/>
        <family val="2"/>
      </rPr>
      <t xml:space="preserve"> 20/11/2022</t>
    </r>
  </si>
  <si>
    <t>DTPA: Se realiza la actualización de la matriz de procesos sancionatorios
Evidencia:
-Matriz de procesos sancionatorios-DTPA</t>
  </si>
  <si>
    <t>En el reporte del primer y segundo seguimiento al mapa de riesgos y matriz de oportunidades se reporto el cumplimiento de la accion, soportando las capacitaciones efectuadas en el marco del Proceso Sancionatorio</t>
  </si>
  <si>
    <t>1. PNN Farallones de Cali: En cumplimiento de lo establecido en la Resolución No 476 de 2012 se comunicaron al Director Territorial Pacifico  dos (02) medidas preventivas que fueron impuestas al interior del PNN Farallones  de Cali. 
Evidencias:
-Memorando 20227660019343 de fecha 24 de Octubre de 2022  
-Memorando 20227670019403 de fecha 25 de Oct
Para las demás áreas protegidas, PNN Gorgona, PNN Munchique, PNN sanquianga, PNN Uramba, PNN Katios, PNN Utria y el SFF Malpelo, en lo transcurrido del tercer cuatrimestre no se han identificado acciones que requieran el inicio de un proceso sancionatorio.
Evidencias:
2. PNN GORGONA:  Remisión recorridos PVC
3. SFF ISLA MALPELO:  Remisión recorridos PVC
4. PNN LOS KATIOS: Remisión recorridos PVC
5. PNN MUNCHIQUE: Remisión recorridos PVC
6. PNN SANQUIANGA: Remisión recorridos PVC
7. PNN URAMBA BAHIA MALAGA: Remisión recorridos PVC
8. PN UTRIA:  Remisión recorridos PVC</t>
  </si>
  <si>
    <r>
      <t xml:space="preserve">PNN FARALLONES DE CALI, PNN GORGONA, SFF ISLA MALPELO, PNN KATIOS, PNN MUNCHIQUE, PNN SANQUIANGA, PNN URAMBA BAHIA MALAGA y PNN UTRIA: han cumplido con los cronogramas propuestos para el tercer trimestre del año 2022, todas las áreas protegidas realizaron el informe de PVC. Para constancia de ello, se remite a la evidencia de verificación.
Evidencias:  
</t>
    </r>
    <r>
      <rPr>
        <b/>
        <sz val="11"/>
        <color theme="1"/>
        <rFont val="Arial Narrow"/>
        <family val="2"/>
      </rPr>
      <t>1. PNN Farallones</t>
    </r>
    <r>
      <rPr>
        <sz val="11"/>
        <color theme="1"/>
        <rFont val="Arial Narrow"/>
        <family val="2"/>
      </rPr>
      <t xml:space="preserve">: III Informe PVC  III Trimestre 2022, informes SICO SMART
</t>
    </r>
    <r>
      <rPr>
        <b/>
        <sz val="11"/>
        <color theme="1"/>
        <rFont val="Arial Narrow"/>
        <family val="2"/>
      </rPr>
      <t>2. PNN Gorgona</t>
    </r>
    <r>
      <rPr>
        <sz val="11"/>
        <color theme="1"/>
        <rFont val="Arial Narrow"/>
        <family val="2"/>
      </rPr>
      <t xml:space="preserve">:  III Informe PVC  III Trimestre 2022, informe SICO SMART
</t>
    </r>
    <r>
      <rPr>
        <b/>
        <sz val="11"/>
        <color theme="1"/>
        <rFont val="Arial Narrow"/>
        <family val="2"/>
      </rPr>
      <t>3. SFF ISLA MALPELO:</t>
    </r>
    <r>
      <rPr>
        <sz val="11"/>
        <color theme="1"/>
        <rFont val="Arial Narrow"/>
        <family val="2"/>
      </rPr>
      <t xml:space="preserve">  III Informe PVC III Trimestre 2022,informe SICO SMART
</t>
    </r>
    <r>
      <rPr>
        <b/>
        <sz val="11"/>
        <color theme="1"/>
        <rFont val="Arial Narrow"/>
        <family val="2"/>
      </rPr>
      <t>4.PNN LOS KATIOS:</t>
    </r>
    <r>
      <rPr>
        <sz val="11"/>
        <color theme="1"/>
        <rFont val="Arial Narrow"/>
        <family val="2"/>
      </rPr>
      <t xml:space="preserve"> III Informe PVC  III Trimestre 2022, informe SICO SMART
</t>
    </r>
    <r>
      <rPr>
        <b/>
        <sz val="11"/>
        <color theme="1"/>
        <rFont val="Arial Narrow"/>
        <family val="2"/>
      </rPr>
      <t>5. PNN MUNCHIQUE</t>
    </r>
    <r>
      <rPr>
        <sz val="11"/>
        <color theme="1"/>
        <rFont val="Arial Narrow"/>
        <family val="2"/>
      </rPr>
      <t xml:space="preserve">: III Informe PVC  III Trimestre 2022, informe SICO SMART
</t>
    </r>
    <r>
      <rPr>
        <b/>
        <sz val="11"/>
        <color theme="1"/>
        <rFont val="Arial Narrow"/>
        <family val="2"/>
      </rPr>
      <t>6. PNN SANQUIANGA</t>
    </r>
    <r>
      <rPr>
        <sz val="11"/>
        <color theme="1"/>
        <rFont val="Arial Narrow"/>
        <family val="2"/>
      </rPr>
      <t xml:space="preserve">: III Informe PVC  III Trimestre 2022, informe SICO SMART
</t>
    </r>
    <r>
      <rPr>
        <b/>
        <sz val="11"/>
        <color theme="1"/>
        <rFont val="Arial Narrow"/>
        <family val="2"/>
      </rPr>
      <t>7. PNN URAMBA BAHIA MALAGA:</t>
    </r>
    <r>
      <rPr>
        <sz val="11"/>
        <color theme="1"/>
        <rFont val="Arial Narrow"/>
        <family val="2"/>
      </rPr>
      <t xml:space="preserve"> IIII Informe PVC  III Trimestre 2022, informe SICO SMART
</t>
    </r>
    <r>
      <rPr>
        <b/>
        <sz val="11"/>
        <color theme="1"/>
        <rFont val="Arial Narrow"/>
        <family val="2"/>
      </rPr>
      <t xml:space="preserve">8. PN UTRIA: </t>
    </r>
    <r>
      <rPr>
        <sz val="11"/>
        <color theme="1"/>
        <rFont val="Arial Narrow"/>
        <family val="2"/>
      </rPr>
      <t xml:space="preserve"> III Informe PVC  III Trimestre 2022, informe SICO SMART</t>
    </r>
  </si>
  <si>
    <t xml:space="preserve">Durante el periodo septiembre-noviembre de 2022 se reporta por la DTPA:
1. PNN Farallones de Cali: en cumplimiento de lo establecido en la Resolución No 476 de 2012 se comunicaron al Director Territorial Pacifico dos (02) medidas preventivas que fueron impuestas al interior del PNN Farallones  de Cali. 
Evidencias:
-Memorando 20227660019343 de fecha 24 de Octubre de 2022  
-Memorando 20227670019403 de fecha 25 de Oct
2. PNN Gorgona: La estrategia durante este periodo se ejerció de forma preventiva con el fin de evitar infracciones dentro del Área Protegida, por lo que no se realizaron decomisos durante el trimestre.
Evidencias: Remisión recorridos PVC
3. SFF Isla Malpelo: No se han realizado procesos sancionatorios. En el SFF Malpelo se realiza las acciones de autoridad ambiental (PVC) en apoyo de la Armada Nacional y durante el año en curso no se han adelantado acciones sancionatorias en apoyo con esta institución.  
Evidencia: Remisión recorridos PVC
4. PNN KATIOS: No se han presentado sancionatorios en el trimestre. Evidencia: Remisión recorridos PVC
5. PNN MUNCHIQUE: En la actualidad no se han desarrollado procesos sancionatorios en el área protegida
6. PNN SANQUIANGA: No se han presentado sancionatorios en el trimestre Evidencia: Remisión recorridos PVC
7. PNN URAMBA: Actualmente no se cuenta con acciones de control en curso. Evidencia: Remisión recorridos PVC
8. PNN UTRIA: No se han presentado sancionatorios en el trimestre Evidencia: Remisión recorridos PVC
</t>
  </si>
  <si>
    <r>
      <rPr>
        <b/>
        <sz val="10"/>
        <rFont val="Arial Narrow"/>
        <family val="2"/>
      </rPr>
      <t xml:space="preserve">GPM: </t>
    </r>
    <r>
      <rPr>
        <sz val="10"/>
        <rFont val="Arial Narrow"/>
        <family val="2"/>
      </rPr>
      <t>25/11/2022</t>
    </r>
  </si>
  <si>
    <r>
      <rPr>
        <b/>
        <sz val="10"/>
        <rFont val="Arial Narrow"/>
        <family val="2"/>
      </rPr>
      <t>GPM:</t>
    </r>
    <r>
      <rPr>
        <sz val="10"/>
        <rFont val="Arial Narrow"/>
        <family val="2"/>
      </rPr>
      <t xml:space="preserve"> 50%</t>
    </r>
  </si>
  <si>
    <r>
      <rPr>
        <b/>
        <sz val="10"/>
        <rFont val="Arial Narrow"/>
        <family val="2"/>
      </rPr>
      <t>GPM:</t>
    </r>
    <r>
      <rPr>
        <sz val="10"/>
        <rFont val="Arial Narrow"/>
        <family val="2"/>
      </rPr>
      <t xml:space="preserve"> 25/11/2022</t>
    </r>
  </si>
  <si>
    <r>
      <rPr>
        <b/>
        <sz val="10"/>
        <rFont val="Arial Narrow"/>
        <family val="2"/>
      </rPr>
      <t>GPM:</t>
    </r>
    <r>
      <rPr>
        <sz val="10"/>
        <rFont val="Arial Narrow"/>
        <family val="2"/>
      </rPr>
      <t xml:space="preserve"> En el primer cuatrimestre se reportaron los planes de trabajo con las 6 DTs, por ende, en dicho reporte se dio por cumplida la acción y en este cuatrimestre tampoco se reporta.</t>
    </r>
  </si>
  <si>
    <r>
      <rPr>
        <b/>
        <sz val="10"/>
        <rFont val="Arial Narrow"/>
        <family val="2"/>
      </rPr>
      <t>GPM:</t>
    </r>
    <r>
      <rPr>
        <sz val="10"/>
        <rFont val="Arial Narrow"/>
        <family val="2"/>
      </rPr>
      <t xml:space="preserve"> Al tercer cuatrimestre los planes de trabajo de Estrategias Espaciales de Manejo, para las 6 direcciones territoriales, han sido objeto de seguimiento y acompañamiento desde el equipo de gobernanza del Grupo de Planeación y Manejo.
</t>
    </r>
    <r>
      <rPr>
        <b/>
        <sz val="10"/>
        <rFont val="Arial Narrow"/>
        <family val="2"/>
      </rPr>
      <t xml:space="preserve"> Evidencias</t>
    </r>
    <r>
      <rPr>
        <sz val="10"/>
        <rFont val="Arial Narrow"/>
        <family val="2"/>
      </rPr>
      <t>: Matriz de Seguimineto a Planes de Trabajo-EEM 2022-PAA Cuantitativo_Cualitativo</t>
    </r>
  </si>
  <si>
    <r>
      <rPr>
        <b/>
        <sz val="10"/>
        <rFont val="Arial Narrow"/>
        <family val="2"/>
      </rPr>
      <t>GPM</t>
    </r>
    <r>
      <rPr>
        <sz val="10"/>
        <rFont val="Arial Narrow"/>
        <family val="2"/>
      </rPr>
      <t>: 50%</t>
    </r>
  </si>
  <si>
    <t>DTAM - SPM Orito: 16/11/2022</t>
  </si>
  <si>
    <r>
      <rPr>
        <b/>
        <sz val="10"/>
        <rFont val="Arial Narrow"/>
        <family val="2"/>
      </rPr>
      <t>DTAM - SPM Orito</t>
    </r>
    <r>
      <rPr>
        <sz val="10"/>
        <rFont val="Arial Narrow"/>
        <family val="2"/>
      </rPr>
      <t>: 100%</t>
    </r>
  </si>
  <si>
    <r>
      <rPr>
        <b/>
        <sz val="10"/>
        <rFont val="Arial Narrow"/>
        <family val="2"/>
      </rPr>
      <t>DTAM - PNN Alto Fragua:</t>
    </r>
    <r>
      <rPr>
        <sz val="10"/>
        <rFont val="Arial Narrow"/>
        <family val="2"/>
      </rPr>
      <t xml:space="preserve">  16/11/2022</t>
    </r>
  </si>
  <si>
    <r>
      <rPr>
        <b/>
        <sz val="10"/>
        <rFont val="Arial Narrow"/>
        <family val="2"/>
      </rPr>
      <t>DTAM - PNN Alto Fragua:</t>
    </r>
    <r>
      <rPr>
        <sz val="10"/>
        <rFont val="Arial Narrow"/>
        <family val="2"/>
      </rPr>
      <t xml:space="preserve">  De acuerdo a los fortalecimientos priorizados, se desarrollaron:
09/09/2022 Saneamiento predial (Anexo 1 Acta sanemiento)
07/10/2022 Socialización Decreto 1785 de 2021 (Anexo 2 Acta Socialización Decreto)
04/11/2022 Avances institucionales 2019-2021 para la atención de UOT (Anexo 3 Acta Avances institucionales)
Adicionalmente el 08/11/2022 se realizó el seguimiento al plan de trabajo evidenciandose el 100% de su cumplimiento. (Anexo 4 Acta Seguimiento plan)</t>
    </r>
  </si>
  <si>
    <r>
      <rPr>
        <b/>
        <sz val="10"/>
        <rFont val="Arial Narrow"/>
        <family val="2"/>
      </rPr>
      <t>DTAM - PNN Alto Fragua</t>
    </r>
    <r>
      <rPr>
        <sz val="10"/>
        <rFont val="Arial Narrow"/>
        <family val="2"/>
      </rPr>
      <t>: 100%</t>
    </r>
  </si>
  <si>
    <r>
      <rPr>
        <b/>
        <sz val="10"/>
        <rFont val="Arial Narrow"/>
        <family val="2"/>
      </rPr>
      <t>DTAM - PNN Chiribiquete:</t>
    </r>
    <r>
      <rPr>
        <sz val="10"/>
        <rFont val="Arial Narrow"/>
        <family val="2"/>
      </rPr>
      <t xml:space="preserve"> 16/11/2022</t>
    </r>
  </si>
  <si>
    <r>
      <rPr>
        <b/>
        <sz val="10"/>
        <rFont val="Arial Narrow"/>
        <family val="2"/>
      </rPr>
      <t>DTAM - PNN Chitibiquete</t>
    </r>
    <r>
      <rPr>
        <sz val="10"/>
        <rFont val="Arial Narrow"/>
        <family val="2"/>
      </rPr>
      <t>: 100%</t>
    </r>
  </si>
  <si>
    <r>
      <rPr>
        <b/>
        <sz val="10"/>
        <rFont val="Arial Narrow"/>
        <family val="2"/>
      </rPr>
      <t>DTAM - RNN PUINAWAI:</t>
    </r>
    <r>
      <rPr>
        <sz val="10"/>
        <rFont val="Arial Narrow"/>
        <family val="2"/>
      </rPr>
      <t xml:space="preserve"> 16/11/2022</t>
    </r>
  </si>
  <si>
    <r>
      <rPr>
        <b/>
        <sz val="10"/>
        <rFont val="Arial Narrow"/>
        <family val="2"/>
      </rPr>
      <t>DTAM - RNN PUINAWAI</t>
    </r>
    <r>
      <rPr>
        <sz val="10"/>
        <rFont val="Arial Narrow"/>
        <family val="2"/>
      </rPr>
      <t>: 100%</t>
    </r>
  </si>
  <si>
    <r>
      <rPr>
        <b/>
        <sz val="10"/>
        <rFont val="Arial Narrow"/>
        <family val="2"/>
      </rPr>
      <t>DTAM - PNN YAIGOJÉ:</t>
    </r>
    <r>
      <rPr>
        <sz val="10"/>
        <rFont val="Arial Narrow"/>
        <family val="2"/>
      </rPr>
      <t xml:space="preserve"> 16/11/2022</t>
    </r>
  </si>
  <si>
    <r>
      <rPr>
        <b/>
        <sz val="10"/>
        <rFont val="Arial Narrow"/>
        <family val="2"/>
      </rPr>
      <t>DTAM - PNN YAIGOJÉ</t>
    </r>
    <r>
      <rPr>
        <sz val="10"/>
        <rFont val="Arial Narrow"/>
        <family val="2"/>
      </rPr>
      <t>: 100%</t>
    </r>
  </si>
  <si>
    <t>DTAM - PNN La Paya:
08/11/2022</t>
  </si>
  <si>
    <r>
      <rPr>
        <b/>
        <sz val="10"/>
        <rFont val="Arial Narrow"/>
        <family val="2"/>
      </rPr>
      <t xml:space="preserve">PNN La Paya: </t>
    </r>
    <r>
      <rPr>
        <sz val="10"/>
        <rFont val="Arial Narrow"/>
        <family val="2"/>
      </rPr>
      <t>100%</t>
    </r>
  </si>
  <si>
    <r>
      <rPr>
        <b/>
        <sz val="10"/>
        <rFont val="Arial Narrow"/>
        <family val="2"/>
      </rPr>
      <t xml:space="preserve">DTAM - PNN Río Puré: </t>
    </r>
    <r>
      <rPr>
        <sz val="10"/>
        <rFont val="Arial Narrow"/>
        <family val="2"/>
      </rPr>
      <t xml:space="preserve"> 16/11/2022</t>
    </r>
  </si>
  <si>
    <r>
      <rPr>
        <b/>
        <sz val="10"/>
        <rFont val="Arial Narrow"/>
        <family val="2"/>
      </rPr>
      <t>DTAM - PNN Río Puré</t>
    </r>
    <r>
      <rPr>
        <sz val="10"/>
        <rFont val="Arial Narrow"/>
        <family val="2"/>
      </rPr>
      <t>:  100%</t>
    </r>
  </si>
  <si>
    <r>
      <rPr>
        <b/>
        <sz val="10"/>
        <rFont val="Arial Narrow"/>
        <family val="2"/>
      </rPr>
      <t>DTAM - RNN Nukak:</t>
    </r>
    <r>
      <rPr>
        <sz val="10"/>
        <rFont val="Arial Narrow"/>
        <family val="2"/>
      </rPr>
      <t>16/11/2022</t>
    </r>
  </si>
  <si>
    <r>
      <rPr>
        <b/>
        <sz val="10"/>
        <rFont val="Arial Narrow"/>
        <family val="2"/>
      </rPr>
      <t>DTAM - RNN Nukak</t>
    </r>
    <r>
      <rPr>
        <sz val="10"/>
        <rFont val="Arial Narrow"/>
        <family val="2"/>
      </rPr>
      <t>: 100%</t>
    </r>
  </si>
  <si>
    <r>
      <t>DTAM - PNN AMACAYACU:</t>
    </r>
    <r>
      <rPr>
        <sz val="10"/>
        <rFont val="Arial Narrow"/>
        <family val="2"/>
      </rPr>
      <t xml:space="preserve"> 16/11/2022</t>
    </r>
  </si>
  <si>
    <r>
      <t>DTAM - PNN AMACAYACU</t>
    </r>
    <r>
      <rPr>
        <sz val="10"/>
        <rFont val="Arial Narrow"/>
        <family val="2"/>
      </rPr>
      <t>: Durante el periodo objeto del presente informe la acción mas relevante relacionada con la generación de espacios de concertación con comunidades, estan asociados a los convenios interadministrativos suscritos con el Cabildo de San Martín de Amacayacu (anexo 1. Conevio CD-DTAM FONAM-CONV I No. 012 - 2022; Anexo 2. CD-DTAM FONAM-CONV I No. 009 - 2022). Por otra aparte se adjunta el informe de estartegias especiales de manejo EEM correspondiente al tercer trimestre 2022 donde se precisan diferentes actividades con las comunidades (Anexo 3. Informe EEM)</t>
    </r>
  </si>
  <si>
    <r>
      <t>DTAM - PNN AMACAYACU</t>
    </r>
    <r>
      <rPr>
        <sz val="10"/>
        <rFont val="Arial Narrow"/>
        <family val="2"/>
      </rPr>
      <t>: 100%</t>
    </r>
  </si>
  <si>
    <r>
      <rPr>
        <b/>
        <sz val="10"/>
        <rFont val="Arial Narrow"/>
        <family val="2"/>
      </rPr>
      <t>DTAM-PNN Cahuinarí:</t>
    </r>
    <r>
      <rPr>
        <sz val="10"/>
        <rFont val="Arial Narrow"/>
        <family val="2"/>
      </rPr>
      <t xml:space="preserve"> 16/11/2022</t>
    </r>
  </si>
  <si>
    <r>
      <rPr>
        <b/>
        <sz val="10"/>
        <rFont val="Arial Narrow"/>
        <family val="2"/>
      </rPr>
      <t>DTAM - PNN Cahuinar</t>
    </r>
    <r>
      <rPr>
        <sz val="10"/>
        <rFont val="Arial Narrow"/>
        <family val="2"/>
      </rPr>
      <t>í: 100%</t>
    </r>
  </si>
  <si>
    <r>
      <t>PNN CHURUMBELOS</t>
    </r>
    <r>
      <rPr>
        <sz val="10"/>
        <rFont val="Arial Narrow"/>
        <family val="2"/>
      </rPr>
      <t>: 14/11/2022</t>
    </r>
  </si>
  <si>
    <r>
      <t>DTAM - PNN CHURUMBELOS</t>
    </r>
    <r>
      <rPr>
        <sz val="10"/>
        <rFont val="Arial Narrow"/>
        <family val="2"/>
      </rPr>
      <t>:_ Durante el periodo se realizaron reuniones con comunidades indígenas con el fin de dar continuidad al relacionamiento (Anexo 1. Acta socialziacion GEF 7  autoirdades resguardo Mandiyaco_ 4-09-22; Anexo 2. Acta reunion 26_09-22 Resgurado Mandiyaco; Anexo 3. Acta reunion RVMA 26-09-22; Anexo 4. Acta reunion taller RE_16X2022; Anexo 5. Acta inicio Conv 004 de 2022_RMandiyaco_25X2022; . Anexo 6. Acrecamiento RVMA 26X2022; Anexo 7. Acercamiento R mandiyaco_27X2022; Anexo 8. Relatoria Taller practico RE_R Mandiyaco_30X2022; Anexo 9. Acta incio Convenio 006 de 2022_ RVMA_1XI2022; Anexo 10. Acta 1_11_2022_ RVMA_CP</t>
    </r>
  </si>
  <si>
    <r>
      <t>DTAM - PNN CHURUMBELOS</t>
    </r>
    <r>
      <rPr>
        <sz val="10"/>
        <rFont val="Arial Narrow"/>
        <family val="2"/>
      </rPr>
      <t>: 100%</t>
    </r>
  </si>
  <si>
    <r>
      <rPr>
        <b/>
        <sz val="10"/>
        <rFont val="Arial Narrow"/>
        <family val="2"/>
      </rPr>
      <t>DTAM - SPM Orito</t>
    </r>
    <r>
      <rPr>
        <sz val="10"/>
        <rFont val="Arial Narrow"/>
        <family val="2"/>
      </rPr>
      <t>: se realizó socialización del PCRP  y el comportamiento seguro de los servidores del SPM Orito.
Anexo 1_ Socialiación del PCRP y Comp Seguro-equipo SF PMOIA</t>
    </r>
  </si>
  <si>
    <t>DTAM - PNN Chiribiquete: En el tercer cuatrimestre se adelantaron once (11) ejercicios de seguimiento, planificación de acciones y fortalecimiento de los equipos de los diferentes sectores de gestión (Caquetá y Guaviare), en estos espacios se aborda la planeación y el seguimiento a los planes de trabajo por cada línea estratégica que maneja el área protegida.
Anexo 1. CH_AM_capacitacionyfortalecimientoOT_18102022
Anexo 2. SO_AC_FortalecimientoOT_Solano_24_25102022
Anexo 3. SVC_AC_Fortalecimiento_Equipo_Sector_22102022
Anexo 4. SO_AC_AcercamientoyFortalecimientoSolano_24_25102022
Anexo 5. CH_AC_FortalecimientoOTCartagena_19102022
Anexo 6. FLO_AC_Fortalecimiento_y_ordenamiento_del_Territorio_28102022_CANC
Anexo 7. CH_AM_reunionrevisionPOA-CEA_06092022
Anexo 8. AM_Seguimiento_POA_Caquetá_03102022
Anexo 9. CA_AC Seguimiento Líneas estrategicas_21102022
Anexo 10. AC_CA_Seg_POA_SCalamar_21092022
Anexo 11. CA_AC Seguimiento POA_24102022</t>
  </si>
  <si>
    <r>
      <rPr>
        <b/>
        <sz val="10"/>
        <rFont val="Arial Narrow"/>
        <family val="2"/>
      </rPr>
      <t xml:space="preserve">DTAM - RNN PUINAWAI: </t>
    </r>
    <r>
      <rPr>
        <sz val="10"/>
        <rFont val="Arial Narrow"/>
        <family val="2"/>
      </rPr>
      <t>En este periodo se continua con el relacionamiento Con representantes de los resguardos traslapados con la RNN PUINAWAI, reuniones en Inírida y Mitú así como telefónicamente con representantes de los resguardos traslapados para la validación de los estudios previos del convenio a suscribirse. Se continúan las gestiones con los representantes de los resguardos.  Evidencias:
Anexo 1.Listado de asistencia Reunion Resguardos  20 y 22 de Sep 2022, Anexo 2. Listado de asistencia Reunion Propuesta Financiacion_Resguardo JAJLAMI  16-XI-2022, Anexo 3. Listado de asistencia Reunion Propuesta Financiacion_Resguardo Isana - Cuiari  17-XI-2022, Anexo 4. Listado de asistencia Reunion Propuesta Financiacion_Resguardo CMARI 18-XI-2022</t>
    </r>
  </si>
  <si>
    <r>
      <rPr>
        <b/>
        <sz val="10"/>
        <rFont val="Arial Narrow"/>
        <family val="2"/>
      </rPr>
      <t>DTAM - PNN YAIGOJÉ:</t>
    </r>
    <r>
      <rPr>
        <sz val="10"/>
        <rFont val="Arial Narrow"/>
        <family val="2"/>
      </rPr>
      <t xml:space="preserve"> En este periodo el área protegida logro las siguientes acciones en el marco de la coordinación con las Autoridades Indígenas del Territorio Yaigoje Apaporis en el marco de los Comités Directivos:
Anexo 1  Acta seguimiento compromisos comité directivo. REM  oct
Anexo 2 Matriz seguimiento compromisos Comité Directivo 22-10-2022
Anexo 3 Plan de trabajo  CD convenio interad 03-2022</t>
    </r>
  </si>
  <si>
    <r>
      <rPr>
        <b/>
        <sz val="10"/>
        <rFont val="Arial Narrow"/>
        <family val="2"/>
      </rPr>
      <t>DTAM - PNN la Paya:</t>
    </r>
    <r>
      <rPr>
        <sz val="10"/>
        <rFont val="Arial Narrow"/>
        <family val="2"/>
      </rPr>
      <t xml:space="preserve">  Con ocasión a la oportunidad, se presenta tercer informe trimestral, actas y listados de asistencia de reuniones, que da cuenta del proceso y las acciones realizadas con los pueblos, asociaciones y comunidades indígenas, en el marco de los Acuerdos Políticos de Voluntades con el PNN La Paya. Anexo 1 III informe trimestral de EEM 2022, Anexo 2 Acta de reunion evaluación APV con ACILAPP, Anexo 3 Asistencia mambeo con ACILAPP</t>
    </r>
  </si>
  <si>
    <r>
      <rPr>
        <b/>
        <sz val="10"/>
        <rFont val="Arial Narrow"/>
        <family val="2"/>
      </rPr>
      <t>DTAM - PNN Río Puré:</t>
    </r>
    <r>
      <rPr>
        <sz val="10"/>
        <rFont val="Arial Narrow"/>
        <family val="2"/>
      </rPr>
      <t xml:space="preserve">  Se participó en la sesión XXXVIII de la MPCI en donde se expusieron los avances del SIMA (la estructura de contenido del sistema de manejo ambiental indígena) la cual se logró en el espacio que tuvo lugar en agosto en la zona de la Pedrera en el resguardo de Puerto Córdoba. El compromiso con las AATI s del departamento es apoyar la formulación de un proyecto que permita avanzar en la definición y estructuración del SIMA. Anexo 1 Acta de la MPCI y Anexo 2 Informe linea EEM_PNN Rio Puré_3er_trimestre_2022_Sept_GLBP, Anexo 3 MEMORIA CONGRESO AMBIENTAL PUERTO CORDOBA.</t>
    </r>
  </si>
  <si>
    <t>DTAM - RNN Nukak: Durante este trimestre se realizaron reuniones interinstitucionales para afianzar esfuerzos en conjunto desde el Gobierno Nacional y local que permitan el cumplimiento de los indicadores planificados frente al objetivo de conservación relacionado especialmente con el pueblo Nükak. A su vez se continuó con la estrategia de fortalecimiento del uso y manejo del territorio ancestral permitiendo el acceso a la cacería, pesca y recolección así como afianzando las relaciones con el territorio que se encuentra en el área de influencia del área protegida. Por otra parte, se fortaleció el diálogo con las Autoridades Tradicionales del resguardo indígena Morichal Viejo y en coordinación con el representante legal del Consejo de Autoridades Tradicionales Mauro Munu se realizaron gestiones para proyectar al mediano plazo un mecanismo de relacionamiento formal y el reconocimiento del ordenamiento propio en la zona de traslape y de territorialidad ancestral dentro de la RNN Nukak y se realizó un diálogo con dos de las autoridades tradicionales de los grupos locales dentro del área protegida para reconocer las posibles gestiones que se podrían adelantan para su pervivencia dentro del territorio. Finalmente, se continuó el trabajo en conjunto con el PNNS Chiribiquete buscando priorizar acciones y resguardos dentro del corredor ecológico entre ambas áreas protegidas. 
Anexo 1. Acta 0049 Pesca el Retorno 01092022
Anexo 2. Acta 0050 Reunión Capitanes Morichal Viejo 02092022
Anexo 3. Acta 0051 recolección morrocos 05092022
Anexo 4. Acta 0052 Reunión interinstitucional PDET 06092022
Anexo 5. Acta 0053 Reunión RNN Nukak-DTAM-ACT 12092022
Anexo 6. Acta 0054 Retroalimentación PNNS_RNN_DTAM 13092022
Anexo 7. Acta 0055 Reunión ATIS Nükak dentro de RNN Nukak 14092022
Anexo 8. Acta 0056 Reunión PNNS_RNN 16092022
Anexo 9. Acta 0057 Traducción tortugas 19092022
Anexo 10. Acta 0058 Recolección Capricho 27092022
Anexo 11. DTAM RNN Nukak - PNNSCH Miraflores 13092022
Anexo 12. REUNIÓN ACT 12092022
Anexo 13. Reunión Puinawai 15092022
Anexo 14. Reunión RNN Nukak - PNNSCH Miraflores 16092022
Anexo 15. Acta 0059 Recolección de curare 03-04102022
Anexo 15. Acta 0059 Recolección de curare 03-04102022
Anexo 17. Implementaciones_restauracion_nukak_gef7 18102022</t>
  </si>
  <si>
    <r>
      <rPr>
        <b/>
        <sz val="11"/>
        <rFont val="Arial Narrow"/>
        <family val="2"/>
      </rPr>
      <t>SGM:</t>
    </r>
    <r>
      <rPr>
        <sz val="11"/>
        <rFont val="Arial Narrow"/>
        <family val="2"/>
      </rPr>
      <t xml:space="preserve"> El proceso de administración y manejo, hace uso del procedimiento vigente GTH_PR_ 30_ Conflicto de intereses_V_1 dispuesto por el proceso gestión del talento humano, para socializar por medio de correo electrónicor con el grupo de planeación y Manejo y tener presente en caso de presentarse una situación por conflicto de intereses.
</t>
    </r>
    <r>
      <rPr>
        <b/>
        <sz val="11"/>
        <rFont val="Arial Narrow"/>
        <family val="2"/>
      </rPr>
      <t>Evidencia:</t>
    </r>
    <r>
      <rPr>
        <sz val="11"/>
        <rFont val="Arial Narrow"/>
        <family val="2"/>
      </rPr>
      <t xml:space="preserve"> Print_ProcecoTalento Humano_PorcedimientoConflicto Intereses</t>
    </r>
  </si>
  <si>
    <r>
      <rPr>
        <b/>
        <sz val="11"/>
        <rFont val="Arial Narrow"/>
        <family val="2"/>
      </rPr>
      <t xml:space="preserve">SGM: </t>
    </r>
    <r>
      <rPr>
        <sz val="11"/>
        <rFont val="Arial Narrow"/>
        <family val="2"/>
      </rPr>
      <t>El proceso de participación social, hace uso del procedimiento vigente GTH_PR_ 30_ Conflicto de intereses_V_1 dispuesto por el proceso gestión del talento humano, para socializar por medio de correo electrónico con la depedencia  y tener presente en caso de presentarse una situación por conflicto de intereses.
Evidencia: Print_ProcecoTalento Humano_PorcedimientoConflicto Intereses</t>
    </r>
  </si>
  <si>
    <r>
      <rPr>
        <b/>
        <sz val="11"/>
        <color rgb="FF000000"/>
        <rFont val="Arial Narrow"/>
        <family val="2"/>
      </rPr>
      <t xml:space="preserve">GPM: </t>
    </r>
    <r>
      <rPr>
        <sz val="11"/>
        <color rgb="FF000000"/>
        <rFont val="Arial Narrow"/>
        <family val="2"/>
      </rPr>
      <t>28/11/2022</t>
    </r>
  </si>
  <si>
    <r>
      <rPr>
        <b/>
        <sz val="11"/>
        <rFont val="Arial Narrow"/>
        <family val="2"/>
      </rPr>
      <t xml:space="preserve">SGM: </t>
    </r>
    <r>
      <rPr>
        <sz val="11"/>
        <rFont val="Arial Narrow"/>
        <family val="2"/>
      </rPr>
      <t>15/11/2022</t>
    </r>
  </si>
  <si>
    <t>GPM: Se realizó el seguimiento de los avales a direcciones territoriales que aún cuentan con compromisos. Se realizó la revisión de algunos de los compromisos a la DTAN, DTCA, DTAO y DTPA, el cual se pueden evidenciar en la matriz. Se finalizara la revisión en lo restante del mes de noviembre.
Evidencia: Matriz-Avales Investigación 2015-2021(3)</t>
  </si>
  <si>
    <r>
      <rPr>
        <b/>
        <sz val="11"/>
        <rFont val="Arial Narrow"/>
        <family val="2"/>
      </rPr>
      <t xml:space="preserve">SGM: </t>
    </r>
    <r>
      <rPr>
        <sz val="11"/>
        <rFont val="Arial Narrow"/>
        <family val="2"/>
      </rPr>
      <t>15/11/2023</t>
    </r>
  </si>
  <si>
    <r>
      <rPr>
        <b/>
        <sz val="11"/>
        <rFont val="Arial Narrow"/>
        <family val="2"/>
      </rPr>
      <t>SGM:</t>
    </r>
    <r>
      <rPr>
        <sz val="11"/>
        <rFont val="Arial Narrow"/>
        <family val="2"/>
      </rPr>
      <t xml:space="preserve"> Para este último cuatrimestre, se hizo el recordatorio y socialziación por medio solamente de correo electrónico sobre conflicto de intereses, reenviando al equipo el  correo del grupo de comunicaciones sobre el tema, y además se adjunto la presentación usada en la socialización en primer cuatrimestre. 
Evidencia: Correo Rec.- Conoce el Procedimiento de Conflicto de Intereses</t>
    </r>
  </si>
  <si>
    <r>
      <rPr>
        <b/>
        <sz val="11"/>
        <rFont val="Arial Narrow"/>
        <family val="2"/>
      </rPr>
      <t>SGM:</t>
    </r>
    <r>
      <rPr>
        <sz val="11"/>
        <rFont val="Arial Narrow"/>
        <family val="2"/>
      </rPr>
      <t xml:space="preserve"> 15/11/2023</t>
    </r>
  </si>
  <si>
    <r>
      <rPr>
        <b/>
        <sz val="11"/>
        <rFont val="Arial Narrow"/>
        <family val="2"/>
      </rPr>
      <t xml:space="preserve">SGM: </t>
    </r>
    <r>
      <rPr>
        <sz val="11"/>
        <rFont val="Arial Narrow"/>
        <family val="2"/>
      </rPr>
      <t>Para este último cuatrimestre, se hizo el recordatorio y socialziación por medio solamente de correo electrónico sobre conflicto de intereses, reenviando al equipo el  correo del grupo de comunicaciones sobre el tema, y además se adjunto la presentación usada en la socialización en primer cuatrimestre. 
Evidencia: Correo Rec.- Conoce el Procedimiento de Conflicto de Intereses</t>
    </r>
  </si>
  <si>
    <r>
      <rPr>
        <b/>
        <sz val="11"/>
        <rFont val="Arial Narrow"/>
        <family val="2"/>
      </rPr>
      <t xml:space="preserve">SGM: </t>
    </r>
    <r>
      <rPr>
        <sz val="11"/>
        <rFont val="Arial Narrow"/>
        <family val="2"/>
      </rPr>
      <t>100%</t>
    </r>
  </si>
  <si>
    <r>
      <t xml:space="preserve">GPM: </t>
    </r>
    <r>
      <rPr>
        <sz val="11"/>
        <color rgb="FF000000"/>
        <rFont val="Arial Narrow"/>
        <family val="2"/>
      </rPr>
      <t>100%</t>
    </r>
  </si>
  <si>
    <r>
      <rPr>
        <b/>
        <sz val="11"/>
        <color rgb="FF000000"/>
        <rFont val="Arial Narrow"/>
        <family val="2"/>
      </rPr>
      <t xml:space="preserve">GPM: </t>
    </r>
    <r>
      <rPr>
        <sz val="11"/>
        <color rgb="FF000000"/>
        <rFont val="Arial Narrow"/>
        <family val="2"/>
      </rPr>
      <t>Se realizó la solicitud vía correo electrónico a las áreas protegidas que tenian compromisos pendientes referentes a los avales de investigación. Se enviaron 07 correos electrónicos, uno por cada radicado que relaciona el aval de investigación, tanto para solicitar compomisos parciales como finales. Se finalizarán las solicitudes en lo restandte del mes de noviembre
Evidencias: Carpeta_Correos Seguimientos Por Número Memorando</t>
    </r>
  </si>
  <si>
    <r>
      <rPr>
        <b/>
        <sz val="11"/>
        <rFont val="Arial Narrow"/>
        <family val="2"/>
      </rPr>
      <t xml:space="preserve">PNN Tuparro: </t>
    </r>
    <r>
      <rPr>
        <sz val="11"/>
        <rFont val="Arial Narrow"/>
        <family val="2"/>
      </rPr>
      <t>Entre el 5 y el 9 de septiembre 2022, se llevó a cabo en Puerto Carreño un taller con el equipo del PNN El Tuparro con el propósito dar a conocer la importancia del diagnóstico de interacciones negativas entre caimán llanero-humanos, previendo un posible conflicto por la liberación de individuos de caimán llanero (Crocodylus intermedius) que se tiene pensada para el río Tomo, y capacitar a los profesionales, operarios y técnicos del PNN El Tuparro en el uso de la herramienta KoboCollect para aplicar una encuesta de diagnóstico de interacciones negativas caimán humanos en las comunidades y fincas a lo largo del río Tomo
-Informe_CAIMAN</t>
    </r>
  </si>
  <si>
    <r>
      <rPr>
        <b/>
        <sz val="11"/>
        <rFont val="Arial Narrow"/>
        <family val="2"/>
      </rPr>
      <t xml:space="preserve">DTOR: </t>
    </r>
    <r>
      <rPr>
        <sz val="11"/>
        <rFont val="Arial Narrow"/>
        <family val="2"/>
      </rPr>
      <t>21/11/2022</t>
    </r>
  </si>
  <si>
    <r>
      <rPr>
        <b/>
        <sz val="11"/>
        <rFont val="Arial Narrow"/>
        <family val="2"/>
      </rPr>
      <t xml:space="preserve">DTOR: </t>
    </r>
    <r>
      <rPr>
        <sz val="11"/>
        <rFont val="Arial Narrow"/>
        <family val="2"/>
      </rPr>
      <t>100%</t>
    </r>
  </si>
  <si>
    <r>
      <rPr>
        <b/>
        <sz val="11"/>
        <rFont val="Arial Narrow"/>
        <family val="2"/>
      </rPr>
      <t xml:space="preserve">PNN CHINGAZA:  </t>
    </r>
    <r>
      <rPr>
        <sz val="11"/>
        <rFont val="Arial Narrow"/>
        <family val="2"/>
      </rPr>
      <t>21/11/2022</t>
    </r>
  </si>
  <si>
    <r>
      <rPr>
        <b/>
        <sz val="11"/>
        <rFont val="Arial Narrow"/>
        <family val="2"/>
      </rPr>
      <t xml:space="preserve">PNN CHINGAZA: </t>
    </r>
    <r>
      <rPr>
        <sz val="11"/>
        <rFont val="Arial Narrow"/>
        <family val="2"/>
      </rPr>
      <t>100%</t>
    </r>
  </si>
  <si>
    <r>
      <rPr>
        <b/>
        <sz val="11"/>
        <rFont val="Arial Narrow"/>
        <family val="2"/>
      </rPr>
      <t xml:space="preserve">PNN CHINGAZA: </t>
    </r>
    <r>
      <rPr>
        <sz val="11"/>
        <rFont val="Arial Narrow"/>
        <family val="2"/>
      </rPr>
      <t>Se adelantó Jornada de Trabajo para realizar seguimiento a la articuación de metas con el Plan de Desarrollo del Municipio de La Calera con representantes de las secretarías de esta Alcaldía y se participó en comité técnico del Corredor de Ecosistemas Estratégicos de la Región Central de la Cordillera Oriental (CEERCO), donde se realizó seguimiento a los compromisos pendientes.  
Anexo 3.1 Memoria_reunion_calera_23.09.2022, 
Anexo 3.2 Acta_reunion_ceerco_03.10.2022</t>
    </r>
  </si>
  <si>
    <r>
      <rPr>
        <b/>
        <sz val="11"/>
        <rFont val="Arial Narrow"/>
        <family val="2"/>
      </rPr>
      <t xml:space="preserve">PNN Sumapaz: </t>
    </r>
    <r>
      <rPr>
        <sz val="11"/>
        <rFont val="Arial Narrow"/>
        <family val="2"/>
      </rPr>
      <t>21/11/2022</t>
    </r>
  </si>
  <si>
    <r>
      <rPr>
        <b/>
        <sz val="11"/>
        <rFont val="Arial Narrow"/>
        <family val="2"/>
      </rPr>
      <t xml:space="preserve">PNN Sumapaz: </t>
    </r>
    <r>
      <rPr>
        <sz val="11"/>
        <rFont val="Arial Narrow"/>
        <family val="2"/>
      </rPr>
      <t>100%</t>
    </r>
  </si>
  <si>
    <r>
      <rPr>
        <b/>
        <sz val="11"/>
        <rFont val="Arial Narrow"/>
        <family val="2"/>
      </rPr>
      <t>PNN Sumapaz:</t>
    </r>
    <r>
      <rPr>
        <sz val="11"/>
        <rFont val="Arial Narrow"/>
        <family val="2"/>
      </rPr>
      <t xml:space="preserve"> Durante el período se participó en los siguientes espacios de CIDEAS:
Pasca: en el marco de la actividad “actividades lúdicas para concientizar a la comunidad y a los diferentes actores socioambientales presentes en el territorio, sobre la importancia y el cuidado de las fuentes hídricas para el municipio de Pasca” proyectadas desde el CIDEA del municipio, desde el Parque Nacional Natural de Sumapaz se desarrollaron dos talleres con los estudiantes de la Institución Educativa Adolfo Leon Gómez. El primero hizo especial énfasis en generar apropiación y sensibilización sobre el cuidado de los ecosistemas de páramo y bosque andino con los estudiantes de los grados 10 y 11; el segundo fue realizado con los estudiantes de primaria en la sede Juan Viejo cuya temática trabajada fue el cuidado del agua, los usos y las practicas que generan contaminación al recurso hídrico, asociadas al rio Juan Viejo.  
Arbeláez: en el marco de la actividad “Jornadas de capacitación y/o sensibilización en prácticas de Turismo sostenible” proyectadas desde el CIDEA del municipio, desde Parques Nacionales Naturales de Colombia se lidero la charla sobre los Lineamientos para la planificación y gestión del turismo de naturaleza en áreas protegidas públicas y otras estrategias de conservación in situ, con la asistencia de la comunidad local del municipio que se encuentran dentro de la cadena de valor del turismo en el municipio. 
Cubarral: El equipo del PNN Sumapaz ha participado activamente en las acciones que se articulan en el marco del CIDEA de Cubarral. Para el presente periodo se relaciona la jornada de recolección de residuos electrónicos posconsumo y el concurso “Viralicemos el cuidado del agua” enfocado hacia las instituciones educativas rurales y urbanas del municipio.  
Lejanias: Se participó en la tercera reunión del CIDEA Lejanías. En esta reunión se revisó el avance del plan de acción del presente año y se proyectaron las actividades restantes. 
Evidencias: CIDEA_Arbelaez, CIDEA_Pasca, CIDEA_Lejanias, CIDEA_Cubarral</t>
    </r>
  </si>
  <si>
    <r>
      <t xml:space="preserve">DNMI Cinaruco: </t>
    </r>
    <r>
      <rPr>
        <sz val="11"/>
        <rFont val="Arial Narrow"/>
        <family val="2"/>
      </rPr>
      <t>Las actividades de socialización y retroalimentación del Plan de Manejo se realizaron en los dos primeros cuatrimestres. Los aportes y retroalimentación recopilada de los diferentes espacios de socialización del mismo con las comunidades indígenas, campesinas e instituciones. Al igual, que las recomendaciones realizadas por las dependencias de la Entidad se incluyeron en el documento remitido a la SGM mediante memorando N. 20227030002783 del 25 de agosto de 2022. (Anexo 1 memo_entreg_pm_dCinaruco_2022agost (1))</t>
    </r>
  </si>
  <si>
    <r>
      <rPr>
        <b/>
        <sz val="11"/>
        <rFont val="Arial Narrow"/>
        <family val="2"/>
      </rPr>
      <t xml:space="preserve">DNMI Cinaruco: </t>
    </r>
    <r>
      <rPr>
        <sz val="11"/>
        <rFont val="Arial Narrow"/>
        <family val="2"/>
      </rPr>
      <t>21/11/2022</t>
    </r>
  </si>
  <si>
    <r>
      <rPr>
        <b/>
        <sz val="11"/>
        <rFont val="Arial Narrow"/>
        <family val="2"/>
      </rPr>
      <t xml:space="preserve">DNMI Cinaruco: </t>
    </r>
    <r>
      <rPr>
        <sz val="11"/>
        <rFont val="Arial Narrow"/>
        <family val="2"/>
      </rPr>
      <t>100%</t>
    </r>
  </si>
  <si>
    <r>
      <rPr>
        <b/>
        <sz val="11"/>
        <rFont val="Arial Narrow"/>
        <family val="2"/>
      </rPr>
      <t xml:space="preserve">PNN Tuparro: </t>
    </r>
    <r>
      <rPr>
        <sz val="11"/>
        <rFont val="Arial Narrow"/>
        <family val="2"/>
      </rPr>
      <t>21/11/2022</t>
    </r>
  </si>
  <si>
    <r>
      <rPr>
        <b/>
        <sz val="11"/>
        <rFont val="Arial Narrow"/>
        <family val="2"/>
      </rPr>
      <t xml:space="preserve">PNN Tuparro: </t>
    </r>
    <r>
      <rPr>
        <sz val="11"/>
        <rFont val="Arial Narrow"/>
        <family val="2"/>
      </rPr>
      <t>100%</t>
    </r>
  </si>
  <si>
    <r>
      <rPr>
        <b/>
        <sz val="11"/>
        <rFont val="Arial Narrow"/>
        <family val="2"/>
      </rPr>
      <t xml:space="preserve">PNN Tinigua: </t>
    </r>
    <r>
      <rPr>
        <sz val="11"/>
        <rFont val="Arial Narrow"/>
        <family val="2"/>
      </rPr>
      <t>21/11/2022</t>
    </r>
  </si>
  <si>
    <r>
      <rPr>
        <b/>
        <sz val="11"/>
        <rFont val="Arial Narrow"/>
        <family val="2"/>
      </rPr>
      <t xml:space="preserve">PNN Tinigua: </t>
    </r>
    <r>
      <rPr>
        <sz val="11"/>
        <rFont val="Arial Narrow"/>
        <family val="2"/>
      </rPr>
      <t>100%</t>
    </r>
  </si>
  <si>
    <r>
      <rPr>
        <b/>
        <sz val="11"/>
        <rFont val="Arial Narrow"/>
        <family val="2"/>
      </rPr>
      <t>PNN Cordillera de los Picachos</t>
    </r>
    <r>
      <rPr>
        <sz val="11"/>
        <rFont val="Arial Narrow"/>
        <family val="2"/>
      </rPr>
      <t>: Para el tercer cuatrimestre del año 2022, el PNN Cordillera de los Picachos le dio continuidad a las acciones enfocadas en el fortalecimiento interinstitucional y con la sociedad civil, presentes en los sectores de influencia del AP, con el fin de concertar espacios y actividades conjuntas que le aportes a la mitigación de conflictos de uso, ocupación y tenencia del Parque, integración de las áreas protegidas como determinantes ambientales en instrumentos de desarrollo y ordenamiento territorial y apropiación de los servicios ecosistémicos y valores objeto de conservación del PNN Cordillera de los Picachos. En este sentido, se realizó dos reuniones con delegados de INGECAG, quienes vienen adelantando la consultoría No. CCT-001-2022, el cual tiene en su objetivo la elaboración de los estudios básicos para la incorporación de la gestión del riesgo, planes de zonificación ambiental y revisión y ajustes de los POTs del municipio de San Vicente del Caguán. En este espacio, el AP socializó el contexto general del PNN Cordillera de los Picachos y entrego la ficha síntesis del ordenamiento del AP. 
Asimismo, se participó en la mesa de impulso pilar No. 1. ordenamiento social de la propiedad rural y uso del suelo, PDET cuenca Caguán y piedemonte Caqueteño, donde se adelantó el seguimiento del plan de trabajo 2022 y superación de cuellos de botella y en espacio de socialización para la aprobación del plan de desarrollo sostenible 2020 – 2032 de la Zona de Reserva Campesina (ZRC) cuenca del río Pato y valle de Balsillas.  Además, se asistió a la socialización, por parte de PNNC - SGM – GGIS de la Política SINAP - CONPES 4050 de 2021 a la Dirección Territorial Orinoquia y sus áreas protegidas evidencias. Evidencias: Diálogo e intercambio de información_24_9_2022, Asistencia_Mesa_de_trabajo_SINAP_PZAP_y_PBOT, Socialización PDS_ZRC Pato Balsillas, Politica_SINAP-DTOR, Reunión Pilar No. 1.</t>
    </r>
  </si>
  <si>
    <r>
      <rPr>
        <b/>
        <sz val="11"/>
        <rFont val="Arial Narrow"/>
        <family val="2"/>
      </rPr>
      <t xml:space="preserve">PNN Cordillera de los Picachos </t>
    </r>
    <r>
      <rPr>
        <sz val="11"/>
        <rFont val="Arial Narrow"/>
        <family val="2"/>
      </rPr>
      <t>21/11/2022</t>
    </r>
  </si>
  <si>
    <r>
      <rPr>
        <b/>
        <sz val="11"/>
        <rFont val="Arial Narrow"/>
        <family val="2"/>
      </rPr>
      <t xml:space="preserve">PNN Cordillera de los Picachos: </t>
    </r>
    <r>
      <rPr>
        <sz val="11"/>
        <rFont val="Arial Narrow"/>
        <family val="2"/>
      </rPr>
      <t>100%</t>
    </r>
  </si>
  <si>
    <r>
      <rPr>
        <b/>
        <sz val="11"/>
        <rFont val="Arial Narrow"/>
        <family val="2"/>
      </rPr>
      <t xml:space="preserve">PNN Sierra de la Macarena: </t>
    </r>
    <r>
      <rPr>
        <sz val="11"/>
        <rFont val="Arial Narrow"/>
        <family val="2"/>
      </rPr>
      <t>21/11/2022</t>
    </r>
  </si>
  <si>
    <r>
      <rPr>
        <b/>
        <sz val="11"/>
        <rFont val="Arial Narrow"/>
        <family val="2"/>
      </rPr>
      <t xml:space="preserve">PNN Sierra de la Macarena: </t>
    </r>
    <r>
      <rPr>
        <sz val="11"/>
        <rFont val="Arial Narrow"/>
        <family val="2"/>
      </rPr>
      <t>100%</t>
    </r>
  </si>
  <si>
    <r>
      <rPr>
        <b/>
        <sz val="11"/>
        <rFont val="Arial Narrow"/>
        <family val="2"/>
      </rPr>
      <t>DTOR:</t>
    </r>
    <r>
      <rPr>
        <sz val="11"/>
        <rFont val="Arial Narrow"/>
        <family val="2"/>
      </rPr>
      <t xml:space="preserve"> La Dirección Territorial Orinoquía actualmente tiene proyectos de cooperación internacional en diferentes etapas del ciclo de vida de los mismos, a continuación, se muestran los avances para el periodo:
En las áreas protegidas del AMEM se desarrollan dos proyectos que están en su etapa final; AP&amp;paz y BID Macarena. En el seguimiento actualmente se encuentran en la implementación de tratamientos para firmas de acuerdos y en la concertación de acuerdos colectivos, se está a la espera de lineamientos jurídicos para la suscripción del acuerdo ya que tienen una naturaleza diferente a la implementada hasta ahora en parques medida en acuerdos individuales.
Anexo_0_Acta01 Seguimiento compromisos Anexos_1_Acta APyPaz + BID Macarena y Anexo_2_Acta_ AP_Paz06_Sumapaz. anexo_3_Acta07_APyPaz_Sumapaz Anexo_4_Acta08_ APyPazOAJ_Sumapaz
En el DNMI Cinaruco y PNN El Tuparro se dio inicio a los planes de trabajo para investigación y monitoreo al igual que la implementación por parte de una consultoría para el análisis de la dinámica hídrica. Adicionalmente, se reformuló los términos de referencia para adquisición de camionetas y de los equipos de oficina para el DNMI Cinaruco, asimismo se realizó la adjudicación para la dotación de equipos en el PNN El Tuparro, por otro lado, dentro del marco del proyecto se tienen contemplados talleres con comunidades para la declaratoria de nuevas áreas protegidas.  
Anexo_5_Acta GEFOr05, Anexo_6_reunión_compra_camionetas PNN, Anexo_7_dinamica_ hídrica, Anexo_8_Evaluación_Cotizaciones_Equipos_pTup, Anexo_9_EM_Camionetas.
Para los perfiles de proyectos proyectados en cooperación internacional:
Se está a la espera del inicio de la implementación de GEF AZE, Anexo_10_ayuda_de_memoria_GEF_ AZE y de la reformulación para Corazón de la amazonia, Anexo_11_misión_CA_GEF_7, Anexo_12_DTOR_GEF 7_HECO y Anexo_13_DTOR_GEF_ 7. En el proyecto biocarbono se han tenido varios espacio entre ellos la misión del Banco Mundial y el taller ERPA en el que se dejó claro la importancia de áreas protegidas y su papel en la reducción de emisiones para el sector AFOLU en proyectos REDD+ que den lugar a partir de fondo bio-carbono anexo_14_ayuda de memoria taller ERPA y por último se realizó observaciones con el equipo técnico de la territorial en conjunto con los de las áreas protegidas del AMEM para una alianza público privada con PERMIAN S.A.S. anexo_15_prefactibilidad permian
En el anexo_16_BASE DASHBOARD DTOR se encuentra la matriz de seguimiento a proyectos de cooperación y perfiles de proyectos formulados.</t>
    </r>
  </si>
  <si>
    <t>El día 01 de noviembre desde la DTCA se lideró reunión con un representante de la Fundación Interamericana (IAF). En esta reunión se aclararon algunos puntos por parte de la IAf sobre los proyectos que ellos financian y a quienes financian, también dijeron que al año reciben unas 500 solicitudes de las cuales aceptan 10 y en esa medida son muchos los que quedan en espera.  Se les hizo mención al proyecto de Conectividades socioecosistémicas de la Cuenca Tomarrazón - Camarones que pasó la Fundación Herencia Ambiental Caribe, les pareció muy extraño que no se haya tenido respuesta al respecto, por lo que sugirió que desde la Fundación Herencia se hiciera la consulta al siguiente correo: coseal@iaf.gov, entregando un contexto del proyecto, quien es el proponente e informar desde que fecha se envió el formulario, para iniciar la revisión y dar respuesta. Esta situación evidencia una posibilidad de poder dar continuidad a la segunda fase del proyecto, teniendo en cuenta que la primera fase del proyecto culminó con exito. Evidencia 1. Reunión IAF- DTCA- 01-11-2022</t>
  </si>
  <si>
    <t>En el espacio del comite local del pasado 14 de septiembre se realizó espacio para la sensibilización al fortalecimiento de la gestión documental en el parque en atención a la oportunidad identificada en el mapa de riesgos, así como al compromiso contractual de realiar un back up y entrega fisica de la información que se genere en el AP. Se Anexa listado de asistencia y memoria de reunión</t>
  </si>
  <si>
    <r>
      <rPr>
        <b/>
        <sz val="11"/>
        <rFont val="Arial Narrow"/>
        <family val="2"/>
      </rPr>
      <t xml:space="preserve">DTCA- SFF Los Colorados: </t>
    </r>
    <r>
      <rPr>
        <sz val="11"/>
        <rFont val="Arial Narrow"/>
        <family val="2"/>
      </rPr>
      <t>11/11/2022</t>
    </r>
  </si>
  <si>
    <r>
      <rPr>
        <b/>
        <sz val="11"/>
        <rFont val="Arial Narrow"/>
        <family val="2"/>
      </rPr>
      <t xml:space="preserve">DTCA- SFF Los Colorados: </t>
    </r>
    <r>
      <rPr>
        <sz val="11"/>
        <rFont val="Arial Narrow"/>
        <family val="2"/>
      </rPr>
      <t>100%</t>
    </r>
  </si>
  <si>
    <r>
      <rPr>
        <b/>
        <sz val="11"/>
        <rFont val="Arial Narrow"/>
        <family val="2"/>
      </rPr>
      <t xml:space="preserve"> Santuario de Fauna y Flora El Corchal "El Mono Hernández": </t>
    </r>
    <r>
      <rPr>
        <sz val="11"/>
        <rFont val="Arial Narrow"/>
        <family val="2"/>
      </rPr>
      <t>100%</t>
    </r>
  </si>
  <si>
    <r>
      <rPr>
        <b/>
        <sz val="11"/>
        <rFont val="Arial Narrow"/>
        <family val="2"/>
      </rPr>
      <t xml:space="preserve"> Santuario de Fauna y Flora El Corchal "El Mono Hernández":</t>
    </r>
    <r>
      <rPr>
        <sz val="11"/>
        <rFont val="Arial Narrow"/>
        <family val="2"/>
      </rPr>
      <t>11/11/2022</t>
    </r>
  </si>
  <si>
    <r>
      <rPr>
        <b/>
        <sz val="11"/>
        <rFont val="Arial Narrow"/>
        <family val="2"/>
      </rPr>
      <t>Santuario de Fauna y Flora El Corchal "El Mono Hernández"</t>
    </r>
    <r>
      <rPr>
        <sz val="11"/>
        <rFont val="Arial Narrow"/>
        <family val="2"/>
      </rPr>
      <t>: Durante el periodo que se reporta, el área protegida realizó las siguientes acciones orientadas al logro del objetivo de suscribir acuerdos de restauración participativa con los parceleros ubicados en las márgenes de los caños Pablo y Burro:
El día 19 de octubre se realizó reunión con la mesa colectiva de los tres corregimientos cercanos al área protegida (Bocacerrada, Labarcé y San Antonio) con el fin de Socializar los avances en los procesos conjuntos promovidos por el Santuario El Corchal con las comunidades de los corregimientos aledaños y Realizar seguimiento a Acuerdos de conservación suscritos con grupos de pescadores de los corregimientos de San Antonio, Labarcé y Bocacerrada. (Acta_Reunión_Espacios_Comunitarios_y_Seguimiento_Acuerdos-19102022).</t>
    </r>
  </si>
  <si>
    <r>
      <rPr>
        <b/>
        <sz val="11"/>
        <rFont val="Arial Narrow"/>
        <family val="2"/>
      </rPr>
      <t xml:space="preserve">PNN Paramillo: </t>
    </r>
    <r>
      <rPr>
        <sz val="11"/>
        <rFont val="Arial Narrow"/>
        <family val="2"/>
      </rPr>
      <t>11/11/2022</t>
    </r>
  </si>
  <si>
    <r>
      <rPr>
        <b/>
        <sz val="11"/>
        <rFont val="Arial Narrow"/>
        <family val="2"/>
      </rPr>
      <t xml:space="preserve">PNN Paramillo: </t>
    </r>
    <r>
      <rPr>
        <sz val="11"/>
        <rFont val="Arial Narrow"/>
        <family val="2"/>
      </rPr>
      <t>100%</t>
    </r>
  </si>
  <si>
    <r>
      <rPr>
        <b/>
        <sz val="11"/>
        <rFont val="Arial Narrow"/>
        <family val="2"/>
      </rPr>
      <t>PNN Paramillo:</t>
    </r>
    <r>
      <rPr>
        <sz val="11"/>
        <rFont val="Arial Narrow"/>
        <family val="2"/>
      </rPr>
      <t xml:space="preserve"> Se tiene avances de los 54 acuerdos firmados por campesinos en el año 2021 se realizó el primer comité de veedurías y se resolvieron todos los conflictos con las entregas, y se socializó el inicio de seguimientos a las siembras, estando la comunidad de acuerdo. Los acuerdos firmados con campesinos en el año 2019 en San José de Uré, no presentan avances en este periodo. De los 30 acuerdos suscritos en el año 2018 en el Diamante-Tolová se reporta una persona que salió del proyecto y de los 23 beneficiarios con el compromiso de mejoramiento de vivienda ya cumplieron; de los 25 beneficiarios con el compromiso de saneamiento básico, 24 terminaron con el pozo séptico, 1 beneficiario está pendiente; con la construcción del baño ya 23 realizaron la construcción, 1 está en construcción y un beneficiario no ha empezado; respecto a los compromisos de restauración se reporta que no se ha alcanzado a cumplir con el número de árboles comprometidos en los acuerdos que corresponde con un total de 9748 árboles, teniendo hasta el momento 7.733 árboles sembrados. Se les está haciendo seguimiento a una reinversión realizada en 2021 con 4 familias que propusieron utilizar estos recursos para restaurar las márgenes de la quebrada El Ratón, avanzando con el aislamiento con alambre del predio en las 4 familias, se culminó la construcción de vivero y se tienen germinadas todas las semillas. Respecto a los avances del proyecto “Emprendimiento social y económico para la lucha contra la deforestación” adelantado por ACDI/VOCA en el municipios de Puerto Libertador, se realizó la entrega de los insumos para la implementación del SAF de cacao y plátano a los 46 beneficiarios definidos, se iniciaron las visitas a cada uno de los predios para brindar asistencia técnica y verificar el avance en la implementación del emprendimiento, se realizaron 2 Escuelas de Campo de Agricultores (ECA) con los temas: Selección de lotes y establecimiento de viveros y Trazado, Ahoyado, encallado e inoculación; se realizó la zonificación de los predios como insumo para la elaboración de la ficha FREP. En el municipio de Peque se avanzó con la caracterización predial de cada uno de los beneficiarios y la encuesta socio-económica. En el proceso de compensaciones que se adelanta con la empresa ISA INTERCOLOMBIA, se avanzó en identificación de la ruta a seguir para la adquisición de los predios, siendo la siguiente ruta: 1. Proponer los predios de interés 2. Con el apoyo de parques con el conocimiento del área y dueños de predios, realizar el proceso de negociación 3. Realizar, a través de una lonja inmobiliario por parte de ISA INTERCOLOMBIA, los avalúos a dichos predios para a posterior realizar el contrato de compraventa mediante escrituras publica en notaria - ya con esos documentos y firmada la escritura de compraventa, se firma el acta de entrega del bien y se firman las correspondientes actas de no retorno y las que se requieran, con estos documentos se puede dar por clausurado el proceso de adquisición. El proyecto adelantado con recursos de KFW para el establecimiento de cacao criollo en zona amortiguadora en alianza con FEDECACAO se tiene que en cuanto al producto 2 de tiene un avance del 78%, el producto 3 tiene un avance del 75% y el producto 4 un avance del 74% en su ejecución, por lo que se determinó viable el tercer desembolso de los recursos. Respecto al proyecto financiado por U.K. para firmar acuerdos de conservación con familias vulnerables al interior del AP se tiene avance en cuanto a la socialización del proyecto en el  sector Ure, en la Vereda Versalles con líderes de las veredas Mano Pintada, San Pedrito, La Cristalina y en la vereda Brazo Izquierdo con líderes de las veredas Alto el Cristal y San Antonio; también se socializó con la Alcaldía de San José de Uré y Puerto Libertador. El proyecto financiado por el Fondo Colombia Sostenible en el resguardo indígena del Alto Sinú en el componente de restauración ecológica se avanzó en la caracterización de las áreas REP con un avance de 762,86 ha que equivale a un 76,28%, producción de aproximadamente 140.000 plántulas (22 diferentes especies), y en el componente de Producción sostenible se tiene un avance del 31%. Respecto al proyecto de restauración financiado por el FCS al interior del AP sector Sinú-Manso-Tigres se está a la espera de los representantes de las comunidades al comité de veeduría y seguimiento.  EVIDENCIA: 2022_09_13_Informe técnico sobre avances de los proyectos que se están ejecutando en el PNN Paramillo 2022</t>
    </r>
  </si>
  <si>
    <r>
      <rPr>
        <b/>
        <sz val="11"/>
        <rFont val="Arial Narrow"/>
        <family val="2"/>
      </rPr>
      <t xml:space="preserve">PNN de Macuira: </t>
    </r>
    <r>
      <rPr>
        <sz val="11"/>
        <rFont val="Arial Narrow"/>
        <family val="2"/>
      </rPr>
      <t>100%</t>
    </r>
  </si>
  <si>
    <r>
      <rPr>
        <b/>
        <sz val="11"/>
        <rFont val="Arial Narrow"/>
        <family val="2"/>
      </rPr>
      <t xml:space="preserve">PNN de Macuira: </t>
    </r>
    <r>
      <rPr>
        <sz val="11"/>
        <rFont val="Arial Narrow"/>
        <family val="2"/>
      </rPr>
      <t>11/11/2022</t>
    </r>
  </si>
  <si>
    <r>
      <rPr>
        <b/>
        <sz val="11"/>
        <rFont val="Arial Narrow"/>
        <family val="2"/>
      </rPr>
      <t>PNN Macuira:</t>
    </r>
    <r>
      <rPr>
        <sz val="11"/>
        <rFont val="Arial Narrow"/>
        <family val="2"/>
      </rPr>
      <t xml:space="preserve"> Entre los meses de agosto y noviembre de 2022, el PNN Macuira ha adelantado gestiones de inversiones ambiental para el área protegida, en el marco de dos proyectos de compensación por pérdida de biodiversidad; uno relacionado con el plan de compensación formulado y aprobado por el ANLA sobre el proyecto de energía eólica beta de la empresa EDP Renewables y otro plan de compensación en proceso de formulación del proyecto de transferencia eléctrica Colectora – Cuestesita de la empresa Grupo de Energía de Bogotá.
Respeto al plan de compensación con el proyecto BETA, se ha avanzado en varias acciones, 1) la delimitación del polígono de compensación de 1.227 ha que cubre 8 territorios claniles de los sectores de manejo de Anuawapa y Kajashiwo'u. También se desarrolló una mesa de trabajo el día con la SGM, la DTCA, EDP Renewables y el consulto INGEOBOSQUE, con el fin de analizar temas técnicos del proceso y vincular a las dependencias del nivel central en la construcción del plan de acción que incluye una zonificación y acciones de manejo propuestas para la compensación. De otra manera, se viene trabajando en el diseño de una metodología participativa para desarrollar en el mes de noviembre y diciembre reuniones comunitarias con los 8 territorios claniles para concertar las medidas específicas de intervención. Todo lo anterior, ha sido direccionado a través de las metas técnicas mensuales (14 septiembre, 12 octubre) que se han acordado entre el Parque y la Empresa EPD.
Las gestiones con el GEB, iniciaron en agosto de 2022 y a la fecha se ha desarrollado tres mesas (2, 6 de septiembre y 19 de octubre) de trabajo técnico, en la que se ha socializado por parte de la empresa el proyecto y desde el PNN Macuira se socializó el portafolio de areas para compensar; se ha delimitado areas en 6 territorios del sector de Siapana con potencial para este proceso y se ha analizado los escenarios posibles de acciones de manejo a desarrollar. Durante el mes de noviembre el PNN Macuira ha socializado la iniciativa con la SSNA y viene concertado una salida de campo con la empresa para socializar la alternativa con las autoridades tradicionales y hacer un recorrido de campo. Es importante resaltar que los recorridos etan sujetos a las condiciones climáticas que han restringido el acceso al área protegida.
Anexo: 1. 2022_09_06_Mesa técnica definición para la definición de áreas_Plan CC
2. 2022_09_06_Oficio-Solicitud GEB-0142-05773-2022-S
3. 2022_09_09_Respuesta a GEB_compensación.
4. 2022_10_19_A_Pot_Macuira_18102022
5. 2022_11_03_Lista asistencia y memoria de reunión PNN Macuira &amp; SSNA - compensación Colectora-Cuestesita
6. 20220_22_Reunión.Proyecto.Compensación.GEB
7. Mesa_Trabajo_Diseños_REP_Comp.Beta_2022
8. Área_Interes_Macuira_19102022</t>
    </r>
  </si>
  <si>
    <r>
      <rPr>
        <b/>
        <sz val="11"/>
        <rFont val="Arial Narrow"/>
        <family val="2"/>
      </rPr>
      <t xml:space="preserve">PNN BAhía Portete Kaurrele: </t>
    </r>
    <r>
      <rPr>
        <sz val="11"/>
        <rFont val="Arial Narrow"/>
        <family val="2"/>
      </rPr>
      <t>100%</t>
    </r>
  </si>
  <si>
    <r>
      <rPr>
        <b/>
        <sz val="11"/>
        <rFont val="Arial Narrow"/>
        <family val="2"/>
      </rPr>
      <t xml:space="preserve">PNN BAhía Portete Kaurrele:  </t>
    </r>
    <r>
      <rPr>
        <sz val="11"/>
        <rFont val="Arial Narrow"/>
        <family val="2"/>
      </rPr>
      <t>11/11/2022</t>
    </r>
  </si>
  <si>
    <r>
      <rPr>
        <b/>
        <sz val="11"/>
        <rFont val="Arial Narrow"/>
        <family val="2"/>
      </rPr>
      <t xml:space="preserve">SFF LOS FLAMENCOS: </t>
    </r>
    <r>
      <rPr>
        <sz val="11"/>
        <rFont val="Arial Narrow"/>
        <family val="2"/>
      </rPr>
      <t>11/11/2022</t>
    </r>
  </si>
  <si>
    <r>
      <rPr>
        <b/>
        <sz val="11"/>
        <rFont val="Arial Narrow"/>
        <family val="2"/>
      </rPr>
      <t xml:space="preserve">SFF LOS FLAMENCOS: </t>
    </r>
    <r>
      <rPr>
        <sz val="11"/>
        <rFont val="Arial Narrow"/>
        <family val="2"/>
      </rPr>
      <t>100%</t>
    </r>
  </si>
  <si>
    <r>
      <rPr>
        <b/>
        <sz val="11"/>
        <rFont val="Arial Narrow"/>
        <family val="2"/>
      </rPr>
      <t xml:space="preserve">SF Acandí Playón y Playona:  </t>
    </r>
    <r>
      <rPr>
        <sz val="11"/>
        <rFont val="Arial Narrow"/>
        <family val="2"/>
      </rPr>
      <t>11/11/2022</t>
    </r>
  </si>
  <si>
    <r>
      <rPr>
        <b/>
        <sz val="11"/>
        <rFont val="Arial Narrow"/>
        <family val="2"/>
      </rPr>
      <t xml:space="preserve">SF Acandí Playón y Playona:  </t>
    </r>
    <r>
      <rPr>
        <sz val="11"/>
        <rFont val="Arial Narrow"/>
        <family val="2"/>
      </rPr>
      <t>Con el objetivo de dar alcance a las acciones de participar y acompañar a los consejos comunitarios de Acandí en la formulación de proyectos productivos, el equipo técnico del área protegida Santuario de Fauna Acandí, Playón y Playona de manera conjunta con los Consejos Comunitarios de Acandí SF Acandí, Playón y Playona durante el tercer cuatrimestre, continuaron con la formulación del proyecto denominado “Fortalecimiento de los Consejos Comunitarios de Acandí en el marco de su autonomía para el cuidado y protección del territorio a través de la prevención, recolección, transporte, manejo selectivo y aprovechamiento de los residuos sólidos plásticos y maderables presentes en el Santuario de Fauna Acandí, Playón y Playona y zona de influencia”, el cual tiene como objetivo Minimizar el impacto ambiental que generan los residuos sólidos sobre los objetos de conservación del área protegida y su zona de influencia; (COCOMASUR, COCOMASECO y COCOMANORTE. Evidencias_Anexo 1. Proyecto Residuos sólidos Consejos Comunitarios COCOMANORTE y COCOMASECO; Anexo 2. Proyecto Residuos sólidos Consejos Comunitarios COCOMASUR. Anexo 3 y 4. Listados de asistencia.</t>
    </r>
  </si>
  <si>
    <r>
      <rPr>
        <b/>
        <sz val="11"/>
        <rFont val="Arial Narrow"/>
        <family val="2"/>
      </rPr>
      <t xml:space="preserve">SF Acandí Playón y Playona: </t>
    </r>
    <r>
      <rPr>
        <sz val="11"/>
        <rFont val="Arial Narrow"/>
        <family val="2"/>
      </rPr>
      <t>100%</t>
    </r>
  </si>
  <si>
    <r>
      <rPr>
        <b/>
        <sz val="11"/>
        <rFont val="Arial Narrow"/>
        <family val="2"/>
      </rPr>
      <t xml:space="preserve">PNN Sierra Nevada de Santa Marta:  </t>
    </r>
    <r>
      <rPr>
        <sz val="11"/>
        <rFont val="Arial Narrow"/>
        <family val="2"/>
      </rPr>
      <t>11/11/2022</t>
    </r>
  </si>
  <si>
    <r>
      <rPr>
        <b/>
        <sz val="11"/>
        <rFont val="Arial Narrow"/>
        <family val="2"/>
      </rPr>
      <t xml:space="preserve">PNN Sierra Nevada de Santa Marta:  </t>
    </r>
    <r>
      <rPr>
        <sz val="11"/>
        <rFont val="Arial Narrow"/>
        <family val="2"/>
      </rPr>
      <t xml:space="preserve">Teniendo en cuenta que la oportunidad definida para esta área protegida es “Identificar mecanismos para incentivar el manejo adecuado de los residuos sólidos generados en el AP en conjunto con la comunidad campesina e indígena, fortaleciendo de forma indirecta las interacciones con el AP”, se fijó como acción Implementar jornadas conjuntas con la comunidad campesina e indígena sobre la disposición adecuada de residuos.
En cumplimiento de ello y en el marco de la implementación de la estrategia de pedagogía territorial del PNN SNSM, entre los días 29 de agosto y 2 de septiembre de 2022 se desarrollaron actividades del plan de trabajo concertado para la vigencia 2022 con la institución Educativa Distrital Zalemaku Sertuga, ubicada en la comunidad indígena de El Encanto. Se impartió un taller dirigido a estudiantes desde grado preescolar hasta undécimo, en la cual se aplicaron metodologías acordes a la edad de los niños y en el que se abordaron las siguientes temáticas: Componente integral de biodiversidad, suelos y contaminación; Diversidad Biológica de la SNSM y Manejo de residuos sólidos. 
Este último tema fue abordado mediante ejercicios realizados tanto con la comunidad educativa como con la comunidad de padres de familia.  Para este componente se trabajó en parejas dentro del equipo del AP y se rotaron cinco grupos de niños mezclados desde el grado 4° al 11°. Los temas para tratar fueron: ¿Qué son los residuos sólidos?, ¿en qué consiste las 3R? y ¿cómo los residuos sólidos afectan el agua, el suelo y la biodiversidad?
La charla inició preguntando a los niños que entendían por residuos sólidos, se hizo un breve repaso del tema de la contaminación y degradación del suelo con los agentes contaminantes de tipo físico, los niños dieron varios ejemplos para el reconocimiento de residuos sólidos. Fue positivo ver que todos recordaban los tres tipos de agentes contaminantes del suelo, lo cual fue tema del día uno del taller.
Para el caso de la comunidad el ejercicio se orientó de manera diferente, para este se usaron láminas con imágenes de animales y fauna muerta por contaminación de residuos sólidos. El ejercicio contó con el apoyo del profesor José Martin para la traducción al Donama (Lengua Wiwa) de la información sobre las generalidades del Área Protegida, la misión de las áreas protegidas en el país. Para este ejercicio más allá de conversar sobre el reciclaje y cómo se deben separar los residuos sólidos el objetivo fue mostrar a la comunidad a través de imágenes y datos de las afectan los residuos sólidos a la madre tierra. 
Evidencia: INFORME TALLER  DIVERSIDAD-SUELO Y RESIDUOS SOLIDOS ZALEMAKÚ SERTUGA Sep 2022
</t>
    </r>
  </si>
  <si>
    <r>
      <rPr>
        <b/>
        <sz val="11"/>
        <rFont val="Arial Narrow"/>
        <family val="2"/>
      </rPr>
      <t xml:space="preserve">PNN Sierra Nevada de Santa Marta:  </t>
    </r>
    <r>
      <rPr>
        <sz val="11"/>
        <rFont val="Arial Narrow"/>
        <family val="2"/>
      </rPr>
      <t>100%</t>
    </r>
  </si>
  <si>
    <r>
      <rPr>
        <b/>
        <sz val="11"/>
        <rFont val="Arial Narrow"/>
        <family val="2"/>
      </rPr>
      <t xml:space="preserve">PNN Tayrona:  </t>
    </r>
    <r>
      <rPr>
        <sz val="11"/>
        <rFont val="Arial Narrow"/>
        <family val="2"/>
      </rPr>
      <t>11/11/2022</t>
    </r>
  </si>
  <si>
    <r>
      <rPr>
        <b/>
        <sz val="11"/>
        <rFont val="Arial Narrow"/>
        <family val="2"/>
      </rPr>
      <t xml:space="preserve">PNN Tayrona:  </t>
    </r>
    <r>
      <rPr>
        <sz val="11"/>
        <rFont val="Arial Narrow"/>
        <family val="2"/>
      </rPr>
      <t>Durante este cuatrimestre se llevó a cabo reunión con prestadores de servicio para atender las situaciones por emergencias y contingencias de la temporada de lluvias que se han presentado en el AP en cuanto al sendero y zonas de recreación general exterior, previo a la reapertura del Área, de acuerdo al periodo de cierre comprendido del 19 de octubre al 02 de noviembre. Se debatieron acciones de mejora y se tomaron decisiones para la apertura del Parque.
Evidencia: Listado de asistencia reunión con prestadores de servicios.</t>
    </r>
  </si>
  <si>
    <r>
      <rPr>
        <b/>
        <sz val="11"/>
        <rFont val="Arial Narrow"/>
        <family val="2"/>
      </rPr>
      <t xml:space="preserve">PNN Tayrona:  </t>
    </r>
    <r>
      <rPr>
        <sz val="11"/>
        <rFont val="Arial Narrow"/>
        <family val="2"/>
      </rPr>
      <t>100%</t>
    </r>
  </si>
  <si>
    <r>
      <rPr>
        <b/>
        <sz val="11"/>
        <rFont val="Arial Narrow"/>
        <family val="2"/>
      </rPr>
      <t xml:space="preserve">PNN Corales de Profundidad:  </t>
    </r>
    <r>
      <rPr>
        <sz val="11"/>
        <rFont val="Arial Narrow"/>
        <family val="2"/>
      </rPr>
      <t>11/11/2022</t>
    </r>
  </si>
  <si>
    <r>
      <rPr>
        <b/>
        <sz val="11"/>
        <rFont val="Arial Narrow"/>
        <family val="2"/>
      </rPr>
      <t xml:space="preserve">PNN Corales de Profundidad:  </t>
    </r>
    <r>
      <rPr>
        <sz val="11"/>
        <rFont val="Arial Narrow"/>
        <family val="2"/>
      </rPr>
      <t>100%</t>
    </r>
  </si>
  <si>
    <r>
      <rPr>
        <b/>
        <sz val="11"/>
        <rFont val="Arial Narrow"/>
        <family val="2"/>
      </rPr>
      <t xml:space="preserve">PNN Corales de Profundidad: </t>
    </r>
    <r>
      <rPr>
        <sz val="11"/>
        <rFont val="Arial Narrow"/>
        <family val="2"/>
      </rPr>
      <t xml:space="preserve"> El día 26 de septiembre de 2022, se realizó la socialización del PECDS, del área protegida, a Ecopetrol, uno de los compromisos asumidos durante la reunión virtual fue, compartir la presentación y el documento de PECDNS, y realizar una nueva reunión con la jefe del Departamento Ambiental de Exploración de Ecopetrol, a cargo de Sandra Monsalve. 
Se realizó el segundo muestreo de campo marino, en la semana del 03 al 07 de octubre de 2022, del proyecto titulado: “Evaluación de la contaminación por microplásticos sobre la comunidad de zooplancton en el Parque Nacional Natural Corales de Profundidad y en el Parque Nacional Natural Los Corales del Rosario y de San Bernardo”, liderado por la Universidad Industrial de Santander - UIS.
Mediante oficio con radicado No.20226670000961, con fecha 13/09/2022, enviado a Guardacosta de Cartagena y Coveñas; Capitania de Puerto de Cartagena y Coveñas, la Base Naval ARC y la DIMAR, la conformación de un Comité Local Interinstitucional, que involucra la participación del PNN Corales de Profundidad y PNN Los Corales del Rosario y de San Bernardo. Con motivo de desarrollar acciones, en las siguientes temáticas: 1) Tránsito de embarcaciones; 2) Pesca Ilegal, 3) Infraestructura Submarina de Telecomunicaciones; 4) Patrimonio Cultural Sumergido; 5) Planificación Espacial Marina y Costera; 6) Gestión del Riesgo; 7) Riesgo Público; 8) Vida Silvestre; 9) Capacitación y 10) Señalización marítima. 
Se realizó reunión presencial, con Capitania de Puerto y Guarda Costas de Coveñas – Sucre, con motivo de realizar acercamientos para la conformación del Comité Local Interinstitucional, para tratar varios temas entre ellos, el tema del Tránsito Marítimo, Pesca Ilegal, Infraestructura Submarina de Telecomunicaciones, Gestión del Riesgo, entre otras, dando cumplimiento al oficio enviado con anterioridad por las áreas protegidas (radicado No.20226670000961). 
Se hizo reunión con el Comité de Pescadores Artesanales Afrodescendientes del Golfo de Morrosquillo y Zona de Influencia (COPENSAR), y la Asociación Afrocolombiana de Pescadores con Cordel (APESCORDEL), con motivo de realizar acercamientos para tratar el tema de pesca en las áreas protegidas del PNNC. 
El día 06 de octubre de 2022, la empresa OCENSA S.A.S, da respuesta de la no aprobación del proyecto titulado: “Fortalecer las comunidades de pescadores artesanales asociadas al Parque Nacional Natural Corales de Profundidad (PNN CPR) como beneficiarias de la conservación, mediante la generación de alternativas de zonas de aprovechamiento sostenible de recursos pesqueros”. 
El día 18 de octubre del 2022, en la Universidad de Cartagena, y con el liderazgo de la Universidad del Magdalena, se socializó el tema  de gestión y manejo pesquero de las cofradías en el mar Mediterráneo español y proyecto de cooperación CSIC – Colombia.  En el marco del proyecto de Cooperación Internacional iCOOP-2018 Ref COOPB20376, financiado por el Consejo Superior de Investigaciones Científicas (CSIC, España) y que lleva por título: "Colaboración para el diseño de medidas de manejo de nuevas pesquerías de aguas profundas en un ecosistema prístino del mar Caribe colombiano”.  El propósito de la visita es fomentar la cooperación en investigación y gestión de recursos pesqueros del Mar Caribe colombiano. Tambien se pretende realizar una campaña con un buque español, para levantamiento de información oceanográfica, biológica y pesquera para el Caribe Colombiano.  
El día 01 de noviembre de 2022, se envió oficio de articulación interinstitucional al Centro de Investigaciones Oceanográficas e Hidrográficas del Caribe – CIOH, para concertar y priorizar los siguientes temas: 1) Investigación y Monitoreo; 2) Expediciones Científicas; 3) Información Oceanográfica, Climática y Meteorológica; 4) Patrimonio Cultural Sumergido; 5) Planificación Espacial Marina y Costera; 6) Gestión del Riesgo; 7) Vida Silvestre; 8) Servicios Ecosistémicos; 9) Cartografía Marina.      
El día 03 de noviembre se envió oficios con radicados No.20226670000991 y No.20226670001001, solicitando apoyo a comunicado de prevención al tránsito marítimo en Aviso a los Navegantes, y seguimiento en la plataforma digital satelital Marine Traffic, el seguimiento al tránsito de embarcaciones en el área protegida.    
Con la Universidad de Cartagena se viene implementando desde el año pasado,  dos investigaciones: 1) un proyecto titulado: “Estudio multianual de la estructura del zooplancton en un hábitat mesofótico del Parque Nacional Natural Corales de Profundidad, Caribe colombiano” el cual se constituye en la tesis de postgrado de la estudiante de maestría en Ciencias del Mar, de la Universidad de Cartagena Laura Contreras Vega; el cual  cuenta con aval de investigación No.20212000003993, con fecha 20/08/2021, y 2) Proyecto de investigación titulado: “Composición y estructura de la comunidad de foraminíferos bentónicos asociados a un Ecosistema Coralino Mesofótico del Parque Nacional Natural Corales de Profundidad, Caribe Colombiano” el cual hace parte del trabajo de grado de los estudiantes Alejandro Villegas  Rubiano  y Mauricio  Andrés Arbeláez  López,  del programa  de  Biología  de  la Universidad de Cartagena; el proyecto cual cuenta con aval de investigación  No.20212000003233, con fecha 06/07/2021. Los estudiantes vienen realizando la revisión, sistematización y análisis de las muestras biológicas del Programa de Monitoreo.  
El área protegida envió a la DTCA documentación, para tramitar el aval de investigación del proyecto titulado: “Construyendo  una  red  colombo-alemana  para  caracterizar  los  ambientes submarinos: Hacia un uso y gestión sostenibles”, liderado por la Universidad Pontificia Bolivariana – UPB.  
Se han realizado pre muestreo del proyecto de investigación titulado: “Caracterización de la macrofauna asociada al arribazón de Sargassum spp. presente en el Parque Nacional Natural Corales de Profundidad y el PNN Los Corales del Rosario y de San Bernardo, Cartagena, Colombia”, liderado por la Universidad del Sinú. También se encuentra un estudiante del programa de biología marina, Miguel Angol Ávila Negret realizando su pasantía con el área protegida. 
Con la Universidad de Cartagena se viene trabajando un proyecto de investigación titulado: “Composición y comportamientos más frecuentes de la comunidad de cetáceos presentes en el Parque Nacional Natural Corales de Profundidad, mar Caribe Colombiano”.
Anexo 1. Lista_Asistencia_Muestreo_Microplasticos_UIS_PNNC_07_10_2022
Anexo 2. Lista_asist_social_PECDNS_Ecopetrol_PNN_CPR_26_09_2022
Anexo 3. 120226670000961_00001_Oficio_ARC_DIMAR_PNNC_13_09_2022
Anexo 4. Lista_asisten_ayud_mem_Capit_Puerto_PNNC_20_10_2022
Anexo 5. Lista_Asist_Capitania_Puerto_Coveñas_PNNC_20_10_2022
Anexo 6. Lista_Asist_Guarda_Costas_Coveñas_PNNC_20_10_2022
Anexo 7. Lista_asist_ayuda_mem_reun_asoc_pesc_Tolú_PNN_CPR_20_10_2022
Anexo 8. Lista_Asist_Asoci_Pescadores_Tolú_PNNC_19_10-2022
Anexo 9. Rta_Ocensa_proyect_recur_pesque_UNIMAGDALENA_PNN_CPR_06_10_2022
Anexo 10. 120226670000981_00001_Oficio_CIOH_PNNC_01_11_2022
Anexo 11. Oficio_Capitania_Puerto_Coveñas_PNN_CPR_03_11_2022
Anexo 12. Oficio_Capitania_Puerto_Cartagena_PNN_CPR_03_11_2022
Anexo 13. Proyecto_Investigacion_Hábitats_UPB_PNNC_2022
Anexo 14. Proyecto_Investigacion _Cetaceos_UdeC_PNN_CPR_2022
Anexo 15. Matriz_Actores_Cuatrimestre_II_PNN_CPR_2022
Limitaciones, la falta del nombramiento de la planta de personal completa para el área protegida; la cual cuenta actualmente solo con dos personas (un jefe de área protegida, y una contratista auxiliar administrativa).</t>
    </r>
  </si>
  <si>
    <r>
      <rPr>
        <b/>
        <sz val="11"/>
        <rFont val="Arial Narrow"/>
        <family val="2"/>
      </rPr>
      <t xml:space="preserve">Via Parque Isla de Salamanca:  </t>
    </r>
    <r>
      <rPr>
        <sz val="11"/>
        <rFont val="Arial Narrow"/>
        <family val="2"/>
      </rPr>
      <t>11/11/2022</t>
    </r>
  </si>
  <si>
    <r>
      <rPr>
        <b/>
        <sz val="11"/>
        <rFont val="Arial Narrow"/>
        <family val="2"/>
      </rPr>
      <t xml:space="preserve">Via Parque Isla de Salamanca:  </t>
    </r>
    <r>
      <rPr>
        <sz val="11"/>
        <rFont val="Arial Narrow"/>
        <family val="2"/>
      </rPr>
      <t>De acuerdo al compromiso que tiene el area protegida el 26 de Octubre de 2022, se realizo la Jornada de Recoleccion de residuos solidos  con la participación de un grupo comunitario del corregimiento de tasajera, cual se conto conel apoyo  adultos ,jóvenes y niños miembros de la comunidad.
Evidencia: 1_Reporte de Actividad de Jornada de Limpieza de Residuos Sólidos En el Sector de Aguas Vivas.
2_Lista de Asistencia 
3_Registro Fotografico</t>
    </r>
  </si>
  <si>
    <r>
      <rPr>
        <b/>
        <sz val="11"/>
        <rFont val="Arial Narrow"/>
        <family val="2"/>
      </rPr>
      <t xml:space="preserve">Via Parque Isla de Salamanca:  </t>
    </r>
    <r>
      <rPr>
        <sz val="11"/>
        <rFont val="Arial Narrow"/>
        <family val="2"/>
      </rPr>
      <t>100%</t>
    </r>
  </si>
  <si>
    <r>
      <t xml:space="preserve">DTAM: </t>
    </r>
    <r>
      <rPr>
        <sz val="10"/>
        <rFont val="Arial Narrow"/>
        <family val="2"/>
      </rPr>
      <t xml:space="preserve">16/11/2022
</t>
    </r>
    <r>
      <rPr>
        <b/>
        <sz val="10"/>
        <rFont val="Arial Narrow"/>
        <family val="2"/>
      </rPr>
      <t xml:space="preserve">DTAN: </t>
    </r>
    <r>
      <rPr>
        <sz val="10"/>
        <rFont val="Arial Narrow"/>
        <family val="2"/>
      </rPr>
      <t xml:space="preserve">18/11/2022
</t>
    </r>
    <r>
      <rPr>
        <b/>
        <sz val="10"/>
        <rFont val="Arial Narrow"/>
        <family val="2"/>
      </rPr>
      <t>DTAO:</t>
    </r>
    <r>
      <rPr>
        <sz val="10"/>
        <rFont val="Arial Narrow"/>
        <family val="2"/>
      </rPr>
      <t xml:space="preserve">11/11/2022
</t>
    </r>
    <r>
      <rPr>
        <b/>
        <sz val="10"/>
        <rFont val="Arial Narrow"/>
        <family val="2"/>
      </rPr>
      <t>DTOR:</t>
    </r>
    <r>
      <rPr>
        <sz val="10"/>
        <rFont val="Arial Narrow"/>
        <family val="2"/>
      </rPr>
      <t xml:space="preserve"> 19/11/2022
</t>
    </r>
    <r>
      <rPr>
        <b/>
        <sz val="10"/>
        <rFont val="Arial Narrow"/>
        <family val="2"/>
      </rPr>
      <t>DTCA:</t>
    </r>
    <r>
      <rPr>
        <sz val="10"/>
        <rFont val="Arial Narrow"/>
        <family val="2"/>
      </rPr>
      <t xml:space="preserve"> 21/11/2022
</t>
    </r>
    <r>
      <rPr>
        <b/>
        <sz val="10"/>
        <rFont val="Arial Narrow"/>
        <family val="2"/>
      </rPr>
      <t>DTPA:</t>
    </r>
    <r>
      <rPr>
        <sz val="10"/>
        <rFont val="Arial Narrow"/>
        <family val="2"/>
      </rPr>
      <t xml:space="preserve"> 18/11/2022</t>
    </r>
  </si>
  <si>
    <r>
      <rPr>
        <b/>
        <sz val="10"/>
        <rFont val="Arial Narrow"/>
        <family val="2"/>
      </rPr>
      <t xml:space="preserve">DTAM: </t>
    </r>
    <r>
      <rPr>
        <sz val="10"/>
        <rFont val="Arial Narrow"/>
        <family val="2"/>
      </rPr>
      <t xml:space="preserve">50%
</t>
    </r>
    <r>
      <rPr>
        <b/>
        <sz val="10"/>
        <rFont val="Arial Narrow"/>
        <family val="2"/>
      </rPr>
      <t>DTAN:</t>
    </r>
    <r>
      <rPr>
        <sz val="10"/>
        <rFont val="Arial Narrow"/>
        <family val="2"/>
      </rPr>
      <t xml:space="preserve"> 50%
</t>
    </r>
    <r>
      <rPr>
        <b/>
        <sz val="10"/>
        <rFont val="Arial Narrow"/>
        <family val="2"/>
      </rPr>
      <t>DTAO:</t>
    </r>
    <r>
      <rPr>
        <sz val="10"/>
        <rFont val="Arial Narrow"/>
        <family val="2"/>
      </rPr>
      <t xml:space="preserve"> 50%
</t>
    </r>
    <r>
      <rPr>
        <b/>
        <sz val="10"/>
        <rFont val="Arial Narrow"/>
        <family val="2"/>
      </rPr>
      <t>DTOR:</t>
    </r>
    <r>
      <rPr>
        <sz val="10"/>
        <rFont val="Arial Narrow"/>
        <family val="2"/>
      </rPr>
      <t xml:space="preserve"> 50%
</t>
    </r>
    <r>
      <rPr>
        <b/>
        <sz val="10"/>
        <rFont val="Arial Narrow"/>
        <family val="2"/>
      </rPr>
      <t>DTCA:</t>
    </r>
    <r>
      <rPr>
        <sz val="10"/>
        <rFont val="Arial Narrow"/>
        <family val="2"/>
      </rPr>
      <t xml:space="preserve"> 50%
</t>
    </r>
    <r>
      <rPr>
        <b/>
        <sz val="10"/>
        <rFont val="Arial Narrow"/>
        <family val="2"/>
      </rPr>
      <t xml:space="preserve">DTPA: </t>
    </r>
    <r>
      <rPr>
        <sz val="10"/>
        <rFont val="Arial Narrow"/>
        <family val="2"/>
      </rPr>
      <t>50%</t>
    </r>
  </si>
  <si>
    <r>
      <t xml:space="preserve">DTAM: </t>
    </r>
    <r>
      <rPr>
        <sz val="10"/>
        <rFont val="Arial Narrow"/>
        <family val="2"/>
      </rPr>
      <t xml:space="preserve">16/11/2022
</t>
    </r>
    <r>
      <rPr>
        <b/>
        <sz val="10"/>
        <rFont val="Arial Narrow"/>
        <family val="2"/>
      </rPr>
      <t xml:space="preserve">DTAN: </t>
    </r>
    <r>
      <rPr>
        <sz val="10"/>
        <rFont val="Arial Narrow"/>
        <family val="2"/>
      </rPr>
      <t xml:space="preserve">18/11/2022
</t>
    </r>
    <r>
      <rPr>
        <b/>
        <sz val="10"/>
        <rFont val="Arial Narrow"/>
        <family val="2"/>
      </rPr>
      <t>DTAO:</t>
    </r>
    <r>
      <rPr>
        <sz val="10"/>
        <rFont val="Arial Narrow"/>
        <family val="2"/>
      </rPr>
      <t xml:space="preserve">11/11/2022
</t>
    </r>
    <r>
      <rPr>
        <b/>
        <sz val="10"/>
        <rFont val="Arial Narrow"/>
        <family val="2"/>
      </rPr>
      <t>DTOR:</t>
    </r>
    <r>
      <rPr>
        <sz val="10"/>
        <rFont val="Arial Narrow"/>
        <family val="2"/>
      </rPr>
      <t xml:space="preserve"> 21/11/2022</t>
    </r>
    <r>
      <rPr>
        <b/>
        <sz val="10"/>
        <rFont val="Arial Narrow"/>
        <family val="2"/>
      </rPr>
      <t xml:space="preserve">
DTCA: </t>
    </r>
    <r>
      <rPr>
        <sz val="10"/>
        <rFont val="Arial Narrow"/>
        <family val="2"/>
      </rPr>
      <t xml:space="preserve">21/11/2022
</t>
    </r>
    <r>
      <rPr>
        <b/>
        <sz val="10"/>
        <rFont val="Arial Narrow"/>
        <family val="2"/>
      </rPr>
      <t>DTPA:</t>
    </r>
    <r>
      <rPr>
        <sz val="10"/>
        <rFont val="Arial Narrow"/>
        <family val="2"/>
      </rPr>
      <t xml:space="preserve"> 18/11/2022</t>
    </r>
  </si>
  <si>
    <r>
      <rPr>
        <b/>
        <sz val="11"/>
        <rFont val="Arial Narrow"/>
        <family val="2"/>
      </rPr>
      <t xml:space="preserve">PNN Farallones de Cali: </t>
    </r>
    <r>
      <rPr>
        <sz val="11"/>
        <rFont val="Arial Narrow"/>
        <family val="2"/>
      </rPr>
      <t>20/11/2022</t>
    </r>
  </si>
  <si>
    <r>
      <rPr>
        <b/>
        <sz val="11"/>
        <rFont val="Arial Narrow"/>
        <family val="2"/>
      </rPr>
      <t xml:space="preserve">PNN Farallones de Cali: </t>
    </r>
    <r>
      <rPr>
        <sz val="11"/>
        <rFont val="Arial Narrow"/>
        <family val="2"/>
      </rPr>
      <t>100%</t>
    </r>
  </si>
  <si>
    <r>
      <rPr>
        <b/>
        <sz val="11"/>
        <rFont val="Arial Narrow"/>
        <family val="2"/>
      </rPr>
      <t xml:space="preserve">PNN Uramba Bahía Málaga: </t>
    </r>
    <r>
      <rPr>
        <sz val="11"/>
        <rFont val="Arial Narrow"/>
        <family val="2"/>
      </rPr>
      <t>20/11/2022</t>
    </r>
  </si>
  <si>
    <r>
      <rPr>
        <b/>
        <sz val="11"/>
        <rFont val="Arial Narrow"/>
        <family val="2"/>
      </rPr>
      <t xml:space="preserve">PNN Uramba Bahía Málaga: </t>
    </r>
    <r>
      <rPr>
        <sz val="11"/>
        <rFont val="Arial Narrow"/>
        <family val="2"/>
      </rPr>
      <t>100%</t>
    </r>
  </si>
  <si>
    <r>
      <rPr>
        <b/>
        <sz val="11"/>
        <rFont val="Arial Narrow"/>
        <family val="2"/>
      </rPr>
      <t xml:space="preserve">SFF Mapelo: </t>
    </r>
    <r>
      <rPr>
        <sz val="11"/>
        <rFont val="Arial Narrow"/>
        <family val="2"/>
      </rPr>
      <t>100%</t>
    </r>
  </si>
  <si>
    <r>
      <rPr>
        <b/>
        <sz val="11"/>
        <rFont val="Arial Narrow"/>
        <family val="2"/>
      </rPr>
      <t xml:space="preserve">PNN Utría:
</t>
    </r>
    <r>
      <rPr>
        <sz val="11"/>
        <rFont val="Arial Narrow"/>
        <family val="2"/>
      </rPr>
      <t>20/11/2022</t>
    </r>
  </si>
  <si>
    <r>
      <rPr>
        <b/>
        <sz val="11"/>
        <rFont val="Arial Narrow"/>
        <family val="2"/>
      </rPr>
      <t xml:space="preserve">PNN Utría: </t>
    </r>
    <r>
      <rPr>
        <sz val="11"/>
        <rFont val="Arial Narrow"/>
        <family val="2"/>
      </rPr>
      <t>100%</t>
    </r>
  </si>
  <si>
    <r>
      <rPr>
        <b/>
        <sz val="11"/>
        <rFont val="Arial Narrow"/>
        <family val="2"/>
      </rPr>
      <t xml:space="preserve">PNN Gorgona: </t>
    </r>
    <r>
      <rPr>
        <sz val="11"/>
        <rFont val="Arial Narrow"/>
        <family val="2"/>
      </rPr>
      <t>20/11/2022</t>
    </r>
  </si>
  <si>
    <r>
      <rPr>
        <b/>
        <sz val="11"/>
        <rFont val="Arial Narrow"/>
        <family val="2"/>
      </rPr>
      <t xml:space="preserve">PNN Gorgona: </t>
    </r>
    <r>
      <rPr>
        <sz val="11"/>
        <rFont val="Arial Narrow"/>
        <family val="2"/>
      </rPr>
      <t>100%</t>
    </r>
  </si>
  <si>
    <r>
      <rPr>
        <b/>
        <sz val="11"/>
        <rFont val="Arial Narrow"/>
        <family val="2"/>
      </rPr>
      <t xml:space="preserve">PNN Katios: </t>
    </r>
    <r>
      <rPr>
        <sz val="11"/>
        <rFont val="Arial Narrow"/>
        <family val="2"/>
      </rPr>
      <t>20/11/2022</t>
    </r>
  </si>
  <si>
    <r>
      <rPr>
        <b/>
        <sz val="11"/>
        <rFont val="Arial Narrow"/>
        <family val="2"/>
      </rPr>
      <t xml:space="preserve">PNN Katios : </t>
    </r>
    <r>
      <rPr>
        <sz val="11"/>
        <rFont val="Arial Narrow"/>
        <family val="2"/>
      </rPr>
      <t>100%</t>
    </r>
  </si>
  <si>
    <r>
      <rPr>
        <b/>
        <sz val="11"/>
        <rFont val="Arial Narrow"/>
        <family val="2"/>
      </rPr>
      <t xml:space="preserve">PNN Munchique: </t>
    </r>
    <r>
      <rPr>
        <sz val="11"/>
        <rFont val="Arial Narrow"/>
        <family val="2"/>
      </rPr>
      <t>20/11/2022</t>
    </r>
  </si>
  <si>
    <r>
      <rPr>
        <b/>
        <sz val="11"/>
        <rFont val="Arial Narrow"/>
        <family val="2"/>
      </rPr>
      <t xml:space="preserve">PNN Munchique: </t>
    </r>
    <r>
      <rPr>
        <sz val="11"/>
        <rFont val="Arial Narrow"/>
        <family val="2"/>
      </rPr>
      <t>100%</t>
    </r>
  </si>
  <si>
    <r>
      <rPr>
        <b/>
        <sz val="11"/>
        <rFont val="Arial Narrow"/>
        <family val="2"/>
      </rPr>
      <t xml:space="preserve">PNN Uramba Bahía Málaga </t>
    </r>
    <r>
      <rPr>
        <sz val="11"/>
        <rFont val="Arial Narrow"/>
        <family val="2"/>
      </rPr>
      <t>Se logró concretar y avanzar con el equipo del área y la profesional social de EEM en la elaboración de una propuesta preliminar de caracterización de prácticas tradicionales, la cual será presentada al EMC para su aprobación. Cabe resaltar que los procesos del EMC se encuentran temporalmente suspendidos, hasta reunión de Mesa Conjunta, por solicitud de los CCCN mientras se aclaran temas administrativos.
Evidencias:
INFORME TECNICO ACUERDOS DE CONSULTA 2022</t>
    </r>
  </si>
  <si>
    <r>
      <rPr>
        <b/>
        <sz val="11"/>
        <rFont val="Arial Narrow"/>
        <family val="2"/>
      </rPr>
      <t xml:space="preserve">SFF Mapelo: </t>
    </r>
    <r>
      <rPr>
        <sz val="11"/>
        <rFont val="Arial Narrow"/>
        <family val="2"/>
      </rPr>
      <t xml:space="preserve">A la fecha en el SFF Malpelo se cubrieron el 100% de las hectáreas en presión. De esta manera se alcanzó la meta PAA. Se anexa el último reporte trimestral y el mapa de visibilidad generado por la DTPA
Evidencia:
Anexo 1. Tercer informe trimestral PVC 2022 SFF Malpelo
Anexo 2. Mapa de visibilidad y presiones. 
</t>
    </r>
  </si>
  <si>
    <r>
      <rPr>
        <b/>
        <sz val="11"/>
        <rFont val="Arial Narrow"/>
        <family val="2"/>
      </rPr>
      <t xml:space="preserve">PNN Gorgona: </t>
    </r>
    <r>
      <rPr>
        <sz val="11"/>
        <rFont val="Arial Narrow"/>
        <family val="2"/>
      </rPr>
      <t>Se adjuntan soportes, en donde, se evidencia la participación del AP en el proyecto de un millón de corales
Evidencias:
--Informe Proyecto Un Millón de corales por Colombia Parque Nacional Natural Gorgona
-microfragmentadora CEINER 19-Sep-2022 10-46-25
-Socializacion 1MC</t>
    </r>
  </si>
  <si>
    <r>
      <rPr>
        <b/>
        <sz val="11"/>
        <rFont val="Arial Narrow"/>
        <family val="2"/>
      </rPr>
      <t xml:space="preserve">PNN Katios: </t>
    </r>
    <r>
      <rPr>
        <sz val="11"/>
        <rFont val="Arial Narrow"/>
        <family val="2"/>
      </rPr>
      <t>Durante el mes de septiembre y octubre, se realizaron los comité coordinador en el marco de los acuerdos de las comunidades negras y la mesa local Isaac Chocho Quiroz
Evidencias:
-Acta mesa Isaac Chocho Quiroz Comunidad JuinPhubuur_Sep_2022.docx
-Reunion-seguimiento-comunidad de Bijao-Septiembre-22-2022-Rdo _AFE_H_N.docx</t>
    </r>
  </si>
  <si>
    <r>
      <rPr>
        <b/>
        <sz val="11"/>
        <rFont val="Arial Narrow"/>
        <family val="2"/>
      </rPr>
      <t xml:space="preserve">PNN Munchique: </t>
    </r>
    <r>
      <rPr>
        <sz val="11"/>
        <rFont val="Arial Narrow"/>
        <family val="2"/>
      </rPr>
      <t>Se participó en dos  (2) reuniones relacionadas con avances y retos en los acuerdos de Sustitución de Cultivos de Uso Ilícito en el marco del Programa Nacional Integral de Sustitución de Cultivos de Uso Ilícito (PNIS) y de la Mesa Interinstitucional
Evidencia:
-Acta y lista de asistencia (2022.09.08-09. Inf y listado PDET y 2022.09.26-27. Inf y listado dialogos PND Cauca)</t>
    </r>
  </si>
  <si>
    <r>
      <rPr>
        <b/>
        <sz val="11"/>
        <color theme="1"/>
        <rFont val="Arial Narrow"/>
        <family val="2"/>
      </rPr>
      <t xml:space="preserve">GTEA: </t>
    </r>
    <r>
      <rPr>
        <sz val="11"/>
        <color theme="1"/>
        <rFont val="Arial Narrow"/>
        <family val="2"/>
      </rPr>
      <t>Durante el periodo de septiembre a noviembre de 2022 el Coordinador del GTEA revisó 41 actos administrativos en cumplimiento a los procedimientos establecidos para los permisos, concesiones, y autorizaciones en las Áreas Protegidas, se anexa una evidencia de finales de agosto dado que por la fecha del monitoreo anterior no se alcanzó a presentar. Evidencias: carpeta actos administrativos</t>
    </r>
  </si>
  <si>
    <r>
      <rPr>
        <b/>
        <sz val="11"/>
        <color theme="1"/>
        <rFont val="Arial Narrow"/>
        <family val="2"/>
      </rPr>
      <t xml:space="preserve">GTEA: </t>
    </r>
    <r>
      <rPr>
        <sz val="11"/>
        <color theme="1"/>
        <rFont val="Arial Narrow"/>
        <family val="2"/>
      </rPr>
      <t xml:space="preserve">Se elabora y tramita la constancia de ejecutoria del expediente DTOR-007-2015 y, se gestiona lo respectivo para inscripción en RUIA, así como el correspondiente memo remisorio del exp. Se elabora memo remisorio de oficio de renuncia a poder, relacionado con exp. de Jorge Ignacio Pretelt, se expide resolución 146 de 19 de septiembre de 2022, que resuelve recurso de apelación en exp. DTCA-014-2009 y, memo remisorio de comisión de diligencias a LA DTCA, se elabora memo de cumplimiento a sanción a DTPA, en el marco del exp. DTPA-031-2012, se expide resolución de apelación 164 de 04 de octubre de 2022 en el marco del exp. DTAO-GJU-14.2003. de 2013 y, el memo de comisión del exp. Se elabora memo de seguimiento a sanciones que adelanta la OAJ, Se elabora memo de solicitud sobre línea jurídica en archivo de sancionatorio Tejeda Mattos, con destino a la OAJ y posterior memo de remisión a la DTCA. Se anexa una evidencia de finales de agosto dado que por la fecha del monitoreo anterior no se alcanzó a presentar. Evidencia: Carpeta Impulsos. 
</t>
    </r>
    <r>
      <rPr>
        <b/>
        <sz val="11"/>
        <color theme="1"/>
        <rFont val="Arial Narrow"/>
        <family val="2"/>
      </rPr>
      <t>DTAM</t>
    </r>
    <r>
      <rPr>
        <sz val="11"/>
        <color theme="1"/>
        <rFont val="Arial Narrow"/>
        <family val="2"/>
      </rPr>
      <t xml:space="preserve">: Se profieren AUTO NÚMERO 037 Del 13 de octubre de 2022 "POR MEDIO DEL CUAL SE LEVANTA UNA MEDIDA PREVENTIVA Y SE ADOPTAN OTRAS DETERMINACIONES" AUTO NÚMERO 038 Del 14 de octubre de 2022 "POR MEDIO DEL CUAL SE LEVANTA UNA MEDIDA PREVENTIVA Y SE ADOPTAN
OTRAS DETERMINCAIONES" se profirió el siguiente acto administrativo Auto 024 del 06 de septiembre de 2022 por medio del cual se abre una indagación preliminar en la RNN Puinawai. Anexo 1 auto 37, Anexo 2 auto 38, Anexo 3 auto No 024 06 09 2022 RNN Puinawai.
</t>
    </r>
    <r>
      <rPr>
        <b/>
        <sz val="11"/>
        <color theme="1"/>
        <rFont val="Arial Narrow"/>
        <family val="2"/>
      </rPr>
      <t>PNN Churumbelos</t>
    </r>
    <r>
      <rPr>
        <sz val="11"/>
        <color theme="1"/>
        <rFont val="Arial Narrow"/>
        <family val="2"/>
      </rPr>
      <t xml:space="preserve">: Se envía al DTAM información para dar respuesta solicitud de Ocupante de sector Santa Rosa, y consideramos pertinente adjuntar soporte de finales de agosto ya que no se pudo evidenciar por cronogramade reporte (anexo 1. oficio 20225050001851 de agosto 26 de 2022 a señor Rivera) y de DEPUY / carabineros (anexo2. oficio 20225050001351 de septiembre 13 de 2022 de respuesta a solicitud de DEPUY ). Mediante memorando 20225180005403 del 09 de noviembre de 2022 se informa a la DTAM que durante el tercer cuatrimestre de 2022 el Parque Nacional Natural Serranía de los Churumbelos Auka Wasi no ha reportado hechos que constituyan una infracción ambiental.
</t>
    </r>
    <r>
      <rPr>
        <b/>
        <sz val="11"/>
        <color theme="1"/>
        <rFont val="Arial Narrow"/>
        <family val="2"/>
      </rPr>
      <t>PNN Alto Fragua</t>
    </r>
    <r>
      <rPr>
        <sz val="11"/>
        <color theme="1"/>
        <rFont val="Arial Narrow"/>
        <family val="2"/>
      </rPr>
      <t xml:space="preserve">: Mediante memorando 20225160004913 se dio repuesta a solicitud de práctica de diligencia expediente DTAM01-2019 Radicado No. 20225050001433 (Anexo 1 Orfeo 20225160004913, informe y concepto).
Adicionalmente el área remitió a la DTAM orfeo 20225160004853 correspondiente a informe Formato Actividades de Prevención, Vigilancia y Control “Afectación presuntamente por el aterrizaje de aeronaves”. (Anexo 2 Orfeo formato 38 aterrizaje aeronave).
</t>
    </r>
    <r>
      <rPr>
        <b/>
        <sz val="11"/>
        <color theme="1"/>
        <rFont val="Arial Narrow"/>
        <family val="2"/>
      </rPr>
      <t>PNN Amacayacu</t>
    </r>
    <r>
      <rPr>
        <sz val="11"/>
        <color theme="1"/>
        <rFont val="Arial Narrow"/>
        <family val="2"/>
      </rPr>
      <t xml:space="preserve">: Si bien es cierto durante este periodo no hubo conductas que constituyeran infracción ambiental, se programó un sobrevuelo que involucró la cuenca del río Purité donde se puso en evidencia continuidad de la explotación ilícita de yacimiento minero (Anexo 1. informe sobrevuelo).
</t>
    </r>
    <r>
      <rPr>
        <b/>
        <sz val="11"/>
        <color theme="1"/>
        <rFont val="Arial Narrow"/>
        <family val="2"/>
      </rPr>
      <t>PNN Cahuinarí</t>
    </r>
    <r>
      <rPr>
        <sz val="11"/>
        <color theme="1"/>
        <rFont val="Arial Narrow"/>
        <family val="2"/>
      </rPr>
      <t xml:space="preserve">: Se aplican los controles de conformidad con la Resolución 476 de 2012, informando de situaciones o no que ameriten medidas sancionatorias. Anexo 1 reporte-sancionatorios-septiembre-2022. Anexo 2. reporte-sancionatorios-octubre-2022.
</t>
    </r>
    <r>
      <rPr>
        <b/>
        <sz val="11"/>
        <color theme="1"/>
        <rFont val="Arial Narrow"/>
        <family val="2"/>
      </rPr>
      <t>RNN Nukak</t>
    </r>
    <r>
      <rPr>
        <sz val="11"/>
        <color theme="1"/>
        <rFont val="Arial Narrow"/>
        <family val="2"/>
      </rPr>
      <t xml:space="preserve">: Durante este periodo no hubo impulsos a los procesos del área protegida. (no se generan evidencias)
</t>
    </r>
    <r>
      <rPr>
        <b/>
        <sz val="11"/>
        <color theme="1"/>
        <rFont val="Arial Narrow"/>
        <family val="2"/>
      </rPr>
      <t>SPM Orito</t>
    </r>
    <r>
      <rPr>
        <sz val="11"/>
        <color theme="1"/>
        <rFont val="Arial Narrow"/>
        <family val="2"/>
      </rPr>
      <t xml:space="preserve">: Los controles se aplican conforme lo indica el procedimiento y la resolución 476 desde las funciones y alcances del área. Para este cuatrimestre no se dieron impulsos o actuaciones con relación a los procesos del área protegida. No se adjuntan soportes.
</t>
    </r>
    <r>
      <rPr>
        <b/>
        <sz val="11"/>
        <color theme="1"/>
        <rFont val="Arial Narrow"/>
        <family val="2"/>
      </rPr>
      <t>PNN Río Puré</t>
    </r>
    <r>
      <rPr>
        <sz val="11"/>
        <color theme="1"/>
        <rFont val="Arial Narrow"/>
        <family val="2"/>
      </rPr>
      <t xml:space="preserve">: el AP no genere descripción de avance. No se adjuntan evidencias.
</t>
    </r>
    <r>
      <rPr>
        <b/>
        <sz val="11"/>
        <color theme="1"/>
        <rFont val="Arial Narrow"/>
        <family val="2"/>
      </rPr>
      <t>PNN Yaigojé Apaporis</t>
    </r>
    <r>
      <rPr>
        <sz val="11"/>
        <color theme="1"/>
        <rFont val="Arial Narrow"/>
        <family val="2"/>
      </rPr>
      <t xml:space="preserve">: Se hace notificación del auto 012 medida preventiva suspensión de actividad,. Anexo 1 Correo de PNN YAP - Reporte acciones sancionatorias PNN YAP, Anexo 2 Orfeo Notificación AUTO 12 Aerocivil . 
</t>
    </r>
    <r>
      <rPr>
        <b/>
        <sz val="11"/>
        <color theme="1"/>
        <rFont val="Arial Narrow"/>
        <family val="2"/>
      </rPr>
      <t>PNN Chiribiquete</t>
    </r>
    <r>
      <rPr>
        <sz val="11"/>
        <color theme="1"/>
        <rFont val="Arial Narrow"/>
        <family val="2"/>
      </rPr>
      <t xml:space="preserve">: Conforme al artículo tercero de la Resolución 476 de 2012 y el procedimiento interno definido por Parques Nacionales Naturales para el procedimiento sancionatorio, dado que indica que los Jefes de área protegida de Parques Nacionales Naturales en materia de sancionatoria impondrán las medidas preventivas previa comprobación de los hechos, mediante acto administrativo motivado, y remitirán en el término legal las actuaciones al Director Territorial para su conocimiento; se anexa el control: correo electrónico y auto proyectado, para que el Director territorial revise sobre la acumulación de las medidas preventivas de acuerdo con los núcleos de deforestación identificados a efectos de dar continuidad al respectivo proceso sancionatorio. 
Anexo 1. Concepto_Tecnico_El_Palmar_v1_01072021, Anexo 2. Concepto_Tecnico_Via_Tunia_Ajaju_v1, Anexo 3. Concepto_Tecnico_Yari_26032022.
</t>
    </r>
    <r>
      <rPr>
        <b/>
        <sz val="11"/>
        <color theme="1"/>
        <rFont val="Arial Narrow"/>
        <family val="2"/>
      </rPr>
      <t>RNN Puinawai</t>
    </r>
    <r>
      <rPr>
        <sz val="11"/>
        <color theme="1"/>
        <rFont val="Arial Narrow"/>
        <family val="2"/>
      </rPr>
      <t xml:space="preserve">: En este periodo se generó impulsos a los procesos de acuerdo a la comunicación remitida por el área jurídica de la DTAM, de acuerdo al auto No. 024 06 09 2022.
Anexo 1. Correo - Cumplimiento AUTO No 024 06 09 2022 RNN Puinawai
Anexo 2. AUTO No 024 06 09 2022 RNN Puinawai
</t>
    </r>
    <r>
      <rPr>
        <b/>
        <sz val="11"/>
        <color theme="1"/>
        <rFont val="Arial Narrow"/>
        <family val="2"/>
      </rPr>
      <t>PNN La Paya</t>
    </r>
    <r>
      <rPr>
        <sz val="11"/>
        <color theme="1"/>
        <rFont val="Arial Narrow"/>
        <family val="2"/>
      </rPr>
      <t>: Los controles se aplican conforme lo indica el procedimiento y la resolución 476 desde las funciones y alcances del área. Para este cuatrimestre no se dieron impulsos o actuaciones con relación a los procesos que tiene el área protegida. (no se adjuntan evidencias)</t>
    </r>
  </si>
  <si>
    <r>
      <rPr>
        <b/>
        <sz val="11"/>
        <color theme="1"/>
        <rFont val="Arial Narrow"/>
        <family val="2"/>
      </rPr>
      <t>GTEA</t>
    </r>
    <r>
      <rPr>
        <sz val="11"/>
        <color theme="1"/>
        <rFont val="Arial Narrow"/>
        <family val="2"/>
      </rPr>
      <t>: La acción fue ejecutada por completo en el reporte del cuatrimestre anterior, por lo cual no se remiten avances ni se anexan evidencias
Evidencia: reunión GTEA 16 de agosto</t>
    </r>
  </si>
  <si>
    <r>
      <rPr>
        <b/>
        <sz val="11"/>
        <color theme="1"/>
        <rFont val="Arial Narrow"/>
        <family val="2"/>
      </rPr>
      <t xml:space="preserve">GTEA: </t>
    </r>
    <r>
      <rPr>
        <sz val="11"/>
        <color theme="1"/>
        <rFont val="Arial Narrow"/>
        <family val="2"/>
      </rPr>
      <t>GTEA: La acción fue ejecutada por completo en el reporte del cuatrimestre anterior, por lo cual no se remiten avances ni se anexan evidencias.</t>
    </r>
  </si>
  <si>
    <r>
      <rPr>
        <b/>
        <sz val="11"/>
        <color theme="1"/>
        <rFont val="Arial Narrow"/>
        <family val="2"/>
      </rPr>
      <t xml:space="preserve">GTEA: </t>
    </r>
    <r>
      <rPr>
        <sz val="11"/>
        <color theme="1"/>
        <rFont val="Arial Narrow"/>
        <family val="2"/>
      </rPr>
      <t>Se proyecta orfeo 20222300000014 de circular para firma de la Dirección General, insistiendo en la obligatoriedad del reporte del estado mensual de los procesos sancionatorios de cada Dirección Territorial.</t>
    </r>
  </si>
  <si>
    <r>
      <rPr>
        <b/>
        <sz val="11"/>
        <color theme="1"/>
        <rFont val="Arial Narrow"/>
        <family val="2"/>
      </rPr>
      <t xml:space="preserve">GTEA: </t>
    </r>
    <r>
      <rPr>
        <sz val="11"/>
        <color theme="1"/>
        <rFont val="Arial Narrow"/>
        <family val="2"/>
      </rPr>
      <t>90%</t>
    </r>
  </si>
  <si>
    <r>
      <rPr>
        <b/>
        <sz val="11"/>
        <rFont val="Arial Narrow"/>
        <family val="2"/>
      </rPr>
      <t xml:space="preserve">OAP: </t>
    </r>
    <r>
      <rPr>
        <sz val="11"/>
        <rFont val="Arial Narrow"/>
        <family val="2"/>
      </rPr>
      <t>En el perido de septiembre, octubre, noviembre y diciembre, se adelantó el proceso de Actualización de metas, conforme al Crongrama establecido en febrero. Dicho Proceso se habilitó del 15 de noviembre al 02 de diciembre y dentro del ejercicio los profesional de la OAP verificaron la coherencia de los datos, frente al cierre de la vigencia anterior (reprogramación) y lo programado en la vigencia actual, con el próposito de generar la adecuada articulación en los diferentes PAA que conforman el PEI y  Evaluar la pertinencia de las solicitudes de actualización de magnitudes físicas de los indicadores. 
Anexo 4: Solicitudes y respuesta</t>
    </r>
  </si>
  <si>
    <r>
      <rPr>
        <b/>
        <sz val="11"/>
        <rFont val="Arial Narrow"/>
        <family val="2"/>
      </rPr>
      <t xml:space="preserve">OAP: </t>
    </r>
    <r>
      <rPr>
        <sz val="11"/>
        <rFont val="Arial Narrow"/>
        <family val="2"/>
      </rPr>
      <t>Debido a que no se ejecutó Comité Institucional de Gestión y Desempeño o Comité Directivo, no se requirío la presentación de la OAP en relación al estado del seguimiento del (PAA - PEI), pero como actividad preventiva la AOP generó y remitió mediente ORFEO alertas tempranas a los líderes de proceso.
Anexo 5 Informe y memorandos de remisión</t>
    </r>
  </si>
  <si>
    <t>2. La OAP identificará el estado del seguimiento del (PAA - PEI) y los compromisos establecidos, para presentar ante Comité Institucional de Gestión y Desempeño o Comité Directivo , cuando se requiera y quedará reportado en el acta correspondiente de forma anual (PEI) y Semestral (PAA), como actividad preventiva para las alertas tempranas para lo líderes de proceso, en caso de desviaciones se dejarán compromisos en el CIGD.</t>
  </si>
  <si>
    <r>
      <rPr>
        <b/>
        <sz val="11"/>
        <rFont val="Arial Narrow"/>
        <family val="2"/>
      </rPr>
      <t xml:space="preserve">GGIS: </t>
    </r>
    <r>
      <rPr>
        <sz val="11"/>
        <rFont val="Arial Narrow"/>
        <family val="2"/>
      </rPr>
      <t xml:space="preserve">El personal del proceso de Coordinación del SINAP dispone de lineamientos estandarizados y documentados por el proceso de Gestión del Talento Humano para la Entidad. A partir de la socialización del procedimiento se generó una encuesta para determinar la apropiación del conocimiento del tema, la cual que ha sido diligenciada por parte del GGIS evidenciando que los conocimientos fueron adquiridos o reforzados.
</t>
    </r>
    <r>
      <rPr>
        <b/>
        <sz val="11"/>
        <rFont val="Arial Narrow"/>
        <family val="2"/>
      </rPr>
      <t xml:space="preserve">Anexos: </t>
    </r>
    <r>
      <rPr>
        <sz val="11"/>
        <rFont val="Arial Narrow"/>
        <family val="2"/>
      </rPr>
      <t>gth_pr_-30_-conflicto-de-intereses_v_1(2) - 
Formato Encuesta de conocimientos.
Encuestas diligenciadas</t>
    </r>
  </si>
  <si>
    <r>
      <rPr>
        <b/>
        <sz val="11"/>
        <rFont val="Arial Narrow"/>
        <family val="2"/>
      </rPr>
      <t xml:space="preserve">GGIS: </t>
    </r>
    <r>
      <rPr>
        <sz val="11"/>
        <rFont val="Arial Narrow"/>
        <family val="2"/>
      </rPr>
      <t>Se realiza la socialización del procedimiento a través de la construcción y envío de una presentación sobre la temática, así como la remisión del documento de procedimiento.
Evidencias: Presentación conflicto de intereses. Correo de remisión de presentación</t>
    </r>
  </si>
  <si>
    <t>PNN FARALLONES DE CALI 50%
PNN GORGONA 50%
SFF ISLA MALPELO 50%
PNN KATIOS 50%
PNN MUNCHIQUE 50% 
PNN SANQUIANGA 50%
PNN URAMBA BAHIA MALAGA 50%
PNN UTRIA 50%</t>
  </si>
  <si>
    <r>
      <t xml:space="preserve">El plan de Riesgo público para las áreas protegidas de la DTPA se encuentra actualizado a la fecha y en periodo de vigencia; con respecto a la socialización de dichos documentos.
</t>
    </r>
    <r>
      <rPr>
        <b/>
        <sz val="10"/>
        <color theme="1"/>
        <rFont val="Arial Narrow"/>
        <family val="2"/>
      </rPr>
      <t>1. PNN KATIOS:</t>
    </r>
    <r>
      <rPr>
        <sz val="10"/>
        <color theme="1"/>
        <rFont val="Arial Narrow"/>
        <family val="2"/>
      </rPr>
      <t xml:space="preserve"> en el primer seguimiento se reportaron las evidencias que permitieron identificar ejecutada la acción. No se anexan evidencias
</t>
    </r>
    <r>
      <rPr>
        <b/>
        <sz val="10"/>
        <color theme="1"/>
        <rFont val="Arial Narrow"/>
        <family val="2"/>
      </rPr>
      <t>2. PNN MUNCHIQUE</t>
    </r>
    <r>
      <rPr>
        <sz val="10"/>
        <color theme="1"/>
        <rFont val="Arial Narrow"/>
        <family val="2"/>
      </rPr>
      <t xml:space="preserve">: en el primer seguimiento se reportaron las evidencias que permitieron identificar ejecutada la acción. No se anexan evidencias
</t>
    </r>
    <r>
      <rPr>
        <b/>
        <sz val="10"/>
        <color theme="1"/>
        <rFont val="Arial Narrow"/>
        <family val="2"/>
      </rPr>
      <t>3. PNN GORGONA</t>
    </r>
    <r>
      <rPr>
        <sz val="10"/>
        <color theme="1"/>
        <rFont val="Arial Narrow"/>
        <family val="2"/>
      </rPr>
      <t xml:space="preserve">: en el primer seguimiento se reportaron las evidencias que permitieron identificar ejecutada la acción.  No se anexan evidencias
</t>
    </r>
    <r>
      <rPr>
        <b/>
        <sz val="10"/>
        <color theme="1"/>
        <rFont val="Arial Narrow"/>
        <family val="2"/>
      </rPr>
      <t>4. PNN FARALLONES DE CALI</t>
    </r>
    <r>
      <rPr>
        <sz val="10"/>
        <color theme="1"/>
        <rFont val="Arial Narrow"/>
        <family val="2"/>
      </rPr>
      <t xml:space="preserve">: Se realizo el informe de situaciones de riesgo público para el periodo en la zona de influencia del PNN Farallones de Cali. Evidencias: Informe Plan de contingencia del Riesgo Público
</t>
    </r>
    <r>
      <rPr>
        <b/>
        <sz val="10"/>
        <color theme="1"/>
        <rFont val="Arial Narrow"/>
        <family val="2"/>
      </rPr>
      <t>5. SFF ISLA MALPELO</t>
    </r>
    <r>
      <rPr>
        <sz val="10"/>
        <color theme="1"/>
        <rFont val="Arial Narrow"/>
        <family val="2"/>
      </rPr>
      <t xml:space="preserve">: El AP dispuso de un espacio con el equipo de trabajo con el objetivo de realizar la socialización del Plan de Emergencia y Contingencia por Desastres Naturales y Socio Naturales (PECDNSN) y Plan de Contingencia por el Riesgo Público (PCRP) del Santuario de Fauna y Flora Malpelo.
Evidencias: -Anexo 1. 2022-11-03 Acta Socializacion PECDN PCRP
</t>
    </r>
    <r>
      <rPr>
        <b/>
        <sz val="10"/>
        <color theme="1"/>
        <rFont val="Arial Narrow"/>
        <family val="2"/>
      </rPr>
      <t>6. PNN URAMBA BAHIA MALAGA</t>
    </r>
    <r>
      <rPr>
        <sz val="10"/>
        <color theme="1"/>
        <rFont val="Arial Narrow"/>
        <family val="2"/>
      </rPr>
      <t xml:space="preserve">: En los meses comprendidos de octubre, agosto y noviembre se surtieron los siguientes ejercicios en el marco del proceso de actualización del Plan de Contingencia de Riesgo Público:
-Se obtuvo respuesta de aprobación de la versión actualizada del PCRP por parte de la oficina de gestión de riesgo de nivel central bajo memorando 20227710010763.
-Se socializó al equipo de trabajo la versión actualizada, haciendo énfasis en los ajustes realizados por la oficina de gestión de riesgo.
Evidencias: -Anexo 1. Memorando Respuesta Aprobación_20227710010763.
-Anexo 2. PCRP PNN UBM 2022 Revisado Ogr_20227710010763
-Anexo 3. Acta #36 Socialización de la actualización del PCRP (5-11-2022) 
</t>
    </r>
    <r>
      <rPr>
        <b/>
        <sz val="10"/>
        <color theme="1"/>
        <rFont val="Arial Narrow"/>
        <family val="2"/>
      </rPr>
      <t>7. PN UTRIA</t>
    </r>
    <r>
      <rPr>
        <sz val="10"/>
        <color theme="1"/>
        <rFont val="Arial Narrow"/>
        <family val="2"/>
      </rPr>
      <t xml:space="preserve">: en el área se generó un espacio con el equipo, donde se socializó los planes PCRP y PECDNS
-Anexo 1.Listado asistencia y memoria socialización
</t>
    </r>
    <r>
      <rPr>
        <b/>
        <sz val="10"/>
        <color theme="1"/>
        <rFont val="Arial Narrow"/>
        <family val="2"/>
      </rPr>
      <t xml:space="preserve">8. PNN SANQUIANGA: </t>
    </r>
    <r>
      <rPr>
        <sz val="10"/>
        <color theme="1"/>
        <rFont val="Arial Narrow"/>
        <family val="2"/>
      </rPr>
      <t>el AP generó un espacio para la socialización del documento del gestión del Riesgo Público con el equipo del parque. Evidencias: -Acta socialización_ plan riesgo publico</t>
    </r>
  </si>
  <si>
    <r>
      <rPr>
        <b/>
        <sz val="10"/>
        <color indexed="8"/>
        <rFont val="Arial Narrow"/>
        <family val="2"/>
      </rPr>
      <t>PNN FARALLONES DE CALI 4</t>
    </r>
    <r>
      <rPr>
        <sz val="10"/>
        <color indexed="8"/>
        <rFont val="Arial Narrow"/>
        <family val="2"/>
      </rPr>
      <t>0%</t>
    </r>
    <r>
      <rPr>
        <sz val="10"/>
        <rFont val="Arial Narrow"/>
        <family val="2"/>
      </rPr>
      <t xml:space="preserve">
</t>
    </r>
    <r>
      <rPr>
        <b/>
        <sz val="10"/>
        <color indexed="8"/>
        <rFont val="Arial Narrow"/>
        <family val="2"/>
      </rPr>
      <t>PNN GORGONA</t>
    </r>
    <r>
      <rPr>
        <sz val="10"/>
        <color indexed="8"/>
        <rFont val="Arial Narrow"/>
        <family val="2"/>
      </rPr>
      <t xml:space="preserve"> 40%</t>
    </r>
    <r>
      <rPr>
        <sz val="10"/>
        <rFont val="Arial Narrow"/>
        <family val="2"/>
      </rPr>
      <t xml:space="preserve">
</t>
    </r>
    <r>
      <rPr>
        <b/>
        <sz val="10"/>
        <color indexed="8"/>
        <rFont val="Arial Narrow"/>
        <family val="2"/>
      </rPr>
      <t>SFF ISLA MALPEL</t>
    </r>
    <r>
      <rPr>
        <sz val="10"/>
        <color indexed="8"/>
        <rFont val="Arial Narrow"/>
        <family val="2"/>
      </rPr>
      <t>O 40%</t>
    </r>
    <r>
      <rPr>
        <sz val="10"/>
        <rFont val="Arial Narrow"/>
        <family val="2"/>
      </rPr>
      <t xml:space="preserve">
</t>
    </r>
    <r>
      <rPr>
        <b/>
        <sz val="10"/>
        <rFont val="Arial Narrow"/>
        <family val="2"/>
      </rPr>
      <t>PNN KATIOS</t>
    </r>
    <r>
      <rPr>
        <sz val="10"/>
        <rFont val="Arial Narrow"/>
        <family val="2"/>
      </rPr>
      <t xml:space="preserve"> 40%
</t>
    </r>
    <r>
      <rPr>
        <b/>
        <sz val="10"/>
        <rFont val="Arial Narrow"/>
        <family val="2"/>
      </rPr>
      <t>PNN MUNCHIQUE</t>
    </r>
    <r>
      <rPr>
        <sz val="10"/>
        <rFont val="Arial Narrow"/>
        <family val="2"/>
      </rPr>
      <t xml:space="preserve"> 40% 
</t>
    </r>
    <r>
      <rPr>
        <b/>
        <sz val="10"/>
        <color indexed="8"/>
        <rFont val="Arial Narrow"/>
        <family val="2"/>
      </rPr>
      <t>PNN SANQUIANGA</t>
    </r>
    <r>
      <rPr>
        <sz val="10"/>
        <color indexed="8"/>
        <rFont val="Arial Narrow"/>
        <family val="2"/>
      </rPr>
      <t xml:space="preserve"> 0%</t>
    </r>
    <r>
      <rPr>
        <sz val="10"/>
        <color indexed="10"/>
        <rFont val="Arial Narrow"/>
        <family val="2"/>
      </rPr>
      <t xml:space="preserve">
</t>
    </r>
    <r>
      <rPr>
        <b/>
        <sz val="10"/>
        <color indexed="8"/>
        <rFont val="Arial Narrow"/>
        <family val="2"/>
      </rPr>
      <t>PNN URAMBA BAHIA MALAGA</t>
    </r>
    <r>
      <rPr>
        <sz val="10"/>
        <color indexed="8"/>
        <rFont val="Arial Narrow"/>
        <family val="2"/>
      </rPr>
      <t xml:space="preserve"> 20%</t>
    </r>
    <r>
      <rPr>
        <sz val="10"/>
        <color indexed="10"/>
        <rFont val="Arial Narrow"/>
        <family val="2"/>
      </rPr>
      <t xml:space="preserve">
</t>
    </r>
    <r>
      <rPr>
        <b/>
        <sz val="10"/>
        <color indexed="8"/>
        <rFont val="Arial Narrow"/>
        <family val="2"/>
      </rPr>
      <t>PNN UTRIA</t>
    </r>
    <r>
      <rPr>
        <sz val="10"/>
        <color indexed="8"/>
        <rFont val="Arial Narrow"/>
        <family val="2"/>
      </rPr>
      <t xml:space="preserve"> 40%</t>
    </r>
  </si>
  <si>
    <r>
      <rPr>
        <b/>
        <sz val="10"/>
        <color indexed="8"/>
        <rFont val="Arial Narrow"/>
        <family val="2"/>
      </rPr>
      <t>PNN FARALLONES DE CALI 2</t>
    </r>
    <r>
      <rPr>
        <sz val="10"/>
        <color indexed="8"/>
        <rFont val="Arial Narrow"/>
        <family val="2"/>
      </rPr>
      <t>0%</t>
    </r>
    <r>
      <rPr>
        <sz val="10"/>
        <rFont val="Arial Narrow"/>
        <family val="2"/>
      </rPr>
      <t xml:space="preserve">
</t>
    </r>
    <r>
      <rPr>
        <b/>
        <sz val="10"/>
        <color indexed="8"/>
        <rFont val="Arial Narrow"/>
        <family val="2"/>
      </rPr>
      <t>PNN GORGONA</t>
    </r>
    <r>
      <rPr>
        <sz val="10"/>
        <color indexed="8"/>
        <rFont val="Arial Narrow"/>
        <family val="2"/>
      </rPr>
      <t xml:space="preserve"> 0%</t>
    </r>
    <r>
      <rPr>
        <sz val="10"/>
        <rFont val="Arial Narrow"/>
        <family val="2"/>
      </rPr>
      <t xml:space="preserve">
</t>
    </r>
    <r>
      <rPr>
        <b/>
        <sz val="10"/>
        <rFont val="Arial Narrow"/>
        <family val="2"/>
      </rPr>
      <t>SFF ISLA MALPEL</t>
    </r>
    <r>
      <rPr>
        <sz val="10"/>
        <rFont val="Arial Narrow"/>
        <family val="2"/>
      </rPr>
      <t xml:space="preserve">O 20%
</t>
    </r>
    <r>
      <rPr>
        <b/>
        <sz val="10"/>
        <rFont val="Arial Narrow"/>
        <family val="2"/>
      </rPr>
      <t>PNN KATIOS</t>
    </r>
    <r>
      <rPr>
        <sz val="10"/>
        <rFont val="Arial Narrow"/>
        <family val="2"/>
      </rPr>
      <t xml:space="preserve"> 20%
</t>
    </r>
    <r>
      <rPr>
        <b/>
        <sz val="10"/>
        <rFont val="Arial Narrow"/>
        <family val="2"/>
      </rPr>
      <t>PNN MUNCHIQUE</t>
    </r>
    <r>
      <rPr>
        <sz val="10"/>
        <rFont val="Arial Narrow"/>
        <family val="2"/>
      </rPr>
      <t xml:space="preserve"> 20% 
</t>
    </r>
    <r>
      <rPr>
        <b/>
        <sz val="10"/>
        <color indexed="8"/>
        <rFont val="Arial Narrow"/>
        <family val="2"/>
      </rPr>
      <t>PNN SANQUIANGA</t>
    </r>
    <r>
      <rPr>
        <sz val="10"/>
        <color indexed="8"/>
        <rFont val="Arial Narrow"/>
        <family val="2"/>
      </rPr>
      <t xml:space="preserve"> 0%
</t>
    </r>
    <r>
      <rPr>
        <b/>
        <sz val="10"/>
        <color indexed="8"/>
        <rFont val="Arial Narrow"/>
        <family val="2"/>
      </rPr>
      <t>PNN URAMBA BAHIA MALAGA</t>
    </r>
    <r>
      <rPr>
        <sz val="10"/>
        <color indexed="8"/>
        <rFont val="Arial Narrow"/>
        <family val="2"/>
      </rPr>
      <t xml:space="preserve"> 10%</t>
    </r>
    <r>
      <rPr>
        <sz val="10"/>
        <color indexed="10"/>
        <rFont val="Arial Narrow"/>
        <family val="2"/>
      </rPr>
      <t xml:space="preserve">
</t>
    </r>
    <r>
      <rPr>
        <b/>
        <sz val="10"/>
        <color indexed="8"/>
        <rFont val="Arial Narrow"/>
        <family val="2"/>
      </rPr>
      <t>PNN UTRIA</t>
    </r>
    <r>
      <rPr>
        <sz val="10"/>
        <color indexed="8"/>
        <rFont val="Arial Narrow"/>
        <family val="2"/>
      </rPr>
      <t xml:space="preserve"> 0%</t>
    </r>
  </si>
  <si>
    <r>
      <rPr>
        <b/>
        <sz val="10"/>
        <rFont val="Arial Narrow"/>
        <family val="2"/>
      </rPr>
      <t>1. PNN FARALLONES DE CALI</t>
    </r>
    <r>
      <rPr>
        <sz val="10"/>
        <rFont val="Arial Narrow"/>
        <family val="2"/>
      </rPr>
      <t xml:space="preserve">: se recibe el la aprobación de actualización del documento PECDN mediante número de radicado 20221500145403; el cual fue socializado en las instancias territoriales del SNGRD en donde el AP se encuentra.
Evidencias:
-Anexo 1. Memorando 20221500145403 Aprobación PECDN
-Anexo 2. Oficio 120227660007601 de fecha 31 de Oct.
-Anexo 3. Oficio 120227660007611 de fecha 31 de Oct.
-Anexo 4. Oficio  120227660007621 de fecha 31 de Oct.
</t>
    </r>
    <r>
      <rPr>
        <b/>
        <sz val="10"/>
        <rFont val="Arial Narrow"/>
        <family val="2"/>
      </rPr>
      <t>2. PNN GORGONA</t>
    </r>
    <r>
      <rPr>
        <sz val="10"/>
        <rFont val="Arial Narrow"/>
        <family val="2"/>
      </rPr>
      <t xml:space="preserve">: El documento PEC en el área protegida se encuentra en proceso de actualización, atendiendo las observaciones realizadas desde nivel central
</t>
    </r>
    <r>
      <rPr>
        <b/>
        <sz val="10"/>
        <rFont val="Arial Narrow"/>
        <family val="2"/>
      </rPr>
      <t>3. SFF ISLA MALPELO</t>
    </r>
    <r>
      <rPr>
        <sz val="10"/>
        <rFont val="Arial Narrow"/>
        <family val="2"/>
      </rPr>
      <t xml:space="preserve">: recibido memorando 20221500000033 de aprobación del documento PECDN el 07 de enero del 2022, se realiza solicitud de socialización remitiendo el documento y la presentación del mismo.
Evidencias:
-Anexo 1. Solicitud de socialización PECDN
-Anexo 2. Presentacion PECDN
</t>
    </r>
    <r>
      <rPr>
        <b/>
        <sz val="10"/>
        <rFont val="Arial Narrow"/>
        <family val="2"/>
      </rPr>
      <t>4. PNN KATIOS</t>
    </r>
    <r>
      <rPr>
        <sz val="10"/>
        <rFont val="Arial Narrow"/>
        <family val="2"/>
      </rPr>
      <t xml:space="preserve">: en el reporte anterior se remitieron los soportes de socialización del documento PECDN en las instancias territoriale de SNGRD en donde se encuentra el AP.
</t>
    </r>
    <r>
      <rPr>
        <b/>
        <sz val="10"/>
        <rFont val="Arial Narrow"/>
        <family val="2"/>
      </rPr>
      <t>5. PNN MUNCHIQUE:</t>
    </r>
    <r>
      <rPr>
        <sz val="10"/>
        <rFont val="Arial Narrow"/>
        <family val="2"/>
      </rPr>
      <t xml:space="preserve"> El PECDN del PNN Munchique se aprobó el 27 de agosto de 2021 mediante memorando No 20211500002013. Sin embargo, al no recibir respuesta de los espacios para socialización del documento anta la instancia territorial del SNGDN, el AP remitió oficio con la presentación del documento PECDN haciendolo oficial ante la entidad (Alcaldía). 
Evidencia
-Anexo 1. 120227690000751_00001 oficio remisorio
-Anexo 2. 120227690000761_00001 oficio remisiorio
-Anexo 3. 120227690000771_00001 oficio remisorio
-Anexo 4. Presentación de PowerPoint
-Anexo 5. PECDN-PNN Munchique
</t>
    </r>
    <r>
      <rPr>
        <b/>
        <sz val="10"/>
        <rFont val="Arial Narrow"/>
        <family val="2"/>
      </rPr>
      <t>6. PNN SANQUIANGA</t>
    </r>
    <r>
      <rPr>
        <sz val="10"/>
        <rFont val="Arial Narrow"/>
        <family val="2"/>
      </rPr>
      <t xml:space="preserve">: El documento PEC en el área protegida se encuentra en proceso de actualización, atendiendo las observaciones realizadas desde nivel central
</t>
    </r>
    <r>
      <rPr>
        <b/>
        <sz val="10"/>
        <rFont val="Arial Narrow"/>
        <family val="2"/>
      </rPr>
      <t>7. PNN URAMBA BAHIA MALAGA:</t>
    </r>
    <r>
      <rPr>
        <sz val="10"/>
        <rFont val="Arial Narrow"/>
        <family val="2"/>
      </rPr>
      <t xml:space="preserve"> El proceso de actualización y revisión se encuentra actualmente en responsabilidad del jefe del área, quien para el tercer trimestre se realizó los cambios sugeridos por la OGR y actualización del componente del personal del AP. Para el 1 noviembre del 2022, realizó una reunión de asesoramiento con la OGR con el Profesional a cargo Carlos A Ortegón, frente al tema cartográfico y en donde se analizó la información que debería llevar, con la asesoría se realiza unos ajustes al plan de acción, al ejercicio de la amenaza y riesgo. El 2 noviembre del 2022, Reunión con el SIG de la Dirección territorial del pacifico, a quien se solicitó el apoyo para la generación cartográfica, para complementar la matriz de PECDN, El 10 se realiza una reunión para revisar los avances en el proceso de las salidas gráficas y poner unas fechas para enviar el formato. Compromiso el 15 de noviembre tener las salidas gráficas.
Evidencias:
Anexo 1. Documento PECDN.
Anexo 2. 011122_OGR_AsesoriaPECDN.
Anexo 3. 101122_AjustesCartografìaPNNURM.
Anexo 4. 031122ApoyoSalidasCartografica.
</t>
    </r>
    <r>
      <rPr>
        <b/>
        <sz val="10"/>
        <rFont val="Arial Narrow"/>
        <family val="2"/>
      </rPr>
      <t>8. PNN UTRIA:</t>
    </r>
    <r>
      <rPr>
        <sz val="10"/>
        <rFont val="Arial Narrow"/>
        <family val="2"/>
      </rPr>
      <t xml:space="preserve"> El documento PEC en el área protegida se encuentra en proceso de actualización, atendiendo las observaciones realizadas desde nivel central </t>
    </r>
  </si>
  <si>
    <r>
      <rPr>
        <b/>
        <sz val="10"/>
        <rFont val="Arial Narrow"/>
        <family val="2"/>
      </rPr>
      <t>1. PNN FARALLONES DE CALI:</t>
    </r>
    <r>
      <rPr>
        <sz val="10"/>
        <rFont val="Arial Narrow"/>
        <family val="2"/>
      </rPr>
      <t xml:space="preserve"> se generó un espacio en el área protegida en el que se socializó el PECDNSN al equipo. Evidencias: Anexo 1. Socialización PECDNSN PNN Farallones de Cali
</t>
    </r>
    <r>
      <rPr>
        <b/>
        <sz val="10"/>
        <rFont val="Arial Narrow"/>
        <family val="2"/>
      </rPr>
      <t>2. PNN GORGONA:</t>
    </r>
    <r>
      <rPr>
        <sz val="10"/>
        <rFont val="Arial Narrow"/>
        <family val="2"/>
      </rPr>
      <t xml:space="preserve"> el área protegida genero un espacio con el equipo de trabajo y demás entidades residentes en el PNN Gorgona en la cual se socializó el PECDN
Evidencias:
-Anexo 1. Socialización al equipo del PNNG el PECDN 
</t>
    </r>
    <r>
      <rPr>
        <b/>
        <sz val="10"/>
        <rFont val="Arial Narrow"/>
        <family val="2"/>
      </rPr>
      <t>3. SFF ISLA MALPELO:</t>
    </r>
    <r>
      <rPr>
        <sz val="10"/>
        <rFont val="Arial Narrow"/>
        <family val="2"/>
      </rPr>
      <t xml:space="preserve"> El AP dispuso de un espacio con el equipo de trabajo con el objetivo de realizar la socialización del Plan de Emergencia y Contingencia por Desastres Naturales y Socio Naturales (PECDNSN) y Plan de Contingencia por el Riesgo Público (PCRP) del Santuario de Fauna y Flora Malpelo.
Evidencias: -Anexo 1. 2022-11-03 Acta Socializacion PECDN PCRP
</t>
    </r>
    <r>
      <rPr>
        <b/>
        <sz val="10"/>
        <rFont val="Arial Narrow"/>
        <family val="2"/>
      </rPr>
      <t xml:space="preserve">4. PNN KATIOS: </t>
    </r>
    <r>
      <rPr>
        <sz val="10"/>
        <rFont val="Arial Narrow"/>
        <family val="2"/>
      </rPr>
      <t xml:space="preserve">en el primer seguimiento al mapa de riesgos y matriz de oportunidades se reporto el cumplido de la acción al reportar la socialización del documento al equipo del AP
</t>
    </r>
    <r>
      <rPr>
        <b/>
        <sz val="10"/>
        <rFont val="Arial Narrow"/>
        <family val="2"/>
      </rPr>
      <t xml:space="preserve">5. PNN MUNCHIQUE: </t>
    </r>
    <r>
      <rPr>
        <sz val="10"/>
        <rFont val="Arial Narrow"/>
        <family val="2"/>
      </rPr>
      <t xml:space="preserve">en el reporte anterior se reportó el cumplido de la acción al reportar la socialización del documento al equipo del AP
</t>
    </r>
    <r>
      <rPr>
        <b/>
        <sz val="10"/>
        <rFont val="Arial Narrow"/>
        <family val="2"/>
      </rPr>
      <t xml:space="preserve">6. PNN SANQUIANGA: </t>
    </r>
    <r>
      <rPr>
        <sz val="10"/>
        <rFont val="Arial Narrow"/>
        <family val="2"/>
      </rPr>
      <t xml:space="preserve">El documento PEC en el área protegida se encuentra en proceso de actualización, atendiendo las observaciones realizadas desde nivel central
</t>
    </r>
    <r>
      <rPr>
        <b/>
        <sz val="10"/>
        <rFont val="Arial Narrow"/>
        <family val="2"/>
      </rPr>
      <t>7. PNN URAMBA BAHIA MALAGA</t>
    </r>
    <r>
      <rPr>
        <sz val="10"/>
        <rFont val="Arial Narrow"/>
        <family val="2"/>
      </rPr>
      <t xml:space="preserve">: El proceso de actualización y revisión se encuentra actualmente en responsabilidad del jefe del área, quien para el tercer trimestre se realizó los cambios sugeridos por la OGR y actualización del componente del personal del AP. Para el 1 noviembre del 2022, realizó una reunión de asesoramiento con la OGR con el Profesional a cargo Carlos A Ortegón, frente al tema cartográfico y en donde se analizó la información que debería llevar, con la asesoría se realiza unos ajustes al plan de acción, al ejercicio de la amenaza y riesgo. El 2 noviembre del 2022, Reunión con el SIG de la Dirección territorial del pacifico, a quien se solicitó el apoyo para la generación cartográfica, para complementar la matriz de PECDN, El 10 se realiza una reunión para revisar los avances en el proceso de las salidas gráficas y poner unas fechas para enviar el formato. Compromiso el 15 de noviembre tener las salidas gráficas.
Evidencias: Anexo 1. Documento PECDN.
Anexo 2. 011122_OGR_AsesoriaPECDN.
Anexo 3. 101122_AjustesCartografìaPNNURM.
Anexo 4. 031122ApoyoSalidasCartografica.
</t>
    </r>
    <r>
      <rPr>
        <b/>
        <sz val="10"/>
        <rFont val="Arial Narrow"/>
        <family val="2"/>
      </rPr>
      <t>8. PNN UTRIA</t>
    </r>
    <r>
      <rPr>
        <sz val="10"/>
        <rFont val="Arial Narrow"/>
        <family val="2"/>
      </rPr>
      <t>: se socializó al equipo del AP el documento PECDN que se viene trabajando en el proceso de actualización. Evidencias: -Anexo 1.Listado asistencia y memoria socialización</t>
    </r>
  </si>
  <si>
    <r>
      <rPr>
        <b/>
        <sz val="11"/>
        <color theme="1"/>
        <rFont val="Arial Narrow"/>
        <family val="2"/>
      </rPr>
      <t>DTPA:</t>
    </r>
    <r>
      <rPr>
        <sz val="11"/>
        <color theme="1"/>
        <rFont val="Arial Narrow"/>
        <family val="2"/>
      </rPr>
      <t xml:space="preserve"> Desde la DT se ha realizado el debido proceso de las acciones de proceso sancionatorios identificados en las AP adscritas en la DTPA, reportando para este cuatrimestre 24 autos. 
Evidencias:
-Anexo 1. Septiembre
-Anexo 2. Octubre
-Anexo 3. Noviembre
Desde Farallones de Cali en cumplimiento de lo establecido en la Resolución No 476 de 2012 se comunicaron al Director Territorial Pacifico  dos (02) medidas preventivas que fueron impuestas al interior del PNN Farallones  de Cali. 
Evidencias:</t>
    </r>
    <r>
      <rPr>
        <b/>
        <sz val="11"/>
        <color theme="1"/>
        <rFont val="Arial Narrow"/>
        <family val="2"/>
      </rPr>
      <t xml:space="preserve">
</t>
    </r>
    <r>
      <rPr>
        <sz val="11"/>
        <color theme="1"/>
        <rFont val="Arial Narrow"/>
        <family val="2"/>
      </rPr>
      <t>Anexo 1. Septiembre, Anexo 2. Octubre, Anexo 3. Noviembre
Memorando 20227660019343 de fecha 24 y Memorando 20227660019403 de fecha 25 de Oct</t>
    </r>
  </si>
  <si>
    <t>La decisión de impulso respectivo a procesos sancionatorios está liderado en la territorial por el área de jurídica, por lo tanto el reporte se realiza desde el consolidado de la DT. En donde, en los meses correspondientes a septiembre, octubre y noviembre se han proyectado los actos administrativos, presentes en la carpeta adjunta.
DTPA: desde la DT se ha realizado el debido proceso de las acciones de proceso sancionatorios identificados en las AP adscritas en la DTPA, reportando para este cuatrimestre 24 autos. 
Evidencias:
-Anexo 1. Septiembre
-Anexo 2. Octubre
-Anexo 3. Noviembre
PNN Farallones de Cali: En cumplimiento de lo establecido en la Resolución No 476 de 2012 se comunicaron al Director Territorial Pacifico  dos (02) medidas preventivas que fueron impuestas al interior del PNN Farallones  de Cali. 
Evidencias: -Memorando 20227660019343 de fecha 24 de Octubre de 2022 y -Memorando 2022767001903 de fecha 25 de Oct
Para las demás áreas protegidas, PNN Gorgona, PNN Munchique, PNN sanquianga, PNN Uramba, PNN Katios, PNN Utria y el SFF Malpelo, en lo transcurrido del tercer cuatrimestre no se han identificado acciones que requieran el inicio de un proceso sancionatorio.
Evidencias:
PNN GORGONA:  Remisión recorridos PVC
SFF ISLA MALPELO:  Remisión recorridos PVC
PNN LOS KATIOS: Remisión recorridos PVC
PNN MUNCHIQUE: Remisión recorridos PVC
PNN SANQUIANGA: Remisión recorridos PVC
PNN URAMBA BAHIA MALAGA: Remisión recorridos PVC
PN UTRIA:  Remisión recorridos PVC</t>
  </si>
  <si>
    <r>
      <t xml:space="preserve">PNN FARALLONES DE CALI, PNN GORGONA, SFF ISLA MALPELO, PNN KATIOS, PNN MUNCHIQUE, PNN SANQUIANGA, PNN URAMBA BAHIA MALAGA y PNN UTRIA: han cumplido con los cronogramas propuestos para el tercer trimestre del año 2022, todas las áreas protegidas realizaron el informe de PVC. Para constancia de ello, se remite a la evidencia de verificación.
Evidencias:  
</t>
    </r>
    <r>
      <rPr>
        <b/>
        <sz val="11"/>
        <color theme="1"/>
        <rFont val="Arial Narrow"/>
        <family val="2"/>
      </rPr>
      <t>1. PNN Farallones</t>
    </r>
    <r>
      <rPr>
        <sz val="11"/>
        <color theme="1"/>
        <rFont val="Arial Narrow"/>
        <family val="2"/>
      </rPr>
      <t xml:space="preserve">: III Informe PVC  III Trimestre 2022
</t>
    </r>
    <r>
      <rPr>
        <b/>
        <sz val="11"/>
        <color theme="1"/>
        <rFont val="Arial Narrow"/>
        <family val="2"/>
      </rPr>
      <t>2. PNN Gorgona</t>
    </r>
    <r>
      <rPr>
        <sz val="11"/>
        <color theme="1"/>
        <rFont val="Arial Narrow"/>
        <family val="2"/>
      </rPr>
      <t xml:space="preserve">:  III Informe PVC  III Trimestre 2022
</t>
    </r>
    <r>
      <rPr>
        <b/>
        <sz val="11"/>
        <color theme="1"/>
        <rFont val="Arial Narrow"/>
        <family val="2"/>
      </rPr>
      <t>3. SFF ISLA MALPELO</t>
    </r>
    <r>
      <rPr>
        <sz val="11"/>
        <color theme="1"/>
        <rFont val="Arial Narrow"/>
        <family val="2"/>
      </rPr>
      <t>:  III Informe PVC  III Trimestre 2022
4</t>
    </r>
    <r>
      <rPr>
        <b/>
        <sz val="11"/>
        <color theme="1"/>
        <rFont val="Arial Narrow"/>
        <family val="2"/>
      </rPr>
      <t>.PNN LOS KATIOS:</t>
    </r>
    <r>
      <rPr>
        <sz val="11"/>
        <color theme="1"/>
        <rFont val="Arial Narrow"/>
        <family val="2"/>
      </rPr>
      <t xml:space="preserve"> III Informe PVC  III Trimestre 2022
</t>
    </r>
    <r>
      <rPr>
        <b/>
        <sz val="11"/>
        <color theme="1"/>
        <rFont val="Arial Narrow"/>
        <family val="2"/>
      </rPr>
      <t xml:space="preserve">5. PNN MUNCHIQUE: </t>
    </r>
    <r>
      <rPr>
        <sz val="11"/>
        <color theme="1"/>
        <rFont val="Arial Narrow"/>
        <family val="2"/>
      </rPr>
      <t xml:space="preserve">III Informe PVC  III Trimestre 2022
</t>
    </r>
    <r>
      <rPr>
        <b/>
        <sz val="11"/>
        <color theme="1"/>
        <rFont val="Arial Narrow"/>
        <family val="2"/>
      </rPr>
      <t>6. PNN SANQUIANGA:</t>
    </r>
    <r>
      <rPr>
        <sz val="11"/>
        <color theme="1"/>
        <rFont val="Arial Narrow"/>
        <family val="2"/>
      </rPr>
      <t xml:space="preserve"> III Informe PVC  III Trimestre 2022
</t>
    </r>
    <r>
      <rPr>
        <b/>
        <sz val="11"/>
        <color theme="1"/>
        <rFont val="Arial Narrow"/>
        <family val="2"/>
      </rPr>
      <t>7. PNN URAMBA BAHIA MALAGA</t>
    </r>
    <r>
      <rPr>
        <sz val="11"/>
        <color theme="1"/>
        <rFont val="Arial Narrow"/>
        <family val="2"/>
      </rPr>
      <t xml:space="preserve">: IIII Informe PVC  III Trimestre 2022
</t>
    </r>
    <r>
      <rPr>
        <b/>
        <sz val="11"/>
        <color theme="1"/>
        <rFont val="Arial Narrow"/>
        <family val="2"/>
      </rPr>
      <t>8. PN UTRIA</t>
    </r>
    <r>
      <rPr>
        <sz val="11"/>
        <color theme="1"/>
        <rFont val="Arial Narrow"/>
        <family val="2"/>
      </rPr>
      <t>:  III Informe PVC  III Trimestre 2022</t>
    </r>
  </si>
  <si>
    <r>
      <rPr>
        <b/>
        <sz val="11"/>
        <rFont val="Arial Narrow"/>
        <family val="2"/>
      </rPr>
      <t>PNN Farallones de Cali</t>
    </r>
    <r>
      <rPr>
        <sz val="11"/>
        <rFont val="Arial Narrow"/>
        <family val="2"/>
      </rPr>
      <t>: Para el presente año el PNN Farallones de Cali proyectó obtener información actualizada proveniente del programa de monitoreo de 9 VOC (Recurso hídrico, Aves, Anfibios, Quercus humboldtii, Colombobalanus excelsa, Coberturas de ecosistemas del AP) lo que corresponde al 81.82% del total de VOC del área protegida. En el presente reporte, se evidencia avance en información que corresponde al Recurso hídrico - sistemas loticos y lenticos en 4 ríos priorizados, Pance, Meléndez, Felidia y Pichindé en el meses de enero a abril, teniendo para cada rio cuatro eventos de muestreo, donde se midieron parámetros fisicoquímicos como: Caudal, temperatura y conductividad, dichos parámetros se encuentran en los rangos deseados, con los siguientes datos para el mes de abril: Para el río Felidia se obtuvo caudal de 2738.45 lps, Conductividad de 54 uS/cm y temperatura de 14.02 °C; el río Pichindé obtuvo caudal de 3912.02 lps, Conductividad de 44 uS/cm y temperatura de 16,66 °C; el río Meléndez un caudal de 2024,24 lps, conductividad de 43 uS/cm y temperatura de 18,24 °C; Pance no se pudo medir por creciente del cuerpo de agua en el momento de la medición . Para el mes de marzo se obtuvieron valores de caudal de 1614.49 lps, 2965.85 lps, 1689.61 y 2464.10 lps para los ríos Felidia, Pichindé, Meléndez y Pance respectivamente. Cabe aclarar que la limitación de medición de los demás parámetros fisicoquímicos establecidos en el programa de monitoreo se debe a la falta de equipo para su realización, dado a que la sonda multiparamétrica presenta fallas técnicas. Para el mes de Marzo se realizó muestreo de macroinvertebrados para los río priorizados y mencionados anteriormente al igual que los cuerpos de agua asociados a concesiones como son: río Meléndez, quebrada Santa Teresita, quebrada El Roble, Quebrada La Cristalina, Canal Yanaconas, Quebrada Honoria, quebrada Los Duques y quebrada Cárpatos. Igualmente se realizo muestreo de aguas y sedimento para cuerpos de aguas afectados por la minería (monitoreo de concentración de mercurio en sedimentos), en donde las muestras de agua en los puntos Patequeso y Base militar evidenciaron concentraciones de mercurio entre 0.005 y 0.0065 ug/L de Hg, datos que se encuentran por encima del máximo permitido para consumo humano pero por debajo del límite máximo permitido para la conservación de flora y fauna de acuerdo a la normativa colombiana
Para el monitoreo del VOC Colombobalanus excelsa se realizó mediciones dendrometricas a 113 individuos de una parcela de 50mx20m, ubicada en el sector El Otoño, cuenca Meléndez, en el mes de febrero. La información que se está recopilando hará parte de la línea base del monitoreo que está en formulación. Para el presente mes se presentan los datos consolidados.
En los meses enero a abril se realizó monitoreo de estado fenológico a la especie Quercus humboldtii, en el sector de Buenos Aires (Cerro el calvo), corregimiento de Pance. Se seleccionaron 10 individuos al azar de un parche de roble y se realizó la categorización de acuerdo a la metodología Fournier 1978, para cada individuo se realizó tres eventos de muestreo, la mayoría de individuos se encontraban en categoría 1 de fenología frente a semillas. 
Evidencias: -Anexo2.Fto.InfoMonitoreo_PNN Farallones de Cali_2022</t>
    </r>
  </si>
  <si>
    <r>
      <rPr>
        <b/>
        <sz val="11"/>
        <rFont val="Arial Narrow"/>
        <family val="2"/>
      </rPr>
      <t>PNN Utría:</t>
    </r>
    <r>
      <rPr>
        <sz val="11"/>
        <rFont val="Arial Narrow"/>
        <family val="2"/>
      </rPr>
      <t>Entre los meses de agosto y octubre se realizaron acercamientos con la Fundación Marviva para la implementación de un proyecto NORAD “ participación ciudadana: economía oceánica sostenible e inclusiva” en la región del pacifico norte, en donde se incluye al PNN Utria como área núcleo y estratégica y se pretende apoyar la socialización del plan de manejo del AP y la implementación del mismo. Para el día 22 de noviembre se tiene programado realizar otro espacio de trabajo.
Evidencias:
-19.10.22.Ayuda de memoria.SocializacionPNNV2
-14-10-22 PPT Socialización_general_proyecto</t>
    </r>
  </si>
  <si>
    <r>
      <rPr>
        <b/>
        <sz val="11"/>
        <rFont val="Arial Narrow"/>
        <family val="2"/>
      </rPr>
      <t xml:space="preserve">DTCA- SFF Los Colorados: </t>
    </r>
    <r>
      <rPr>
        <sz val="11"/>
        <rFont val="Arial Narrow"/>
        <family val="2"/>
      </rPr>
      <t>En el marco de las acciones desarrolladas en torno al proyecto de conectividades Socioecosistémica, fue posible formular y participar de una convocatoria de proyectos que fue aprobada y desde el mes de septiembre financiada por la la fundación Santo Domingo que se está ejecutando en los corredores de conservación de la zona de influencia del área protegida. El enfoque de dicha propuesta está dirigido a la implementación del Plan de Manejo del SFF Los Colorados y de 10 Reservas Naturales de la Sociedad Civil-RNSC que hacen parte del corredor ecológico del área de influencia del santuario. Entre las actividades de producción en los meses de septiembre y octubre se iniciaron labores del montaje de sistemas silvopastoriles de aproximadamente 1 hectárea para cada una de las 29 familias propietarias de las 10 Reservas. 
De igual forma, se avanzó en la implementación de la fase VI del proyecto de conectividades, cubierta por recursos de Colombia Sostenible, en el marco de las convocatorias de proyectos de los PDET. El proyecto busca fortalecer los corredores de Conectividad Ecológica y Social, Esquemas Productivos Sostenible y de Conservación para la Recuperación Ambiental en 7 veredas del municipio de San Juan Nepomuceno y 2 veredas del municipio de San Jacinto con un total 98 familias socias del proyecto conectividades socioecosistemicas vinculadas en este proceso y se estará trabajando por un periodo de 18 meses.
Al respecto, se han adelantado diferentes actividades como lo son el establecimiento de sistemas silvospastoril en cada uno de los predios y la implementación de espacios formativos a través de las escuelas de campo-ECA, llevadas a cabo el 17 al 21 de octubre (temática: el suelo está vivo).
Por otra parte en la primera semana de noviembre  se hizo seguimiento a los acuerdos de conservación de la fase número III del proyecto conectividades, haciendo visitas a los corredores de conservación y a las zonas de producción sostenible para verificar su estado, en el que se evidencia que los corredores se siguen manteniendo en el tiempo y los socios de esta fase manifiestan que en la actualidad evidencian muchas más especies de fauna que antes de su implementación, debido a que ya no ejercen ningún tipo de presión antrópica en su interior y el usos de prácticas amigables con el medio ambiente.
Evidencia  (Anexo 1. Informe se seguimiento-implementación del PCSE-8-11-22)</t>
    </r>
  </si>
  <si>
    <r>
      <rPr>
        <b/>
        <sz val="11"/>
        <rFont val="Arial Narrow"/>
        <family val="2"/>
      </rPr>
      <t xml:space="preserve">PNN Bahía Portete Kaurrele: </t>
    </r>
    <r>
      <rPr>
        <sz val="11"/>
        <rFont val="Arial Narrow"/>
        <family val="2"/>
      </rPr>
      <t>desde el año 2021 empezó un proceso de apoyo a la implementación de iniciativas de artesanías y buenas prácticas pesqueras con las comunidades de Portete y Yariwanichi, estas iniciativas en el 2022 están siendo financiadas con recursos de los proyectos MIMAC – GIZ y con el Programa: Áreas Protegidas y Diversidad Biológica – KfW;Durante el mes de agosto se realizaron actividades de capacitación a las pescadores de las comunidades de Portete y Yariwanichi, en total 2 capacitaciones por cada comunidad.
ANEXO_1_INFORME DE IMPLEMENTACION INICIATIVAS PNN BPK
Anexo_2_listado_de_asistencia_capacitaciones_pescadores_Yariwuanichi_Portete</t>
    </r>
  </si>
  <si>
    <r>
      <rPr>
        <b/>
        <sz val="10"/>
        <color theme="1"/>
        <rFont val="Arial Narrow"/>
        <family val="2"/>
      </rPr>
      <t>PNNP</t>
    </r>
    <r>
      <rPr>
        <sz val="10"/>
        <color theme="1"/>
        <rFont val="Arial Narrow"/>
        <family val="2"/>
      </rPr>
      <t xml:space="preserve">: El 9 de noviembre se realizó socialización del Plan de emergencia y contingencia por desastres naturales y socionaturales del PNN Paramillo a los municipios de Dabeiba y Tierralta, a través de las cuentas de correo oficiales de las alcaldías, mediante el envío del Plan de Emergencia en la matriz excel, presentación en Power point con el resumen relevante del Plan y mediante oficio donde se les explicó el contenido del Plan y los motivos que nos llevaron a su socialización. EVIDENCIAS: 2022_11_09 Correo Socialización PECDNS PNN Paramillo-Dabeiba. 2022_11_10 Correo Socialización PECDNS PNN Paramillo-Tierralta. 2022_11_09 Oficio socialización PECDNS PNN Paramillo-Dabeiba. 2022_11_09 Oficio socialización PECDNS PNN Paramillo a Tierralta. 2022_11_08 Presentación socialización PLEC PNN Paramillo-Tierralta. 2022_11_08 Presentación PECDNS PNN Paramillo-Dabeiba.
</t>
    </r>
    <r>
      <rPr>
        <b/>
        <sz val="10"/>
        <color theme="1"/>
        <rFont val="Arial Narrow"/>
        <family val="2"/>
      </rPr>
      <t xml:space="preserve">PNN TAYRONA </t>
    </r>
    <r>
      <rPr>
        <sz val="10"/>
        <color theme="1"/>
        <rFont val="Arial Narrow"/>
        <family val="2"/>
      </rPr>
      <t xml:space="preserve">Para este tercer periodo el Área protegida junto con el líder temático de la DTCA gestionaron espacios de socialización del Plan de Emergencias y Contingencias (aprobado por la OGR de la entidad) ante las instancias territoriales del Consejo Departamental de Gestión del Riesgo del Magdalena. Se remitieron  Oficios/comunicaciones solicitando el espacio para la socialización 20226720003611 de fecha 23 de junio de 2022 y 20226550002033 del 20 de octubre de  2022. Dado que ante las solicitudes presentadas en junio y octubre no se obtuvo respuesta se emitió oficio remisorio del plan y solicitud de espacio para la respectiva socialización. Evidencias: 120226720006531_00001Remisión de Plan; Solicitud espacio para socialización de PEC a CMGRD y CDGRD; Socialización PLEC PNN Tayrona
</t>
    </r>
    <r>
      <rPr>
        <b/>
        <sz val="10"/>
        <color theme="1"/>
        <rFont val="Arial Narrow"/>
        <family val="2"/>
      </rPr>
      <t xml:space="preserve">CGSM: </t>
    </r>
    <r>
      <rPr>
        <sz val="10"/>
        <color theme="1"/>
        <rFont val="Arial Narrow"/>
        <family val="2"/>
      </rPr>
      <t xml:space="preserve">Se remitieron comunicaciones oficiales a las alcaldías en jurisdicción del área protegida solicitando espacio en el comité de municipal de riesgo de desastres con el fin de socializar el plan y establecer posibles planes de trabajo conjunto. (OFICIOS SOLICITUD ESPACIO PARA SOCIALIZACIÓN). Dado que no ha habido respuesta en concreto de las alcaldías para concertar el espacio, se remitieron oficios socializando el documento a espera de poder hacerlo personalmente o de manera virtual. (OFICIOS SOCIALIZACIÓN PLEC)
</t>
    </r>
    <r>
      <rPr>
        <b/>
        <sz val="10"/>
        <color theme="1"/>
        <rFont val="Arial Narrow"/>
        <family val="2"/>
      </rPr>
      <t>SFF CMH</t>
    </r>
    <r>
      <rPr>
        <sz val="10"/>
        <color theme="1"/>
        <rFont val="Arial Narrow"/>
        <family val="2"/>
      </rPr>
      <t xml:space="preserve">: Se remite vía correo electrónico al CMGRD de Bolívar el PLEC del área protegida, junto con otros documentos concertados en reunión realizada el día 1 de julio, para socialización del instrumento. (Evidencia: Oficio_Remisión_Documentación_PLEC-SFFCMH.docx; e-mail_envío_información_PLEC-SFFCMH)
</t>
    </r>
    <r>
      <rPr>
        <b/>
        <sz val="10"/>
        <color theme="1"/>
        <rFont val="Arial Narrow"/>
        <family val="2"/>
      </rPr>
      <t>PNN OPMBL</t>
    </r>
    <r>
      <rPr>
        <sz val="10"/>
        <color theme="1"/>
        <rFont val="Arial Narrow"/>
        <family val="2"/>
      </rPr>
      <t xml:space="preserve">: Por las dinámicas propias del CMGRD el cual ha estado dedicado exclusivamente a temas de la reconstrucción del municipio por el paso del huracán IOTA, no ha sido posible encontrar un espacio para la socialización del PLEC, en este sentido se entregó a los miembros del CMGRD mediante Oficio N° 20226690001491 de Fecha: 19-10-2022 donde se anexa el documento del PLEC. Evidencias: 120226690001491_00001socilizacionCMGRD; EmailenvioPLECCMGRD
</t>
    </r>
    <r>
      <rPr>
        <b/>
        <sz val="10"/>
        <color theme="1"/>
        <rFont val="Arial Narrow"/>
        <family val="2"/>
      </rPr>
      <t>VIPIS</t>
    </r>
    <r>
      <rPr>
        <sz val="10"/>
        <color theme="1"/>
        <rFont val="Arial Narrow"/>
        <family val="2"/>
      </rPr>
      <t xml:space="preserve">: Esta acción de control fue ejecutada y evidenciada en el reporte del periodo anterior.
</t>
    </r>
    <r>
      <rPr>
        <b/>
        <sz val="10"/>
        <color theme="1"/>
        <rFont val="Arial Narrow"/>
        <family val="2"/>
      </rPr>
      <t>PNN CRSB</t>
    </r>
    <r>
      <rPr>
        <sz val="10"/>
        <color theme="1"/>
        <rFont val="Arial Narrow"/>
        <family val="2"/>
      </rPr>
      <t xml:space="preserve">: Esta acción de control fue ejecutada y evidenciada en el reporte del periodo anterior.
</t>
    </r>
    <r>
      <rPr>
        <b/>
        <sz val="10"/>
        <color theme="1"/>
        <rFont val="Arial Narrow"/>
        <family val="2"/>
      </rPr>
      <t>PNN CRP</t>
    </r>
    <r>
      <rPr>
        <sz val="10"/>
        <color theme="1"/>
        <rFont val="Arial Narrow"/>
        <family val="2"/>
      </rPr>
      <t xml:space="preserve">: El área protegida alcanzó el cumplimiento total de la acción durante el segundo reporte cuatrimestral y durante este periodo se realizó gestión y actividades de socialización y articulación interinstitucional del PECDNS del área protegida con ECOPETROL, gestión con la OGR, para el apoyo de cambio de chalecos salvavidas, instalación de AIS para la embarcación Ellisella y capacitaciones en el tema de gestión del riesgo para el PECDNS, realización de simulacro con la amenaza natural de Sismo, en la sede Bocagrande en donde participaron las tres áreas protegidas (PNN CPR; PNN CRSB y SFF CMH). Se viene gestionando con las Capitanias de Puerto y Guardacostas, la creación de un Comite Interinstitucional para abordar y priorizar la propuesta de las siguientes temáticas como: tránsito marítimo; pesca ilegal, infraestructura submarina de telecomunicaciones; patrimonio cultural sumergido; planificación espacial marina y costera; gestión del riesgo; riesgo público; vida silvestre; capacitaciones y señalización marítima. Seguimiento al tránsito marítimo por medio de la Plataforma satelital Marine Traffic. Anexo 2. Lista_asist_social_PECDNS_Ecopetrol_PNN_CPR_26_09_2022; Anexo 3. 120226670000961_00001_Oficio_ARC_DIMAR_PNNC_13_09_2022; Anexo 4. 120226670000803_00001_OGR_PNN_CPR_12_09_2022
</t>
    </r>
    <r>
      <rPr>
        <b/>
        <sz val="10"/>
        <color theme="1"/>
        <rFont val="Arial Narrow"/>
        <family val="2"/>
      </rPr>
      <t>SFF LOS COLORADOS</t>
    </r>
    <r>
      <rPr>
        <sz val="10"/>
        <color theme="1"/>
        <rFont val="Arial Narrow"/>
        <family val="2"/>
      </rPr>
      <t xml:space="preserve">: El área protegida alcanzó el cumplimiento total de la acción durante el primer reporte cuatrimestral, debido a que el Plan de Emergencias y Contingencias por Desastres Naturales y Socio naturales del SFF Los Colorados, fue aprobado mediante memorando 20201500003133 del 28 de diciembre del 2020 y la socialización se llevó a cabo el día 24 de marzo de 2022, contando con la participación de organismo de socorro y fuerza pública del municipio de San Juan Nepomuceno y zonas aledañas.
</t>
    </r>
    <r>
      <rPr>
        <b/>
        <sz val="10"/>
        <color theme="1"/>
        <rFont val="Arial Narrow"/>
        <family val="2"/>
      </rPr>
      <t>PNN MACUIRA</t>
    </r>
    <r>
      <rPr>
        <sz val="10"/>
        <color theme="1"/>
        <rFont val="Arial Narrow"/>
        <family val="2"/>
      </rPr>
      <t xml:space="preserve">: Se realizó la socialización del Plan de Emergencia y Contingencia de Desastres Naturales (PLECDN) por medio de un oficio con radicado No. 20226680000971 de fecha 26/10/2022 enviado al ente territorial. Esto debido a que el municipio no ha podido abrir el espacio para una socialización presencial con todos los interesados; a pesar de la gestión realizada por el área protegida en los anteriores cuatrimestres. Cabe resaltar que las dificultades que ha tenido el municipio para coordinar el espacio durante los meses de septiembre y octubre ha sido por los eventos naturales de ondas tropicales y huracanes; por tal razón el PNN de Macuira ha participado activamente en los Puestos de Mando Unificados (PMU) para abordar los temas competentes con la zona urbana y rural del municipio, teniendo en cuenta los pronósticos del IDEAM y las ocurrencias delos eventos con testimonios de personal adscrito al Parque bien sean como funcionarios y/o contratistas que permanecen en la zona entre los corregimientos de Nazareth, Siapana, Waletpa'a, Puerto Estrella y Tawaira de la zona extrema de la Alta Guajira. Evidencias: Oficio_Socialización_PLEC al GRD; EVIDENCIA DE OFICIO ENVIADO AL COORDINADOR MUNICIPAL DE GRD DE URIBIA; Evidencias_Reuniones_PMU
</t>
    </r>
    <r>
      <rPr>
        <b/>
        <sz val="10"/>
        <color theme="1"/>
        <rFont val="Arial Narrow"/>
        <family val="2"/>
      </rPr>
      <t>SFF LOS FLAMENCOS</t>
    </r>
    <r>
      <rPr>
        <sz val="10"/>
        <color theme="1"/>
        <rFont val="Arial Narrow"/>
        <family val="2"/>
      </rPr>
      <t xml:space="preserve">: Los planes de Emergencia y Contingencia por desastres naturales e incendios de cobertura vegetal - PECDN del SFF Los Flamencos fue aprobado por parte de la OGR-NC, a través de memorando número 20221500000043 del 07/01/2022. En el mes de octubre se realizó la socialización del PLECDN del SFF en el espacio de Consejo municipal de gestión de riesgo de desastres del Distrito de Riohacha. Evidencia 1. Acta Socialización PLECDN_CMGR: Evidencia 2. Presentación Socialización PLECDN- </t>
    </r>
    <r>
      <rPr>
        <b/>
        <sz val="10"/>
        <color theme="1"/>
        <rFont val="Arial Narrow"/>
        <family val="2"/>
      </rPr>
      <t>CMGR</t>
    </r>
    <r>
      <rPr>
        <sz val="10"/>
        <color theme="1"/>
        <rFont val="Arial Narrow"/>
        <family val="2"/>
      </rPr>
      <t xml:space="preserve">.; Evidencia 3. Fotografías socialización PLEC.
SNSM: El área protegida alcanzó el cumplimiento total de la acción durante el primer reporte cuatrimestral. De acuerdo con el cronograma del primer año del PLECDNS aprobado, en el primer cuatrimestre del 2022 se socializó, la versión actualizada y aprobada del plan a los ocho (8) municipios de los departamentos de Cesar, La Guajira y Magdalena, en los que el AP tiene jurisdicción. Las evidencias fueron aportadas en el primer reporte cuatrimestral del mapa de riesgo. 
</t>
    </r>
    <r>
      <rPr>
        <b/>
        <sz val="10"/>
        <color theme="1"/>
        <rFont val="Arial Narrow"/>
        <family val="2"/>
      </rPr>
      <t>SF APYP</t>
    </r>
    <r>
      <rPr>
        <sz val="10"/>
        <color theme="1"/>
        <rFont val="Arial Narrow"/>
        <family val="2"/>
      </rPr>
      <t xml:space="preserve">: En vista a que no fue posible concertar un espacio para la socialización del Plan de Emergencia y Contingencia por Desastres Naturales y Socio Naturales del Santuario de Fauna Acandí, playón y Playona ante el Comité Municipal de Gestión de Riesgo Municipal, se envió oficio adjuntando en un memoria el documento del área protegida para que repose en la administración municipal con el objetivo de que se conozca y se puedan realizar las acciones preventivas ante una eventualidad, así mismo, este pueda servir como insumo en la articulación con otros planes y a su vez como un instrumento a la hora de algún evento que pueda poner en riesgo a la comunidad. Evidencia: Anexo 2. Oficio radicado
</t>
    </r>
    <r>
      <rPr>
        <b/>
        <sz val="10"/>
        <color theme="1"/>
        <rFont val="Arial Narrow"/>
        <family val="2"/>
      </rPr>
      <t>PNN BPK</t>
    </r>
    <r>
      <rPr>
        <sz val="10"/>
        <color theme="1"/>
        <rFont val="Arial Narrow"/>
        <family val="2"/>
      </rPr>
      <t>: Se socializó el plan de contingencia por desastres naturales por medio de oficio No.20226790000641 de 2022, a través de correo electrónico luego de realizar solicitud de espacio a la coordinación de gestión del riesgo, como se evidenció en el reporte pasado. ANEXO_1_SOCIALIZACION_DEL_PLEC; 120226790000641_Oficio remisión PLEC.</t>
    </r>
  </si>
  <si>
    <r>
      <rPr>
        <b/>
        <sz val="10"/>
        <color theme="1"/>
        <rFont val="Arial Narrow"/>
        <family val="2"/>
      </rPr>
      <t xml:space="preserve">PNNP: </t>
    </r>
    <r>
      <rPr>
        <sz val="10"/>
        <color theme="1"/>
        <rFont val="Arial Narrow"/>
        <family val="2"/>
      </rPr>
      <t xml:space="preserve">Para el tercer trimestre se elaboró el informe de implementación del Plan de Emergencias por Desastres Naturales del PNN Paramillo y fue registrado en el reporte PAA trimestral y las evidencias fueron cargadas en dicho reporte. EVIDENCIAS: 2022_09_27 Informe PECDNS trimestre III PNN Paramillo. Anexos PECDNS PNN Paramillo trimestre III
</t>
    </r>
    <r>
      <rPr>
        <b/>
        <sz val="10"/>
        <color theme="1"/>
        <rFont val="Arial Narrow"/>
        <family val="2"/>
      </rPr>
      <t>PNN TAYRON</t>
    </r>
    <r>
      <rPr>
        <sz val="10"/>
        <color theme="1"/>
        <rFont val="Arial Narrow"/>
        <family val="2"/>
      </rPr>
      <t xml:space="preserve">A: Para el tercer cuatrimestre se elaboró el informe de implementación del Plan de Emergencias por Desastres Naturales del PNN Tayrona y fue registrado en el reporte PAA trimestral y las evidencias fueron cargadas en dicho reporte. EVIDENCIAS: Acción 3. Informe implementación PNN Tayrona PAA trimestre 2022  / Acción 3. Informe implementación PNN Tayrona PAA oct 2022 </t>
    </r>
    <r>
      <rPr>
        <b/>
        <sz val="10"/>
        <color theme="1"/>
        <rFont val="Arial Narrow"/>
        <family val="2"/>
      </rPr>
      <t xml:space="preserve">
CGSM </t>
    </r>
    <r>
      <rPr>
        <sz val="10"/>
        <color theme="1"/>
        <rFont val="Arial Narrow"/>
        <family val="2"/>
      </rPr>
      <t xml:space="preserve">En el marco de la implementación del PLEC del SFFCGSM desde el mes de septiembre se han realizado las siguientes actividades: Guion de Atención de emergencias, simulacro de emergencias, Preparación y Conformación del COE para la atención de situaciones de riesgo Natural. Evidencia: ACTIVIDADES IMPLEMENTACIÓN PLEC
</t>
    </r>
    <r>
      <rPr>
        <b/>
        <sz val="10"/>
        <color theme="1"/>
        <rFont val="Arial Narrow"/>
        <family val="2"/>
      </rPr>
      <t>SFF CMH</t>
    </r>
    <r>
      <rPr>
        <sz val="10"/>
        <color theme="1"/>
        <rFont val="Arial Narrow"/>
        <family val="2"/>
      </rPr>
      <t xml:space="preserve">: El contrato de adecuación de la sede Operativa inició su ejecución el día 13 de septiembre. Previamente, el día 1 de septiembre, se realizó un reconocimiento en campo de la sede operativa (cabaña) ubicada en el corregimiento de Labarcé, por parte de los responsables de realizar los trabajos de adecuación, y a su vez, realizar una revisión conjunta de las especificaciones del mantenimiento y obras para la misma. El día 6 de septiembre se realizó reunión de forma virtual, la cual tuvo como objetivo realizar la revisión de componentes del contrato, y hacer recomendaciones surgidas de la revisión en campo de la sede operativa. (Evidencias: CONTRATO DE OBRA N°005-2022- CONDICIONES ADICIONALES DEL CONTRATO; Acta_Inicio_y_Plan_de_Trabajo_Contrato-de-obra-No.005-2022; Acta_Reunión_Obras_Sede_Operativa_06092022). Los días 15, 16 y 17 de septiembre del año en curso, se realizó en el Municipio de Turbaco, Bolívar, en la sede principal de la Institución Educativa Crisanto Luque, el Primer Diálogo Regional vinculante para la construcción del Plan Nacional de Desarrollo, representantes del Santuario de Fauna y Flora El Corchal “El Mono Hernández participaron en la mesa de Transición energética y crecimiento verde con justicia ambiental, y en la mesa de Ordenamiento territorial hacia la paz total. (Evidencia: Informe Síntesis Participación Diálogo Regional Plan Nacional de Desarrollo). Reuniones de la Mesa de Concertación entre el SFF Corchal y las comunidades de Labarcé, Bocacerrada y San Antonio, que se encuentran aledañas al área protegida. Este espacio se aprovecha para poner en conocimiento de los representantes de las comunidades, las acciones que viene adelantando el Santuario y, a su vez, para dar recomendaciones sobre el manejo ambiental que debe hacerse con el objetivo de contribuir con el cuidado y preservación de los recursos naturales tanto del área protegida como de toda la zona, considerando que es un gran humedal que alberga diversas especies de flora y fauna terrestre y acuática, además de ser una zona AICA. (Evidencia: Informe Voluntariado Sara Toro). Se presentó Informe de Avance de Implementación del PLEC del área Informe_Implementación_PLEC-SFFCMH_Tercer_Trim._2022.
</t>
    </r>
    <r>
      <rPr>
        <b/>
        <sz val="10"/>
        <color theme="1"/>
        <rFont val="Arial Narrow"/>
        <family val="2"/>
      </rPr>
      <t>PNN OPMBL</t>
    </r>
    <r>
      <rPr>
        <sz val="10"/>
        <color theme="1"/>
        <rFont val="Arial Narrow"/>
        <family val="2"/>
      </rPr>
      <t xml:space="preserve">: De acuerdo al cronograma (medidas y actividades) estipulado en el PLEC (Articulación con el CMGRD de Providencia y Santa Catalina-Participar en las reuniones de los CMGRD, en los cuales sea convocado el AP), el AP ha venido participando en dichas reuniones las cuales se reportan en los informes mensuales del PAA, que son validados por la DT Caribe y el NC (ListadoasistenciaCMGRD 2022-10-04;Listado de asistencia CMRD_2022-10-10; )
</t>
    </r>
    <r>
      <rPr>
        <b/>
        <sz val="10"/>
        <color theme="1"/>
        <rFont val="Arial Narrow"/>
        <family val="2"/>
      </rPr>
      <t>VIPIS</t>
    </r>
    <r>
      <rPr>
        <sz val="10"/>
        <color theme="1"/>
        <rFont val="Arial Narrow"/>
        <family val="2"/>
      </rPr>
      <t xml:space="preserve">: El área Protegida  realizo el Informe trimestral de Implementación del PEC el  cual fue comunicado a la Dirección territorial Caribe en el III reporte trimestral de PAA 2022, donde es verificado por DTCA y NC. Evidencias_ Informe de Implementación de PECDNS DTCA-VIPIS y anexos
</t>
    </r>
    <r>
      <rPr>
        <b/>
        <sz val="10"/>
        <color theme="1"/>
        <rFont val="Arial Narrow"/>
        <family val="2"/>
      </rPr>
      <t>PNN CRSB</t>
    </r>
    <r>
      <rPr>
        <sz val="10"/>
        <color theme="1"/>
        <rFont val="Arial Narrow"/>
        <family val="2"/>
      </rPr>
      <t xml:space="preserve">: Debido a que, desde finales del 2020, el área tiene falencias de personal requerido para liderar la implementación del PECDNS. El área ha implementado una estrategia interna para avanzar en la implementación con el apoyo de lideres de procesos que se articulan al PECDNS, de esta manera los Profesional de Planeación, el técnico líder de SST, un funcionario técnico que apoya los temas de educación ambiental y la profesional de la DTCA. Se anexan 1. Implementacion_PEDCNS_PNNCRSB_III_trimestre 2
</t>
    </r>
    <r>
      <rPr>
        <b/>
        <sz val="10"/>
        <color theme="1"/>
        <rFont val="Arial Narrow"/>
        <family val="2"/>
      </rPr>
      <t>CRP</t>
    </r>
    <r>
      <rPr>
        <sz val="10"/>
        <color theme="1"/>
        <rFont val="Arial Narrow"/>
        <family val="2"/>
      </rPr>
      <t xml:space="preserve">: El área protegida realiza el tercer reporte trimestral del avance en la implementación del PECDNS, correspondiente al PAA 2022, el cual aporta elementos para el informe final.
Anexo 6. Tercer_Informe_Trimestral_Impl_PECDNS_PNN_CPR_27_09_2022 (página 25)
Anexo 7. Email_vali_DTCA_infor_trim_imple_PECDNS_PNN_CPR_27_09_2022
</t>
    </r>
    <r>
      <rPr>
        <b/>
        <sz val="10"/>
        <color theme="1"/>
        <rFont val="Arial Narrow"/>
        <family val="2"/>
      </rPr>
      <t>SFF LOS COLORADOS</t>
    </r>
    <r>
      <rPr>
        <sz val="10"/>
        <color theme="1"/>
        <rFont val="Arial Narrow"/>
        <family val="2"/>
      </rPr>
      <t xml:space="preserve">: Durante el segundo cuatrimestre, se presentó el tercer informe de implementación del Plan de emergencias y Contingencias por Desastres Naturales y Socio naturales (PECDNS) (Anexo 1. Informe_PECDNS-III Trimestre 2022), en el que se detallan los avances en el desarrollo de las actividades propuestas acorde al cronograma establecido para su segundo año de implementación , en relación a las acciones adelantadas se destaca: la participación en los comités de gestión del riesgo, la conformación de la brigada de contraincendios, evacuación y primeros auxilios de acuerdo a la Resolución No. 256 de 2014 y los resultados de la evaluación del estado actual de la Sede Operativa del SFF los Colorados con la finalidad de proyectar una inversión de mantenimiento de esta para 2023, al respecto como medida a seguir de parte del Grupo de Infraestructura, se conceptuó mediante radicado 20224500000136 del 3 de octubre no emplear como área de trabajo la sede “la garra del jaguar perteneciente al SFF Los Colorados, hasta que se garantice la estabilidad estructural y con esto evitar poner en riesgo la integridad del personal que labora o ingresa en las instalaciones (Anexo 2. Concepto técnico de radicado 20224500000136). Por otra parte, como parte de las actividades definidas en el PECDN, se adelantó la actualización del PECDNS con el equipo del área protegida y el acompañamiento de la profesional del riesgo de la DTCA, posteriormente mediante memorando 20226750003063 se remitió a la territorial para su direccionamiento a la OGR, para su revisión y aprobación (Anexo 3. Memo-PECDNS-2023- 2024-ajustado). 
</t>
    </r>
    <r>
      <rPr>
        <b/>
        <sz val="10"/>
        <color theme="1"/>
        <rFont val="Arial Narrow"/>
        <family val="2"/>
      </rPr>
      <t>PNN MACUIRA</t>
    </r>
    <r>
      <rPr>
        <sz val="10"/>
        <color theme="1"/>
        <rFont val="Arial Narrow"/>
        <family val="2"/>
      </rPr>
      <t xml:space="preserve">: En el tercer cuatrimestre de la presente vigencia, se presentó un informe a la DTCA como evidencia que se viene implementando las acciones del PLECDN en el área protegida, evitando riesgos en el equipo debido a las condiciones climáticas que se han presentado por la variabilidad climática y cambio climático. Anexo: Informe_Implementación_PLECDN.2022
</t>
    </r>
    <r>
      <rPr>
        <b/>
        <sz val="10"/>
        <color theme="1"/>
        <rFont val="Arial Narrow"/>
        <family val="2"/>
      </rPr>
      <t>SFF LOS FLAMENCOS</t>
    </r>
    <r>
      <rPr>
        <sz val="10"/>
        <color theme="1"/>
        <rFont val="Arial Narrow"/>
        <family val="2"/>
      </rPr>
      <t xml:space="preserve">: Los planes de Emergencia y Contingencia por desastres naturales e incendios de cobertura vegetal - PECDN del SFF Los Flamencos fue aprobado por parte de la OGR-NC, a través de memorando número 20221500000043 del 07/01/2022. Se implementó el protocolo de emergencias frente a la amenaza de onda tropical, socializando las recomendaciones a las comunidades y prestadores de servicios al interior del SFF; de igual manera se socializó la resolución 336 del 23 de septiembre del presente año. El área protegida participó en los espacios del puesto de mando unificado liderado por el Comité de Gestión de Riesgo departamental; espacios en los cuales se dieron las indicaciones y medidas a tomar para atender las posibles afectaciones del ciclón tropical. Para el mes de octubre se realizó la socialización del PLECDN del SFF en el espacio de Consejo municipal de gestión de riesgo de desastres de Riohacha. Por otro lado, se realizó simulacro sobre la emergencia de tormentas tropicales, en escenarios para rescate acuático. 
Evidencias 1. Memoria reunión CDGR
Evidencias 2. Memoria Ciclón Tropical
Evidencia 3. Informe Simulacro sobre la emergencia de tormentas tropicales, en escenarios para rescate acuático en el SFF Los Flamencos.
Evidencias 4. Informe PECDNS_ III trimestre 2022- Flamencos
</t>
    </r>
    <r>
      <rPr>
        <b/>
        <sz val="10"/>
        <color theme="1"/>
        <rFont val="Arial Narrow"/>
        <family val="2"/>
      </rPr>
      <t>SNSM</t>
    </r>
    <r>
      <rPr>
        <sz val="10"/>
        <color theme="1"/>
        <rFont val="Arial Narrow"/>
        <family val="2"/>
      </rPr>
      <t xml:space="preserve">: Durante el periodo los funcionarios y contratistas del AP recibieron, implementaron y socializaron los informes de amenazas y alertas por amenazas naturales enviados por el nivel central, así como también, los reportes del IDEAM.  Se continúa realizando el seguimiento a los focos de calor pues, pese a que es época de lluvias, se han presentado eventos en el sector oriental, se identificó un foco de calor.  Teniendo en cuenta el incremento de las lluvias, se envió el oficio No. 20226710005501 del 21 de septiembre de 2022, por el cual se remite a los operadores turísticos de Ciudad Perdida, el COMUNICADO ESPECIAL N° 113 MONITOREO CONDICIONES SOBRE EL OCÉANO ATLÁNTICO Y EL MAR CARIBE del martes 20 de septiembre de 2022, 21:00 HLC y el Boletín de Condiciones Hidrometeorológicas IDEAM No. 0793 del 21 de septiembre de 2022. El AP elaboró el TERCER informe trimestral de implementación del PLECDNS, con destino al reporte de indicadores PAA 2022. Evidencias:  1. Informe_implementación _PNN SNSM III trimestre 2022; 2. Remisión reportes de calor Sep-Oct 2022 y 3. 20226710005501_Remisión Alerta Naranja por temporada de lluvias. Comunicado Especial IDEAM No. 113.
</t>
    </r>
    <r>
      <rPr>
        <b/>
        <sz val="10"/>
        <color theme="1"/>
        <rFont val="Arial Narrow"/>
        <family val="2"/>
      </rPr>
      <t>SF APYP</t>
    </r>
    <r>
      <rPr>
        <sz val="10"/>
        <color theme="1"/>
        <rFont val="Arial Narrow"/>
        <family val="2"/>
      </rPr>
      <t xml:space="preserve">: El equipo técnico del área protegida remitió a la DTCA informe de avance de implementación del PECDNSN, en el cual se relacionan las actividades que se implementarán durante la vigencia 2022, las cuales están contempladas en el cronograma del Plan de Emergencia y Contingencia de Desastres Naturales del Santuario. Evidencia: Anexo 3. Informe de Avance Implementación PECDNSN del SF APP 2022; Anexos y evidencias
</t>
    </r>
    <r>
      <rPr>
        <b/>
        <sz val="10"/>
        <color theme="1"/>
        <rFont val="Arial Narrow"/>
        <family val="2"/>
      </rPr>
      <t>PNN BPK</t>
    </r>
    <r>
      <rPr>
        <sz val="10"/>
        <color theme="1"/>
        <rFont val="Arial Narrow"/>
        <family val="2"/>
      </rPr>
      <t>: Se realizó informe de implementación del Plan de Emergencias y Contingencias por Desastres Naturales el cual se reporta en PAA. Implementación_PLEC_3er_Trimestre_Portete_2022</t>
    </r>
  </si>
  <si>
    <r>
      <rPr>
        <b/>
        <sz val="11"/>
        <color theme="1"/>
        <rFont val="Arial Narrow"/>
        <family val="2"/>
      </rPr>
      <t>GTEA</t>
    </r>
    <r>
      <rPr>
        <sz val="11"/>
        <color theme="1"/>
        <rFont val="Arial Narrow"/>
        <family val="2"/>
      </rPr>
      <t xml:space="preserve">: La acción fue ejecutada por completo en el reporte del cuatrimestre anterior, por lo cual no se remiten avances ni se anexan evidencias
</t>
    </r>
    <r>
      <rPr>
        <b/>
        <sz val="11"/>
        <color theme="1"/>
        <rFont val="Arial Narrow"/>
        <family val="2"/>
      </rPr>
      <t>DTCA</t>
    </r>
    <r>
      <rPr>
        <sz val="11"/>
        <color theme="1"/>
        <rFont val="Arial Narrow"/>
        <family val="2"/>
      </rPr>
      <t>: Esta acción fue cumplida y debidamente evidenciada en el reporte del segundo cuatrimestre</t>
    </r>
  </si>
  <si>
    <r>
      <rPr>
        <b/>
        <sz val="11"/>
        <color theme="1"/>
        <rFont val="Arial Narrow"/>
        <family val="2"/>
      </rPr>
      <t>GTEA:</t>
    </r>
    <r>
      <rPr>
        <sz val="11"/>
        <color theme="1"/>
        <rFont val="Arial Narrow"/>
        <family val="2"/>
      </rPr>
      <t xml:space="preserve"> 25/11/2022
</t>
    </r>
    <r>
      <rPr>
        <b/>
        <sz val="11"/>
        <color theme="1"/>
        <rFont val="Arial Narrow"/>
        <family val="2"/>
      </rPr>
      <t>DTCA:</t>
    </r>
    <r>
      <rPr>
        <sz val="11"/>
        <color theme="1"/>
        <rFont val="Arial Narrow"/>
        <family val="2"/>
      </rPr>
      <t xml:space="preserve"> 11/11/2022</t>
    </r>
  </si>
  <si>
    <r>
      <rPr>
        <b/>
        <sz val="11"/>
        <rFont val="Arial Narrow"/>
        <family val="2"/>
      </rPr>
      <t xml:space="preserve">DTCA: </t>
    </r>
    <r>
      <rPr>
        <sz val="11"/>
        <rFont val="Arial Narrow"/>
        <family val="2"/>
      </rPr>
      <t>11/11/2022</t>
    </r>
  </si>
  <si>
    <r>
      <rPr>
        <b/>
        <sz val="11"/>
        <rFont val="Arial Narrow"/>
        <family val="2"/>
      </rPr>
      <t>DTCA:</t>
    </r>
    <r>
      <rPr>
        <sz val="11"/>
        <rFont val="Arial Narrow"/>
        <family val="2"/>
      </rPr>
      <t xml:space="preserve"> La dirección Territorial asigna según corresponda al servidor público responsable del impulso del proceso sancionatorio mediante el Gestor Documental ORFEO  Evidencia: Carpeta REPORTE DE ORFEO </t>
    </r>
  </si>
  <si>
    <r>
      <rPr>
        <b/>
        <sz val="11"/>
        <rFont val="Arial Narrow"/>
        <family val="2"/>
      </rPr>
      <t xml:space="preserve">DTCA: </t>
    </r>
    <r>
      <rPr>
        <sz val="11"/>
        <rFont val="Arial Narrow"/>
        <family val="2"/>
      </rPr>
      <t>33.33%</t>
    </r>
  </si>
  <si>
    <t>Durante el periodo septiembre-noviembre de 2022 se reporta por la DTCA: En la DTCA impulsamos las actuaciones administrativas que realizan la áreas protegidas, Evidencia: ACTOS ADMINISTRATIVOS 
PNNP: En el PNN Paramillo no se elaboran decisiones de impulso en procesos sancionatorios, dado que la presencia del conflicto armado que aún se mantiene al interior del AP y en su zona aledaña impone restricciones a la movilidad y al ejercicio de la autoridad ambiental. Además, los actores armados ilegales, son los principales dinamizadores de actividades que incrementan el deterioro ambiental, como son la ampliación de la frontera agrícola y pecuaria, igual, agencian o patrocinan la ocupación del PNN Paramillo por nuevas familias y hasta se han creado carteles, como el cartel de la madera en el municipio de Tierralta. Por ello el Parque no se compromete con el inicio de procesos sancionatorios, ya que se considera una irresponsabilidad, y peor aún, una falta de seriedad institucional pretender ejercer autoridad a través de la imposición de ejercicios sancionatorios al interior del AP, cuando no se tiene el más mínimo control del territorio, y cuando aún, contando con las más mínimas garantías para desarrollar estas actividades, ya que se cuenta con el acompañamiento de la Fuerza Pública y autoridades como la Fiscalía, CTI, Policía con funciones judiciales al momento de adelantar una actividad relacionada con el sancionatorio, pero una vez cesa el acompañamiento de estas instituciones el funcionario del PNNP queda a merced del particular, o de la organización criminal que está detrás de la actividad ilegal sobre la cual se pretende ejercer el ejercicio de la autoridad ambiental.  Esta situación es de amplio conocimiento de los niveles Territorial y Central, expuesta en repetidas reuniones y también viene siendo incorporada en los informes trimestrales de PVC en el ítem 6, como evidencia se aporte el informe de PVC Trimestre II donde está plasmada dicha situación y también el email donde fue puesta en conocimiento a la Oficina Jurídica de la DTCA. Evidencia: 2022_09_26 Informe PVC PNN Paramillo Trimestre III.   2022_11_08 Correo-Reporte actuaciones sancionatorios PNN ParamilloPNN 
TAYRONA: Durante el periodo para este tercer reporte el AP ha adelantado el seguimiento y actuaciones pertinentes en el marco del procedimiento de los procesos sancionatorios. En el informe adjunto se evidencia los números de radicados que contienen los actos administrativos adelantados (resoluciones, autos) así como también, los oficios de notificaciones, ratificaciones, notificaciones a través de otros medios, como constancia de notificación. Evidencia: Informe sancionatorios PNN Tayrona.
SFF CGSM: En este trimestre se han impulsado los procesos sancionatorios en coordinación con la oficina jurídica de la DTCA.  Se adjuntan evidencias de los trámites adelantados en el trámite de dichos procesos. IMPULSOS A PROCESOS SANCIONATORIOS CCGS
SFF CMH: Dadas las condiciones y presencia de actores armados en el contexto del Corchal MH, no se aplican procesos sancionatorios, por seguridad del personal del Área Protegida. Se trabaja con las comunidades en una mesa temática donde se discuten las presiones y acciones alternativas, como mecanismo para disminuir presiones. Esta situación se informa a la DTCA mediante correo electrónico (email_reporte_Sancionatorios_septiembre. email_reporte_Sancionatorios_octubre. email_reporte_Sancionatorios_noviembre. Memorando_reporte_Sancionatorios).
PNN OPMBL: Durante el periodo de este informe no se han presentado actividades ilegales que ameriten abrir un proceso sancionatorio, solamente se realizaron cuatro (4) llamados de atención por escrito (llamados de atención). Se envió a la DTCA email reportando la no apertura de sancionatorios septiembre, octubre y noviembre Edevidencia: Comunicado no apertura sancionatorios. Llamados de atención
VIPIS: El Área protegida  Mediante Memorando 20226770001081, se le solicito a la DTCA el inicio del respetivo proceso administrativo sancionatorio contra los señores  señor Juan Miguel Márquez, Mairon Rivera y un señor conocido en la zona, con el alias de LICHO, donde se remitió los documentos  como: Informe de campo para procedimiento sancionatorio ambiental, informe de recorrido de prevención, vigilancia y control y Formato de prevención, vigilancia y control por la cual la DTCA Mediante auto No. 793 del 20 de octubre de 2022 se impuso medida preventiva y se inició una investigación de carácter administrativa – ambiental contra el señor MIGUEL MÁRQUEZ y bajo el memorando 20226530006303 se remite al área protegida el Auto No793. Evidencia 1_Memo Remisión Auto Exp 013-2022. Evidencia 2: Auto No. 793 de 20 de octubre de 2022 y Evidencia:3 Remisión de documentos relacionados con presunto delito ambiental. Exp. Nº 013/2022 
PNN CRSB: Se remitieron a la DTCA, las evidencias de las actuaciones asociadas a los siguientes actos administrativos:
1. Diligencias - Auto 466 del 22/06/2022 - Expediente 028 de 2019, remitido mediante memorando  2022666000837 (Anexo 1. 20226660008373)
2. DILIGENCIAS – AUTO 528 DEL 9 DE AGOSTO DE 2021, EXPEDIENTE 006 DE 2019, remitido mediante memorando, 20226660008073 (Anexo 2. 20226660008073)
3. PRÁCTICA DE DILIGENCIAS SEGUIMIENTO – AUTO 409 DEL 27 DE ABRIL DE 2020, remitido mediante memorando 20226660008623 (Anexo 3. 20226660008623)
4.Diligencias  - Resolución número 104 del 31 de agosto de 2020, expediente 014, remitido mediante memorando 20226660008173 (Anexo 4. 20226660008173 )
5. Diligencias - Auto 752 de 2016, expediente 70 de 2016, remitido mediante memorando 20226660008083 (Anexo 5. 20226660008083 )
6.  Diligencias - Auto 401 del 13 de mayo de 2022 - expediente 024 de 2018, remitido mediante memorando 20226660008663 (Anexo 6. 20226660008663) 
7. Diligencias  - Resolución 091 del 12 de 2021 - Expediente 014 de 2014, remitido mediante memorando 20226660008993 (Anexo 7. 20226660008993) 
8. Diligencias - Auto 424 del 08 de Junio de 2021 - Expediente 008 de 2018, remitido mediante memorando 20226660008963 (Anexo 8. 20226660008963) 
9. Diligencias - Auto 350 del 08 de abril de 2022 expediente 059 de 2015, remitido mediante memorando 20226660008193 (Anexo 9. 20226660008193) 
PNN CRP: El día 05/09/2022, se envía solicitud a la DTCA, del estado de avance del proceso sancionatorio, relacionado con el acta de inventario y avaluó, Expediente 013 -2020 /Auto No.001 del 26 febrero 2020; así mismo dando respuesta a la solicitud del proceso sancionatorio mencionado,  e envió firmado el Comprobante de Salida de Almacén, para continuar el trámite correspondiente por los abogados de la DTCA. También se realiza el requerimiento a la DTCA, sobre el estado de avance de dos procesos sancionatorios: Expediente No.041/2019 (Buque Tanquero Chrysalys), y Expediente No.040/2019 (Buque Tanquero Salamina). El día 14/10/2022, se envía solicitud a la DTCA, sobre el estado de avance de ocho procesos sancionatorios ambientales: 1) Auto No.423 del 31 de mayo de 2019, 2) Auto No.478 del 17 de junio de 2019, 3) Auto No.953 del 27 de diciembre de 2019, 4) Auto No.954 del 27 de diciembre de 2019, 5) Auto No.001 del 26 de febrero de 2020, 6) Auto No.347 del 26 de marzo de 2020, 7) Auto No.751 del 26 de noviembre de 2020 y 8) Auto No.644 del 04 de octubre de 2021. La DTCA, da respuesta del estado de algunos de ellos. 
Anexo 1. Email_est_proc_sanc_acta_inve_No. 01_2019_PNN_CPR_05_09_2022
Anexo 2. Compr_salid_almacen_DTCA_EXP_013_2020_PNN_CPR_10_10_2022
Anexo 3. Email_envi_comp_salid_alma_ Exp. 013_2020_PNN_CPR_10_10_2022
Anexo 4. Email_ estad_avan_proce_sanci_Meri_Navig_PNN_CPR_06_09_2022
Anexo 5. Email_estad_avan_proce_sancio_ambient_PNN_CPR_14_10_2022
SFF LOS COLORADOS: En el periodo a reportar, se remitieron a la DTCA las evidencias de las actuaciones asociadas a los siguientes actos administrativos:1. Diligencias ordenadas de acuerdo al Auto Número 374 del 22 de abril de 2022, “Por el cual se formulan cargos a el señor NELSON ACOSTA YÉPEZ y se adoptan otras determinaciones, remitido por medio de memorando 20226750002853 del 27 de septiembre de 2022 (Anexo 1. memorando 20226750002853 del 27 de septiembre de 2022).2. Diligencias ordenadas de acuerdo al Auto Número 607 del 16 de agosto de 2022, “Por el cual se otorga carácter de pruebas a las diligencias prácticas en el expediente sancionatorio No.003 de 2022 adelantado contra el señor LUZ MARINA GARCIA GARCIA, se da por concluida una etapa procesal y se adoptan otras determinaciones”, remitido a la DTCA, mediante memorando 20226750002663 del siete de septiembre de 2022 (Anexo 2. memorando 20226750002663 del siete de septiembre de 2022).3. Diligencias ordenadas de acuerdo al Auto Número 520 de julio 11 de 2022 “Por el cual se ordena correr traslado para alegar dentro del expediente sancionatorio No. 033 de 2019 adelantado contra la señora LUZ MARINA RUIZ CARDENAS y se adoptan otras determinaciones”, remitido a la DTCA, mediante memorando 20226750002873 del 29 de septiembre (Anexo 3. memorando 20226750002873 del 29 de septiembre).4. Diligencias ordenadas de acuerdo al Auto N° 708 del 19 de septiembre de 2022, “Por el cual se ordena correr traslado para alegar dentro del expediente sancionatorio No. 003 de 2022 adelantado contra la señora LUZ MARINA GARCIA GARCIA y se adoptan otras determinaciones” expediente 003 de 2022, Remitido a la DTCA mediante memorando 20226750003093 del 18 de octubre de 2022 (Anexo 4. memorando 20226750003093 del 18 de octubre de 2022). Por otra parte, de acuerdo a la solicitud realizada por la DTCA a través de memorando 20226530005923 del 27 de octubre, se remitió correo electrónico el día 4 de noviembre para llevar a cabo la notificación por medios electrónicos del Auto No. 546 del 28 de julio de 202, “Por la cual se formulan cargos y se adoptan otras determinaciones” (Anexo 5. notificación por medios electrónicos del auto no. 546 del 28 de julio de 2022).
PNN Macuira: Durante el tercer cuatrimestre no se ha elaborado decisiones de impulsos en los procesos sancionatorios. Se deja constancia de esto a través de memorando Nº 20226680002903 de 3 de noviembre de 2022 dirigido al Director Territorial. Anexo: Memorando Nº 20226680002903
SFF Los Flamencos: En el periodo de reporte desde el Santuario Los Flamencos se impulsaron las siguientes conductas sancionatorias: AUTO NÚMERO 03 DEL 28 DE JULIO DE 2022, “POR EL CUAL SE IMPONE UNA MEDIDA PREVENTIVA CONTRA NAIBIS TORO AMAYA Y SE ADOPTAN OTRAS DETERMINACIONES” por el desarrollo de una construcción sin el debido permiso en el sector 2 del AP. (Evidencia 1. Memorando 20226760002833 de 27de octubre de 2022). AUTO NÚMERO 04 DEL 28 DE JULIO DE 2022 “POR EL CUAL SE LEGALIZA UNA MEDIDA   PREVENTIVA CONTRA INDETERMINADOS Y SE ADOPTAN OTRAS DETERMINACIONES” (Evidencia 2. Memorando 20226760002863 de 27 de octubre de 2022) por el cerramiento, tala y socola en un predio en el Sector 1 ruta 2. Desarrolló diligencias relacionadas en el Artículo tercero del Auto No. 564 del 17 de julio de 2020 contra Indeterminados - SFF Los Flamencos, por una socola e intención de cerramiento. Se remite información a la DTCA (Evidencia 3. Memorando de remisión). Así mismo se da respuesta a oficio No. 20400-02-02026, referencia NC440016099082202250262 Fiscalía 007 Seccional; OT 16942 entregando copia de los autos que se han emitido en el marco del proceso sancionatorio contra el Distrito de Riohacha por el vertimiento de aguas negras al Santuario Los Flamencos (Evidencia 4. Oficio respuesta 202267600001401 del 26 de octubre de 2022). 
PNN SNSM: Durante el periodo se realizaron las siguientes actuaciones administrativas en el marco del seguimiento y cumplimiento de diligencias de los procesos sancionatorios adelantados en el AP:
1. Se envió a la DTCA el memorando No. 20226710001393 de septiembre 13 de 2022 por el cual se da respuesta al memorando 20206530005013, por el cual se suministra información sobre persistencia de riesgo público para adelantar diligencias del Expediente No. 035 de 2018. 
2. Se envió a la DTCA el memorando No. 20226710001413 del 16 de septiembre de 2022, por el cual se da respuesta al memorando No. 20226530004413, y se remite la INFORMACION CON RELACION A CIRCUNSTANCIAS DE ORDEN PÚBLICO – INDAGACION PRELIMINAR N° 052 – 2019.
3. Se remitió a la DTCA el memorando No. 20226710001383 del 8 de septiembre de 2022, por el cual se atiende lo ordenado en el artículo segundo del auto No. 305 del 23 de abril de 2019 “Por el cual se ordena la suspensión de términos de Indagación Preliminar No. 035 de 2018 contra indeterminadas y se adoptan otras determinaciones” y se da respuesta a lo requerido en el memorando 20216530005783. Exp. No. 035 de 2018.
4. Se envió a la DTCA el memorando No. 20226710001423 del 16 septiembre de 2022, por el cual se da respuesta al memorando No. 20226530004403 y se responde la SOLICITUD DE INFORMACION CON RELACION A CIRCUNSTANCIAS DE ORDEN PÚBLICO – INDAGACION PRELIMINAR N° 053 – 2019.
5. Mediante oficio No. 20226710001443 del 29 de septiembre de 2022, se citó al Sr. Jorge Buendía García, para a notificación personal de la Resolución No. 045 del 31 de marzo de 2022 dentro del PROCESO SANCIONATORIO No. 015/2010. El 30 de septiembre se realizó la diligencia de notificación y se envió a la DTCA los soportes de cumplimiento de la diligencia mediante memorando No. 20226710001493 del 5 de octubre de 2022.
Evidencias: 3. 20226710001393_Rta a 20206530005013 persistencia de riesgo público para adelantar diligencias; 4. 20226710001413_Respuesta a memorando 20226530004413_INDAGACION PRELIMINAR N° 052 – 2019; 5. 20226710001383_Rta MEMO 20216530005783_Diligencia Exp. No. 035 de 2018 y 6. 20226710001423_Rta INDAGACION PRELIMINAR N° 053 – 2019.
SF Acandí Playon y Playona: Se comunicó a la Dirección Territorial Caribe que no se identificaron hechos que constituyan presunta infracción ambiental. De igual forma se manifestó que desde la Dirección Territorial Caribe no recibimos requerimiento de apoyo para realizar actuaciones en el marco de los procesos sancionatorios ya existentes. Evidencia: Anexo 4. Memorando 20226780005303.
PNN BPK: Hasta la fecha el área protegida no cuenta con procesos sancionatorios, por tal motivo no se hace necesario realizar ningún tipo de acto administrativo. Se envió correos a la DTCA con reportando la no  apertura de sancionatorios durante los meses septiembre, octubre y noviembre del año 2022.  Anexo_1_Correo_ Reporte no apertura procesos sancionatorios Portete_septiembre_octubre_noviembre</t>
  </si>
  <si>
    <r>
      <rPr>
        <b/>
        <sz val="11"/>
        <rFont val="Arial Narrow"/>
        <family val="2"/>
      </rPr>
      <t>DTCA</t>
    </r>
    <r>
      <rPr>
        <sz val="11"/>
        <rFont val="Arial Narrow"/>
        <family val="2"/>
      </rPr>
      <t>:11/11/2022</t>
    </r>
  </si>
  <si>
    <r>
      <rPr>
        <b/>
        <sz val="11"/>
        <rFont val="Arial Narrow"/>
        <family val="2"/>
      </rPr>
      <t>DTCA</t>
    </r>
    <r>
      <rPr>
        <sz val="11"/>
        <rFont val="Arial Narrow"/>
        <family val="2"/>
      </rPr>
      <t>: El equipo jurídico de la DT (DTCA) acorde a la resolución 476 de 2012 verificó el estado de todos los procesos sancionatorios (identificando tipo de presión, medidas preventivas impuestas, identificación de actos administrativos de la actuación de cada proceso) a cargo de la Dirección Territorial y según corresponda, la generación de actos administrativos de trámite y de fondo que se requieran. Evidencia: Matriz reporte de procesos sancionatorios (2022); MEMORANDO DE REMISION MENSUAL; MEMORANDO REMISORIO</t>
    </r>
  </si>
  <si>
    <r>
      <t>PNN Sierra de la Macarena:</t>
    </r>
    <r>
      <rPr>
        <sz val="11"/>
        <rFont val="Arial Narrow"/>
        <family val="2"/>
      </rPr>
      <t xml:space="preserve"> Durante el periodo de reporte se han realizado espacios de trabajo con WWF con el fin de hacer efectivas las entregas de implementaciones para la vereda de Guadualito; además, se envían evidencias de reuniones con los cooperantes de apoyo a la línea UOT.
Anexo 1. Informe_Trimestral_UOT_III_trimestre_sept 2022
Anexo 2. Acta APyPaz + BID Macarena_09_09_2022
Anexo 3.PNN-CORMACARENA-WWF_23_09_2022</t>
    </r>
  </si>
  <si>
    <r>
      <rPr>
        <b/>
        <sz val="10"/>
        <rFont val="Arial Narrow"/>
        <family val="2"/>
      </rPr>
      <t>DTAM:</t>
    </r>
    <r>
      <rPr>
        <sz val="10"/>
        <rFont val="Arial Narrow"/>
        <family val="2"/>
      </rPr>
      <t xml:space="preserve"> 20%
</t>
    </r>
    <r>
      <rPr>
        <b/>
        <sz val="10"/>
        <rFont val="Arial Narrow"/>
        <family val="2"/>
      </rPr>
      <t>DTAN:</t>
    </r>
    <r>
      <rPr>
        <sz val="10"/>
        <rFont val="Arial Narrow"/>
        <family val="2"/>
      </rPr>
      <t xml:space="preserve"> 13,33%
</t>
    </r>
    <r>
      <rPr>
        <b/>
        <sz val="10"/>
        <rFont val="Arial Narrow"/>
        <family val="2"/>
      </rPr>
      <t>DTAO:</t>
    </r>
    <r>
      <rPr>
        <sz val="10"/>
        <rFont val="Arial Narrow"/>
        <family val="2"/>
      </rPr>
      <t xml:space="preserve"> 20%
</t>
    </r>
    <r>
      <rPr>
        <b/>
        <sz val="10"/>
        <rFont val="Arial Narrow"/>
        <family val="2"/>
      </rPr>
      <t>DTOR</t>
    </r>
    <r>
      <rPr>
        <sz val="10"/>
        <rFont val="Arial Narrow"/>
        <family val="2"/>
      </rPr>
      <t xml:space="preserve">: 20%
</t>
    </r>
    <r>
      <rPr>
        <b/>
        <sz val="10"/>
        <rFont val="Arial Narrow"/>
        <family val="2"/>
      </rPr>
      <t>DTCA:</t>
    </r>
    <r>
      <rPr>
        <sz val="10"/>
        <rFont val="Arial Narrow"/>
        <family val="2"/>
      </rPr>
      <t xml:space="preserve"> 20%
</t>
    </r>
    <r>
      <rPr>
        <b/>
        <sz val="10"/>
        <rFont val="Arial Narrow"/>
        <family val="2"/>
      </rPr>
      <t xml:space="preserve">DTPA: </t>
    </r>
    <r>
      <rPr>
        <sz val="10"/>
        <rFont val="Arial Narrow"/>
        <family val="2"/>
      </rPr>
      <t>20%</t>
    </r>
  </si>
  <si>
    <r>
      <rPr>
        <b/>
        <sz val="10"/>
        <rFont val="Arial Narrow"/>
        <family val="2"/>
      </rPr>
      <t>DTAM</t>
    </r>
    <r>
      <rPr>
        <sz val="10"/>
        <rFont val="Arial Narrow"/>
        <family val="2"/>
      </rPr>
      <t xml:space="preserve">: Durante este periodo se reportaron las siguientes Actividades:
1. Se realizó la Mesa nacional de prioridades de conservación
2. Se participó en la capacitación del CONPES 4050 brindada desde nivel central.
3. Se realizó la mesa técnica con los aliados estratégicos para socializar la ruta de participación para la conformación del SIRAP, entre los aliados convocados están GAIA, Sinchi, CDA, ACT.
4. De igual forma se avanzó en el primer ejercicio de identificación de actores para los talleres participativos proyectado en la estrategia de conformación del SIRAP Amazonia. 
5. Se actualizó la presentación de la estrategia ampliando el alcance conceptual.
6. Se realizó una mesa de trabajo con ministerio de ambiente respecto al plan de manejo del Ramsar Tarapoto convocada por el ministerio de ambiente.
Evidencias: Anexo 1 asistencia Socialización Política CONPES 4050 DTAM, Anexo 2 Plantilla Presentación PNNC 2022, Anexo 3 Plan Manejo Ramsar Tarapoto DTAM, Anexo 4 Copia de Informe comisión.
</t>
    </r>
    <r>
      <rPr>
        <b/>
        <sz val="10"/>
        <rFont val="Arial Narrow"/>
        <family val="2"/>
      </rPr>
      <t xml:space="preserve">DTAN: </t>
    </r>
    <r>
      <rPr>
        <sz val="10"/>
        <rFont val="Arial Narrow"/>
        <family val="2"/>
      </rPr>
      <t xml:space="preserve">Desde la Dirección Territorial de Andes Nororientales, se han desarrollado una serie de espacios que tienen como propósito poder dar cumplimiento al plan de trabajo propuesto y concretado con las diferentes CARS, WWF y PNUD. Debido a esto, se contó con el trabajo articulado de las instituciones teniendo productos consolidados tales como: apoyo en la consolidación y generación de la actualización del reglamento interno del SIRAP Andes Nororientales (Ver, Reglamento interno del SIRAP). Adicionalmente, para dar desarrollo al proyecto general de regalías del SIRAP Andes Nororientales. Se abordaron jornadas de PAA y costeo del plan de acción 2022-2030 en compañía de la subdirección de gestión, WWF y PNUD (Ver, Plan de costeo del SIRAP y Metodología de costeo). Como base fundamental para reconocer los insumos del PAA, del proceso histórico de cada institución perteneciente al SIRAP se contó con la generación de una matriz que sea capaz de sustentar la articulación, importancia y desarrollo de actividades de esta índole. Para esto se contó con el abordaje de la matriz de recolección de información de las CARS para la jornada de planificación de regalías (ver, Matriz de recolección de información) y finalmente se generaron avances descriptivos de mensualizados para indicador 37 con el avances de la integración de acciones del SIRAP (ver, Avance cualitativo). NOTA: Se anexan evidencias fuera del rango del reporte dado las fechas anteriores de entrega de información. ( Las evidencias del mes de agosto no se reportaron en el segundo seguimiento a riesgos debido a las fechas de su reporte por tal motivo se anexan) ANEXOS: 1. REGLAMENTO INTERNO DEL SIRAP.- 2. PLAN DE COSTEO SIRAP.- 3. METODOLOGIA COSTEO SIRAP.-  4. MATRIZ RECOLECCIÓN DE INFORMACIÓN.- 5. AVANCE CUALITATIVO
</t>
    </r>
    <r>
      <rPr>
        <b/>
        <sz val="10"/>
        <rFont val="Arial Narrow"/>
        <family val="2"/>
      </rPr>
      <t>DTAO</t>
    </r>
    <r>
      <rPr>
        <sz val="10"/>
        <rFont val="Arial Narrow"/>
        <family val="2"/>
      </rPr>
      <t xml:space="preserve">: El día 08 de septiembre se realizó sesión del Comité Técnico del SIRAP Eje Cafetero. En el mismo, se presentaron las propuestas de ajuste para el Plan de Acción del proceso, en orden a lo concertado con las cuatro áreas protegidas del ámbito: PNN Selva de Florencia, PNN Los Nevados, SFF Otún Quimbaya y PNN Tatamá. Adicionalmente, se discutieron e incorporaron criterios de la gestión territorial del Proceso Estratégico Corredor Cordillera Central. Por otro lado, durante el período informado, se ha trabajado en la revisión y ajuste del Plan Estratégico del Subsistema Andes Occidentales, y su articulación con los procesos Andino-Pacífico, SIDAP Antioquia, Eje Cafetero, Macizo Colombiano y Nariño-Binacional, entendiendo que cada proceso territorial tiene dinámicas, prioridades y liderazgos particulares, pero con el reto de contribuir a la gestión de las áreas protegidas desde un enfoque sistémico e integrador. En virtud, como una de las acciones orientadas a dicho proceso de planificación y articulación con la Política Nacional (CONPES 4050), se suscribió un Convenio de Asociación con WWF Colombia, que tiene por objeto "Aunar esfuerzos técnicos, administrativos y financieros para desarrollar acciones priorizadas en torno a la gestión política y técnica, ordenamiento y planificación ambiental del Subsistema Regional de Áreas Protegidas de Andes Occidentales en articulación con actores sociales, comunitarios, institucionales, privados y sectoriales, con énfasis en Antioquia, el Eje Cafetero - Corredor Cordillera Central, Macizo Colombiano, Nariño- Binacional". Finalmente, como parte del proceso de gestión y cumplimiento de metas institucionales y de compromisos nacionales en términos de ampliación y declaratoria de nuevas áreas, se ha participado de manera articulada entre los tres niveles de la institución, para fortalecer el proceso de ampliación del PNN Tatamá.
Evidencias:
1. Listado Asistencia SIRAP  8 sep 2022
2. Lista asistencia PNN Tatamá 10-19-2022
3. Acta-de-reunión convenio WWF DTAO 25 oct 2022
4. lista asistencia Seguimiento WWF 26 oct 2022
</t>
    </r>
    <r>
      <rPr>
        <b/>
        <sz val="10"/>
        <rFont val="Arial Narrow"/>
        <family val="2"/>
      </rPr>
      <t>DTCA</t>
    </r>
    <r>
      <rPr>
        <sz val="10"/>
        <rFont val="Arial Narrow"/>
        <family val="2"/>
      </rPr>
      <t xml:space="preserve">: Se continúan los ejercicios de trabajo conjunto sobre subsistemas temáticos- departamentales y locales, divulgando lineamientos relacionados al SINAP. Así se llevó a cabo el desarrollo de una reunión entre, PNN SNSM, con la corporación autónoma regional CORPOCESAR, donde se abordó la necesidad de integrar acciones tendientes a la protección y conservación de la Sierra Nevada de Santa Marta en el Plan Nacional de Desarrollo, así como de vincular a los pueblos indígenas en la instancia del SIRAP Caribe. Dichos espacios han sido además aprovechados para socializar la gestión de PNN en los instrumentos de planeación con que cuentan las áreas PNN SNSM y PNN Tayrona, así como el proceso de ampliación de SNSM, entre otras acciones con necesidades de articulación interinstitucional. Anexo 6. PLANILLA ASISTENCIA 2 (1); Anexo 5. PCA-04-F-14 FORMATO ACTA DE REUNIÓN V4 (2) (1)
</t>
    </r>
    <r>
      <rPr>
        <b/>
        <sz val="10"/>
        <rFont val="Arial Narrow"/>
        <family val="2"/>
      </rPr>
      <t>DTOR:</t>
    </r>
    <r>
      <rPr>
        <sz val="10"/>
        <rFont val="Arial Narrow"/>
        <family val="2"/>
      </rPr>
      <t xml:space="preserve"> Durante el periodo se desarrolló el IV Encuentro Biodiversidad Orinoquia a través de la plataforma virtual de Facebook Live y YouTube del SIRAPO. Así mismo se apoyó el desarrollo de espacios para el fortalecimiento de capacidades a organizaciones miembro del SIRAPO en temas de RUNAP y RNSC. También se acompañó a CORMACARENA y fortaleció a CORPORINOQUIA en temas de SIRAP. Igualmente, se desarrollaron espacios de trabajo del subcomité operativo del SIRAPO, para revisar la actualización del reglamento operativo y borrador del III MdE regional. También se apoyó a los SIDAPs en sus procesos de reglamento, formulación de Plan de Acción, formulación de acuerdos, entre otros y se avanzó en la consolidación del Plan de Acción del SIRAPO 2022-2030. Finalmente, se realizaron espacios informativos y de acompañamiento en torno a procesos de registro de RNSC y su posicionamiento regional.
Anexos:
Anexo_1_2022-Oct_Biodiversirap 
Anexo_2_2022-Sep_oct_capacitaciones 
Anexo_3_2022_sep_oct_cars 
Anexo_4_ 2022_sep_oct_SCoperativo 
Anexo_5_ 2022_sep_PA_SIRAPO 
Anexo_6_2022_sep_oct_RNSC
Anexo_7_2022_sep_oct_SIDAP_SIMAP
</t>
    </r>
    <r>
      <rPr>
        <b/>
        <sz val="10"/>
        <rFont val="Arial Narrow"/>
        <family val="2"/>
      </rPr>
      <t>DTPA:</t>
    </r>
    <r>
      <rPr>
        <sz val="10"/>
        <rFont val="Arial Narrow"/>
        <family val="2"/>
      </rPr>
      <t xml:space="preserve"> Se realizaron dos comité técnico para un total de seis (6) comités, en estos espacios  se abordaron, los avances en la ejecución del proyecto GEF Pacifico Biocultural relacionados con la Valoración Integral Servicios Ecosistémicos (VISE), el Plan de Formación y Fortalecimiento de Capacidades de Actores Sociales e Institucionales del SIRAP Pacífico, Plan de divulgación y propuesta de directrices para el reconocimiento de las OEC) , además de socializar y retroalimentar los avances en la formulación del plan de acción del subsistema, la propuesta de estrategia financiera, el costeo del plan de acción.
Con respecto al plan de acción del Sirap Pacifico, en articulación con PNUD, IIAP y FAO, se avanzó en varios espacios para continuar con la validación de las acciones y en la propuesta del costeo preliminar de las acciones del plan de acción.
Se avanzó en la revisión y validación de la información cartográfica enviada por el grupo SINAP con respecto al ámbito de gestión del SIRAP, en la cual se identificaron algunas inconsistencias que serán fueron revisadas entre el profesional SIG de la DTPA, el Nivel Central y la secretaría técnica la cual adquirió el compromiso de consultar con las CARS sobre las áreas bisagras para precisar la jurisdicción para el respectivo reporte.
Se avanza en el informe final y procedimiento de liquidación del convenio marco de cooperación No. 007 del 11 de abril del 2017.  SAMP y también se dio respuesta al derecho de petición.
Participación de la DTPA y las áreas adscritas en la capacitación convocada por el grupo SINAP sobre la Política para la consolidación del SINAP CONPES 4050 
Se realizó el reporte PNOEC del I semestre del 2022, para el objetivo relacionado a: Uso Sostenible Biodiversidad, en la línea de acción: 4.2.1 Consolidación del Subsistema de Áreas Marinas Protegidas (SAMP),
Se llevó a cabo reunión entre la DTPA.IIAP, la secretaría técnica del Sirap y la comunicadora del proyecto Pacífico Biocultural para conocer la propuesta a partir de la necesidad de ejecutar recursos comprometidos en el POA 2022 referentes al Plan de divulgación del SIRAP Pacífico, como resultado de este espacio se propuso una reunión con el Comité Técnico del SIRAP para recopilar información desde lo regional y así poder ejecutar estos recursos iniciales con que se cuentan para este año.
Evidencias:
-Anexo 1. Acciones desarrolladas en septiembre
-Anexo 2. Acciones desarrolladas en octubre
-Anexo 3. Acciones desarrolladas en Noviembre
</t>
    </r>
    <r>
      <rPr>
        <b/>
        <sz val="10"/>
        <rFont val="Arial Narrow"/>
        <family val="2"/>
      </rPr>
      <t>GGIS:</t>
    </r>
    <r>
      <rPr>
        <sz val="10"/>
        <rFont val="Arial Narrow"/>
        <family val="2"/>
      </rPr>
      <t xml:space="preserve"> Desde el grupo de GGIS se ha venido acompañando los diferentes espacios de los subsistemas regionales, dando las orientaciones para la consolidación del sistema de áreas protegidas acorde a la implementación de la Política Pública 2020 2030 CONPES 4050 SEP 2021, entre las actividades acompañadas están los análisis de efectividad a los subsistemas regionales, actualización de sus planes de acción, acompañamientos a comités directivos y técnicos de subsistemas regionales, departamentales y locales, capacitaciones a Ap. en tema de conservación privada, entre otros. El informe de acompañamiento y orientación a los SIRAP será consolidado en diciembre de 2022. Evidencias: Listados Armonización y Seguimiento CONPES 4050_Oct2022.</t>
    </r>
  </si>
  <si>
    <r>
      <rPr>
        <b/>
        <sz val="10"/>
        <rFont val="Arial Narrow"/>
        <family val="2"/>
      </rPr>
      <t>DTAM:</t>
    </r>
    <r>
      <rPr>
        <sz val="10"/>
        <rFont val="Arial Narrow"/>
        <family val="2"/>
      </rPr>
      <t xml:space="preserve"> Para este cuatrimestre se desarrollan las siguientes acciones. RNN Nukak: Realiza la firma de 8 acuerdos de restauración y lleva a cabo acercamientos con familias del Sector de Alto Inírida, zona de traslape con el Resguardo Nukak
SFPMOIA: Continúa con el acompañamiento a acuerdos de SSC vigentes, inicia convenio de asociación para llevar a cabo el mantenimiento a los agro sistemas implementados en el marco de los acuerdos.
PNN SCH: Continua con el acompañamiento a acuerdos de SSC en el municipio de Calamar (Guaviare)
PNN SCHAW: Avanza en la consolidación de información para la caracterización y suscripción de acuerdos de RE
PNN AFIW: Avanza en la gestión de información para la suscripción de 32 acuerdos de RE, se dan a conocer avances del monitoreo a acuerdos del proyecto APyP.
Anexos: 1 8 acuerdos restauración firmados RNN Nukak y familias campesinas Caño Bacatí, Anexo 2 Acta de reunión definición aspectos acuerdos restauración RNN Nukak., Anexo 2.1 Acta de reunión definición aspectos  acuerdos restauración RNN Nukak., Anexo 3 Asistencireunión familias ocupantes del sector Alto Inirida RNN Nukak, Anexo 4 Socialización de avances proyecto APyP., Anexo 5 Socialización avances monitoreo de acuerdos proyecto APyP., Anexo 6 Reunión para definir contenido técnico acuerdos de RE del PNN AFIW, Anexo 7 INFORME DE SEGUIMIENTO Y MONITOREO ACUERDOS SUSCRITOS DTAM _3cuatrimestre.
</t>
    </r>
    <r>
      <rPr>
        <b/>
        <sz val="10"/>
        <rFont val="Arial Narrow"/>
        <family val="2"/>
      </rPr>
      <t xml:space="preserve">DTAN: </t>
    </r>
    <r>
      <rPr>
        <sz val="10"/>
        <rFont val="Arial Narrow"/>
        <family val="2"/>
      </rPr>
      <t xml:space="preserve">Para el tercer cuatrimestre de 2022 la Dirección Territorial Andes Nororientales no se presenta avance en el seguimiento a los acuerdos con comunidades campesinas, debido a los problemas de orden público que actualmente se presentan en las áreas protegidas, los cuales han limitado a los funcionarios y contratistas en el cumplimiento de su misión institucional debido a que pueden poner en riesgo su seguridad. Esta situación no ha permitido que se organicen reuniones con las comunidades campesinas afectando la presentación de avances en el seguimiento a los acuerdos y la presentación de evidencias en el seguimiento al mapa de riesgos institucional.
</t>
    </r>
    <r>
      <rPr>
        <b/>
        <sz val="10"/>
        <rFont val="Arial Narrow"/>
        <family val="2"/>
      </rPr>
      <t xml:space="preserve">DTAO: 
</t>
    </r>
    <r>
      <rPr>
        <sz val="10"/>
        <rFont val="Arial Narrow"/>
        <family val="2"/>
      </rPr>
      <t xml:space="preserve">1. PNN Selva de Florencia está en proceso de seguimiento a la implementación de 2 acuerdos de REP para la conservación de anfibios endémicos. Se hace seguimiento a cercos para evitar el ingreso de semovientes y mantenimiento a plantas (sietecueros) trasplantadas a terreno desde vivero para la regeneración natural. Evidencias: pSFL_2022-09_Ind.11_InformeTecnicoAcuerdosConservacion y pSFL_2022-10_Ind.11_InformeTecnicoAcuerdosConservacion. 
2. SFF Galeras ha realizado seguimiento a los acuerdos de REP que han firmado en conjunto con los habitantes que viven y hacen uso en el SFF. Este seguimiento se hace semestral por lo cual se comparte en este reporte el del I semestre de 2022. Evidencia: 3 Informe_RE_acuerdos_2022
3. PNN Los Nevados ha realizado seguimiento periódico a los 6 acuerdos de respeto de Limites y a los 3 acuerdos de REP. Para este trimestres en el marco de la STL 10716 de 2020 se realizó visita de seguimiento con la Contraloría General de Nación y CARDER. Evidencia: Acta20deOctubreseguiminetoAcuerdolaSierra; Lista asistencia auditoría Contraloría; presentVisitaContraloria
4. PNN Las Orquídeas, realizó seguimiento con la metodología establecida en los anexos técnicos para 9 acuerdos de REP firmados en el 2019 y 5 acuerdos en el 2021, se realiza visita y se especifica en cada acuerdo el avance de restauración ecológica y mejoramiento de condiciones de vida campesina. Evidencia: Informe de Seguimiento Acuerdos PNNO
5. PNN Nevado del Huila, ha realizado seguimiento a los acuerdos de SSC Sector Tolima que firmó con campesinos y autoridades territoriales, varios predios no fueron visitados por condiciones adversas de clima y orden público. Evidencia: Carpeta Riesgo 20 . Carpeta Acción 3 Informe de Seguimiento Acuerdos NHU 
6. PNN Las Hermosas, culminó la vigencia de los acuerdos firmados en el 2018 y a la fecha no tiene acuerdos para realizar seguimiento, por cuanto no se presenta informe. 
7. PNN Doña Juana, ha realizado visitas en campo y conversaciones con los campesinos que firmaron los acuerdos, la próxima semana tiene seguimiento con CORPONARIÑO y Alcaldías quienes hacen parte integral del acuerdo. Evidencia Carpeta Riesgo 20, Carpeta Accion 3: ACTA_COMITÉ SEGUIMIENTO ACUERDOS_EL TABLÓN DE GÓMEZ_17-11-2022 ,  ACTA_COMITÉ SEGUIMIENTO ACUERDOS_LA CRUZ_16-11-2022
8. PNN Tatamá: Tiene 2 acuerdos vigentes los cuales están en proceso de seguimiento, este semestre están realizando  visitas a campo. Segumiento Acuerdos PNN_Tatama
</t>
    </r>
    <r>
      <rPr>
        <b/>
        <sz val="10"/>
        <rFont val="Arial Narrow"/>
        <family val="2"/>
      </rPr>
      <t>DTOR:</t>
    </r>
    <r>
      <rPr>
        <sz val="10"/>
        <rFont val="Arial Narrow"/>
        <family val="2"/>
      </rPr>
      <t xml:space="preserve"> Para el periodo reportado se presentan los siguientes avances por AP: PNN Tinigua: se adelantan actividades de seguimiento a los tres acuerdos de establecimiento y operación de viveros suscritos con asociaciones e Institución Educativa.
PNN Sumapaz: Se avanza significativamente en los procesos de diálogo con la comunidad, de las veredas Santa Rosa Alta, Santa Rosa Baja y Taquecitos, que se encuentra dentro del AP en la localidad 20, Sumapaz. Se realiza verificación del estado de los polígonos vinculados a acuerdos suscritos en la pasada vigencia y se completa información y consolidación de herramientas e insumos para avanzar en la propuesta de inversión y acuerdos en la vereda Agua Linda, municipio Lejanías, Meta.
PNN Sierra de La Macarena: Se realizó la entrega de implementaciones pendientes en 14 acuerdos en la vereda Guadualito en el municipio de Vistahermosa a través de la cooperación BID-WWF. Adicionalmente, se realiza el seguimiento y monitoreo a los acuerdos de conservación firmados en los años 2019, 2020 y 2021 destacando de forma general el cumplimiento en la conservación de las coberturas nativas y la recuperación gradual de algunas áreas bajo alguna estrategia de restauración.
PNN Cordillera de Los Picachos: se adelantó el análisis de los resultados obtenidos en la implementación  del monitoreo participativo a la Restauración Ecológica y toma de datos del T0, en 12 predios que corresponden al 20% de los acuerdos vigentes con la participación de 15 monitores e investigadores locales. Sumado a esto, se realizó el Seguimiento y acompañamiento técnico a 21 familias restauradoras que tienen acuerdos REP vigentes con el AP.
PNN Chingaza: Se acompañó a la organización comunitaria CORTUAGUA en el municipio de San Juanito en la construcción de modelo agroturístico con las 35 familias vinculadas a los acuerdos por medio de talleres de turismo comunitario, además de establecer conjuntamente las diferentes acciones en la estrategia de conectividad en donde se priorizó la restauración de microcuencas del municipio; en el municipio de Choachí se realizaron actividades de fortalecimiento de capacidades de monitoreo comunitario capacidades con las 25 familias campesinas vinculadas a los acuerdos de conservación como estrategias de conservación conjuntas; se revisó, ajustó y aprobó técnicamente por parte de la DTOR y nivel central el acuerdo de voluntades “Ranita Arlequín” con una familia campesina del municipio de Choachí Cundinamarca. 
DNMI Cinaruco: se alcanzó el indicador No. de hectáreas bajo sistemas de conservación: restauración, rehabilitación, recuperación, sistemas sostenibles cuya meta era de 15 has, este indicador se adelantó en el marco de un acuerdo de voluntades suscrito en el 2021 en el predio La Pradera; se llevó a cabo el seguimiento y análisis al cumplimiento de los compromisos de los 47 acuerdos de voluntades suscritos en el año 2021; se llevó a cabo la socialización y captura de información de caracterización para los 11 nuevos propietarios que firmaran acuerdos en el marco del proyecto Fondo Colombia en PAZ. De igual forma, se avanzó en la construcción de la cartografía y los anexos técnicos correspondientes.
Anexos:
Anexo_1_Informe_ de_ seguimiento
Anexo_2_Actas_de_seguimiento 
Anexo_3_Soportes de desarrollo en el documento
</t>
    </r>
    <r>
      <rPr>
        <b/>
        <sz val="10"/>
        <rFont val="Arial Narrow"/>
        <family val="2"/>
      </rPr>
      <t>DTCA:</t>
    </r>
    <r>
      <rPr>
        <sz val="10"/>
        <rFont val="Arial Narrow"/>
        <family val="2"/>
      </rPr>
      <t xml:space="preserve"> Se llevó a cabo la verificación y seguimiento del estado de los acuerdos suscritos en el PNN PARAMILLO, que se están ejecutando  y que conllevan acuerdos de conservación con comunidades campesinas, tanto al interior como en la zona con función amortiguadora del Parque Nacional natural Paramillo-PNNP.2022_11_11__Informe técnico avance de proyectos en ejecución en PNN Paramillo 2022. Se realizó seguimiento de los acuerdos de Asipesa y lo que se ha realizado con Birding Ecovivetur en el Via Parque Isla Salamanca, Informe acuerdos Vipis Sep_nov.docx
</t>
    </r>
    <r>
      <rPr>
        <b/>
        <sz val="10"/>
        <rFont val="Arial Narrow"/>
        <family val="2"/>
      </rPr>
      <t>DTPA</t>
    </r>
    <r>
      <rPr>
        <sz val="10"/>
        <rFont val="Arial Narrow"/>
        <family val="2"/>
      </rPr>
      <t>: En el PNN Farallones, tiene un acumulado de 52,36 hectáreas, de las cuáles para el mes de octubre se han realizado visita a predios que tendrán intervenciones con proyectos de restauración ecológica en jurisdicción del Parque, los cuales serán reportados para el mes de noviembre.  Dentro del seguimiento a dichas intervenciones se han llevado a cabo, las siguientes actividades:
-Reunión el día 10 de octubre con la Gobernación del Valle y la Fundación Zoológico de Cali para revisar áreas de intervención con siembras y aislamiento de protección, en las cuencas Cali y Meléndez. Se discutió sobre visita realizada el 29 de septiembre en el predio El Madroñal (cuenca Meléndez) y se definió realizar visita el día 19 de octubre al predio El Diamante (cuenca Cali). Todas las intervenciones desarrolladas sumarán áreas a las estrategias de restauración del Parque, conforme a la meta propuesta para el año 2022.
- Visita técnica el día 13 de octubre, al predio conocido como “Las Trochas”, ubicado en la vereda La Castellana, cuenca Pance donde se revisaron áreas nuevas para siembra y para aislamiento, que aportarán igualmente a la meta.
- Visita técnica el día 29 de octubre, a los predios adscritos al Esquema de Pago por Servicios Ambientales PSA, del Corregimiento San Vicente, Municipio de Jamundí, con el fin de verificar acciones de restauración ecológica, en el marco del proyecto: Restauración de hábitat para las reinitas en los Andes Occidentales de Colombia II, celebrado entre la Asociación Calidris, BirdLife Internacional y la U.S. Fish &amp; Wildlife Service, el cual incluye al Municipio de Jamundí dentro del área de distribución de la especie.
Para todas las acciones de restauración que se están ejecutando dentro del Área Protegida, a través de diferentes proyectos, el equipo de restauración del Parque y de la DTPA realizan acompañamiento técnico y operativo para la ejecución de las actividades propuestas.  La información levantada en campo, de las intervenciones se está procesando, de manera que se definan las áreas que aportarán a la meta proyectada para el Parque 
Por otro lado, mediante reuniones y la participación de las comunidades y/o instituciones se puede aportar en la construcción y aprovechamiento de espacios de comunicación local, para la toma de decisiones que aporten a la conservación del área protegida. Es por ello que para el mes de octubre de 2022 se han realizado 18 reuniones, las cuales se dividen de la siguiente manera:
- Reuniones internas: 3
- Reuniones institucionales: 7
- Reuniones comunitarias: 8
Del mismo modo, se reporta que en lo que va el año 2022, se han adelantado 48 solicitudes de adecuaciones en los diferentes corregimientos ubicados al interior del Parque Nacional Natural Farallones de Cali. De las cuales, cuatro (4) solicitudes están en trámite ante Nivel Central para dar el concepto técnico de viabilidad por parte de la Subdirección de Gestión y Manejo de Áreas Protegidas, cinco (5) de las solicitudes están pendientes de realizar visita de campo y veintisiete (39) ya tienen un concepto técnico emitido por Parque Nacionales de Colombia.  Para el mes de octubre del 2022 han ingresado cuatro (4) solicitudes de adecuación de vivienda y están pendiente de visita de campo.
 En cuanto a Medidas de manejo como acciones tendientes al resolver situaciones puntuales que no responden a las contempladas en la resolución 0470 de 2018, siendo analizadas técnica y jurídicamente para dar respuesta a los peticionarios sin afectar la integridad ecológica del área protegida, para el transcurso del año 2022 han se tramitaron veinticinco (25) medidas de manejo correspondiente a las diferentes cuencas del área protegida. Para el mes de octubre del 2022, ingreso dos (2) solicitudes 
Evidencias:
-Anexo 1. Acciones RE
-Anexo 2. Adecuaciones
-Anexo 3. Medidas de manejo</t>
    </r>
  </si>
  <si>
    <r>
      <rPr>
        <b/>
        <sz val="10"/>
        <rFont val="Arial Narrow"/>
        <family val="2"/>
      </rPr>
      <t>1. PNN PICACHOS</t>
    </r>
    <r>
      <rPr>
        <sz val="10"/>
        <rFont val="Arial Narrow"/>
        <family val="2"/>
      </rPr>
      <t xml:space="preserve">: Mediante correo electrónico del 28 de junio de 2022 el PNN Cordillera de los Picachos remite el informe trimestral de implementación del protocolo de PVC a la Dirección Territorial Orinoquia para revisión y aprobación junto con las evidencias que soportan la gestión, se recibe aprobación para el reporte en el PAA. 
Evidencia: 1 Inf_PVC_IItrim_pCPic_2022, 2. Ejec_recor_IItrim_pCPic_2022, 3. prog_recor_IItrim_pCPic_2022, 4. Inf_sico-smart-IItrim_pCPic_2022.
</t>
    </r>
    <r>
      <rPr>
        <b/>
        <sz val="10"/>
        <rFont val="Arial Narrow"/>
        <family val="2"/>
      </rPr>
      <t>2. PNN SIERRA DE LA MACARENA</t>
    </r>
    <r>
      <rPr>
        <sz val="10"/>
        <rFont val="Arial Narrow"/>
        <family val="2"/>
      </rPr>
      <t xml:space="preserve">: Durante el periodo de reporte el área protegida adelanto las actividades de prevención, vigilancia y control conforme lo documentado en el protocolo. Evidencias 1. PVC_2_Trim_PMac junio_2022, 2. Ejec_recor_IItrim_pSMac_2022, 3. prog_recor_IItrim_pSMac_2022, 4. Inf_sico-smart-IItrim_pSMac_2022. 
</t>
    </r>
    <r>
      <rPr>
        <b/>
        <sz val="10"/>
        <rFont val="Arial Narrow"/>
        <family val="2"/>
      </rPr>
      <t>3. PNN TINIGUA</t>
    </r>
    <r>
      <rPr>
        <sz val="10"/>
        <rFont val="Arial Narrow"/>
        <family val="2"/>
      </rPr>
      <t xml:space="preserve">: Durante el periodo de reporte, el AP no programó recorridos de campo terrestres por situación de riesgo público, pero se adelantó el ejercicio de Vigilancia mediante sensores remotos cubriendo un área de visibilidad de 15724.444 has, correspondiente al segundo trimestre, de acuerdo al protocolo de PVC. 22.1 Inf_PVC_IItrim_pTin_2022, 22.2 Ejec_recor_IItrim_pTin_2022, 22.3 prog_recor_IItrim_pTin_2022, 22.4 Inf_sico-smart-IItrim_pTin_2022.
</t>
    </r>
    <r>
      <rPr>
        <b/>
        <sz val="10"/>
        <rFont val="Arial Narrow"/>
        <family val="2"/>
      </rPr>
      <t>4. PNN CHINGAZA</t>
    </r>
    <r>
      <rPr>
        <sz val="10"/>
        <rFont val="Arial Narrow"/>
        <family val="2"/>
      </rPr>
      <t xml:space="preserve">: El área protegida consolida en el Informe de acciones de Prevención, Vigilancia y Control las actividades ejecutadas durante el segundo trimestre del 2022, basada en los recorridos realizados en cada uno de los sectores de manejo y demás acciones de prevención y control. 1. Inf_PVC_IItrim_pChi_2022, 2. prog_recor_IItrim_pChi_2022, 3. Ejec_recor_IItrim_pChi_2022, 4. Inf_sico-smart-IItrim_pChi_2022. 
</t>
    </r>
    <r>
      <rPr>
        <b/>
        <sz val="10"/>
        <rFont val="Arial Narrow"/>
        <family val="2"/>
      </rPr>
      <t>5. PNN SUMAPAZ</t>
    </r>
    <r>
      <rPr>
        <sz val="10"/>
        <rFont val="Arial Narrow"/>
        <family val="2"/>
      </rPr>
      <t xml:space="preserve">: Durante este primer período se realizaron acciones que documentan en prevención; mitigar presiones por turismo, incendios y deforestación y en vigilancia; recorridos en Chisacá y Laguna Larga (Pasca). Se hace seguimiento a los acuerdos de conservación y restauración ecológica, suscritos por el PNN Sumapaz con campesinos en el AP y su zona de influencia, sector Meta. Evidencias: Informe_Sum_PVC_Trimestre2_yanexos.
</t>
    </r>
    <r>
      <rPr>
        <b/>
        <sz val="10"/>
        <rFont val="Arial Narrow"/>
        <family val="2"/>
      </rPr>
      <t>6. PNN EL TUPARRO</t>
    </r>
    <r>
      <rPr>
        <sz val="10"/>
        <rFont val="Arial Narrow"/>
        <family val="2"/>
      </rPr>
      <t xml:space="preserve">: Se presenta el informe trimestral de PVC del segundo trimestre de 2022, como evidencia a la implementación del protocolo de PVC vigente. En dicho informe se evidencian los recorridos realizados a la fecha. Evidencias: - Inf_PVC_IITri - Correo_Inf.
</t>
    </r>
    <r>
      <rPr>
        <b/>
        <sz val="10"/>
        <rFont val="Arial Narrow"/>
        <family val="2"/>
      </rPr>
      <t xml:space="preserve">7. DNMI CINARUCO: </t>
    </r>
    <r>
      <rPr>
        <sz val="10"/>
        <rFont val="Arial Narrow"/>
        <family val="2"/>
      </rPr>
      <t>El  DNMI Cinaruco, ha  venido realizando recorridos de prevención y vigilancia  al interior del área protegida,  por ende se genera el informe trimestral de PVC,(Anexo 1).</t>
    </r>
  </si>
  <si>
    <t>PNN Picachos 20%
PNN Sumapaz 13%
PNN Chingaza: 20%
PNN Macarena 20%
PNN Tinigua: 20%
PNN El Tuparro: 20%
DNMI Cinaruco: 20%</t>
  </si>
  <si>
    <r>
      <rPr>
        <b/>
        <sz val="10"/>
        <color theme="1"/>
        <rFont val="Arial Narrow"/>
        <family val="2"/>
      </rPr>
      <t>PNN Cordillera de los Picachos</t>
    </r>
    <r>
      <rPr>
        <sz val="10"/>
        <color theme="1"/>
        <rFont val="Arial Narrow"/>
        <family val="2"/>
      </rPr>
      <t xml:space="preserve">: Se envía correo el día 29 de septiembre de 2022 a la alcaldía de Uribe (Meta), solicitando nuevamente espacio para realizar la socialización del Plan de Contingencia de Riesgo Público y plan de Emergencias y Contingencias por Desastres y Socio naturales del AP.  El día 30 de septiembre 2022 se recibe respuesta vía correo, donde notifican que se proyecta realizar comité de gestión del riesgo, pero aún no se tiene definida una fecha específica y posteriormente se enviara convocatoria para que el Parque adelante la socialización. Asimismo, se recibe respuesta a la solicitud de espacio enviada al consejo municipal para la gestión del riesgo de desastres desde la Alcaldía de Tello (Huila), quienes convocaran el AP para adelantar la respectiva socialización. Evidencia: oficio enviado por correo de reiteración de la solicitud de espacio ante el Concejo Municipal de Gestión del Riesgo de Uribe (Meta).
</t>
    </r>
    <r>
      <rPr>
        <b/>
        <sz val="10"/>
        <color theme="1"/>
        <rFont val="Arial Narrow"/>
        <family val="2"/>
      </rPr>
      <t>PNN Sumapaz</t>
    </r>
    <r>
      <rPr>
        <sz val="10"/>
        <color theme="1"/>
        <rFont val="Arial Narrow"/>
        <family val="2"/>
      </rPr>
      <t xml:space="preserve">: Durante el período septiembre y octubre no se realizó acercamiento alguno de socialización
</t>
    </r>
    <r>
      <rPr>
        <b/>
        <sz val="10"/>
        <color theme="1"/>
        <rFont val="Arial Narrow"/>
        <family val="2"/>
      </rPr>
      <t>PNN Chingaza:</t>
    </r>
    <r>
      <rPr>
        <sz val="10"/>
        <color theme="1"/>
        <rFont val="Arial Narrow"/>
        <family val="2"/>
      </rPr>
      <t xml:space="preserve"> El área protegida realizó la actualización del PECDNS, aprobado mediante Memorando N° 20211500003353 de fecha 06-12-2021, vigente por 2 años. El 26 de agosto de 2022 se realizó socialización del PECDNS con un grupo de guardabosques, líderes comunitarios del municipio de La Calera y personal de la Alcaldía (Secretaría de Medio Ambiente y Desarrollo Rural), en el marco del evento "Serie de Talleres Clima Cambiante y Gestión de Riesgos de Desastres en el Territorio Chingaza". 
Anexo 1.3.1 Informe_talleres_cc_grd
Anexo 1.3.2 Asistencia_talleres_cc_grd(se envía lista de asistencia de taller realizado en agosto, dado que en el anterior reporte no se cargo por la fecha de corte y envío del mismo,  es un soporte que da cuenta de la ejecución de las acciones). 
</t>
    </r>
    <r>
      <rPr>
        <b/>
        <sz val="10"/>
        <color theme="1"/>
        <rFont val="Arial Narrow"/>
        <family val="2"/>
      </rPr>
      <t>PNN Sierra de la Macarena:</t>
    </r>
    <r>
      <rPr>
        <sz val="10"/>
        <color theme="1"/>
        <rFont val="Arial Narrow"/>
        <family val="2"/>
      </rPr>
      <t xml:space="preserve"> Se realizo socialización al CMGRD del municipio de La Macarena el PECDN del AP, se presenta videncia Anexo 1.Ayuda de memoria.
</t>
    </r>
    <r>
      <rPr>
        <b/>
        <sz val="10"/>
        <color theme="1"/>
        <rFont val="Arial Narrow"/>
        <family val="2"/>
      </rPr>
      <t>PNN Tinigua</t>
    </r>
    <r>
      <rPr>
        <sz val="10"/>
        <color theme="1"/>
        <rFont val="Arial Narrow"/>
        <family val="2"/>
      </rPr>
      <t xml:space="preserve">: El plan de Emergencia y Contingencia de Desastres Naturales del  PNN Tinigua, fue aprobado en el 2021, teniendo que estos planes tienen una vigencia de 2 años y que ya se realizó la socialización del mismo en los diferentes entes territoriales que inciden en el PNN Tinigua, por tanto el AP  ya realizó cumplimiento total de la acción en el reporte anterior.
</t>
    </r>
    <r>
      <rPr>
        <b/>
        <sz val="10"/>
        <color theme="1"/>
        <rFont val="Arial Narrow"/>
        <family val="2"/>
      </rPr>
      <t>PNN El Tuparro</t>
    </r>
    <r>
      <rPr>
        <sz val="10"/>
        <color theme="1"/>
        <rFont val="Arial Narrow"/>
        <family val="2"/>
      </rPr>
      <t xml:space="preserve">: Se socializó ante el CDGRD de Vichada el Plan de Emergencia para Desastres Naturales e Incendios de Cobertura Vegetal del PNN El Tuparro, en dicho espacio se expusieron las situaciones que se han presentado y las actuaciones del AP, así como las limitaciones y las responsabilidades como primer respondiente. Evidencia - Listado_PEC
</t>
    </r>
    <r>
      <rPr>
        <b/>
        <sz val="10"/>
        <color theme="1"/>
        <rFont val="Arial Narrow"/>
        <family val="2"/>
      </rPr>
      <t xml:space="preserve">DNMI Cinaruco: </t>
    </r>
    <r>
      <rPr>
        <sz val="10"/>
        <color theme="1"/>
        <rFont val="Arial Narrow"/>
        <family val="2"/>
      </rPr>
      <t xml:space="preserve">Mediante memorando N. 20221500002013 del 14 de septiembre del 2022 fue aprobado el Plan de emergencias y contingencias  por parte de la Oficina de gestión del Riesgo (Anexo 3).Se realizó la socialización del plan de emergencias y contingencias con el coordinador del comité de gestión del riesgo del municipio de Arauca, a quien se le solicito ser convocados a los comités que se programen, así como poder socializar el plan de emergencias con los diferentes integrantes del comité, sin embargo desde la coordinación se indica que se articulara espacio de socialización con los organismos de socorro que integran el comité (Anexo 4). También se gestionó la socialización del Plan con el coordinador del CMGR de Cravo Norte, para el día 31 de octubre del 2022 (Anexo 5),  no obstante, por motivos ajenos al área protegida el evento fue cancelado y se está en espera de concertar una nueva fecha </t>
    </r>
  </si>
  <si>
    <r>
      <rPr>
        <b/>
        <sz val="10"/>
        <color theme="1"/>
        <rFont val="Arial Narrow"/>
        <family val="2"/>
      </rPr>
      <t>PNN Cordillera de los Picachos</t>
    </r>
    <r>
      <rPr>
        <sz val="10"/>
        <color theme="1"/>
        <rFont val="Arial Narrow"/>
        <family val="2"/>
      </rPr>
      <t xml:space="preserve">: Se envió correo electrónico el día 03 de noviembre 2022 a la Dirección Territorial Orinoquia con informe de implementación del Plan de Emergencia y Contingencia en la vigencia 2022 junto a las evidencias de gestión según cronograma establecido. Evidencia: Informe implementación con anexos.
</t>
    </r>
    <r>
      <rPr>
        <b/>
        <sz val="10"/>
        <color theme="1"/>
        <rFont val="Arial Narrow"/>
        <family val="2"/>
      </rPr>
      <t>PNN Sumapaz</t>
    </r>
    <r>
      <rPr>
        <sz val="10"/>
        <color theme="1"/>
        <rFont val="Arial Narrow"/>
        <family val="2"/>
      </rPr>
      <t xml:space="preserve">: Se realizó el informe de implementación del PECDNS del AP, en donde se idenrifican las actividades realizar cumpliendo el cronograma propuesto (Evidencias, informe_implementación_PECDNS, Soportes_anexos_implementación) Anexos: Soportes_anexos_implementación_PECDNS.
</t>
    </r>
    <r>
      <rPr>
        <b/>
        <sz val="10"/>
        <color theme="1"/>
        <rFont val="Arial Narrow"/>
        <family val="2"/>
      </rPr>
      <t>PNN Chingaza</t>
    </r>
    <r>
      <rPr>
        <sz val="10"/>
        <color theme="1"/>
        <rFont val="Arial Narrow"/>
        <family val="2"/>
      </rPr>
      <t xml:space="preserve">: Se continua ejecutando las acciones del Plan de acción del PECDNS de acuerdo al cronograma de actividades del Año 1, consolidando las acciones de todo el año en el Informe de implementación del PECDNS, el cual fue remitido con sus soportes mediante comunicación por correo electrónico a la Dirección Territorial y Nivel Central. Anexo 1.3.4 Inf_Imp_PECDNS_2022  y anexos, 
Anexo 1.3.5 Comunicacion_envio_inf_imp_01-11-2022.
</t>
    </r>
    <r>
      <rPr>
        <b/>
        <sz val="10"/>
        <color theme="1"/>
        <rFont val="Arial Narrow"/>
        <family val="2"/>
      </rPr>
      <t>PNN Sierra de la Macarena</t>
    </r>
    <r>
      <rPr>
        <sz val="10"/>
        <color theme="1"/>
        <rFont val="Arial Narrow"/>
        <family val="2"/>
      </rPr>
      <t xml:space="preserve">: Se realizó la entrega del documento de implementación actualizado y fue validado por la oficina encargada de la DTOR, se presentan evidencias conforme al cronograma de la implementación. Anexo 1 Correo de validación del documento de implementación, Anexo 2 Documento Implementación, Anexo 3 Radicados de oficios para socialización del PECDN Alcaldía San Juan de Arama, Anexo 4. Recib_ Alcaldia Vhermosa_ 29_07_2022.
</t>
    </r>
    <r>
      <rPr>
        <b/>
        <sz val="10"/>
        <color theme="1"/>
        <rFont val="Arial Narrow"/>
        <family val="2"/>
      </rPr>
      <t>PNN Tinigua</t>
    </r>
    <r>
      <rPr>
        <sz val="10"/>
        <color theme="1"/>
        <rFont val="Arial Narrow"/>
        <family val="2"/>
      </rPr>
      <t xml:space="preserve">: el AP envió a la DTOR mediante memorando No. 20227200001863, el informe del PECDN  correspondiente al primer año de implementación donde describe de las actividades realizadas en el marco de la implementación del plan de acción de los PECDNS.
24.1_Memo_Reporte_PECDN_20227200001863
24.2_Infor_Implement_PECDNS_Sep-2022
</t>
    </r>
    <r>
      <rPr>
        <b/>
        <sz val="10"/>
        <color theme="1"/>
        <rFont val="Arial Narrow"/>
        <family val="2"/>
      </rPr>
      <t>PNN El Tuparro</t>
    </r>
    <r>
      <rPr>
        <sz val="10"/>
        <color theme="1"/>
        <rFont val="Arial Narrow"/>
        <family val="2"/>
      </rPr>
      <t xml:space="preserve">: En el desarrollo del Plan de emergencia y Contingencia por Desastres Naturales e Incendios de Cobertura Vegetal se llevó a cabo la organización e inspección de botiquines del área protegida, simulacro de escritorio sobre posibles emergencias que su puedan presentar, socialización del Plan de Emergencia y Contingencia por Desastres Naturales y Socio Naturales al Consejo Departamental de Gestión del Riesgo del departamento y realización de reportes del estado del tiempo y novedad del área protegida a nivel local a través de mensajes de mensajes de WhatsApp. evidencias - III_PEC, 
- Orfeo_PEC.
</t>
    </r>
    <r>
      <rPr>
        <b/>
        <sz val="10"/>
        <color theme="1"/>
        <rFont val="Arial Narrow"/>
        <family val="2"/>
      </rPr>
      <t>DNMI Cinaruco</t>
    </r>
    <r>
      <rPr>
        <sz val="10"/>
        <color theme="1"/>
        <rFont val="Arial Narrow"/>
        <family val="2"/>
      </rPr>
      <t>: Se elaboró el informe de implementación de las actividades del plan de emergencias y contingencias de desastres naturales y socio naturales de acuerdo con los lineamientos institucionales (Anexo 7).</t>
    </r>
  </si>
  <si>
    <r>
      <t xml:space="preserve">PNN Cordillera de los Picachos: </t>
    </r>
    <r>
      <rPr>
        <sz val="11"/>
        <rFont val="Arial Narrow"/>
        <family val="2"/>
      </rPr>
      <t>Respecto al impulso de los procesos sancionatorios y teniendo en cuenta la reiteración a la solicitud enviado al comándate de Estación de Policía Municipio de Uribe (Meta), donde se solicitó el acompañamiento para realizar las inspecciones ordenadas en los autos 029, 030, 035 y 036 de 2017 a fin de verificar continuidad de la conducta de deforestación mediante visita a las veredas Cerritos y Bocanas del Chigüiro cuenca media del rio Platanillo y afluente del río Guayabero, al sur oriente del Parque, en el municipio de Uribe – Meta y adelantar la identificación plena de los presuntos infractores.  Este sentido, el jefe Grupo de Policía Carabineros y Guías Caninos – DEMET (E) del departamento del Meta, el día 02 de septiembre 2022, mediante oficio solicita las rutas de ingreso a las veredas mencionadas en la solicitud de apoyo, en respuesta a esta solicitud, el área protegida remite el 14 de septiembre 2022 el oficio No. 20227180000821, donde se relaciona la información solicitada.  Asimismo, se recibe oficio del DEMET (E), el día 25 de septiembre 2022, donde solicitan la posibilidad de realizar mesa de trabajo interinstitucional, con el objetivo de coordinar acciones que permita mitigar los diferentes daños ambientales de los puntos identificados en el oficio No. 20227180000821, emitido por el AP, esta solicitud fue remitida el día 29 de septiembre 2022 a la DTOR memorando No. 20227180002023.
Evidencia:
02-09-2022 RESPUESTA PICACHOS OK_2
Respuesta  _Ruta Platanillo_Carabineros U
Respuesta Policia_solicitud apoyo- 
Remisión Dtor_respuesta Carabineros_U</t>
    </r>
    <r>
      <rPr>
        <b/>
        <sz val="11"/>
        <rFont val="Arial Narrow"/>
        <family val="2"/>
      </rPr>
      <t xml:space="preserve">
PNN Sumapaz:</t>
    </r>
    <r>
      <rPr>
        <sz val="11"/>
        <rFont val="Arial Narrow"/>
        <family val="2"/>
      </rPr>
      <t xml:space="preserve">  Para este periodo (Septiembre - Octubre 2022), no hubo aperturas de sancionatorios en el PNN Sumapaz, se avanza en un espacio con la DTOR para el seguimiento de los sancionatorios existentes, donde se nos informó el pago de multa por parte del Ejercito Nacional. Correo_reportesancion_2022fv.
</t>
    </r>
    <r>
      <rPr>
        <b/>
        <sz val="11"/>
        <rFont val="Arial Narrow"/>
        <family val="2"/>
      </rPr>
      <t xml:space="preserve">PNN Chingaza: </t>
    </r>
    <r>
      <rPr>
        <sz val="11"/>
        <rFont val="Arial Narrow"/>
        <family val="2"/>
      </rPr>
      <t>Dentro de las actuaciones en el marco de los procesos sancionatorios se generaron los siguientes documentos: i) Notificación Resolución No. 079 del 3/jun/2022 en el marco del proceso No. DTOR-JUR-007-2017. ii) Notificación Auto No. 138 del 29/ago/2022 y Auto No. 146 del 09/sep/2022 en el marco del proceso No. 007-2019 y iii) Notificación Auto No. 125 del 08/ago/2022 en el marco del proceso No. 001-2013.</t>
    </r>
    <r>
      <rPr>
        <b/>
        <sz val="11"/>
        <rFont val="Arial Narrow"/>
        <family val="2"/>
      </rPr>
      <t xml:space="preserve">
PNN Sierra de la Macarena: </t>
    </r>
    <r>
      <rPr>
        <sz val="11"/>
        <rFont val="Arial Narrow"/>
        <family val="2"/>
      </rPr>
      <t xml:space="preserve">Se presenta reportes de las acciones realizadas para dar cumplimiento a las actuaciones dentro de los procesos sacionatorios en el marco de la ley 1333 de 2009.  Anexo 3.Correo_ Comunic_Dtor_PnsMac Auto No. 177_2021
</t>
    </r>
    <r>
      <rPr>
        <b/>
        <sz val="11"/>
        <rFont val="Arial Narrow"/>
        <family val="2"/>
      </rPr>
      <t>PNN Tinigua:</t>
    </r>
    <r>
      <rPr>
        <sz val="11"/>
        <rFont val="Arial Narrow"/>
        <family val="2"/>
      </rPr>
      <t xml:space="preserve"> Durante el periodo de reporte, en el marco del seguimiento a los procesos de indagación preliminar abiertos por el PNN Tinigua, se generaron 6 autos de archivo mediante los cuales se cerraron los procesos correspondientes a los autos: 
038 del 08 de abril del 2022 - 
042 del 08 de abril del 2022 - 
050 del 21 de abril del 2022 - 
051 del 21 de abril del 2022 - 
052 del 21 de abril del 2022 - 
055 del 22 de abril del 2022- 
231.1_Autos_de_Archivo
</t>
    </r>
    <r>
      <rPr>
        <b/>
        <sz val="11"/>
        <rFont val="Arial Narrow"/>
        <family val="2"/>
      </rPr>
      <t>PNN El Tuparro:</t>
    </r>
    <r>
      <rPr>
        <sz val="11"/>
        <rFont val="Arial Narrow"/>
        <family val="2"/>
      </rPr>
      <t xml:space="preserve"> Se realizó el respectivo trámite de notificación por aviso del AUTO 181 de 2019 EXP DTOR 05/2019 (Radicado 20227210001061), dirigido a los señores ESAÚ ARGUELLO y ANA BEATRIZ VARGAS MAYA.
- Inf_AUTO181
- Correo_AUTO181
Se elaboró el informe de identificación de presuntos infractores de los AUTOS 018 y 019 de 2020.
-Inf_AUTO1819
- Correo_AUTO1819
</t>
    </r>
    <r>
      <rPr>
        <b/>
        <sz val="11"/>
        <rFont val="Arial Narrow"/>
        <family val="2"/>
      </rPr>
      <t xml:space="preserve">DNMI Cinaruco: </t>
    </r>
    <r>
      <rPr>
        <sz val="11"/>
        <rFont val="Arial Narrow"/>
        <family val="2"/>
      </rPr>
      <t xml:space="preserve">Durante el tercer cuatrimestre no se identificaron infracciones ambientales que requieran impulsar Proceso Sancionatorios Ambientales al interior del DNMI Cinaruco (Anexo 1).
</t>
    </r>
    <r>
      <rPr>
        <b/>
        <sz val="11"/>
        <rFont val="Arial Narrow"/>
        <family val="2"/>
      </rPr>
      <t xml:space="preserve">DTOR: </t>
    </r>
    <r>
      <rPr>
        <sz val="11"/>
        <rFont val="Arial Narrow"/>
        <family val="2"/>
      </rPr>
      <t xml:space="preserve"> De acuerdo al procedimiento establecido en la Ley 1333/2009, el grupo jurídico proyectó los siguientes actos administrativos: Anexo_1_autos de archivo: Nos. 143, 164 y 168 del 2022; Anexo_2_autos de alegatos de conclusión:  Nos.166, 167 del 2022; Anexo_3_Autos de pruebas: Nos. 147, 154, 156, 160, 169 y 177 del 2022; Anexo_4_ Auto de inicio proceso sancionatorio No. 158/2022; Anexo_5_Auto de cesación No. 155/2022.  </t>
    </r>
    <r>
      <rPr>
        <b/>
        <sz val="11"/>
        <rFont val="Arial Narrow"/>
        <family val="2"/>
      </rPr>
      <t xml:space="preserve"> </t>
    </r>
  </si>
  <si>
    <r>
      <rPr>
        <b/>
        <sz val="11"/>
        <rFont val="Arial Narrow"/>
        <family val="2"/>
      </rPr>
      <t>DTOR:</t>
    </r>
    <r>
      <rPr>
        <sz val="11"/>
        <rFont val="Arial Narrow"/>
        <family val="2"/>
      </rPr>
      <t xml:space="preserve"> De acuerdo al procedimiento establecido en la Ley 1333/2009, el grupo jurídico proyectó los siguientes actos administrativos: Anexo_1_autos de archivo: Nos. 143, 164 y 168 del 2022; Anexo_2_autos de alegatos de conclusión:  Nos.166, 167 y 139 del 2022; Anexo_3_Autos de pruebas: Nos. 147, 154, 156, 160, 169 y 177 del 2022; Anexo_4_ Auto de inicio proceso sancionatorio No. 158/2022; Anexo_5_Auto de cesación No. 155/2022.  </t>
    </r>
  </si>
  <si>
    <r>
      <rPr>
        <b/>
        <sz val="11"/>
        <rFont val="Arial Narrow"/>
        <family val="2"/>
      </rPr>
      <t xml:space="preserve">DTOR: </t>
    </r>
    <r>
      <rPr>
        <sz val="11"/>
        <rFont val="Arial Narrow"/>
        <family val="2"/>
      </rPr>
      <t>33,33%</t>
    </r>
  </si>
  <si>
    <r>
      <rPr>
        <b/>
        <sz val="11"/>
        <rFont val="Arial Narrow"/>
        <family val="2"/>
      </rPr>
      <t xml:space="preserve">DTOR: </t>
    </r>
    <r>
      <rPr>
        <sz val="11"/>
        <rFont val="Arial Narrow"/>
        <family val="2"/>
      </rPr>
      <t>Se realizó el respectivo seguimiento a los procesos sancionatorios ambientales, documentando el avance en la matriz de seguimiento.
Evidencia: Anexo. Matriz_Seguimiento_Sancionatorios_amb</t>
    </r>
  </si>
  <si>
    <r>
      <rPr>
        <b/>
        <sz val="11"/>
        <color theme="1"/>
        <rFont val="Arial Narrow"/>
        <family val="2"/>
      </rPr>
      <t>1. PNN Cordillera de los Picachos</t>
    </r>
    <r>
      <rPr>
        <sz val="11"/>
        <color theme="1"/>
        <rFont val="Arial Narrow"/>
        <family val="2"/>
      </rPr>
      <t xml:space="preserve">: Se participó en sensibilización cuyo objetivo fue: "Participar de capacitación sobre Sancionatorio Ambiental a las autoridades ambientales del municipio de San Vicente del Caguán" evidencia:  Capacitación_Sancionatorio_Ambiental., Capacitacion_Formatos_PVC
</t>
    </r>
    <r>
      <rPr>
        <b/>
        <sz val="11"/>
        <color theme="1"/>
        <rFont val="Arial Narrow"/>
        <family val="2"/>
      </rPr>
      <t xml:space="preserve">2. PNN Sumapaz: </t>
    </r>
    <r>
      <rPr>
        <sz val="11"/>
        <color theme="1"/>
        <rFont val="Arial Narrow"/>
        <family val="2"/>
      </rPr>
      <t xml:space="preserve">Se participó en sensibilización realizada por la Dirección Territorial en proceso sancionatorio - Ley 1333 de 2009 - Diligenciamiento Formatos de visitas a campo, acta de medida preventiva y formatos de notificación, dirigido al personal de las áreas protegidas.Anexo_1_Acta_reunion_capacitacion_26092022
</t>
    </r>
    <r>
      <rPr>
        <b/>
        <sz val="11"/>
        <color theme="1"/>
        <rFont val="Arial Narrow"/>
        <family val="2"/>
      </rPr>
      <t xml:space="preserve">3. PNN Chingaza: </t>
    </r>
    <r>
      <rPr>
        <sz val="11"/>
        <color theme="1"/>
        <rFont val="Arial Narrow"/>
        <family val="2"/>
      </rPr>
      <t xml:space="preserve">Acción de control: Mediante correo electrónico se realizó socialización al equipo de PVC y funcionarios del parque, del Instructivo "informe de campo para procedimiento sancionatorio ambiental" remitido por la DTOR mediante memorando No. 20227030003403 del 10-10-2022.
Anexo 2.2.1 Memorando_report_infr_cuat_III
Anexo 2.2.2 Correo_soc_instructivo_infcampo
</t>
    </r>
    <r>
      <rPr>
        <b/>
        <sz val="11"/>
        <color theme="1"/>
        <rFont val="Arial Narrow"/>
        <family val="2"/>
      </rPr>
      <t>4. PNN Sierra de la Macarena:</t>
    </r>
    <r>
      <rPr>
        <sz val="11"/>
        <color theme="1"/>
        <rFont val="Arial Narrow"/>
        <family val="2"/>
      </rPr>
      <t xml:space="preserve"> Se realiza acciones con la participación a espacios de sensibilización a los equipo del AP como parte de los procesos de actualización y fines que permitan dar cumplimiento a los dispuestos por la resolución 476 del 2012. Anexo 1. Ayuda de Memoria Capac_Dtor 22-09-22
</t>
    </r>
    <r>
      <rPr>
        <b/>
        <sz val="11"/>
        <color theme="1"/>
        <rFont val="Arial Narrow"/>
        <family val="2"/>
      </rPr>
      <t xml:space="preserve">5. PNN Tinigua: </t>
    </r>
    <r>
      <rPr>
        <sz val="11"/>
        <color theme="1"/>
        <rFont val="Arial Narrow"/>
        <family val="2"/>
      </rPr>
      <t xml:space="preserve">Durante el periodo de reporte se remitió al equipo del PNN Tinigua mediante Correo electrónico  los insumos socializados en la capacitación con el área Jurídica de la DTOR, socializando así el procedimiento del proceso sancionatorio, la resolución 476, aspectos a tener en cuenta en el marco de las acciones sancionatorias y el debido diligenciamiento de los instrumentos establecidos por la entidad para realizar la verificación y validación de una infracción ambiental; además, Se partició en sensibilización realizada por la Dirección Territorial en proceso sancionatorio - Ley 1333 de 2009 - Diligenciamiento Formatos de visitas a campo, acta de medida preventiva y formatos de notificación, dirigido al personal de las áreas protegidas.232_3__1_Acta_reunion_capacitacion_26092022.
232.2_Correo_Insumos_Proceso_Sancionatorio_Ambiental.
</t>
    </r>
    <r>
      <rPr>
        <b/>
        <sz val="11"/>
        <color theme="1"/>
        <rFont val="Arial Narrow"/>
        <family val="2"/>
      </rPr>
      <t xml:space="preserve">6. PNN El Tuparro: </t>
    </r>
    <r>
      <rPr>
        <sz val="11"/>
        <color theme="1"/>
        <rFont val="Arial Narrow"/>
        <family val="2"/>
      </rPr>
      <t>Teniendo en cuenta el memorando 20227030003433, se realizó una socialización con el equipo del PNN El Tuparro sobre la ley 1333 "proceso sancionatorio ambiental". Se hizo énfasis especial en los tiempos que se deben tener en cuenta y los formatos de la entidad a diligenciar.
- Memo 20227030003433
-Listado_Sancionatorio
7</t>
    </r>
    <r>
      <rPr>
        <b/>
        <sz val="11"/>
        <color theme="1"/>
        <rFont val="Arial Narrow"/>
        <family val="2"/>
      </rPr>
      <t xml:space="preserve">. DNMI Cinaruco: </t>
    </r>
    <r>
      <rPr>
        <sz val="11"/>
        <color theme="1"/>
        <rFont val="Arial Narrow"/>
        <family val="2"/>
      </rPr>
      <t>Se participó en jornada de capacitación en proceso sancionatorio - Ley 1333 de 2009 - Diligenciamiento Formatos de visitas a campo, acta de medida preventiva y formatos de notificación, dirigido al personal de las áreas protegidas adelantado por parte de la DTOR (Anexo 2).</t>
    </r>
  </si>
  <si>
    <r>
      <t>PNN Cordillera de los Picachos:</t>
    </r>
    <r>
      <rPr>
        <sz val="11"/>
        <rFont val="Arial Narrow"/>
        <family val="2"/>
      </rPr>
      <t xml:space="preserve"> Durante el cuatrimestre, en la implementación del protocolo de PVC se desarrollaron actividades en tres componentes Prevención, Control y Vigilancia, en relación a este último componente y dando continuidad al seguimiento de las presiones identificadas al interior y en la zona amortiguadora, el equipo de PVC adelantó 06 recorridos de PVC, los cuales fueron cargados y sistematizados en la plataforma SICO SMART, se realizó  3  sensilizaciones predio a predio y se generó informe mensual de focos de calor, donde no se identificaron focos de calor al interior del AP. Evidencia: Informe de PVC con los anexos correspondientes.
</t>
    </r>
    <r>
      <rPr>
        <b/>
        <sz val="11"/>
        <rFont val="Arial Narrow"/>
        <family val="2"/>
      </rPr>
      <t xml:space="preserve">PNN Sumapaz: </t>
    </r>
    <r>
      <rPr>
        <sz val="11"/>
        <rFont val="Arial Narrow"/>
        <family val="2"/>
      </rPr>
      <t xml:space="preserve">Se entrega informe del tercer trimestre que documenta en: i)prevención; acciones para mitigar presiones por turismo, incendios y deforestación en los diferentes sectores, ii)vigilancia; recorridos en Chisacá y Laguna Larga (Pasca) para control a turismo no regulado, registrando 15.235 personas que transitan por las vías que conectan la localidad de Sumapaz y municipios vecinos, en su mayoría con intenciones de turismo a quienes se informan de las restricciones del AP.  iii) control; Para este periodo no se reportan acciones sancionatorias, sin embargo, se adelantan acciones de seguimiento a los ya existentes.
Dificultades: Falta de recursos para movilización de personal y cubrir gastos para hacer recorridos distantes de las conexiones viales. La visibilidad que se valida de la información de SICO SMART,  determina que el área en presión que es cubierta con jornadas de vigilancia para el TERCER trimestre, es de 1096,834 ha (calculada en proyección CTM 12) lo que equivale al 25.11 % , para un acumulado de 1377,056 ha ha, equivalente al 31,52 %. Evidencias Informe_Sum_PVC_Trimestre3_yanexos.
</t>
    </r>
    <r>
      <rPr>
        <b/>
        <sz val="11"/>
        <rFont val="Arial Narrow"/>
        <family val="2"/>
      </rPr>
      <t xml:space="preserve">PNN Chingaza: </t>
    </r>
    <r>
      <rPr>
        <sz val="11"/>
        <rFont val="Arial Narrow"/>
        <family val="2"/>
      </rPr>
      <t xml:space="preserve">Se realiza seguimiento a los recorridos de PVC realizados durante el periodo y no se identificaron presiones o desviaciones en el estado de conservación de los VOC que ameriten procesos sancionatorios (Ver informe sicosmart Trimestre III). 
</t>
    </r>
    <r>
      <rPr>
        <b/>
        <sz val="11"/>
        <rFont val="Arial Narrow"/>
        <family val="2"/>
      </rPr>
      <t>PNN Sierra de la Macarena</t>
    </r>
    <r>
      <rPr>
        <sz val="11"/>
        <rFont val="Arial Narrow"/>
        <family val="2"/>
      </rPr>
      <t xml:space="preserve">: Se reporta para este perido informe de PVC con anexos  validado y aprobado por la DTOR.
</t>
    </r>
    <r>
      <rPr>
        <b/>
        <sz val="11"/>
        <rFont val="Arial Narrow"/>
        <family val="2"/>
      </rPr>
      <t>PNN Tinigua:</t>
    </r>
    <r>
      <rPr>
        <sz val="11"/>
        <rFont val="Arial Narrow"/>
        <family val="2"/>
      </rPr>
      <t xml:space="preserve"> Durante la vigencia, se realizó un recorrido de PVC aéreo mediante sensores remotos y se generó un mapa de Visibilidad con el cual se valida un área 15.706,09 ha en jornadas de vigilancia de las zonas presionadas en el PNN TINIGUA, para un total acumulado de 47.312,06 ha.  lo que equivale al 75.41 % de la meta 2022 establecida para el AP.
234.1_Inf_PVC_Trim_III_2022
234.2_Inf_SicoSmar_Trim_III
234.3_Mapa_Vis_Trim_III
234.4_Patrullaje_Tirm_III
</t>
    </r>
    <r>
      <rPr>
        <b/>
        <sz val="11"/>
        <rFont val="Arial Narrow"/>
        <family val="2"/>
      </rPr>
      <t xml:space="preserve">PNN El Tuparro: </t>
    </r>
    <r>
      <rPr>
        <sz val="11"/>
        <rFont val="Arial Narrow"/>
        <family val="2"/>
      </rPr>
      <t xml:space="preserve">A corte del III Trimestre, en el PNN El Tuparro, se realizaron 53 recorridos de PVC, logrando una visibilidad de 451.371 ha lo que equivale al 28.40 % de las zonas con presión; por lo anterior, el área en presión que está cubierta con jornadas de vigilancia acumulada al tercer trimestre es de 1144.550 ha lo que equivale al 72.02 %. Se realizaron acciones de prevención como charlas a comunidad indígena y capacitación al personal del área protegida, en relación con las acciones de vigilancia se llevaron a cabo recorridos de prevención, vigilancia y control acuáticos y terrestres en los sectores Tomo-Maipures y Awia Tuparro, por último, no se ejecutaron acciones de control debido a que no se presentaron infracciones ambientales en el Parque Nacional Natural El Tuparro. 
- III_PVC
- Correo_PVC
</t>
    </r>
    <r>
      <rPr>
        <b/>
        <sz val="11"/>
        <rFont val="Arial Narrow"/>
        <family val="2"/>
      </rPr>
      <t>DNMI Cinaruco:</t>
    </r>
    <r>
      <rPr>
        <sz val="11"/>
        <rFont val="Arial Narrow"/>
        <family val="2"/>
      </rPr>
      <t xml:space="preserve"> El  DNMI Cinaruco, aun no cuenta con su protocolo de PVC formulado.  Y  las presiones identificas  para el DNMI aún están en proceso de validación por parte del nivel central en el marco de la revisión de su plan de manejo.  Sin embargo, el equipo del área  ha  venido realizando recorridos de prevención y vigilancia  al interior del área protegida (Anexo 3).</t>
    </r>
  </si>
  <si>
    <r>
      <rPr>
        <b/>
        <sz val="11"/>
        <rFont val="Arial Narrow"/>
        <family val="2"/>
      </rPr>
      <t xml:space="preserve">PNN Cordillera de los Picachos: </t>
    </r>
    <r>
      <rPr>
        <sz val="11"/>
        <rFont val="Arial Narrow"/>
        <family val="2"/>
      </rPr>
      <t xml:space="preserve">Durante el cuatrimestre, en la implementación del protocolo de PVC se desarrollaron actividades en tres componentes Prevención, Control y Vigilancia, en relación a este último componente y dando continuidad al seguimiento de las presiones identificadas al interior y en la zona amortiguadora, el equipo de PVC adelantó 06 recorridos de PVC, los cuales fueron cargados y sistematizados en la plataforma SICO SMART, se realizó  3  sensilizaciones predio a predio y se generó informe mensual de focos de calor, donde no se identificaron focos de calor al interior del AP. Evidencia: Informe de PVC con los anexos correspondientes.
</t>
    </r>
    <r>
      <rPr>
        <b/>
        <sz val="11"/>
        <rFont val="Arial Narrow"/>
        <family val="2"/>
      </rPr>
      <t xml:space="preserve">PNN Sumapaz: </t>
    </r>
    <r>
      <rPr>
        <sz val="11"/>
        <rFont val="Arial Narrow"/>
        <family val="2"/>
      </rPr>
      <t xml:space="preserve">Se entrega informe del tercer trimestre que documenta en: i)prevención; acciones para mitigar presiones por turismo, incendios y deforestación en los diferentes sectores, ii)vigilancia; recorridos en Chisacá y Laguna Larga (Pasca) para control a turismo no regulado, registrando 15.235 personas que transitan por las vías que conectan la localidad de Sumapaz y municipios vecinos, en su mayoría con intenciones de turismo a quienes se informan de las restricciones del AP.  iii) control; Para este periodo no se reportan acciones sancionatorias, sin embargo, se adelantan acciones de seguimiento a los ya existentes.
Dificultades: Falta de recursos para movilización de personal y cubrir gastos para hacer recorridos distantes de las conexiones viales. La visibilidad que se valida de la información de SICO SMART,  determina que el área en presión que es cubierta con jornadas de vigilancia para el TERCER trimestre, es de 1096,834 ha (calculada en proyección CTM 12) lo que equivale al 25.11 % , para un acumulado de 1377,056 ha ha, equivalente al 31,52 %. Evidencias Informe_Sum_PVC_Trimestre3_yanexos.
</t>
    </r>
    <r>
      <rPr>
        <b/>
        <sz val="11"/>
        <rFont val="Arial Narrow"/>
        <family val="2"/>
      </rPr>
      <t>PNN Chingaza:</t>
    </r>
    <r>
      <rPr>
        <sz val="11"/>
        <rFont val="Arial Narrow"/>
        <family val="2"/>
      </rPr>
      <t xml:space="preserve"> Se realizan las acciones de PVC programadas para el periodo y  presenta la descripción en el Informe de PVC Trimestre III, con sus correspondientes anexos que evidencian la ejecución, el cual fue remitido a la DTOR mediante comunicación electrónica para su validación antes del reporte en la herramienta PAA. Ver Informe de PVC y anexos (informe Sicosmart, programación y ejecución de recorridos).  Anexo 2.3.1 Informe_pvc_trimIII, Anexo 2.3.2 Informe_sicosmart_trimIII, Anexo 2.3.3 Programacion_recorridos_trimIII, Anexo 2.3.4 Ejecucion_recorridos_trimIII, Anexo 2.3.5 Pantallazo_correo_enviado_dtor.
</t>
    </r>
    <r>
      <rPr>
        <b/>
        <sz val="11"/>
        <rFont val="Arial Narrow"/>
        <family val="2"/>
      </rPr>
      <t xml:space="preserve">PNN Sierra de la Macarena: </t>
    </r>
    <r>
      <rPr>
        <sz val="11"/>
        <rFont val="Arial Narrow"/>
        <family val="2"/>
      </rPr>
      <t xml:space="preserve">Para este reporte se entrega informe Trimestral,  el cual refleja las actividades y acciones de Prevención, Vigilancia y Control realizadas en los meses de julio, agosto,  septiembre y octubre. de igual forma se muestran monitoreos realizados en las zona norte y sur, los escenarios ecoturistico y se evidencia las presiones sobre los Valores Objeto de Consevacion (VOC`s) al igual que el registro de  fauna y flora monitoreada  los datos de visibilidad del área protegida, específicamente el área en presión que es cubierta con jornadas de vigilancia con recorridos es de 51657,35 hectáreas;  este informe cuenta con la  aprobacion y validación  por Dtor, Anexo 1. Infor_PVC_3_Trim_PMac_Sept_2022, Anexo 2. AnexosPVC_Septiembre 2022, Anexo 3. Correo Valid PVC_ Trim3-2022_Dtor_PnsMac.
</t>
    </r>
    <r>
      <rPr>
        <b/>
        <sz val="11"/>
        <rFont val="Arial Narrow"/>
        <family val="2"/>
      </rPr>
      <t xml:space="preserve">PNN Tinigua: </t>
    </r>
    <r>
      <rPr>
        <sz val="11"/>
        <rFont val="Arial Narrow"/>
        <family val="2"/>
      </rPr>
      <t xml:space="preserve">Durante la vigencia, se realizó un recorrido de PVC aéreo mediante sensores remotos y se generó un mapa de Visibilidad con el cual se valida un área 15.706,09 ha en jornadas de vigilancia de las zonas presionadas en el PNN TINIGUA, para un total acumulado de 47.312,06 ha.  lo que equivale al 75.41 % de la meta 2022 establecida para el AP.
234.1_Inf_PVC_Trim_III_2022
234.2_Inf_SicoSmar_Trim_III
234.3_Mapa_Vis_Trim_III
234.4_Patrullaje_Tirm_III
</t>
    </r>
    <r>
      <rPr>
        <b/>
        <sz val="11"/>
        <rFont val="Arial Narrow"/>
        <family val="2"/>
      </rPr>
      <t xml:space="preserve">PNN El Tuparro: </t>
    </r>
    <r>
      <rPr>
        <sz val="11"/>
        <rFont val="Arial Narrow"/>
        <family val="2"/>
      </rPr>
      <t xml:space="preserve">A corte del III Trimestre, en el PNN El Tuparro, se realizaron 53 recorridos de PVC, logrando una visibilidad de 451.371 ha lo que equivale al 28.40 % de las zonas con presión; por lo anterior, el área en presión que está cubierta con jornadas de vigilancia acumulada al tercer trimestre es de 1144.550 ha lo que equivale al 72.02 %. Se realizaron acciones de prevención como charlas a comunidad indígena y capacitación al personal del área protegida, en relación con las acciones de vigilancia se llevaron a cabo recorridos de prevención, vigilancia y control acuáticos y terrestres en los sectores Tomo-Maipures y Awia Tuparro, por último, no se ejecutaron acciones de control debido a que no se presentaron infracciones ambientales en el Parque Nacional Natural El Tuparro. 
- III_PVC
- Correo_PVC
</t>
    </r>
    <r>
      <rPr>
        <b/>
        <sz val="11"/>
        <rFont val="Arial Narrow"/>
        <family val="2"/>
      </rPr>
      <t xml:space="preserve">DNMI Cinaruco: </t>
    </r>
    <r>
      <rPr>
        <sz val="11"/>
        <rFont val="Arial Narrow"/>
        <family val="2"/>
      </rPr>
      <t>aun no cuenta con su protocolo de PVC formulado.  Y  las presiones identificas  para el DNMI aún están en proceso de validación por parte del nivel central en el marco de la revisión de su plan de manejo.  Sin embargo, el equipo del área  ha  venido realizando recorridos de prevención y vigilancia  al interior del área protegida (Anexo 3).</t>
    </r>
  </si>
  <si>
    <t xml:space="preserve">PNN Picachos 100%
PNN Sumapaz 100%
PNN Chingaza: 100%
PNN Macarena: 100%
PNN Tinigua: 100%
PNN El Tuparro: 100%
DNMI Cinaruco 100%. </t>
  </si>
  <si>
    <r>
      <rPr>
        <b/>
        <sz val="10"/>
        <rFont val="Arial Narrow"/>
        <family val="2"/>
      </rPr>
      <t>SSNA</t>
    </r>
    <r>
      <rPr>
        <sz val="10"/>
        <rFont val="Arial Narrow"/>
        <family val="2"/>
      </rPr>
      <t xml:space="preserve">: Durante el tercer cuatrimestre de 2022, se presentaron los siguientes avances en los mecanismos financieros: 
</t>
    </r>
    <r>
      <rPr>
        <b/>
        <sz val="10"/>
        <rFont val="Arial Narrow"/>
        <family val="2"/>
      </rPr>
      <t>Compensaciones:</t>
    </r>
    <r>
      <rPr>
        <sz val="10"/>
        <rFont val="Arial Narrow"/>
        <family val="2"/>
      </rPr>
      <t xml:space="preserve"> (1) Área de Perforación Exploratoria Topoyaco: Compensación con Frontera Energy en PNN Alto Fragua Indi Wasi, realizando un análisis general, se revisa la viabilidad que Frontera Energy apoye la labor de los levantamientos topográficos, ya que algunos predios no coinciden las bases espaciales del IGAC que están reportadas, para que se pueda llevar a cabo la obligación. Por otro lado, informan que por políticas de compañía, no se inicia procesos de compra en predios con situaciones legales en cuanto a restitución de tierras por aseguramientos futuros de adjudicar el predio a futuro para PNN; por el lado del tema de la hipoteca, no se ve problema ya que la entidad puede pagar la deuda con el monto acordado de venta; es por esto que se propone avanzar con los predios El Espejo y Las Brisas. (2) Líneas de transmisión asociadas a la conexión Antioquia - Cerromatoso a 500 Kv: Compensación con ISA Intercolombia en PNN Paramillo. Intercolombia informa que se está realizando el recálculo de las áreas finales intervenidas por el proyecto, con lo cual, el área de compensación disminuirá. Se proyecta una reducción del 40% del área total de compensación; y una vez registrado los predios y firmado los acuerdos de conservación se procederá a crear una anotación en el FMI. Esto con el objetivo de asegurar la implementación de las acciones de compensación. Por el lado de PNNC, una vez posea el aval jurídico, procederá a realizar un análisis en el tiempo para ver si los ocupantes son dueños de las mejoras; de igual forma, una vez recibido los predios se gestionará y abrirá con Restitución de tierras los FMI a nombre de PNN.  Anexo 1 Compensaciones (carpeta con archivos de avance de gestión).
</t>
    </r>
    <r>
      <rPr>
        <b/>
        <sz val="10"/>
        <rFont val="Arial Narrow"/>
        <family val="2"/>
      </rPr>
      <t>Transferencias del Sector Eléctrico</t>
    </r>
    <r>
      <rPr>
        <sz val="10"/>
        <rFont val="Arial Narrow"/>
        <family val="2"/>
      </rPr>
      <t xml:space="preserve">: Se continua con el proceso de publicación en el SGI del procedimiento y dos formatos para el seguimiento a las liquidaciones de TSE y cartera con las Autoridades Ambientales, se está a la espera de aprobación por parte de la OAP. Se hizo reunión con el IGAC y se mostraron avances en los procesos de certificación, con ENEL, Cedenar, Aes Chivor, Celsia, todos pendientes de pago anticipado de la certificación, para que el IGAC emita formalmente el documento correspondiente. Se tuvo reunión con la SGMAP con miras a avanzar en la construcción conjunta de la lista referente de proyectos hidroeléctricos de PNNC; se hizo propuesta de oficio que enviaría la SGMAP a la autoridades ambientales. Anexo 2 TSE (carpeta con archivos de avance de gestión, versiones borrador y final para aprobación). 
</t>
    </r>
    <r>
      <rPr>
        <b/>
        <sz val="10"/>
        <rFont val="Arial Narrow"/>
        <family val="2"/>
      </rPr>
      <t>Pago por Servicios Ambientales</t>
    </r>
    <r>
      <rPr>
        <sz val="10"/>
        <rFont val="Arial Narrow"/>
        <family val="2"/>
      </rPr>
      <t>: El Fondo Colombia Sostenible aprobó finalmente el tablero de control que contiene las actividades de implementación del esquema de PSA, para lo cual se hizo una reunión de coordinación y organización para el inicio de las actividades por parte de la entidad implementadora “La Palmita” y llevar a cabo la ejecución proyectada del esquema. Para tal fin se realizó reunión preparatoria en la cual se definieron las actividades a ejecutar y las primeras fechas y programación de socialización en especial con la comunidad beneficiaria del proyecto. Anexo 3 PSA (carpeta con archivos de avance de gestión, versión borrador de la minuta).</t>
    </r>
  </si>
  <si>
    <r>
      <rPr>
        <b/>
        <sz val="11"/>
        <rFont val="Arial Narrow"/>
        <family val="2"/>
      </rPr>
      <t xml:space="preserve">SSNA: </t>
    </r>
    <r>
      <rPr>
        <sz val="11"/>
        <rFont val="Arial Narrow"/>
        <family val="2"/>
      </rPr>
      <t>En la Pagina Web e Intranet de la Entidad se encuentra a disposicion de todos sus colaboradores, los lineamientos estandarizados y documentos necesarios para la tematica Conflicto de Intereses, recopilados en un procedimiento para ser implementado y ejecutado según la necesidad u ocurrencia del tema. La SSNA confirmó que dicha información se encuentra actualizada y se puede acceder a ella en cualquier momento. Como refuerzo a esta temática, la Entidad también envia recordatorios vía Mail a todos sus colaboradores. Anexo 1 Publicación procedimiento Conflicto de Intereses GTH_PR_ 30. Anexo 2 Publicación formatos relacionados. Anexo 3 Correo Parques Recordatorio 1. (evidencia con fecha de finales de agosto dado que por la fecha del monitoreo anterior no se alcanzó a presentar).  Anexo 4 Correo Parques Recordatorio 2.</t>
    </r>
  </si>
  <si>
    <r>
      <rPr>
        <b/>
        <sz val="11"/>
        <rFont val="Arial Narrow"/>
        <family val="2"/>
      </rPr>
      <t>SSNA:</t>
    </r>
    <r>
      <rPr>
        <sz val="11"/>
        <rFont val="Arial Narrow"/>
        <family val="2"/>
      </rPr>
      <t xml:space="preserve"> En atención a los requerimientos de los aliados Sociedad Hotelera Tequendama S.A. en PNN Tayrona y Fundación Semillas del Futuro en SFF Otún Quimbaya, se realizarón reuniones e intercambio de versiones de documentos relacionados con aportes y comentarios de las partes interesadas. . Anexo 1 Invitación_seguimiento convenio 005 Otun Quimbaya 181122. Anexo 2 Correos revision acta 4 comite seguimiento SHT. Anexo 3 Correos revision acta 5 comite seguimiento SHT.</t>
    </r>
  </si>
  <si>
    <t xml:space="preserve">
PNN Churumbelos: 50%
PNN Alto Fragua: 50%
PNN Cahuinarí: 50%
PNN Amacayacu: 50%
RNN Nukak: 50%
SPM Orito: 50%
PNN Yaigojé Apaporis: 50%
PNN Chiribiquete: 50%
RNN Puinawai: 50%
PNN La Paya: 50%
PNN Río Puré: 50%
</t>
  </si>
  <si>
    <r>
      <rPr>
        <b/>
        <sz val="10"/>
        <color theme="1"/>
        <rFont val="Arial Narrow"/>
        <family val="2"/>
      </rPr>
      <t>DTAM:</t>
    </r>
    <r>
      <rPr>
        <sz val="10"/>
        <color theme="1"/>
        <rFont val="Arial Narrow"/>
        <family val="2"/>
      </rPr>
      <t xml:space="preserve"> 16/11/2022
</t>
    </r>
    <r>
      <rPr>
        <b/>
        <sz val="10"/>
        <color theme="1"/>
        <rFont val="Arial Narrow"/>
        <family val="2"/>
      </rPr>
      <t>DTAO:</t>
    </r>
    <r>
      <rPr>
        <sz val="10"/>
        <color theme="1"/>
        <rFont val="Arial Narrow"/>
        <family val="2"/>
      </rPr>
      <t xml:space="preserve"> 11/11/2022
</t>
    </r>
    <r>
      <rPr>
        <b/>
        <sz val="10"/>
        <color theme="1"/>
        <rFont val="Arial Narrow"/>
        <family val="2"/>
      </rPr>
      <t>DTCA:</t>
    </r>
    <r>
      <rPr>
        <sz val="10"/>
        <color theme="1"/>
        <rFont val="Arial Narrow"/>
        <family val="2"/>
      </rPr>
      <t xml:space="preserve"> 11/11/2022
</t>
    </r>
    <r>
      <rPr>
        <b/>
        <sz val="10"/>
        <color theme="1"/>
        <rFont val="Arial Narrow"/>
        <family val="2"/>
      </rPr>
      <t>DTAN:</t>
    </r>
    <r>
      <rPr>
        <sz val="10"/>
        <color theme="1"/>
        <rFont val="Arial Narrow"/>
        <family val="2"/>
      </rPr>
      <t xml:space="preserve"> 18/11/2022
</t>
    </r>
    <r>
      <rPr>
        <b/>
        <sz val="10"/>
        <color theme="1"/>
        <rFont val="Arial Narrow"/>
        <family val="2"/>
      </rPr>
      <t>DTOR:</t>
    </r>
    <r>
      <rPr>
        <sz val="10"/>
        <color theme="1"/>
        <rFont val="Arial Narrow"/>
        <family val="2"/>
      </rPr>
      <t xml:space="preserve"> 21/11/2022
</t>
    </r>
    <r>
      <rPr>
        <b/>
        <sz val="10"/>
        <color theme="1"/>
        <rFont val="Arial Narrow"/>
        <family val="2"/>
      </rPr>
      <t>DTPA :</t>
    </r>
    <r>
      <rPr>
        <sz val="10"/>
        <color theme="1"/>
        <rFont val="Arial Narrow"/>
        <family val="2"/>
      </rPr>
      <t xml:space="preserve"> 29/11/2022</t>
    </r>
  </si>
  <si>
    <r>
      <rPr>
        <b/>
        <sz val="11"/>
        <rFont val="Arial Narrow"/>
        <family val="2"/>
      </rPr>
      <t>PNN Churumbelos</t>
    </r>
    <r>
      <rPr>
        <sz val="11"/>
        <rFont val="Arial Narrow"/>
        <family val="2"/>
      </rPr>
      <t xml:space="preserve">: PNN Churumbelos: Con memorando 20225180005073 de septiembre 29 de 2022 se envia a DTAM informe de PVC III Trimestre (Anexo 1_memorando 20225180005073 de septiembre 29 de 2022.  Anexo 2_ Informe PVC  iII trimestre de 2022. Anexo 3_Informe SICOSMART de IIi trimestre de 2022).
</t>
    </r>
    <r>
      <rPr>
        <b/>
        <sz val="11"/>
        <rFont val="Arial Narrow"/>
        <family val="2"/>
      </rPr>
      <t>PNN Alto Fragua</t>
    </r>
    <r>
      <rPr>
        <sz val="11"/>
        <rFont val="Arial Narrow"/>
        <family val="2"/>
      </rPr>
      <t xml:space="preserve">: Remitió a la DTAM  (Anexo 1memorando 20225160005003 el  10/11/2022) informe de implementación del protocolo correspondiente al periodo año mayo- noviembre 2022. (Anexo_2_Orfeo e informe protocolo). 
</t>
    </r>
    <r>
      <rPr>
        <b/>
        <sz val="11"/>
        <rFont val="Arial Narrow"/>
        <family val="2"/>
      </rPr>
      <t>PNN Cahuinarí</t>
    </r>
    <r>
      <rPr>
        <sz val="11"/>
        <rFont val="Arial Narrow"/>
        <family val="2"/>
      </rPr>
      <t xml:space="preserve">: De acuerdo con la información de PVC enviada por el parque para el tercer trimestre de 2022, en cuanto a los datos sistematizados en la herramienta SICO SMART, desde el GGCI del 5 de julio de 2022 al 18 de septiembre de 2022, se identificó lo siguiente:
.      Se identificaron un total de 6 recorridos, Se identifica buena consistencia espacial en los recorridos realizados, sin embargo, algunos recorridos no tienen asociados tracks (se exceptúa la observación en los recorridos realizados a partir de sensores remotos).   Se tomaron 68 OBSERVACIONES. ·       Se identifica buena consistencia espacial en las observaciones registradas en la plataforma.
·       Se identifica buena consistencia temática en las observaciones registradas en la plataforma. ·        Para este trimestre no se registraron datos relacionados con presiones.  Anexo 1. informe-gestion-pvc-3-trimestre-2022, Anexo 2. correo-validacion-dtam, Anexo 3. recorrido-1, Anexo 4. recorrido-2, Anexo 5. recorrido-3, Anexo 6. recorrido-4, Anexo 7. recorrido-5, Anexo 8. recorrido-6 
</t>
    </r>
    <r>
      <rPr>
        <b/>
        <sz val="11"/>
        <rFont val="Arial Narrow"/>
        <family val="2"/>
      </rPr>
      <t>PNN Amacyacu</t>
    </r>
    <r>
      <rPr>
        <sz val="11"/>
        <rFont val="Arial Narrow"/>
        <family val="2"/>
      </rPr>
      <t xml:space="preserve">: Durante el periodo objeto del presente seguimiento el equipo del AP lleva a cabo diferentes actividades en materia de prevención control y vigilancia, que son planteadas en el informe correspondiente al tercer trimestre. Vale la pena resaltare los cuatro recorridos terrestres y los dos fluviales, así como el sobrevuelo al AP que permitió identificar actividad minera sobre el Purité y Cotuhé y los análisis con sensores remotos para las presiones identificadas por el nivel central y los nuevos abiertos. También se destacan los talleres que en el marco de la coordinación con Mocagua se llevo a cabo durante el trimestre relacionados con los acuerdos para el aprovechamiento forestal en la zona de traslape con este resguardo. (Anexo 1. Informe Trimestral PVC)
</t>
    </r>
    <r>
      <rPr>
        <b/>
        <sz val="11"/>
        <rFont val="Arial Narrow"/>
        <family val="2"/>
      </rPr>
      <t>RNN Nukak</t>
    </r>
    <r>
      <rPr>
        <sz val="11"/>
        <rFont val="Arial Narrow"/>
        <family val="2"/>
      </rPr>
      <t xml:space="preserve">: El AP desarrolla las acciones de implementación del protocolo con el apoyo de las diferentes herramientas tecnológicas habilitadas para el seguimiento a las presiones antrópicas (SICO SMART y aplicativos) y los informes de PVC. 
Anexo 1. Informe PVC 3re_TRIM_2022. 
Anexo 2. Reporte Sico SMART 3re Tri 
</t>
    </r>
    <r>
      <rPr>
        <b/>
        <sz val="11"/>
        <rFont val="Arial Narrow"/>
        <family val="2"/>
      </rPr>
      <t>SPM Orito</t>
    </r>
    <r>
      <rPr>
        <sz val="11"/>
        <rFont val="Arial Narrow"/>
        <family val="2"/>
      </rPr>
      <t xml:space="preserve">: Se adjunta el Informe del tercer trimestre de Prevención, Vigilancia y Control - P, V y C. Anexo 1 III Informe trimestral PVC, Anexo 2 Espacialización Área AAMB
</t>
    </r>
    <r>
      <rPr>
        <b/>
        <sz val="11"/>
        <rFont val="Arial Narrow"/>
        <family val="2"/>
      </rPr>
      <t>PNN Yaigojé Apaporis:</t>
    </r>
    <r>
      <rPr>
        <sz val="11"/>
        <rFont val="Arial Narrow"/>
        <family val="2"/>
      </rPr>
      <t xml:space="preserve"> Para este cuatrimestre el area protegida realizo el informe de gestion PVC iii trimestre e informe implmentación protocolo PVC con enfasis ejercicio de analisis presiones sobre las PIC. Anexos informes, se da cumplimiento con las acciones requeridas.  Anexo 1 Inf_3erTri2022PVC_PnnYAP
</t>
    </r>
    <r>
      <rPr>
        <b/>
        <sz val="11"/>
        <rFont val="Arial Narrow"/>
        <family val="2"/>
      </rPr>
      <t>PNN Chiribiquete</t>
    </r>
    <r>
      <rPr>
        <sz val="11"/>
        <rFont val="Arial Narrow"/>
        <family val="2"/>
      </rPr>
      <t xml:space="preserve">: se genera informe protocolo PVC Ttercer trimestre. Anexo 1. Inf_PVC_Tercer_trimestre_2022 
</t>
    </r>
    <r>
      <rPr>
        <b/>
        <sz val="11"/>
        <rFont val="Arial Narrow"/>
        <family val="2"/>
      </rPr>
      <t>RNN Puinawai</t>
    </r>
    <r>
      <rPr>
        <sz val="11"/>
        <rFont val="Arial Narrow"/>
        <family val="2"/>
      </rPr>
      <t xml:space="preserve">:  Como se formuló plan de mejoramiento con el GCI con ocasión a esta acción de control , la reserva genera acciones relacionadas con el informe de protocolo de PVC donde se deben articular acciones con la DTAM, en tal sentido se realiza reunion con la Diretora territorial Amazonia (e) y el equipo tecnico de la DTAM se suscribe acta que da cuenta de la ruta a seguir para la elaboracion del documento.  De igual forma  y acorde al plan de mejoramiento, se realiza y se carga el informe de PCV del 1er semestre adjuntado además evidencias que dan cuenta de lo adenatado por la reserva:
Anexo 1. ACTA 001 MESA TRABAJO DTAM_RNN PUINWAI - 01-11-2022. 
Anexo 2. Informe de PVC Puinawai primer semestre 2022
Anexo 2.1. Informe Sobrevuelo 21-24 022022 Amazonia Unidos PNN
Anexo 2.2. Correo - Informe sobrevuelo Amazonia con participación PNN-DTAM
</t>
    </r>
    <r>
      <rPr>
        <b/>
        <sz val="11"/>
        <rFont val="Arial Narrow"/>
        <family val="2"/>
      </rPr>
      <t>PNN La Paya</t>
    </r>
    <r>
      <rPr>
        <sz val="11"/>
        <rFont val="Arial Narrow"/>
        <family val="2"/>
      </rPr>
      <t xml:space="preserve">: Para este periodo los avances se presentan con el tercer  informe de gestión trimestral de PVyC y el informe de implementación del protocolo de PVyC que se realiza de forma anual y la espacialización Área % Autoridad Ambiental año 2022 La Paya, trimestres 1, 2 y 3.  Anexo 1 III Informe trimestral PVC  2022. Anexo 2 Informe Protocolo PVC, Anexo 3 Espacialización Área AAMB
</t>
    </r>
    <r>
      <rPr>
        <b/>
        <sz val="11"/>
        <rFont val="Arial Narrow"/>
        <family val="2"/>
      </rPr>
      <t>PNN Río Puré</t>
    </r>
    <r>
      <rPr>
        <sz val="11"/>
        <rFont val="Arial Narrow"/>
        <family val="2"/>
      </rPr>
      <t xml:space="preserve">: se elaboró el informe de PVC correspondiente al tercer  trimestre 2022. (ANEXO  1 INFORME PVC III TRIM RPU).
</t>
    </r>
  </si>
  <si>
    <r>
      <rPr>
        <b/>
        <sz val="10"/>
        <color theme="1"/>
        <rFont val="Arial Narrow"/>
        <family val="2"/>
      </rPr>
      <t>PNN Churumbelos:</t>
    </r>
    <r>
      <rPr>
        <sz val="10"/>
        <color theme="1"/>
        <rFont val="Arial Narrow"/>
        <family val="2"/>
      </rPr>
      <t xml:space="preserve"> Con memorando 20225180005063 de septiembre 28 de 2022 se envía a DTAM documento de PCRP actualizado  (Anexo1. memorando 20225180005063 de septiembre 28 de 2022 se envía a DTAM documento de PCRP actualizado; Anexo2. PCRP actualizado; anexo3. Matriz de Análisis de Riego Publico). 
</t>
    </r>
    <r>
      <rPr>
        <b/>
        <sz val="10"/>
        <color theme="1"/>
        <rFont val="Arial Narrow"/>
        <family val="2"/>
      </rPr>
      <t>PNN Alto Fragua</t>
    </r>
    <r>
      <rPr>
        <sz val="10"/>
        <color theme="1"/>
        <rFont val="Arial Narrow"/>
        <family val="2"/>
      </rPr>
      <t xml:space="preserve">: El Plan de Contingencia para el riesgo público  fue aprobado el 02/08/2022 con memorando 20221500001653 por la OGR. Una vez aprobado el 04/10/2022 se realiza la socialización del plan al equipo del área. Anexo 1 Asistencia, Anexo 2 Presentacion Socailizacion_Plan_R_Publico_Actualizado.
</t>
    </r>
    <r>
      <rPr>
        <b/>
        <sz val="10"/>
        <color theme="1"/>
        <rFont val="Arial Narrow"/>
        <family val="2"/>
      </rPr>
      <t>PNN Amacayacu</t>
    </r>
    <r>
      <rPr>
        <sz val="10"/>
        <color theme="1"/>
        <rFont val="Arial Narrow"/>
        <family val="2"/>
      </rPr>
      <t xml:space="preserve">: en el primer cuatrimestre el AP realizó socialización de documento aprobado. Durante este periodo no ha habido situaciones que ameriten la activación del plan. sin embargo no hay avances que reportar se hace descripció de avances para este III cuatrimestre. 
</t>
    </r>
    <r>
      <rPr>
        <b/>
        <sz val="10"/>
        <color theme="1"/>
        <rFont val="Arial Narrow"/>
        <family val="2"/>
      </rPr>
      <t>PNN Cahuinarí</t>
    </r>
    <r>
      <rPr>
        <sz val="10"/>
        <color theme="1"/>
        <rFont val="Arial Narrow"/>
        <family val="2"/>
      </rPr>
      <t xml:space="preserve">: Acción cumplida cuatrimestre pasado.
</t>
    </r>
    <r>
      <rPr>
        <b/>
        <sz val="10"/>
        <color theme="1"/>
        <rFont val="Arial Narrow"/>
        <family val="2"/>
      </rPr>
      <t>RNN Nukak</t>
    </r>
    <r>
      <rPr>
        <sz val="10"/>
        <color theme="1"/>
        <rFont val="Arial Narrow"/>
        <family val="2"/>
      </rPr>
      <t xml:space="preserve">: Con memorando 20225240006273 del 31 de octubre de 2022 se envió a la DTAM la actualización acorde al procedimiento del documento PCRP del RNN Nukak, para los trámites correspondientes para su revisión, ajustes y/o aprobación
Anexo 1. Memorando 20225240006273 - 311022- Actualizacion PCRP-2022
</t>
    </r>
    <r>
      <rPr>
        <b/>
        <sz val="10"/>
        <color theme="1"/>
        <rFont val="Arial Narrow"/>
        <family val="2"/>
      </rPr>
      <t>SPM Orito</t>
    </r>
    <r>
      <rPr>
        <sz val="10"/>
        <color theme="1"/>
        <rFont val="Arial Narrow"/>
        <family val="2"/>
      </rPr>
      <t xml:space="preserve">: acción cumplida el cuatrimestre pasado.
</t>
    </r>
    <r>
      <rPr>
        <b/>
        <sz val="10"/>
        <color theme="1"/>
        <rFont val="Arial Narrow"/>
        <family val="2"/>
      </rPr>
      <t>PNN Río Puré</t>
    </r>
    <r>
      <rPr>
        <sz val="10"/>
        <color theme="1"/>
        <rFont val="Arial Narrow"/>
        <family val="2"/>
      </rPr>
      <t xml:space="preserve">: Se genera socialización del PCRP del PNN Río Puré. Anexo 1 socialización PCRP PNN RIO PURE
</t>
    </r>
    <r>
      <rPr>
        <b/>
        <sz val="10"/>
        <color theme="1"/>
        <rFont val="Arial Narrow"/>
        <family val="2"/>
      </rPr>
      <t>PNN Yaigojé Apaporis</t>
    </r>
    <r>
      <rPr>
        <sz val="10"/>
        <color theme="1"/>
        <rFont val="Arial Narrow"/>
        <family val="2"/>
      </rPr>
      <t xml:space="preserve">: se realiza ejercicio de análisis situaciones de riesgo público con todo el equipo del área protegida, con sus respectivas acciones de prevención, se socializa el PCRP a todo el equipo en este espacio, se da cumplimiento con las acciones. Anexo 1 registro asistencia socialización RP, Anexo 2 memoria_ taller análisis situaciones RP
</t>
    </r>
    <r>
      <rPr>
        <b/>
        <sz val="10"/>
        <color theme="1"/>
        <rFont val="Arial Narrow"/>
        <family val="2"/>
      </rPr>
      <t>PNN Chiribiquete</t>
    </r>
    <r>
      <rPr>
        <sz val="10"/>
        <color theme="1"/>
        <rFont val="Arial Narrow"/>
        <family val="2"/>
      </rPr>
      <t xml:space="preserve">: El 9 de septiembre se socializo el PCRP con el equipo del sector San Vicente del Caguán. Anexo 1 Asisrtencia socialización_SVC PCRP_09092022 y el 30 del mismo mes en el sector de Solano donde se enfatiza sobre las medidas, comportamiento general y recomendaciones, que se deben adoptar en actividades que se desarrollan en el AP, en aras de prevenir situaciones de riesgo que puedan afectar al equipo del Parque. sx. Anexo 2 Socialización RP_Solano Caquetá
</t>
    </r>
    <r>
      <rPr>
        <b/>
        <sz val="10"/>
        <color theme="1"/>
        <rFont val="Arial Narrow"/>
        <family val="2"/>
      </rPr>
      <t>RNN Puinawai</t>
    </r>
    <r>
      <rPr>
        <sz val="10"/>
        <color theme="1"/>
        <rFont val="Arial Narrow"/>
        <family val="2"/>
      </rPr>
      <t xml:space="preserve">: acción cumplida cuatrimestre pasado.
</t>
    </r>
    <r>
      <rPr>
        <b/>
        <sz val="10"/>
        <color theme="1"/>
        <rFont val="Arial Narrow"/>
        <family val="2"/>
      </rPr>
      <t>PNN La Paya</t>
    </r>
    <r>
      <rPr>
        <sz val="10"/>
        <color theme="1"/>
        <rFont val="Arial Narrow"/>
        <family val="2"/>
      </rPr>
      <t>: Para este periodo el área protegida realiza socialización del PCRP 2022 al interior del equipo de trabajo del Anexo 1 Socialización PCRP 2022 equipo.</t>
    </r>
  </si>
  <si>
    <r>
      <t xml:space="preserve">PNN Churumbelos: </t>
    </r>
    <r>
      <rPr>
        <sz val="10"/>
        <color theme="1"/>
        <rFont val="Arial Narrow"/>
        <family val="2"/>
      </rPr>
      <t>50%</t>
    </r>
    <r>
      <rPr>
        <b/>
        <sz val="10"/>
        <color theme="1"/>
        <rFont val="Arial Narrow"/>
        <family val="2"/>
      </rPr>
      <t xml:space="preserve">
PNN Alto Fragua: </t>
    </r>
    <r>
      <rPr>
        <sz val="10"/>
        <color theme="1"/>
        <rFont val="Arial Narrow"/>
        <family val="2"/>
      </rPr>
      <t>50%</t>
    </r>
    <r>
      <rPr>
        <b/>
        <sz val="10"/>
        <color theme="1"/>
        <rFont val="Arial Narrow"/>
        <family val="2"/>
      </rPr>
      <t xml:space="preserve">
PNN Amacayacu:</t>
    </r>
    <r>
      <rPr>
        <sz val="10"/>
        <color theme="1"/>
        <rFont val="Arial Narrow"/>
        <family val="2"/>
      </rPr>
      <t xml:space="preserve"> 50%
</t>
    </r>
    <r>
      <rPr>
        <b/>
        <sz val="10"/>
        <color theme="1"/>
        <rFont val="Arial Narrow"/>
        <family val="2"/>
      </rPr>
      <t xml:space="preserve">PNN Cahuinarí: </t>
    </r>
    <r>
      <rPr>
        <sz val="10"/>
        <color theme="1"/>
        <rFont val="Arial Narrow"/>
        <family val="2"/>
      </rPr>
      <t>50%</t>
    </r>
    <r>
      <rPr>
        <b/>
        <sz val="10"/>
        <color theme="1"/>
        <rFont val="Arial Narrow"/>
        <family val="2"/>
      </rPr>
      <t xml:space="preserve">
RNN Nukak: 50%
SPM orito:</t>
    </r>
    <r>
      <rPr>
        <sz val="10"/>
        <color theme="1"/>
        <rFont val="Arial Narrow"/>
        <family val="2"/>
      </rPr>
      <t xml:space="preserve"> 50%</t>
    </r>
    <r>
      <rPr>
        <b/>
        <sz val="10"/>
        <color theme="1"/>
        <rFont val="Arial Narrow"/>
        <family val="2"/>
      </rPr>
      <t xml:space="preserve">
PNN Río Puré: 50%
PNN Yaigojé Apaporis: 50%
PNN Chiribiquete: 50%
RNN Puinawai: 50%
PNN La Paya: 50%
</t>
    </r>
  </si>
  <si>
    <r>
      <rPr>
        <b/>
        <sz val="10"/>
        <color theme="1"/>
        <rFont val="Arial Narrow"/>
        <family val="2"/>
      </rPr>
      <t>PNN Churumbelos:</t>
    </r>
    <r>
      <rPr>
        <sz val="10"/>
        <color theme="1"/>
        <rFont val="Arial Narrow"/>
        <family val="2"/>
      </rPr>
      <t xml:space="preserve"> Con oficios se envía a las diferentes alcaldías con injerencia en el PNNSCHAW copia del PECDN para sus respectivos aportes (Anexo 1. oficio 20225180001401 de octubre 26 de 2022 a alcaldía de Palestina; Anexo2.  oficio 20225180001411 de octubre 26 de 2022 a alcaldía de Acevedo; Anexo 3.oficio 20225180001421 de octubre 26 de 2022 a alcaldía de Santa Rosa; Anexo 4. oficio 20225180001431 de octubre 26 de 2022 a alcaldía de Piamonte; Anexo 5. oficio 20225180001421 de octubre 26 de 2022 a alcaldía de San José del Fragua; Anexo 6. oficio 20225180001451 de octubre 26 de 2022 a alcaldía de Mocoa;  
</t>
    </r>
    <r>
      <rPr>
        <b/>
        <sz val="10"/>
        <color theme="1"/>
        <rFont val="Arial Narrow"/>
        <family val="2"/>
      </rPr>
      <t>PNN Alto Fragua</t>
    </r>
    <r>
      <rPr>
        <sz val="10"/>
        <color theme="1"/>
        <rFont val="Arial Narrow"/>
        <family val="2"/>
      </rPr>
      <t xml:space="preserve">: El área protegida cumplió la acción en el segundo reporte cuatrimestral
</t>
    </r>
    <r>
      <rPr>
        <b/>
        <sz val="10"/>
        <color theme="1"/>
        <rFont val="Arial Narrow"/>
        <family val="2"/>
      </rPr>
      <t>PNN Amacayacu</t>
    </r>
    <r>
      <rPr>
        <sz val="10"/>
        <color theme="1"/>
        <rFont val="Arial Narrow"/>
        <family val="2"/>
      </rPr>
      <t xml:space="preserve">: Durante el perdiodo objeto del presente seguimiento, el equipo del AP envía el documento a la DTAM atendiendo los requerimientos de la oficina de gestión del Riesgo. posteriormente la dirección territorial envía para aprobación a la OGR, quienes para mediados de noviembre responden siendo necesario nuevamente adelantar algunos ajustes. Por este motivo el AP solicita ampliación para la echa de finalización de este compromiso inicialmente considerado para finales de noviembre. Anexo 1 envío  PCDNIF para aprobación OGR DTAM, Anexo 2 respuesta OGR Ajustes PECDNIF.
</t>
    </r>
    <r>
      <rPr>
        <b/>
        <sz val="10"/>
        <color theme="1"/>
        <rFont val="Arial Narrow"/>
        <family val="2"/>
      </rPr>
      <t>PNN Cahuinarí</t>
    </r>
    <r>
      <rPr>
        <sz val="10"/>
        <color theme="1"/>
        <rFont val="Arial Narrow"/>
        <family val="2"/>
      </rPr>
      <t xml:space="preserve">: Esta acción se ejecutó en el cuatrimestre anterior, sin embargo, se hacen gestiones para otras socializaciones, es así que se socializa mediente oficio el PECDN del PNN cAHUINARÍ a la Gobernación de Amazonas y se pide espacio para poder llevar a cabo una socialización presnecial.   Anexo 1. Oficio-gobernación-10-10-2022..
</t>
    </r>
    <r>
      <rPr>
        <b/>
        <sz val="10"/>
        <color theme="1"/>
        <rFont val="Arial Narrow"/>
        <family val="2"/>
      </rPr>
      <t>RNN Nukak</t>
    </r>
    <r>
      <rPr>
        <sz val="10"/>
        <color theme="1"/>
        <rFont val="Arial Narrow"/>
        <family val="2"/>
      </rPr>
      <t xml:space="preserve">: Se realiza la socialización del Plan de Emergencias y Contingencias de Desastres Naturales de la RNN Nukak, con los concejos Municipales de gestión del riesgo de los Municipios de San José del Guaviare, El Retorno, Miraflores, y Carurú en el Vaupés. 
Anexo 1. Listado de asistencia de la socialización PECDNS
</t>
    </r>
    <r>
      <rPr>
        <b/>
        <sz val="10"/>
        <color theme="1"/>
        <rFont val="Arial Narrow"/>
        <family val="2"/>
      </rPr>
      <t>SPM Orito</t>
    </r>
    <r>
      <rPr>
        <sz val="10"/>
        <color theme="1"/>
        <rFont val="Arial Narrow"/>
        <family val="2"/>
      </rPr>
      <t xml:space="preserve">: las acciones de socialización se cumplieron en el primer cuatrimestre, y acorde al procedimiento el documento PECDN lo estamos actualizando acorde al procedimiento, enviado a la DTAM mediante Memorando No. 20225190004713,. Anexo 1_08_02_2022_Memo-envío PECDNS Actualizado-SFPMOIA
</t>
    </r>
    <r>
      <rPr>
        <b/>
        <sz val="10"/>
        <color theme="1"/>
        <rFont val="Arial Narrow"/>
        <family val="2"/>
      </rPr>
      <t>PNN Río Puré</t>
    </r>
    <r>
      <rPr>
        <sz val="10"/>
        <color theme="1"/>
        <rFont val="Arial Narrow"/>
        <family val="2"/>
      </rPr>
      <t xml:space="preserve">: Se genera socialización del documento PECDN con la UDGRD de la Gobernación del Amazonas. Anexo 1 Socialización del documento PECDN PNN RIO PURE 
</t>
    </r>
    <r>
      <rPr>
        <b/>
        <sz val="10"/>
        <color theme="1"/>
        <rFont val="Arial Narrow"/>
        <family val="2"/>
      </rPr>
      <t>PNN Yaigojé Apaporis</t>
    </r>
    <r>
      <rPr>
        <sz val="10"/>
        <color theme="1"/>
        <rFont val="Arial Narrow"/>
        <family val="2"/>
      </rPr>
      <t xml:space="preserve">: Se envía memorando número 20225150004903 en respuesta al memorando 20221500001823, en el cual se solicita espacio técnico junto con la Subdirección de gestión y manejo, Estrategias especiales de manejo y Prevención, vigilancia y control de la Dirección territorial Amazonía, con el objetivo de revisar dicho procedimiento en relación al documento PECDNS. Anexo 1 Memorando 20225150004903 Respuesta memorando 20221500001823.
</t>
    </r>
    <r>
      <rPr>
        <b/>
        <sz val="10"/>
        <color theme="1"/>
        <rFont val="Arial Narrow"/>
        <family val="2"/>
      </rPr>
      <t>PNN Chiribiquete</t>
    </r>
    <r>
      <rPr>
        <sz val="10"/>
        <color theme="1"/>
        <rFont val="Arial Narrow"/>
        <family val="2"/>
      </rPr>
      <t xml:space="preserve">: Mediante memorando 20225050001493 del 1/11/2022 se remitió a la OGR por parte de la DTAM el  Plan de Emergencias por Desastres Naturales y Socionaturales del PNN Serranía de Chiribiquete. se iniciara la fase de socialización con los entidades territoriales.  Anexo 1. Memorando entrega PECNDS a OGR
</t>
    </r>
    <r>
      <rPr>
        <b/>
        <sz val="10"/>
        <color theme="1"/>
        <rFont val="Arial Narrow"/>
        <family val="2"/>
      </rPr>
      <t>RNN Puinawai</t>
    </r>
    <r>
      <rPr>
        <sz val="10"/>
        <color theme="1"/>
        <rFont val="Arial Narrow"/>
        <family val="2"/>
      </rPr>
      <t xml:space="preserve">: Dando continuidad al plan de mejoramiento, donde se identifican acciones relacionadas con el informe de protocolo de PVC donde se deben articular acciones con la DTAM, en tal sentido se realiza reunión con la Directora territorial Amazonia (E) y el equipo técnico de la DTAM se suscribe acta que da cuenta de la ruta a seguir para la elaboración del documento.  
Anexo 1. ACTA 001 MESA TRABAJO DTAM_RNN PUINWAI - 01-11-2022. 
</t>
    </r>
    <r>
      <rPr>
        <b/>
        <sz val="10"/>
        <color theme="1"/>
        <rFont val="Arial Narrow"/>
        <family val="2"/>
      </rPr>
      <t>PNN La Paya</t>
    </r>
    <r>
      <rPr>
        <sz val="10"/>
        <color theme="1"/>
        <rFont val="Arial Narrow"/>
        <family val="2"/>
      </rPr>
      <t>: Como se menciona en el periodo el Área protegida realiza los ajustes al Plan de Emergencias y Contingencias por Desastres Naturales y Socionaturales - PECDNS PNN La Paya 2022, de acuerdo a los comentarios realizados por la Oficina de Gestión del Riesgo de PNNC y se remite a la DTAM mediante memorando de Orfeo 20225200006403 de fecha 21 de septiembre de 2022, para la respectiva revisión y posterior envío a la OGR de nivel central de ONNC para su aprobación. 
Posteriormente el Área protegida genera impulso a la DTAM mediante memorando de Orfeo 20225200006603 de fecha 02 de noviembre de 2022, para que informen al Área protegida el estado de avance del PECDNS del PNN La Paya 2022, enviado desde el 21 de septiembre de 2022 con los ajustes requeridos para su aprobación, teniendo en cuenta que este documento es insumo para el reporte en el mapa de Riesgos y Oportunidades. Anexo 1Orfeo 20225200006403 Remisión PECDNS sep, Anexo 2 Correo Solicitud seguimiento documento, Anexo 3Orfeo 20225200006603 de Impulso PECDNS.</t>
    </r>
  </si>
  <si>
    <r>
      <rPr>
        <b/>
        <sz val="10"/>
        <color theme="1"/>
        <rFont val="Arial Narrow"/>
        <family val="2"/>
      </rPr>
      <t>PNN Churumbelos:</t>
    </r>
    <r>
      <rPr>
        <sz val="10"/>
        <color theme="1"/>
        <rFont val="Arial Narrow"/>
        <family val="2"/>
      </rPr>
      <t xml:space="preserve"> los días 11 y 12 de octubre de 2022, se realiza inducción a nuevos integrantes del Grupo de trabajo, en el marco de la reunión se socializa PECDN a los nuevos integrantes (Anexo1. Acta 37_inducción PNNSCHAW_11 y 12 octubre 2022  
</t>
    </r>
    <r>
      <rPr>
        <b/>
        <sz val="10"/>
        <color theme="1"/>
        <rFont val="Arial Narrow"/>
        <family val="2"/>
      </rPr>
      <t>PNN Alto Fragua</t>
    </r>
    <r>
      <rPr>
        <sz val="10"/>
        <color theme="1"/>
        <rFont val="Arial Narrow"/>
        <family val="2"/>
      </rPr>
      <t xml:space="preserve">: El área protegida cumplió la acción en el segundo reporte cuatrimestral
</t>
    </r>
    <r>
      <rPr>
        <b/>
        <sz val="10"/>
        <color theme="1"/>
        <rFont val="Arial Narrow"/>
        <family val="2"/>
      </rPr>
      <t xml:space="preserve">PNN Amacayacu: </t>
    </r>
    <r>
      <rPr>
        <sz val="10"/>
        <color theme="1"/>
        <rFont val="Arial Narrow"/>
        <family val="2"/>
      </rPr>
      <t xml:space="preserve">Durante el perdiodo objeto del presente seguimiento, el equipo del AP envía el documento a la DTAM atendiendo los requerimientos de la oficina de gestión del Riesgo. posteriormente la dirección territorial envía para aprobación a la OGR, quienes para mediados de noviembre responden siendo necesario nuevamente adelantar algunos ajustes. Por este motivo el AP solicita ampliación para la echa de finalización de este compromiso inicialmente considerado para finales de noviembre. Anexo 1 envío  PCDNIF para aprobación OGR DTAM, Anexo 2 respuesta OGR Ajustes PECDNIF.
</t>
    </r>
    <r>
      <rPr>
        <b/>
        <sz val="10"/>
        <color theme="1"/>
        <rFont val="Arial Narrow"/>
        <family val="2"/>
      </rPr>
      <t>PNN  Cahuinarí</t>
    </r>
    <r>
      <rPr>
        <sz val="10"/>
        <color theme="1"/>
        <rFont val="Arial Narrow"/>
        <family val="2"/>
      </rPr>
      <t xml:space="preserve">: Se adelanta la socialización del PECDNSN-PNNCAH el 21 de septiembre de 2022 Anexo 1 asistencia-socialización-pecdnsn-21-9-2022
</t>
    </r>
    <r>
      <rPr>
        <b/>
        <sz val="10"/>
        <color theme="1"/>
        <rFont val="Arial Narrow"/>
        <family val="2"/>
      </rPr>
      <t>RNN Nukak</t>
    </r>
    <r>
      <rPr>
        <sz val="10"/>
        <color theme="1"/>
        <rFont val="Arial Narrow"/>
        <family val="2"/>
      </rPr>
      <t xml:space="preserve">: Se realiza comité técnico y en este se retoma las acciones que adelanta la reserva, encontrando que el documento PECDN fue socializado en el primer cuatrimestre al interior del equipo de Área protegida. El PECDNS está vigente y en implementación de acuerdo a las acciones establecidas en el cronograma de actividades.
Anexo 2. Acta Quinto comité RNN Nukak 31082022
</t>
    </r>
    <r>
      <rPr>
        <b/>
        <sz val="10"/>
        <color theme="1"/>
        <rFont val="Arial Narrow"/>
        <family val="2"/>
      </rPr>
      <t>SPM Orito</t>
    </r>
    <r>
      <rPr>
        <sz val="10"/>
        <color theme="1"/>
        <rFont val="Arial Narrow"/>
        <family val="2"/>
      </rPr>
      <t xml:space="preserve">: se realiza socialización del PECDN  del SPM  orito al interior del equipo. Anexo 1_ Acta socialización del PECDNS-SFPMOIA al equipo del AP.
</t>
    </r>
    <r>
      <rPr>
        <b/>
        <sz val="10"/>
        <color theme="1"/>
        <rFont val="Arial Narrow"/>
        <family val="2"/>
      </rPr>
      <t>PNN Río Puré</t>
    </r>
    <r>
      <rPr>
        <sz val="10"/>
        <color theme="1"/>
        <rFont val="Arial Narrow"/>
        <family val="2"/>
      </rPr>
      <t xml:space="preserve">: El PECDN que ya se había socializado con el equipo se empezó a implementar mediante el simulacro de acción ante eventos naturales como sismos. ANEXO 1 Fotomemoria del simulacro
</t>
    </r>
    <r>
      <rPr>
        <b/>
        <sz val="10"/>
        <color theme="1"/>
        <rFont val="Arial Narrow"/>
        <family val="2"/>
      </rPr>
      <t>PNN Yaigojé Apaporis</t>
    </r>
    <r>
      <rPr>
        <sz val="10"/>
        <color theme="1"/>
        <rFont val="Arial Narrow"/>
        <family val="2"/>
      </rPr>
      <t xml:space="preserve">: Se realiza socialización del documento PECDNS con el equipo del área protegida. Anexo 1 Lista asistencia socialización PCEDNS PNNYAP
</t>
    </r>
    <r>
      <rPr>
        <b/>
        <sz val="10"/>
        <color theme="1"/>
        <rFont val="Arial Narrow"/>
        <family val="2"/>
      </rPr>
      <t>PNN Chiribiquete</t>
    </r>
    <r>
      <rPr>
        <sz val="10"/>
        <color theme="1"/>
        <rFont val="Arial Narrow"/>
        <family val="2"/>
      </rPr>
      <t xml:space="preserve">: Mediante memorando 20225050001493 del 1/11/2022 se remitió a la OGR por parte de la DTAM el  Plan de Emergencias por Desastres Naturales y Socionaturales del PNN Serranía de Chiribiquete. Por consiguiente hasta tanto esté aprobado el documento, no se podrá socializar. Como evidencia de la gestión adjuntamos ORFEO de remisión a la OGR  Anexo 1. Memorando entrega PECNDS 
</t>
    </r>
    <r>
      <rPr>
        <b/>
        <sz val="10"/>
        <color theme="1"/>
        <rFont val="Arial Narrow"/>
        <family val="2"/>
      </rPr>
      <t>RNN Puinawai</t>
    </r>
    <r>
      <rPr>
        <sz val="10"/>
        <color theme="1"/>
        <rFont val="Arial Narrow"/>
        <family val="2"/>
      </rPr>
      <t xml:space="preserve">: Dando continuidad al plan de mejoramiento, donde se identifican acciones relacionadas con el informe de protocolo de PVC donde se deben articular acciones con la DTAM, en tal sentido se realiza reunión con la Directora territorial Amazonia (e) y el equipo técnico de la DTAM se suscribe acta que da cuenta de la ruta a seguir para la elaboración del documento.  
Anexo 1. ACTA 001 MESA TRABAJO DTAM_RNN PUINWAI - 01-11-2022. 
</t>
    </r>
    <r>
      <rPr>
        <b/>
        <sz val="10"/>
        <color theme="1"/>
        <rFont val="Arial Narrow"/>
        <family val="2"/>
      </rPr>
      <t>PNN La Paya</t>
    </r>
    <r>
      <rPr>
        <sz val="10"/>
        <color theme="1"/>
        <rFont val="Arial Narrow"/>
        <family val="2"/>
      </rPr>
      <t>: Como se menciona en la descripción anterior, el documento Plan de Emergencias y Contingencias por Desastres Naturales y Socionaturales - PECDNS del PNN La Paya 2022, se encuentra en revisión para su aprobación, remitido a la DTAM mediante memorando de Orfeo 20225200006403 de fecha 21 de septiembre de 2022, para la respectiva revisión y posterior envío a la OGR de nivel central de ONNC para su aprobación.  Posteriormente el Área protegida genera impulso a la DTAM mediante memorando de Orfeo 20225200006603 de fecha 02 de noviembre de 2022, para que informen al Área protegida el estado de avance del PECDNS del PNN La Paya 2022, enviado desde el 21 de septiembre de 2022 con los ajustes requeridos para su aprobación, teniendo en cuenta que este documento es insumo para el reporte en el mapa de Riesgos y Oportunidades. Anexo 1Orfeo 20225200006403 Remisión PECDNS sep, Anexo 2 Correo Solicitud seguimiento documento, Anexo 3Orfeo 20225200006603 de Impulso PECDNS.</t>
    </r>
  </si>
  <si>
    <r>
      <rPr>
        <b/>
        <sz val="10"/>
        <color theme="1"/>
        <rFont val="Arial Narrow"/>
        <family val="2"/>
      </rPr>
      <t>PNN Churumbelos</t>
    </r>
    <r>
      <rPr>
        <sz val="10"/>
        <color theme="1"/>
        <rFont val="Arial Narrow"/>
        <family val="2"/>
      </rPr>
      <t xml:space="preserve">: Con memorando 20225180005103 de septiembre 29 de 2022 se envía a DTAM Tercer informe de implementación de PECDN con sus anexos (Anexo1. memorando 20225180005103 de septiembre 29 de 2022; Anexo2. PNNSCHAW_tercer avance Implementación PECDN ); con memorando 20225180005103  de septiembre 12 de 2022  se solicita a DTAM sobre aprobación de PECDN actualizado Anexo  3. memorando 20225180005103  de septiembre 12 de 2022) 
</t>
    </r>
    <r>
      <rPr>
        <b/>
        <sz val="10"/>
        <color theme="1"/>
        <rFont val="Arial Narrow"/>
        <family val="2"/>
      </rPr>
      <t>PNN Alto Fragua</t>
    </r>
    <r>
      <rPr>
        <sz val="10"/>
        <color theme="1"/>
        <rFont val="Arial Narrow"/>
        <family val="2"/>
      </rPr>
      <t xml:space="preserve">: Mediante el memorando 20225160004993 del 09/11/202 se remite a la DTAM el informe de implementación del PECDN, con corte al mes de noviembre de 2022 (Anexo 1 Memorando e informe implementación). 
</t>
    </r>
    <r>
      <rPr>
        <b/>
        <sz val="10"/>
        <color theme="1"/>
        <rFont val="Arial Narrow"/>
        <family val="2"/>
      </rPr>
      <t>PNN Amacayacu:</t>
    </r>
    <r>
      <rPr>
        <sz val="10"/>
        <color theme="1"/>
        <rFont val="Arial Narrow"/>
        <family val="2"/>
      </rPr>
      <t xml:space="preserve"> Durante el periodo objeto del presente seguimiento, el equipo del AP envía el documento a la DTAM atendiendo los requerimientos de la oficina de gestión del Riesgo. posteriormente la dirección territorial envía para aprobación a la OGR, quienes para mediados de noviembre responden siendo necesario nuevamente adelantar algunos ajustes. Por este motivo el AP solicita ampliación para la fecha de finalización de este compromiso inicialmente considerado para finales de noviembre. Anexo 1 envío PCDNIF para aprobación OGR DTAM, Anexo 2 respuesta OGR Ajustes PECDNIF.
</t>
    </r>
    <r>
      <rPr>
        <b/>
        <sz val="10"/>
        <color theme="1"/>
        <rFont val="Arial Narrow"/>
        <family val="2"/>
      </rPr>
      <t>PNN Cahuinarí</t>
    </r>
    <r>
      <rPr>
        <sz val="10"/>
        <color theme="1"/>
        <rFont val="Arial Narrow"/>
        <family val="2"/>
      </rPr>
      <t xml:space="preserve">: Buscando cumplir con lo propuesto en el cronograma de implementación El Plan de Emergencia y Contingencia de Desastres Naturales y Socio Naturales del Parque Nacional Natural Cahuinarí se dirige oficio al señor Miguel Antonio Mejía Gómez , Presidente de la Cruz Roja Colombia Amazonas, solicitando apoyo para la realización de una capacitación en primeros auxilios básicos para los equipos de los parques Cahuinarí, Río Puré, Yaigoje Apaporis y Amacayacu, el día 18 de octubre de 2022. Anexo 1. Oficio-Cruz-Roja-10-10-2022 
</t>
    </r>
    <r>
      <rPr>
        <b/>
        <sz val="10"/>
        <color theme="1"/>
        <rFont val="Arial Narrow"/>
        <family val="2"/>
      </rPr>
      <t>RNN Nukak:</t>
    </r>
    <r>
      <rPr>
        <sz val="10"/>
        <color theme="1"/>
        <rFont val="Arial Narrow"/>
        <family val="2"/>
      </rPr>
      <t xml:space="preserve"> Conforme al cronograma se reciben capacitaciones en MAP - MUSE, y prevención y manejo de accidentes por Serpientes Venenosas y ponzoñosos. 
Anexo 3. Listado de asistencia capacitación MAP MUSE. 
Anexo 4.  Listado de asistencia Capacitación en prevención y manejo de serpientes venenosas y ponzoñosos. 
Anexo 5.  Asistencia Concejo Municipal de Gestión de Riesgo de Desastres  03112022
</t>
    </r>
    <r>
      <rPr>
        <b/>
        <sz val="10"/>
        <color theme="1"/>
        <rFont val="Arial Narrow"/>
        <family val="2"/>
      </rPr>
      <t>SPM Orito</t>
    </r>
    <r>
      <rPr>
        <sz val="10"/>
        <color theme="1"/>
        <rFont val="Arial Narrow"/>
        <family val="2"/>
      </rPr>
      <t xml:space="preserve">: se envía a la DTAM el segundo Informe trimestral de implementación del PECDNS del SF PMOIA. Anexo 2_Correo PNNC- 3cer Informe Trimestral PECDNS enviado a DTAM,_Anexo 3_SF PMOIA_Inf_Implementación_PECDNS_3cer_Trim_2022.
</t>
    </r>
    <r>
      <rPr>
        <b/>
        <sz val="10"/>
        <color theme="1"/>
        <rFont val="Arial Narrow"/>
        <family val="2"/>
      </rPr>
      <t>PNN Río Puré</t>
    </r>
    <r>
      <rPr>
        <sz val="10"/>
        <color theme="1"/>
        <rFont val="Arial Narrow"/>
        <family val="2"/>
      </rPr>
      <t xml:space="preserve">: como una actividad que aporta  a la implementación del  PECDN aprobado en mayo y socializado mediante oficio ca la UDGRD , se llevó a cabo el simulacro en la sede de la Pedrera así como en la sede de Leticia desde donde se organizó la actividad prevista por NC. ANEXO: Fotomemoria del simulacro. ANEXO 1 Fotomemoria del simulacro , Anexo 2 Aguión simulacro 
</t>
    </r>
    <r>
      <rPr>
        <b/>
        <sz val="10"/>
        <color theme="1"/>
        <rFont val="Arial Narrow"/>
        <family val="2"/>
      </rPr>
      <t>PNN Yaigojé Apaporis:</t>
    </r>
    <r>
      <rPr>
        <sz val="10"/>
        <color theme="1"/>
        <rFont val="Arial Narrow"/>
        <family val="2"/>
      </rPr>
      <t xml:space="preserve"> Se proyecta reunión por medio de correo electrónico. Anexo 1  Correo solicitud espacio técnico revisión PECNDS PNNYAP.
</t>
    </r>
    <r>
      <rPr>
        <b/>
        <sz val="10"/>
        <color theme="1"/>
        <rFont val="Arial Narrow"/>
        <family val="2"/>
      </rPr>
      <t>PNN Chiribiquete</t>
    </r>
    <r>
      <rPr>
        <sz val="10"/>
        <color theme="1"/>
        <rFont val="Arial Narrow"/>
        <family val="2"/>
      </rPr>
      <t xml:space="preserve">: Mediante memorando 20225050001493 del 1/11/2022 se remitió a la OGR por parte de la DTAM el  Plan de Emergencias por Desastres Naturales y Socionaturales del PNN Serranía de Chiribiquete. Por consiguiente hasta tanto esté aprobado el documento, no se podrá generar esta evidencia. Como soporte de la gestión adjuntamos ORFEO de remisión a la OGR  para aprobación  Anexo 1. Memorando entrega PECNDS
</t>
    </r>
    <r>
      <rPr>
        <b/>
        <sz val="10"/>
        <color theme="1"/>
        <rFont val="Arial Narrow"/>
        <family val="2"/>
      </rPr>
      <t>RNN Puinawai:</t>
    </r>
    <r>
      <rPr>
        <sz val="10"/>
        <color theme="1"/>
        <rFont val="Arial Narrow"/>
        <family val="2"/>
      </rPr>
      <t xml:space="preserve"> Dando continuidad al plan de mejoramiento, donde se identifican acciones relacionadas con el informe de protocolo de PVC donde se deben articular acciones con la DTAM, en tal sentido se realiza reunión con la Directora territorial Amazonia (e) y el equipo técnico de la DTAM se suscribe acta que da cuenta de la ruta a seguir para la elaboración del documento.  
Anexo 1. ACTA 001 MESA TRABAJO DTAM_RNN PUINWAI - 01-11-2022. 
</t>
    </r>
    <r>
      <rPr>
        <b/>
        <sz val="10"/>
        <color theme="1"/>
        <rFont val="Arial Narrow"/>
        <family val="2"/>
      </rPr>
      <t>PNN La Paya</t>
    </r>
    <r>
      <rPr>
        <sz val="10"/>
        <color theme="1"/>
        <rFont val="Arial Narrow"/>
        <family val="2"/>
      </rPr>
      <t xml:space="preserve">: Como se menciona en las descripciones anteriores, el documento Plan de Emergencias y Contingencias por Desastres Naturales y Socionaturales - PECDNS del PNN La Paya 2022, se encuentra en revisión para su aprobación, remitido a la DTAM mediante memorando de Orfeo 20225200006403 de fecha 21 de septiembre de 2022, para la respectiva revisión y posterior envío a la OGR de nivel central de ONNC para su aprobación.  Posteriormente el Área protegida genera impulso a la DTAM mediante memorando de Orfeo 20225200006603 de fecha 02 de noviembre de 2022, para que informen al Área protegida el estado de avance del PECDNS del PNN La Paya 2022, enviado desde el 21 de septiembre de 2022 con los ajustes requeridos para su aprobación, teniendo en cuenta que este documento es insumo para el reporte en el mapa de Riesgos y Oportunidades. Anexo 1Orfeo 20225200006403 Remisión PECDNS sep, Anexo 2 Correo Solicitud seguimiento documento, Anexo 3Orfeo 20225200006603 de Impulso PECDNS.
</t>
    </r>
  </si>
  <si>
    <r>
      <rPr>
        <b/>
        <sz val="10"/>
        <rFont val="Arial Narrow"/>
        <family val="2"/>
      </rPr>
      <t>DTAM</t>
    </r>
    <r>
      <rPr>
        <sz val="10"/>
        <rFont val="Arial Narrow"/>
        <family val="2"/>
      </rPr>
      <t xml:space="preserve">:DTAM: Las AP de la DTAM avanzan con la actualización de información de monitoreo de 13 VOC/PIC y durante el 2022. Con el apoyo de la SZF y la Universidad Nacional se desarrolló un Taller de fortalecimiento de capacidades en recurso hidrobiológico de los equipos de las áreas protegidas de la Subregión Planicie en el PNN Amacayacu y Leticia.  Adicionalmente, se realizó reunión entre las Asociación PANI, la SZF y PNN en la Pedrera para la evaluación temporada de monitoreo de la PIC Charapa 2021 – 2022. El SFPMOIA avanzó en la tercera colecta de plantas de uso medicinal para el pueblo Cofán para su identificación taxonómica en el herbario de la Universidad de la Amazonia. Para el caso específicamente del Parque Amacayacu y teniendo como referente que la información aquí consolidada corresponde al periodo comprendido entre finales de agosto y el 24 de noviembre de los corrientes, se destaca la continuidad del trabajo en campo de la universidad Javeriana asociado con el potencial de mitigación climática de las turberas de tierras bajas de Colombia. Anexo 1 informes finales, Anexo 2 actas y asistencias reunión Anexo 3 correos de NC información Smart Anexo 4 Informe potencial de mitigación climática de las turberas de tierras bajas de Colombia. Anexo 5, Informe de monitoreo de la PIC chagra.
</t>
    </r>
    <r>
      <rPr>
        <b/>
        <sz val="10"/>
        <rFont val="Arial Narrow"/>
        <family val="2"/>
      </rPr>
      <t>DTAN</t>
    </r>
    <r>
      <rPr>
        <sz val="10"/>
        <rFont val="Arial Narrow"/>
        <family val="2"/>
      </rPr>
      <t xml:space="preserve">: La dirección territorial reporta las evidencias que corresponden a todo el año del riesgo 19 que no se reportaron en el primero y segundo trimestre de 2022. Las evidencias correspondientes de toda la vigencia 2022 reposan el DRIVE para las que se han se han creado 3 carpetas identificadas como: Reporte 1, Reporte 2 y Reporte 3. La descripción de la información entregada en cada carpeta es la siguiente: REPORTE 1: Se entregan los informes donde llevo a cabo la revisión de los avances en cada AP, se sostuvieron reuniones con los temáticos de la línea investigación y monitoreo y se revisaron los indicadores. Las Áreas protegidas de la DTAN están gestionando la captura de datos y su sistematización, así mismo se está enviando la información al nivel central por Correo electrónico a Margarita Rozo.  El plan de trabajo para el último trimestre de 2022 se propone hacer la entrega de todos los productos de la línea investigación y monitoreo. La DTAN acompañara el proceso para la consolidación de las evidencias y el respectivo seguimiento a las mismas. Se  adjuntan al drive 8 actas donde se aprueba el plan de trabajo para el apoyo en la formulación y/o implementación del programa de monitoreo y portafolio de investigación, así como la construcción y revisión de los informes de su implementación con cada área protegida, se anexan 8 actas de reunión de cada una de las Áreas Protegidas de la DTAN. ANEXOS: ACTA PT CATATUMBO.- ACTA PT COCUY.- ACTA PT ESTORAQUES.- ACTA PT GUANENTA.- ACTA PT IGUAQUE.- ACTA PT PISBA.- ACTA PT TAMA 2.- ACTA PT YARIGUIES. REPORTE 2: Durante lo recorrido del año, las 8 Áreas Protegidas avanzan en el tema de investigación y monitoreo, se ha realizado la toma de datos en campo, la sistematización en los formatos correspondientes y se ha enviado la información al nivel central al correo de Margarita Rozo, algunas de las AP ya vienen subiendo las evidencias en las carpetas dispuestas por el nivel central. se está trabajando en la construcción de las líneas bases de los VOC Priorizados. Se está proyectando el informe final que se presentara el 30 de noviembre de 2022. La dirección territorial ha hecho el acompañamiento dando las orientaciones para que los responsables suban las evidencias: Se aportan al drive 8 informes en formato Word del último trimestre y del mes de octubre, organizado por área protegida, en el cual se presentan las evidencias del cargue y validación en el sistema de información de investigación y monitoreo, Toma de datos, sistematización y algunos con avance en la consolidación del informe final y fichas de línea base para los VOC/PIC priorizados. ANEXOS: 1. Informe I &amp; M - III Trimestre - Oct - Catatumbo.- 2. Informe I &amp; M - III Trimestre - Oct - Cocuy.-  3. Informe I &amp; M - III Trimestre - Oct - Estoraques - .4.Informe I &amp; M - III Trimestre - Oct - Guanenta.-  5. Informe I &amp; M - III Trimestre - Oct - Iguaque.-  6. Informe I &amp; M - III Trimestre - Oct - Pisba.-  7. Informe I &amp; M - III Trimestre - Oct - SEYA.-  8. Informe I &amp; M - III Trimestre - Oct - Tama. REPORTE 3: Desde la dirección territorial se hecho el seguimiento a las evidencias presentadas por las AP de la DTAN en los planes de trabajo, se tienen en cuenta las observaciones que ha entregado el nivel central frente a la información aportada, se construyo el acta de seguimiento y se creó un compromiso al 02 de diciembre para la entrega del plan de trabajo final con cada Área protegida y los acompañamientos comprometidos en el último trimestre de 2022. ANEXOS: Se adjunta un Acta de seguimiento a los planes de trabajo y seguimiento al cumplimiento de compromisos de trabajo. ANEXOS:  ACTA SEGUIMIENTO INDICADORES I &amp; M. 
</t>
    </r>
    <r>
      <rPr>
        <b/>
        <sz val="10"/>
        <rFont val="Arial Narrow"/>
        <family val="2"/>
      </rPr>
      <t>DTAO:</t>
    </r>
    <r>
      <rPr>
        <sz val="10"/>
        <rFont val="Arial Narrow"/>
        <family val="2"/>
      </rPr>
      <t xml:space="preserve"> De acuerdo al tercer producto o evidencia del reporte al riesgo 19, el cual corresponde a actas, asistencias y correos, para la construcción del informe final de monitoreo e investigación, se realizaron dos espacios de reunión con la participación de jefes y/o profesionales de todas las áreas protegidas de la territorial, para la consolidación de los informes de implementación de los programas de monitoreo y el portafolio de investigaciones. Adicionalmente se envió a todas las áreas la información correspondiente a la guía para reportar indicadores de investigación y monitoreo elaborada por nivel central. Posteriormente se han ejecutado espacios de reunión específicos con las áreas protegidas de acuerdo a las necesidades presentadas.  Se anexan evidencias de agosto por cuanto debido a las fechas de la presentación del monitoreo del 2do cuatrimestre no se presentaron, y el periodo a reportar en el presente cuatrimestre es de septiembre, octubre y noviembre.
Evidencia: 
1. Listado de asistencia reunión orientaciones reporte investigación y monitoreo_ 25 Agosto 2022. 
2. Listado de asistencia reunión orientaciones reporte investigación y monitoreo_ 29 Agosto 2022. 
3. Correo electrónico_Guía para reportar indicadores PAA investigación y monitoreo. 
4. Acta reunión consolidación informes investigación y monitoreo 28-09-2022 CVDJC. 
5. Acta reunión consolidación informes investigación y monitoreo 29-09-2022 Galeras. 
6. Acta reunión consolidación informes investigación y monitoreo 6-10-2022 Selva de Florencia. 
7. Acta reunión consolidación informes investigación y monitoreo 28-10-2022 Puracé. 
8. Acta reunión consolidación informes investigación y monitoreo 3-11-2022 Guacharos
</t>
    </r>
    <r>
      <rPr>
        <b/>
        <sz val="10"/>
        <rFont val="Arial Narrow"/>
        <family val="2"/>
      </rPr>
      <t>DTOR:</t>
    </r>
    <r>
      <rPr>
        <sz val="10"/>
        <rFont val="Arial Narrow"/>
        <family val="2"/>
      </rPr>
      <t xml:space="preserve"> Se entrega soporte de correo electrónico de entrega de los datos capturados en campo para subir al aplicativo de SICO-SMART de los PNNs Cordillera de los Picachos, Sierra de la Macarena y Sumapaz. Adicionalmente se entrega actas con las PNNs Chingaza, Sumapaz y Sierra de la Macarena.
Anexos:
Anexo_1_Soporte_envio_datos_areas_protegidas
Anexo_2_Acta_Mont_Inves_Pchi_20_09_22
Anexo_3_ Acta_Mont_Inves_PMac_20_09_22
Anexo_4_Acta_Mont_Inves_Psum_20_09_22
</t>
    </r>
    <r>
      <rPr>
        <b/>
        <sz val="10"/>
        <rFont val="Arial Narrow"/>
        <family val="2"/>
      </rPr>
      <t>DTCA</t>
    </r>
    <r>
      <rPr>
        <sz val="10"/>
        <rFont val="Arial Narrow"/>
        <family val="2"/>
      </rPr>
      <t xml:space="preserve">: Tal como se reportó en el informe anterior se realizó un taller en la DTCA en el mes de septiembre ya que las áreas no contaban con la capacidad de manejo de la herramienta SICOSMART. Se aportan las evidencias de la realización del taller (TALLER HERRAMIENTA SICO SMART). De acuerdo a la programación de compromiso finales 2022 por M+I, por correo electrónico la líder técnico de la DTCA estableció agenda para Revisión y aprobación de productos del plan de trabajo realizado por las AP, para la implementación del programa de Monitoreo, y el portafolio de investigaciones, articulados al PAA 2022. (correo compromisos finales 2022 m_i). Dando cumplimiento a este cronograma a la fecha de presentación de este reporte se han celebrado reuniones con las APs,(listados de asistencia). De estas reuniones se levantaron  actas que fueron remitidas a cada una de las APs para revisión y ajustes. (correos remisión actas). Las APs revisan y ajustan el acta de ser necesario y las remiten a la DTCA. (actas finales).
</t>
    </r>
    <r>
      <rPr>
        <b/>
        <sz val="10"/>
        <rFont val="Arial Narrow"/>
        <family val="2"/>
      </rPr>
      <t>DTPA:</t>
    </r>
    <r>
      <rPr>
        <sz val="10"/>
        <rFont val="Arial Narrow"/>
        <family val="2"/>
      </rPr>
      <t xml:space="preserve"> Se comparte las evidencias de las acciones generadas desde la DTPA con sus áreas protegidas adscritas, las cuales tienen como finalidad el seguimiento a la construcción del informe final de monitoreo e investigación, detallando los puntos observados en los seguimientos del reporte PAA para los indicadores relacionados.
Evidencia: 
-Anexo 1. Correo - Observaciones PAA-DTPA indicadores 4, 5, 6, 7, 8 y 15 
-Anexo 2. Reunión comté cientifica PNN Gorgona</t>
    </r>
  </si>
  <si>
    <r>
      <rPr>
        <b/>
        <sz val="11"/>
        <color rgb="FF000000"/>
        <rFont val="Arial Narrow"/>
        <family val="2"/>
      </rPr>
      <t xml:space="preserve">PNN Churumbelos: </t>
    </r>
    <r>
      <rPr>
        <sz val="11"/>
        <color rgb="FF000000"/>
        <rFont val="Arial Narrow"/>
        <family val="2"/>
      </rPr>
      <t xml:space="preserve">Con memorando 20225180005073 de septiembre 29 de 2022 se envía a DTAM informe de PVC III Trimestre (Anexo 1_memorando 20225180005073 de septiembre 29 de 2022. Anexo 2_ Informe PVC iII trimestre de 2022. Anexo 3_Informe SICOSMART de IIi trimestre de 2022).
</t>
    </r>
    <r>
      <rPr>
        <b/>
        <sz val="11"/>
        <color rgb="FF000000"/>
        <rFont val="Arial Narrow"/>
        <family val="2"/>
      </rPr>
      <t>PNN Alto Fragua</t>
    </r>
    <r>
      <rPr>
        <sz val="11"/>
        <color rgb="FF000000"/>
        <rFont val="Arial Narrow"/>
        <family val="2"/>
      </rPr>
      <t xml:space="preserve">: En la aplicación del control, en el tercer trimestre 2022 se realizaron 4 recorridos de vigilancia por dos sectores de manejo del PNN Alto Fragua Indi Wasi y se realizó la revisión de nuevos abiertos del tercer trimestre de 2022 (imágenes Planet Scope) se identificaron 5 en los tres sectores de manejo con un área total de 4 ha. Con estos recorridos, se llega a un acumulado anual de 19 reportados en la plataforma Sico Smart. (Anexo 1 Informe SICO SMART).
</t>
    </r>
    <r>
      <rPr>
        <b/>
        <sz val="11"/>
        <color rgb="FF000000"/>
        <rFont val="Arial Narrow"/>
        <family val="2"/>
      </rPr>
      <t>PNN Amacayacu</t>
    </r>
    <r>
      <rPr>
        <sz val="11"/>
        <color rgb="FF000000"/>
        <rFont val="Arial Narrow"/>
        <family val="2"/>
      </rPr>
      <t xml:space="preserve">: Acorde al control existente y en el marco del seguimiento durante el mes de septiembre al PAA 2022 del PNN Amacayacu, se envio a la DTAM el informe de PVC correpondiente al III trimestre 2022 que incluye el informe Sico Smart (Anexo 1. Informe PVC III trimestre).
</t>
    </r>
    <r>
      <rPr>
        <b/>
        <sz val="11"/>
        <color rgb="FF000000"/>
        <rFont val="Arial Narrow"/>
        <family val="2"/>
      </rPr>
      <t>PNN Cahuinarí</t>
    </r>
    <r>
      <rPr>
        <sz val="11"/>
        <color rgb="FF000000"/>
        <rFont val="Arial Narrow"/>
        <family val="2"/>
      </rPr>
      <t xml:space="preserve">: De acuerdo con la información de PVC enviada por el parque para el tercer trimestre de 2022, en cuanto a los datos sistematizados en la herramienta SICO SMART, desde el GGCI del 5 de julio de 2022 al 18 de septiembre de 2022, se identificó lo siguiente: Se identificaron un total de 6 recorridos, Se identifica buena consistencia espacial en los recorridos realizados, sin embargo, algunos recorridos no tienen asociados tracks (se exceptúa la observación en los recorridos realizados a partir de sensores remotos). Se tomaron 68 OBSERVACIONES. se identifica buena consistencia espacial en las observaciones registradas en la plataforma.
Se identifica buena consistencia temática en las observaciones registradas en la plataforma. Para este trimestre no se registraron datos relacionados con presiones. Anexo 1. informe-gestion-pvc-3-trimestre-2022, Anexo 2. correo-validacion-dtam, Anexo 3. recorrido-1, Anexo 4. recorrido-2, Anexo 5. recorrido-3, Anexo 6. recorrido-4, Anexo 7. recorrido-5, Anexo 8. recorrido-6 
</t>
    </r>
    <r>
      <rPr>
        <b/>
        <sz val="11"/>
        <color rgb="FF000000"/>
        <rFont val="Arial Narrow"/>
        <family val="2"/>
      </rPr>
      <t>RNN Nukak</t>
    </r>
    <r>
      <rPr>
        <sz val="11"/>
        <color rgb="FF000000"/>
        <rFont val="Arial Narrow"/>
        <family val="2"/>
      </rPr>
      <t xml:space="preserve">: AP realiza informe de SICO SMART. con sus anexos para el presente periodo asociado al reporte de PAA de seguimiento de informes PVC.
Anexo1. Reporte Sico SMART 3er Trimestre
Anexo 2.  rNUK_000053
</t>
    </r>
    <r>
      <rPr>
        <b/>
        <sz val="11"/>
        <color rgb="FF000000"/>
        <rFont val="Arial Narrow"/>
        <family val="2"/>
      </rPr>
      <t>SPM Orito</t>
    </r>
    <r>
      <rPr>
        <sz val="11"/>
        <color rgb="FF000000"/>
        <rFont val="Arial Narrow"/>
        <family val="2"/>
      </rPr>
      <t xml:space="preserve">: Para este cuatrimestre se realizaron un total de 7 recorridos de vigilancia terrestres sin ninguna novedad que pueda afectar la integridad del AP, los cuales fueron debidamente sistematizados en la plataforma de Sico Smart. Anexo 1 Correo reporte Informe P, V y C 3cer trim, Anexo 2 Informe PVyC_3cer Trim.
</t>
    </r>
    <r>
      <rPr>
        <b/>
        <sz val="11"/>
        <color rgb="FF000000"/>
        <rFont val="Arial Narrow"/>
        <family val="2"/>
      </rPr>
      <t>PNN Río Puré</t>
    </r>
    <r>
      <rPr>
        <sz val="11"/>
        <color rgb="FF000000"/>
        <rFont val="Arial Narrow"/>
        <family val="2"/>
      </rPr>
      <t xml:space="preserve">: En este periodo se llevó a cabo un sobrevuelo el cual se incorporó en el formato de visita técnica para aportar al sancionatorio en curso. Evidencia: Copia de Anexo 2 pRPU_00094_Recorrido_Sobrevuelo_Sept.
</t>
    </r>
    <r>
      <rPr>
        <b/>
        <sz val="11"/>
        <color rgb="FF000000"/>
        <rFont val="Arial Narrow"/>
        <family val="2"/>
      </rPr>
      <t>PNN Yaigojé Apaporis</t>
    </r>
    <r>
      <rPr>
        <sz val="11"/>
        <color rgb="FF000000"/>
        <rFont val="Arial Narrow"/>
        <family val="2"/>
      </rPr>
      <t xml:space="preserve">: se aplican los controles adecuadamente, es por ello que el AP genera informe de PVC III trimestre: Anexo 1 Informe_3erTri2022_SicoYAP, nexo 2 Correo de PNN-NC - Re_ Envió validación Datos PNN Yaigoje Apaporis 03 2022 Indicador 18, Anexo 3 Inf_3erTri2022PVC_PnnYAP.
</t>
    </r>
    <r>
      <rPr>
        <b/>
        <sz val="11"/>
        <color rgb="FF000000"/>
        <rFont val="Arial Narrow"/>
        <family val="2"/>
      </rPr>
      <t>PNN Chiribiquete</t>
    </r>
    <r>
      <rPr>
        <sz val="11"/>
        <color rgb="FF000000"/>
        <rFont val="Arial Narrow"/>
        <family val="2"/>
      </rPr>
      <t xml:space="preserve">: se genera informe PVC III cuatrimestre. Anexo 1. Inf_PVC_Tercer_trimestre_2022
</t>
    </r>
    <r>
      <rPr>
        <b/>
        <sz val="11"/>
        <color rgb="FF000000"/>
        <rFont val="Arial Narrow"/>
        <family val="2"/>
      </rPr>
      <t>RNN Puinawai</t>
    </r>
    <r>
      <rPr>
        <sz val="11"/>
        <color rgb="FF000000"/>
        <rFont val="Arial Narrow"/>
        <family val="2"/>
      </rPr>
      <t xml:space="preserve">: Dando continuidad al plan de mejoramiento, donde se identifican acciones relacionadas con el informe de protocolo de PVC donde se deben articular acciones con la DTAM, en tal sentido se realiza reunión con la Directora territorial Amazonia (E) y el equipo técnico de la DTAM se suscribe acta que da cuenta de la ruta a seguir para la elaboración del documento. 
Anexo 5. ACTA 001 MESA TRABAJO DTAM_RNN PUINWAI - 01-11-2022. 
</t>
    </r>
    <r>
      <rPr>
        <b/>
        <sz val="11"/>
        <color rgb="FF000000"/>
        <rFont val="Arial Narrow"/>
        <family val="2"/>
      </rPr>
      <t>PNN La Paya</t>
    </r>
    <r>
      <rPr>
        <sz val="11"/>
        <color rgb="FF000000"/>
        <rFont val="Arial Narrow"/>
        <family val="2"/>
      </rPr>
      <t>: Se realiza el tercer reporte trimestral del 2022, en el cuales se sistematizaron los 2 recorridos acuáticos, este incluye el tercer reporte del año 2022, al igual esta información ya fue validada por el líder del proceso y el Laboratorio SIG- DTAM. Anexo 1. Tercer informe SMART 2022 PNN la Paya.</t>
    </r>
  </si>
  <si>
    <r>
      <rPr>
        <b/>
        <sz val="11"/>
        <color theme="1"/>
        <rFont val="Arial Narrow"/>
        <family val="2"/>
      </rPr>
      <t>PNN Churumbelos</t>
    </r>
    <r>
      <rPr>
        <sz val="11"/>
        <color theme="1"/>
        <rFont val="Arial Narrow"/>
        <family val="2"/>
      </rPr>
      <t xml:space="preserve">: Con memorando 20225180005073 de septiembre 29 de 2022 se envía a DTAM informe de PVC III Trimestre (Anexo 1_memorando 20225180005073 de septiembre 29 de 2022.  Anexo 2_ Informe PVC III trimestre de 2022. Anexo 3_Informe SICOSMART de III trimestre de 2022).
</t>
    </r>
    <r>
      <rPr>
        <b/>
        <sz val="11"/>
        <color theme="1"/>
        <rFont val="Arial Narrow"/>
        <family val="2"/>
      </rPr>
      <t>PNN Alto Fragua</t>
    </r>
    <r>
      <rPr>
        <sz val="11"/>
        <color theme="1"/>
        <rFont val="Arial Narrow"/>
        <family val="2"/>
      </rPr>
      <t xml:space="preserve">: Generó informe PVC correspondiente al tercer  trimestre 2022. (Anexo_1_INF_TRI_3_2022_PVyC_).
</t>
    </r>
    <r>
      <rPr>
        <b/>
        <sz val="11"/>
        <color theme="1"/>
        <rFont val="Arial Narrow"/>
        <family val="2"/>
      </rPr>
      <t>PNN Cahuinarí:</t>
    </r>
    <r>
      <rPr>
        <sz val="11"/>
        <color theme="1"/>
        <rFont val="Arial Narrow"/>
        <family val="2"/>
      </rPr>
      <t xml:space="preserve"> Acorde a la acción de control, se generó informe PVC para el tercer trimestre 2022. Anexo 1 Informe-gestión-pvc-3-trimestre-2022. Anexo 2. correo-validacion-dtam.
</t>
    </r>
    <r>
      <rPr>
        <b/>
        <sz val="11"/>
        <color theme="1"/>
        <rFont val="Arial Narrow"/>
        <family val="2"/>
      </rPr>
      <t>RNN Nukak</t>
    </r>
    <r>
      <rPr>
        <sz val="11"/>
        <color theme="1"/>
        <rFont val="Arial Narrow"/>
        <family val="2"/>
      </rPr>
      <t xml:space="preserve">: El AP, genera el informe de tercer trimestre de PVC.
Anexo 1. Informe PVC 3ER_TRIM_2022.
</t>
    </r>
    <r>
      <rPr>
        <b/>
        <sz val="11"/>
        <color theme="1"/>
        <rFont val="Arial Narrow"/>
        <family val="2"/>
      </rPr>
      <t xml:space="preserve">SPM Orito: </t>
    </r>
    <r>
      <rPr>
        <sz val="11"/>
        <color theme="1"/>
        <rFont val="Arial Narrow"/>
        <family val="2"/>
      </rPr>
      <t xml:space="preserve">se genera  el Informe de gestión de la línea  estratégica Prevención, Vigilancia y Control-PVC del tercer Trimestre de 2022. ANEXO1_Informe_General_PVC_000004_trim 3
</t>
    </r>
    <r>
      <rPr>
        <b/>
        <sz val="11"/>
        <color theme="1"/>
        <rFont val="Arial Narrow"/>
        <family val="2"/>
      </rPr>
      <t>PNN Río Puré:</t>
    </r>
    <r>
      <rPr>
        <sz val="11"/>
        <color theme="1"/>
        <rFont val="Arial Narrow"/>
        <family val="2"/>
      </rPr>
      <t xml:space="preserve"> Se realizó en la estructura avalada institucionalmente el informe PVC correspondiente al tercer trimestre 2022. Anexo 1 informe TRIMESTRE III PVC PNNRPU_30_SEP_2022_RvdGLBP, Anexo 2 pRPU_00094_Recorrido_Sobrevuelo_Sept. 
</t>
    </r>
    <r>
      <rPr>
        <b/>
        <sz val="11"/>
        <color theme="1"/>
        <rFont val="Arial Narrow"/>
        <family val="2"/>
      </rPr>
      <t>PNN Yaigojé Apaporis</t>
    </r>
    <r>
      <rPr>
        <sz val="11"/>
        <color theme="1"/>
        <rFont val="Arial Narrow"/>
        <family val="2"/>
      </rPr>
      <t xml:space="preserve">: se aplican los controles adecuadamente, es por ello que el AP genera informe de PVC iii trimestre. Anexo 1 Inf_3erTri2022PVC_PnnYAP. Anexo 2 pRPU_00094_Recorrido_Sobrevuelo_Sept
</t>
    </r>
    <r>
      <rPr>
        <b/>
        <sz val="11"/>
        <color theme="1"/>
        <rFont val="Arial Narrow"/>
        <family val="2"/>
      </rPr>
      <t>PNN La Paya:</t>
    </r>
    <r>
      <rPr>
        <sz val="11"/>
        <color theme="1"/>
        <rFont val="Arial Narrow"/>
        <family val="2"/>
      </rPr>
      <t xml:space="preserve"> Acorde a la acción de control, se generó informe de PVyC para el tercer trimestre 2022. Anexo 1. Tercer Informe de gestión trimestral PVC PNN LA PAYA  2022.
</t>
    </r>
    <r>
      <rPr>
        <b/>
        <sz val="11"/>
        <color theme="1"/>
        <rFont val="Arial Narrow"/>
        <family val="2"/>
      </rPr>
      <t>PNN Chiribiquete:</t>
    </r>
    <r>
      <rPr>
        <sz val="11"/>
        <color theme="1"/>
        <rFont val="Arial Narrow"/>
        <family val="2"/>
      </rPr>
      <t xml:space="preserve"> El PNN Serranía de Chiribiquete generó informe PVC correspondiente al Tercer trimestre 2022 donde recopilan las acciones desarrolladas en marco de prevención, vigilancia y control además de la sistematización de recorridos en la plataforma SICO SMART.
Anexo 1. Inf_PVC_Tercer_trimestre_2022.
</t>
    </r>
    <r>
      <rPr>
        <b/>
        <sz val="11"/>
        <color theme="1"/>
        <rFont val="Arial Narrow"/>
        <family val="2"/>
      </rPr>
      <t>PNN Amacayacu</t>
    </r>
    <r>
      <rPr>
        <sz val="11"/>
        <color theme="1"/>
        <rFont val="Arial Narrow"/>
        <family val="2"/>
      </rPr>
      <t xml:space="preserve">: El AP, genera Informe PVC III Trimestre (Anexo 1. Informe III trimestre PVC).
</t>
    </r>
    <r>
      <rPr>
        <b/>
        <sz val="11"/>
        <color theme="1"/>
        <rFont val="Arial Narrow"/>
        <family val="2"/>
      </rPr>
      <t>RNN Puinawai:</t>
    </r>
    <r>
      <rPr>
        <sz val="11"/>
        <color theme="1"/>
        <rFont val="Arial Narrow"/>
        <family val="2"/>
      </rPr>
      <t xml:space="preserve"> Dando continuidad al plan de mejoramiento, donde se identifican acciones relacionadas con el informe de protocolo de PVC donde se deben articular acciones con la DTAM, en tal sentido se realiza reunión con la Directora territorial Amazonia (E) y el equipo técnico de la DTAM se suscribe acta que da cuenta de la ruta a seguir para la elaboración del documento.  
Anexo 5. ACTA 001 MESA TRABAJO DTAM_RNN PUINWAI - 01-11-2022. </t>
    </r>
  </si>
  <si>
    <r>
      <rPr>
        <b/>
        <sz val="11"/>
        <color theme="1"/>
        <rFont val="Arial Narrow"/>
        <family val="2"/>
      </rPr>
      <t>PNN Churumbelos</t>
    </r>
    <r>
      <rPr>
        <sz val="11"/>
        <color theme="1"/>
        <rFont val="Arial Narrow"/>
        <family val="2"/>
      </rPr>
      <t xml:space="preserve">: Se informa por memorando a la DT que en este periodo no hubo hechos para sancionatorios. Anexo 1 ORFEO 20225180005403 hechos que constituyen una infracción ambiental
</t>
    </r>
    <r>
      <rPr>
        <b/>
        <sz val="11"/>
        <color theme="1"/>
        <rFont val="Arial Narrow"/>
        <family val="2"/>
      </rPr>
      <t>PNN Alto Fragua</t>
    </r>
    <r>
      <rPr>
        <sz val="11"/>
        <color theme="1"/>
        <rFont val="Arial Narrow"/>
        <family val="2"/>
      </rPr>
      <t xml:space="preserve">: Mediante memorando 20225160005033 el AP reporta que no se presentaron procesos sancionatorios, Anexo 1 orfeo sancionatorios.
</t>
    </r>
    <r>
      <rPr>
        <b/>
        <sz val="11"/>
        <color theme="1"/>
        <rFont val="Arial Narrow"/>
        <family val="2"/>
      </rPr>
      <t>PNN Amacyacu</t>
    </r>
    <r>
      <rPr>
        <sz val="11"/>
        <color theme="1"/>
        <rFont val="Arial Narrow"/>
        <family val="2"/>
      </rPr>
      <t xml:space="preserve">: Mediante Memorando No. 20225120005643 el Área Protegida reporta que no se presentaron procesos sancionatorios, Anexo 1 Orfeo reporte sancionatorios.
</t>
    </r>
    <r>
      <rPr>
        <b/>
        <sz val="11"/>
        <color theme="1"/>
        <rFont val="Arial Narrow"/>
        <family val="2"/>
      </rPr>
      <t>PNN  Cahuinarí</t>
    </r>
    <r>
      <rPr>
        <sz val="11"/>
        <color theme="1"/>
        <rFont val="Arial Narrow"/>
        <family val="2"/>
      </rPr>
      <t xml:space="preserve">: Acorde al control existente, el PNN Cahuinarí informa mediante ORFEO que no hubo apertura de procesos sancionatorios por afectaciones. Anexo 1. reporte-sancionatorio-septiembre-2022 Anexo 2. reporte-sancionatorio-octubre-2022
</t>
    </r>
    <r>
      <rPr>
        <b/>
        <sz val="11"/>
        <color theme="1"/>
        <rFont val="Arial Narrow"/>
        <family val="2"/>
      </rPr>
      <t>RNN Nukak</t>
    </r>
    <r>
      <rPr>
        <sz val="11"/>
        <color theme="1"/>
        <rFont val="Arial Narrow"/>
        <family val="2"/>
      </rPr>
      <t xml:space="preserve">: Durante este periodo se presentaron afectaciones en la RNN Nukak, se genera memorando. Anexo 1 Memorando remisión informe sobrevuelo_Nukak
</t>
    </r>
    <r>
      <rPr>
        <b/>
        <sz val="11"/>
        <color theme="1"/>
        <rFont val="Arial Narrow"/>
        <family val="2"/>
      </rPr>
      <t xml:space="preserve">SPM Orito: </t>
    </r>
    <r>
      <rPr>
        <sz val="11"/>
        <color theme="1"/>
        <rFont val="Arial Narrow"/>
        <family val="2"/>
      </rPr>
      <t>se informa a la DTAM que no hubo afectaciones para generar procesos sancionatorios. Anexo 1_Memo-enviado a DTAM (No presiones SF PMOIA)</t>
    </r>
    <r>
      <rPr>
        <b/>
        <sz val="11"/>
        <color theme="1"/>
        <rFont val="Arial Narrow"/>
        <family val="2"/>
      </rPr>
      <t xml:space="preserve">
PNN Río Puré:</t>
    </r>
    <r>
      <rPr>
        <sz val="11"/>
        <color theme="1"/>
        <rFont val="Arial Narrow"/>
        <family val="2"/>
      </rPr>
      <t xml:space="preserve"> mediante ORFEO No. 20225130005253 se informa que no se presentaron procesos sancionatorios. Anexo 1 ORFEO 20225130005253 no situaciones sancionatorias
</t>
    </r>
    <r>
      <rPr>
        <b/>
        <sz val="11"/>
        <color theme="1"/>
        <rFont val="Arial Narrow"/>
        <family val="2"/>
      </rPr>
      <t>PNN Yaigojé Apaporis</t>
    </r>
    <r>
      <rPr>
        <sz val="11"/>
        <color theme="1"/>
        <rFont val="Arial Narrow"/>
        <family val="2"/>
      </rPr>
      <t xml:space="preserve">: se informa por memorando a la DT que en el PNN Yaigojé no hubo procesos sancionatorios por afectaciones. Anexo 1 ORFEO INFORMADO AFECTACIONES DEL PERIODO
</t>
    </r>
    <r>
      <rPr>
        <b/>
        <sz val="11"/>
        <color theme="1"/>
        <rFont val="Arial Narrow"/>
        <family val="2"/>
      </rPr>
      <t>PNN Chiribiquete</t>
    </r>
    <r>
      <rPr>
        <sz val="11"/>
        <color theme="1"/>
        <rFont val="Arial Narrow"/>
        <family val="2"/>
      </rPr>
      <t xml:space="preserve">: el AP informa mediante ORFEO que no se presentaron medidas que aperturarán procesos sancionatorios. Anexo 1 orfeo
</t>
    </r>
    <r>
      <rPr>
        <b/>
        <sz val="11"/>
        <color theme="1"/>
        <rFont val="Arial Narrow"/>
        <family val="2"/>
      </rPr>
      <t>RNN Puinawai</t>
    </r>
    <r>
      <rPr>
        <sz val="11"/>
        <color theme="1"/>
        <rFont val="Arial Narrow"/>
        <family val="2"/>
      </rPr>
      <t xml:space="preserve">: Acorde al control, Se remite correo  informando no hubo afectaciones reportadas.
Anexo 3. Correo - No evidencias de reporte para sancionatorios tercer periodo
</t>
    </r>
    <r>
      <rPr>
        <b/>
        <sz val="11"/>
        <color theme="1"/>
        <rFont val="Arial Narrow"/>
        <family val="2"/>
      </rPr>
      <t xml:space="preserve">PNN La Paya: </t>
    </r>
    <r>
      <rPr>
        <sz val="11"/>
        <color theme="1"/>
        <rFont val="Arial Narrow"/>
        <family val="2"/>
      </rPr>
      <t>En este periodo se genera memorando por ORFEO No. 20225200006653 informando a la DTAM que en el tercer trimestre de la vigencia, no se aperturaron procesos sancionatorios en el PNN La Paya. Anexo 1 Orfeo 20225200006653 Procesos Sancionatorios Paya</t>
    </r>
  </si>
  <si>
    <r>
      <rPr>
        <b/>
        <sz val="11"/>
        <rFont val="Arial Narrow"/>
        <family val="2"/>
      </rPr>
      <t>DTAM</t>
    </r>
    <r>
      <rPr>
        <sz val="11"/>
        <rFont val="Arial Narrow"/>
        <family val="2"/>
      </rPr>
      <t>: 16/11/2022</t>
    </r>
  </si>
  <si>
    <r>
      <rPr>
        <b/>
        <sz val="11"/>
        <rFont val="Arial Narrow"/>
        <family val="2"/>
      </rPr>
      <t>DTAM</t>
    </r>
    <r>
      <rPr>
        <sz val="11"/>
        <rFont val="Arial Narrow"/>
        <family val="2"/>
      </rPr>
      <t>: 33.3%</t>
    </r>
  </si>
  <si>
    <r>
      <rPr>
        <b/>
        <sz val="11"/>
        <rFont val="Arial Narrow"/>
        <family val="2"/>
      </rPr>
      <t>DTAM</t>
    </r>
    <r>
      <rPr>
        <sz val="11"/>
        <rFont val="Arial Narrow"/>
        <family val="2"/>
      </rPr>
      <t>: Se genera la evidencia transaccional del gestor documental orfeo como evidencia de los impulsos realizados con relación a los documentos: 20225150004893 de fecha 2022-11-21
20225200006653 de fecha 2022-11-14
20225180005403 de fecha 2022-11-14
20225240006303 de fecha 2022-11-14
20225120004533 de fecha 2022-11-03
20225090143332 de fecha 2022-11-03
Evidencia: Anexo 1 trazabilidad orfeos sancionatorios</t>
    </r>
  </si>
  <si>
    <r>
      <t xml:space="preserve">Durante el periodo septiembre-noviembre de 2022 se reporta por la DTAM:
</t>
    </r>
    <r>
      <rPr>
        <b/>
        <sz val="11"/>
        <color theme="1"/>
        <rFont val="Arial Narrow"/>
        <family val="2"/>
      </rPr>
      <t>PNN Churumbelos:</t>
    </r>
    <r>
      <rPr>
        <sz val="11"/>
        <color theme="1"/>
        <rFont val="Arial Narrow"/>
        <family val="2"/>
      </rPr>
      <t xml:space="preserve"> Se envía DTAM información para dar respuesta solicitud de Ocupante de sector Santa Rosa (anexo 1. oficio 20225050001851 de agosto 26 de 2022 a señor Rivera) y de DEPUY / carabineros (anexo2. oficio 20225050001351 de septiembre 13 de 2022 de respuesta a solicitud de DEPUY ). Mediante memorando 20225180005403 del 09 de noviembre de 2022 se informa a DTAM que durante el tercer cuatrimestre de 2022 el Parque Nacional Natural Serranía de los Churumbelos Auka Wasi no ha reportado hechos que constituyan una infracción ambiental.(Anexo3_Memorando  20225180004783)
</t>
    </r>
    <r>
      <rPr>
        <b/>
        <sz val="11"/>
        <color theme="1"/>
        <rFont val="Arial Narrow"/>
        <family val="2"/>
      </rPr>
      <t>PNN Alto Fragua</t>
    </r>
    <r>
      <rPr>
        <sz val="11"/>
        <color theme="1"/>
        <rFont val="Arial Narrow"/>
        <family val="2"/>
      </rPr>
      <t xml:space="preserve">: Mediante memorando 20225160004913 se dio repuesta a solicitud de práctica de diligencia expediente DTAM01-2019 Radicado No. 20225050001433 (Anexo 1 Orfeo 20225160004913 ,informe y concepto).
Adicionalmente el área remitió a la DTAM orfeo 20225160004853 correspondiente a informe Formato Actividades de Prevención, Vigilancia y Control “Afectación presuntamente por el aterrizaje de aeronaves”. (Anexo 2 Orfeo formato 38 aterrizaje aeronave).
</t>
    </r>
    <r>
      <rPr>
        <b/>
        <sz val="11"/>
        <color theme="1"/>
        <rFont val="Arial Narrow"/>
        <family val="2"/>
      </rPr>
      <t>PNN Cahuinarí</t>
    </r>
    <r>
      <rPr>
        <sz val="11"/>
        <color theme="1"/>
        <rFont val="Arial Narrow"/>
        <family val="2"/>
      </rPr>
      <t xml:space="preserve">: En este periodo no hubo situaciones que ameriten la implementación de medidas sancionatorias a reportar. Anexo 1 reporte-sancionatorios-septiembre-2022. Anexo 2- reporte-sancionatorios-octubre-2022.
</t>
    </r>
    <r>
      <rPr>
        <b/>
        <sz val="11"/>
        <color theme="1"/>
        <rFont val="Arial Narrow"/>
        <family val="2"/>
      </rPr>
      <t>RNN Nukak</t>
    </r>
    <r>
      <rPr>
        <sz val="11"/>
        <color theme="1"/>
        <rFont val="Arial Narrow"/>
        <family val="2"/>
      </rPr>
      <t xml:space="preserve">: Se genera correo electrónico a la Dirección Territorial donde se informa que hubo afectaciones en este cuatrimestre. Anexo 1 Reporte cutrimestral - afectaciones en el AP.
</t>
    </r>
    <r>
      <rPr>
        <b/>
        <sz val="11"/>
        <color theme="1"/>
        <rFont val="Arial Narrow"/>
        <family val="2"/>
      </rPr>
      <t>SF PMOIA</t>
    </r>
    <r>
      <rPr>
        <sz val="11"/>
        <color theme="1"/>
        <rFont val="Arial Narrow"/>
        <family val="2"/>
      </rPr>
      <t xml:space="preserve">: Se informa por correo que no hubo situaciones de presiones para adelantar procesos sancionatorios.  Anexo 1_Correo de PNNC - REPORTE CONTROL 3CER TRIMESTRE PVC - SF PMOIA enviado a DTAM.
</t>
    </r>
    <r>
      <rPr>
        <b/>
        <sz val="11"/>
        <color theme="1"/>
        <rFont val="Arial Narrow"/>
        <family val="2"/>
      </rPr>
      <t>PNN Yaigojé Apaporis</t>
    </r>
    <r>
      <rPr>
        <sz val="11"/>
        <color theme="1"/>
        <rFont val="Arial Narrow"/>
        <family val="2"/>
      </rPr>
      <t xml:space="preserve">: El área protegida genera correo electrónico informando que no hubo procesos sancionatorios. Anexo 1 correo informado procesos sancionatorios. 
</t>
    </r>
    <r>
      <rPr>
        <b/>
        <sz val="11"/>
        <color theme="1"/>
        <rFont val="Arial Narrow"/>
        <family val="2"/>
      </rPr>
      <t>PNN La Paya</t>
    </r>
    <r>
      <rPr>
        <sz val="11"/>
        <color theme="1"/>
        <rFont val="Arial Narrow"/>
        <family val="2"/>
      </rPr>
      <t xml:space="preserve">: Conforme a la Resolución 476 donde se establecen las competencias de las AP, se hace seguimiento y se informa a la DTAM que en este periodo no hubo situaciones que ameritaran apertura de proceso sancionatorio. Anexo 1Correo Reporte sancionatorios PNN La Paya.
</t>
    </r>
    <r>
      <rPr>
        <b/>
        <sz val="11"/>
        <color theme="1"/>
        <rFont val="Arial Narrow"/>
        <family val="2"/>
      </rPr>
      <t>PNN Chiribiquete</t>
    </r>
    <r>
      <rPr>
        <sz val="11"/>
        <color theme="1"/>
        <rFont val="Arial Narrow"/>
        <family val="2"/>
      </rPr>
      <t xml:space="preserve">: mediante correo el AP informa que durante este periodo no hubo apertura de sancionatorios. Anexo 1 correo Reporte de actuaciones sancionatorias.
</t>
    </r>
    <r>
      <rPr>
        <b/>
        <sz val="11"/>
        <color theme="1"/>
        <rFont val="Arial Narrow"/>
        <family val="2"/>
      </rPr>
      <t xml:space="preserve">PNN Río Puré: </t>
    </r>
    <r>
      <rPr>
        <sz val="11"/>
        <color theme="1"/>
        <rFont val="Arial Narrow"/>
        <family val="2"/>
      </rPr>
      <t xml:space="preserve">el AP no genere descripción de avance. No se adjuntan evidencias.
</t>
    </r>
    <r>
      <rPr>
        <b/>
        <sz val="11"/>
        <color theme="1"/>
        <rFont val="Arial Narrow"/>
        <family val="2"/>
      </rPr>
      <t>PNN Amacayacu</t>
    </r>
    <r>
      <rPr>
        <sz val="11"/>
        <color theme="1"/>
        <rFont val="Arial Narrow"/>
        <family val="2"/>
      </rPr>
      <t xml:space="preserve">: Conforme a lo establecido en las acciones de control y los controles existentes en la matriz de riesgos y oportunidades del PNN Amacayacu específicamente para el riesgo 231,  asociado a las actuaciones sancionatorias en el marco de la Ley 1333 de 2009 y en los términos de la resolución de competencia 476 de 2012, me permito manifestar que durante el III cuatrimestre de la vigencia 2022, no se presentaron conductas sancionatorias que ameriten la correspondiente actuación por parte de  PNN Amacayacu y la DTAM. (anexo 1 Corero de parques Nacionales reporte No sancionatorios).
</t>
    </r>
    <r>
      <rPr>
        <b/>
        <sz val="11"/>
        <color theme="1"/>
        <rFont val="Arial Narrow"/>
        <family val="2"/>
      </rPr>
      <t>RNN Puinawai:</t>
    </r>
    <r>
      <rPr>
        <sz val="11"/>
        <color theme="1"/>
        <rFont val="Arial Narrow"/>
        <family val="2"/>
      </rPr>
      <t xml:space="preserve"> Acorde al control, se genera correo a la DT informando no hubo presiones AP. 
Anexo 3. Correo - No evidencias de reporte para sancionatorios tercer periodo</t>
    </r>
  </si>
  <si>
    <r>
      <rPr>
        <b/>
        <sz val="11"/>
        <rFont val="Arial Narrow"/>
        <family val="2"/>
      </rPr>
      <t>DTAM</t>
    </r>
    <r>
      <rPr>
        <sz val="11"/>
        <rFont val="Arial Narrow"/>
        <family val="2"/>
      </rPr>
      <t>: se generan acciones de fortalecimiento para aplicabilidad del proceso sancionatorio con las áreas protegidas. Anexo 1 Asistencia ORIENTACIONES PROCESO SANCIONATORIO AMBIENTAL</t>
    </r>
  </si>
  <si>
    <r>
      <rPr>
        <b/>
        <sz val="11"/>
        <rFont val="Arial Narrow"/>
        <family val="2"/>
      </rPr>
      <t xml:space="preserve">DTAM: </t>
    </r>
    <r>
      <rPr>
        <sz val="11"/>
        <rFont val="Arial Narrow"/>
        <family val="2"/>
      </rPr>
      <t>Como parte del proceso de revisión y validación de recorridos antes de su envió a nivel central se evidencio NUEVAMENTE falencias en las áreas de Cahuinari, Yaigoje Apaporis.  Las falencias detectadas se subsanaron entre el SIG DTAM y los compañeros responsables de las áreas protegidas; no obstante  y dado lo continuo de las falencias y la falta de interés y responsabilidad por parte de las profesionales de estas áreas, se sugiere que desde calidad se programe llamado de atención y de ser posible plan de mejoramiento operativo por cuanto los llamados de atención (posteriores a las continuas capacitaciones) no han sido atendidos por las profesionales encargadas ni por las jefaturas de las dos áreas protegidas. Anexo 2 llamado atención mal manejo REPORTE TERCER TRIMESTRE PLATAFORMA SICO SMART 2022 cahuinari, Anexo 2.1 llamado atención mal manejo REPORTE TERCER TRIMESTRE PLATAFORMA SICO SMART 2022 YAIGOJE APAPORIS</t>
    </r>
  </si>
  <si>
    <r>
      <rPr>
        <b/>
        <sz val="11"/>
        <rFont val="Arial Narrow"/>
        <family val="2"/>
      </rPr>
      <t>DTAM:</t>
    </r>
    <r>
      <rPr>
        <sz val="11"/>
        <rFont val="Arial Narrow"/>
        <family val="2"/>
      </rPr>
      <t xml:space="preserve"> Nivel central realizo la revisión y retroalimentación de las capas enviadas, con lo cual no se registran errores o anotaciones, lo anterior se puede tomar como reflejo de la acción preventiva y correctiva en el proceso y que desde el SIG DTAM se continua realizando a las áreas protegidas especialmente en los reportes trimestrales. Se anexa resultados de revisión y validación por parte del Nivel Central a las áreas protegidas DTAM. Anexo 1 confirmación  validación PAA - HA en presión de la DTAM trimestre 3 - 2022 por nivel central, Anexo 1.1 RETROALIMENTACION CONSOLIDADO RECORRIDOS PLATAFORMA SMART Y PRELIMINAR REPORTE INDICADOR 18 TRIMESTRE 03 2022.</t>
    </r>
  </si>
  <si>
    <r>
      <rPr>
        <b/>
        <sz val="11"/>
        <rFont val="Arial Narrow"/>
        <family val="2"/>
      </rPr>
      <t>DTAM-PNN Cahuinarí</t>
    </r>
    <r>
      <rPr>
        <sz val="11"/>
        <rFont val="Arial Narrow"/>
        <family val="2"/>
      </rPr>
      <t>: Durante el tercer cuatrimestre de 2022 se adelantaron capacitaciones y acompañamiento por parte de la DTAM y del Nivel Central, en temas relacionados con la actualización del REM en sus componentes diagnóstico, de ordenamiento y planeación; en la evaluación de la temporada de monitoreo de chrapa y tricaya 2021-2022. También se adelantó acompañamiento en el proceso de actualización del Plan de Mejoramiento Lista Verde. 
Anexo 1. acta_actualizacion_rem-10.10.2022,
Anexo 2. acta-evaluación-monitoreo-2021-2022-3.10.2022, 
Anexo 3. ayuda_memoria_actualización_plan de mejoramiento_LV-22.09.2022
Anexo 4. ayuda-memoria_plan-trabajo-actualizacion-rem-30.09.2022</t>
    </r>
  </si>
  <si>
    <r>
      <rPr>
        <b/>
        <sz val="10"/>
        <color theme="1"/>
        <rFont val="Arial Narrow"/>
        <family val="2"/>
      </rPr>
      <t>DTAM:</t>
    </r>
    <r>
      <rPr>
        <sz val="10"/>
        <color theme="1"/>
        <rFont val="Arial Narrow"/>
        <family val="2"/>
      </rPr>
      <t xml:space="preserve"> Las AP de la DTAM tienen aprobado en su totalidad los protocolos de PVC con excepción de la RNN Puinawai de acuerdo a lo establecido en la resolución 0940 de diciembre 31 de 2014. Para este cuatrimestre se reportaron los informes de implementación actualizados de los protocolos de PVC de las áreas PNN Alto Fragua y la  RNN Nukak, . Para las otras AP ya habían remitido el informe mediante memorando a y reportadas en los anteriores cuatrimestres.  Anexo 1 Orfeo remisión protocolo Alto Frafua, Anexo 2 Informe de Implementacion Protocolo PVC PNNAFIW a NOV 2022, Anexo 3 Remisión Informe Implementación Protocolo de PVyC de la RNN Nukak. Anexo 4 Informe de seguimiento Trimestral Implementación PVC_NUKAK.
</t>
    </r>
    <r>
      <rPr>
        <b/>
        <sz val="10"/>
        <color theme="1"/>
        <rFont val="Arial Narrow"/>
        <family val="2"/>
      </rPr>
      <t>DTAO:</t>
    </r>
    <r>
      <rPr>
        <sz val="10"/>
        <color theme="1"/>
        <rFont val="Arial Narrow"/>
        <family val="2"/>
      </rPr>
      <t xml:space="preserve"> Se reliza reporte por parte de la DTAO y 11 de sus áreas protegidas en la matriz de PAA correspondiente al III trimestre 2022 del indicador 22 % de informes de acciones de prevención, vigilancia y control en las áreas administradas por PNNC.  De acuerdo a esto, 11 áreas protegidas cargaron su informe de PVC de III trimestre en el mes de septiembre con sus anexos correspondientes. Desde la DTAO se realizó la validación y reporte consolidado en la matriz de PAA. El PNN Complejo Volcánico Doña Juana y Cascabel ha venido implementado los recorridos de PVC con normalidad, sin embargo presentó dificultades por falta de capacidad técnica del personal para generar el reporte respectivo, por lo cual desde la DATO se  adelantó capacitación y acompañamiento virtual al personal para superar la dificultad presentada, por lo cual en el mes de noviembre el parque presentó los informes respectivos a la meta. Evidencias: 1. Reporte PAA indicador 22- III trimestre 2022 DTAO. 
</t>
    </r>
    <r>
      <rPr>
        <b/>
        <sz val="10"/>
        <color theme="1"/>
        <rFont val="Arial Narrow"/>
        <family val="2"/>
      </rPr>
      <t>DTCA</t>
    </r>
    <r>
      <rPr>
        <sz val="10"/>
        <color theme="1"/>
        <rFont val="Arial Narrow"/>
        <family val="2"/>
      </rPr>
      <t xml:space="preserve">: Desde la DTCA se envió correo solicitando insumos de las evidencias requeridas para el soporte del indicador 22, con el objetivo de adelantar revisión a los documentos (Ver: Correo - Solicitud insumos PVC y SMART - REPORTE PAA MES DE SEPTIEMBRE DE 2022). Posteriormente, se recepcionó la información enviada desde las 14 aps (Ver: Correos AP envio - lll trimestre de PVC) y se revisó la información, generando la validación en la matriz PAA (Ver: MATRIZ PAA DTCA reporte septiembre 19-09-2022 -Albena J) y un correo informando finalización del reporte (Ver: Correo  - Finalización reporte PAA - Septiembre 2022). Los insumos del indicador  son cargados en la matriz de evidencias de la matriz PAA por cada una de las áreas protegidas (Ver: EVIDENCIAS - Google Drive) y se adjuntan al presente reporte (Ver: Informes - PVC - III_Trimestre)
</t>
    </r>
    <r>
      <rPr>
        <b/>
        <sz val="10"/>
        <color theme="1"/>
        <rFont val="Arial Narrow"/>
        <family val="2"/>
      </rPr>
      <t xml:space="preserve">DTAN: </t>
    </r>
    <r>
      <rPr>
        <sz val="10"/>
        <color theme="1"/>
        <rFont val="Arial Narrow"/>
        <family val="2"/>
      </rPr>
      <t xml:space="preserve">Para el tercer trimestre de 2022 se generaron los informes de PVC para cada una de las Áreas protegidas de la DTAN y así mismo se reportaron al PAA de la DTAN, se adjunta enlace del DRIVE donde reposan las evidencias. https://drive.google.com/drive/folders/1wXAitgUuyXARXyM7vyd9vfZ2STmtots6
Se adjunta correo electrónico enviado al nivel central por profesional de planeación  DTAN con el reporte de las metas al segundo trimestre de 2022, también se adjuntan a las evidencias reportadas un print de la matriz del indicador 22 con el % de avance al mes de septiembre de 2022.
Se adjunta informe trimestral de acciones de prevención, vigilancia y control de cada una de las AP de la DTAN al segundo trimestre de 2022.. ANEXOS: 1. Correo  REPORTE PAA SEPTIEMBRE DTAN 2022., - 2. PRINT MATRIZ PAA INDICADOR  22.- Anule_PVC_III.-    Catatumbo_ PVC_III.-  Cocuy_PVC_III.-  Guanenta_PVC_III.-   Iguaque_PVC_III.-   Pisba_PVC_III .-  SYA_PVC_III  .-  Tama_PVC_III.
</t>
    </r>
    <r>
      <rPr>
        <b/>
        <sz val="10"/>
        <color theme="1"/>
        <rFont val="Arial Narrow"/>
        <family val="2"/>
      </rPr>
      <t>DTOR:</t>
    </r>
    <r>
      <rPr>
        <sz val="10"/>
        <color theme="1"/>
        <rFont val="Arial Narrow"/>
        <family val="2"/>
      </rPr>
      <t xml:space="preserve"> Se hace entrega del informe trimestral de acciones de prevención, vigilancia y control de las áreas protegidas PNNs El Tuparro, Chingaza, Sumapaz, Cordillera de Los Picachos, Tinigua y Sierra de La Macarena con sus respectivos anexos como seguimiento a recorridos, planificación de recorridos e informe de sico-smart. 
Nota: El DNMI Cinaruco no cuenta con Protocolo de PVC por lo tanto no se presenta informe de está área protegida. 
Anexos: Anexo_1_iii_trime.
</t>
    </r>
    <r>
      <rPr>
        <b/>
        <sz val="10"/>
        <color theme="1"/>
        <rFont val="Arial Narrow"/>
        <family val="2"/>
      </rPr>
      <t>DTPA:</t>
    </r>
    <r>
      <rPr>
        <sz val="10"/>
        <color theme="1"/>
        <rFont val="Arial Narrow"/>
        <family val="2"/>
      </rPr>
      <t xml:space="preserve"> Aprobados los protocolos de PVC, las Aps vienen aplicandolos en los recorridos realizados los cuales son remitidos a la DT  y la DT a NC, en los reportes de PAA.
Evidencia:
-Correo remisorio PAA Enero-Septiembre</t>
    </r>
  </si>
  <si>
    <r>
      <rPr>
        <b/>
        <sz val="10"/>
        <color theme="1"/>
        <rFont val="Arial Narrow"/>
        <family val="2"/>
      </rPr>
      <t>1. PNN Catatumbo</t>
    </r>
    <r>
      <rPr>
        <sz val="10"/>
        <color theme="1"/>
        <rFont val="Arial Narrow"/>
        <family val="2"/>
      </rPr>
      <t xml:space="preserve">: Se complementa la información con acta de reunión donde se socializo el PECDNS con el Departamento de Norte de Santander.  Actividad realizada con la Gobernación del departamento Norte de Santander CORPONOR y CDGRD. Se adjunta acta de reunión de fecha 11 de Noviembre de 2022 (Acta de Socialización Gestión de Emergencias). (Avance 20%) 
</t>
    </r>
    <r>
      <rPr>
        <b/>
        <sz val="10"/>
        <color theme="1"/>
        <rFont val="Arial Narrow"/>
        <family val="2"/>
      </rPr>
      <t xml:space="preserve">2. PNN Cocuy: </t>
    </r>
    <r>
      <rPr>
        <sz val="10"/>
        <color theme="1"/>
        <rFont val="Arial Narrow"/>
        <family val="2"/>
      </rPr>
      <t xml:space="preserve">Se adjunta 13 archivos donde se evidencia la socialización realizada a (10 municipios) los municipios que integran el AP y a los departamentos que hacen parte de la misma (3 departamentos). Anexos: 13 archivos en PDF con las socializaciones realizadas a Municipios y Departamentos. ( Avance 20%) 
</t>
    </r>
    <r>
      <rPr>
        <b/>
        <sz val="10"/>
        <color theme="1"/>
        <rFont val="Arial Narrow"/>
        <family val="2"/>
      </rPr>
      <t xml:space="preserve">3. AUN Estoraques: </t>
    </r>
    <r>
      <rPr>
        <sz val="10"/>
        <color theme="1"/>
        <rFont val="Arial Narrow"/>
        <family val="2"/>
      </rPr>
      <t xml:space="preserve">Se complementa la información con acta de reunión donde se socializó el PECDNS con el Departamento de Norte de Santander. Actividad realizada con la Gobernación del departamento Norte de Santander CORPONOR y CDGRD. Se adjunta acta de reunión de fecha 11 de Noviembre de 2022.. (Avance 20%) .
</t>
    </r>
    <r>
      <rPr>
        <b/>
        <sz val="10"/>
        <color theme="1"/>
        <rFont val="Arial Narrow"/>
        <family val="2"/>
      </rPr>
      <t>4. SFF Guanenta</t>
    </r>
    <r>
      <rPr>
        <sz val="10"/>
        <color theme="1"/>
        <rFont val="Arial Narrow"/>
        <family val="2"/>
      </rPr>
      <t xml:space="preserve">: En el segundo cuatrimestre de 2022 se dio cumplimiento a la acción con las evidencias aportadas. No se adjunta evidencias en este reporte. (Actividad realizada) 20%.
</t>
    </r>
    <r>
      <rPr>
        <b/>
        <sz val="10"/>
        <color theme="1"/>
        <rFont val="Arial Narrow"/>
        <family val="2"/>
      </rPr>
      <t>5. SFF Iguaque</t>
    </r>
    <r>
      <rPr>
        <sz val="10"/>
        <color theme="1"/>
        <rFont val="Arial Narrow"/>
        <family val="2"/>
      </rPr>
      <t xml:space="preserve">: En el segundo cuatrimestre de 2022 se dio cumplimiento a la acción con las evidencias aportadas. No se adjunta evidencias en este reporte. (Actividad realizada) 20%.
</t>
    </r>
    <r>
      <rPr>
        <b/>
        <sz val="10"/>
        <color theme="1"/>
        <rFont val="Arial Narrow"/>
        <family val="2"/>
      </rPr>
      <t>6. PNN Pisba</t>
    </r>
    <r>
      <rPr>
        <sz val="10"/>
        <color theme="1"/>
        <rFont val="Arial Narrow"/>
        <family val="2"/>
      </rPr>
      <t xml:space="preserve">: En el segundo cuatrimestre de 2022 se dio cumplimiento a la acción con las evidencias aportadas. No se adjunta evidencias en este reporte. (Actividad realizada) 20%. 
</t>
    </r>
    <r>
      <rPr>
        <b/>
        <sz val="10"/>
        <color theme="1"/>
        <rFont val="Arial Narrow"/>
        <family val="2"/>
      </rPr>
      <t>7. PNN Yariguies</t>
    </r>
    <r>
      <rPr>
        <sz val="10"/>
        <color theme="1"/>
        <rFont val="Arial Narrow"/>
        <family val="2"/>
      </rPr>
      <t xml:space="preserve">: Se adjuntan documentos complementarios de socialización a los municipios del Área Protegida; 2 actas de reunión municipio de San Vicente de Chucuri y El Carmen de Chucuri. Así mismo se aporta 1 lista de asistencia de socialización  al municipio de Santa Helena del Opon. No se aporta evidencias de socialización al Departamento. ( Se anexan documentos con fecha agosto de 2022 debido a que por fecha del reporte anterior no permitio el aporte de las mismas)  (Avance 15%)
</t>
    </r>
    <r>
      <rPr>
        <b/>
        <sz val="10"/>
        <color theme="1"/>
        <rFont val="Arial Narrow"/>
        <family val="2"/>
      </rPr>
      <t>8. PNN Tama</t>
    </r>
    <r>
      <rPr>
        <sz val="10"/>
        <color theme="1"/>
        <rFont val="Arial Narrow"/>
        <family val="2"/>
      </rPr>
      <t>: Socialización del PECDNS con el Departamento de Norte de Santander.  Actividad realizada con la Gobernación del departamento Norte de Santander CORPONOR y CDGRD. Se adjunta  acta de reunión de fecha 11 de Noviembre de 2022. Así mismo Se adjunta oficio de socialización del PECDNS al municipio de Cubara N. S. Anexos: 1. OFICIO PECDN radicado en Cubara .- 2. Acta de Socialización Gestión de Emergencias. ( Avance 20%)</t>
    </r>
  </si>
  <si>
    <r>
      <rPr>
        <b/>
        <sz val="10"/>
        <color theme="1"/>
        <rFont val="Arial Narrow"/>
        <family val="2"/>
      </rPr>
      <t>1. PNN Catatumbo</t>
    </r>
    <r>
      <rPr>
        <sz val="10"/>
        <color theme="1"/>
        <rFont val="Arial Narrow"/>
        <family val="2"/>
      </rPr>
      <t xml:space="preserve">: En el primer cuatrimestre de 2022 dio cumplimiento a la acción propuesta de socialización. ( No se relaciona ni No se anexan evidencias).- Avance 40%
</t>
    </r>
    <r>
      <rPr>
        <b/>
        <sz val="10"/>
        <color theme="1"/>
        <rFont val="Arial Narrow"/>
        <family val="2"/>
      </rPr>
      <t>2. PNN Cocuy</t>
    </r>
    <r>
      <rPr>
        <sz val="10"/>
        <color theme="1"/>
        <rFont val="Arial Narrow"/>
        <family val="2"/>
      </rPr>
      <t xml:space="preserve">: Se realizo comité técnico donde se socializó el plan de emergencias y contingencias por desastre natural al contratistas y funcionarios del AP. Se adjunta Lista de asistencia de fecha( 28/10/2022) y acta de reunión de la misma fecha: Anexos: 2- Acta Comité Técnico_Socialización PECRN octubre.-  3- Lista Asistencia Comité Téc Octubre
</t>
    </r>
    <r>
      <rPr>
        <b/>
        <sz val="10"/>
        <color theme="1"/>
        <rFont val="Arial Narrow"/>
        <family val="2"/>
      </rPr>
      <t>3. AUN Estoraques</t>
    </r>
    <r>
      <rPr>
        <sz val="10"/>
        <color theme="1"/>
        <rFont val="Arial Narrow"/>
        <family val="2"/>
      </rPr>
      <t xml:space="preserve">:  En el primer cuatrimestre de 2022 dio cumplimiento a la acción propuesta de socialización. ( No se  anexan evidencias).- Avance 40% .- 
</t>
    </r>
    <r>
      <rPr>
        <b/>
        <sz val="10"/>
        <color theme="1"/>
        <rFont val="Arial Narrow"/>
        <family val="2"/>
      </rPr>
      <t>4. SFF Guanenta</t>
    </r>
    <r>
      <rPr>
        <sz val="10"/>
        <color theme="1"/>
        <rFont val="Arial Narrow"/>
        <family val="2"/>
      </rPr>
      <t xml:space="preserve">: Para el tercer cuatrimestre se realizó la socialización del PECDNS   29/09/2022 Anexos: Socializacion PECDNS 29-09 -2022.- ( Avance 40%) 
</t>
    </r>
    <r>
      <rPr>
        <b/>
        <sz val="10"/>
        <color theme="1"/>
        <rFont val="Arial Narrow"/>
        <family val="2"/>
      </rPr>
      <t>5. SFF Iguaque</t>
    </r>
    <r>
      <rPr>
        <sz val="10"/>
        <color theme="1"/>
        <rFont val="Arial Narrow"/>
        <family val="2"/>
      </rPr>
      <t xml:space="preserve">: En el segundo cuatrimestre de 2022 dio cumplimiento a la acción propuesta de socialización. ( No se  anexan evidencias).- Avance 40% .
</t>
    </r>
    <r>
      <rPr>
        <b/>
        <sz val="10"/>
        <color theme="1"/>
        <rFont val="Arial Narrow"/>
        <family val="2"/>
      </rPr>
      <t>6. PNN Pisba</t>
    </r>
    <r>
      <rPr>
        <sz val="10"/>
        <color theme="1"/>
        <rFont val="Arial Narrow"/>
        <family val="2"/>
      </rPr>
      <t xml:space="preserve">: Se aportan evidencias de socialización con el personal del AP . Anexo: Socialización PDRP y PECDN PNN Pisba  2022. Avance (40%). 
</t>
    </r>
    <r>
      <rPr>
        <b/>
        <sz val="10"/>
        <color theme="1"/>
        <rFont val="Arial Narrow"/>
        <family val="2"/>
      </rPr>
      <t>7. PNN Yariguies</t>
    </r>
    <r>
      <rPr>
        <sz val="10"/>
        <color theme="1"/>
        <rFont val="Arial Narrow"/>
        <family val="2"/>
      </rPr>
      <t xml:space="preserve">: En el segundo cuatrimestre de 2022 dio cumplimiento a la acción propuesta de socialización. ( No se  anexan evidencias).- Avance 40% .
</t>
    </r>
    <r>
      <rPr>
        <b/>
        <sz val="10"/>
        <color theme="1"/>
        <rFont val="Arial Narrow"/>
        <family val="2"/>
      </rPr>
      <t>8. PNN Tama</t>
    </r>
    <r>
      <rPr>
        <sz val="10"/>
        <color theme="1"/>
        <rFont val="Arial Narrow"/>
        <family val="2"/>
      </rPr>
      <t xml:space="preserve">: Se realizó socialización del plan de emergencias y contingencias al personal del AP y se adjunta lista de asistencia de fecha: 11/11/2022- Anexos: PNN TAMÁ Lista de asistencia PECDN </t>
    </r>
  </si>
  <si>
    <r>
      <rPr>
        <b/>
        <sz val="10"/>
        <color theme="1"/>
        <rFont val="Arial Narrow"/>
        <family val="2"/>
      </rPr>
      <t>PNN Catatumbo</t>
    </r>
    <r>
      <rPr>
        <sz val="10"/>
        <color theme="1"/>
        <rFont val="Arial Narrow"/>
        <family val="2"/>
      </rPr>
      <t xml:space="preserve">: Se adjunta a las evidencias Memorando 20225530001343 enviado a la oficina de gestion del riesgo del nivel central con el  Informe de Implementación PECDNS del PNN Catatumbo Bari en el Primer año de Aprobación, así mismo se adjunta la carpeta con los documentos de implementación de los PECDNS que contiene 8 archivos descritos en el memorando enviado . Anexo: 1. CATATUMBO Implementacion 2022.- 2. Soportes  IMPLEMENTACION PECDNS (Avance: 40%)
</t>
    </r>
    <r>
      <rPr>
        <b/>
        <sz val="10"/>
        <color theme="1"/>
        <rFont val="Arial Narrow"/>
        <family val="2"/>
      </rPr>
      <t>PNN Cocuy</t>
    </r>
    <r>
      <rPr>
        <sz val="10"/>
        <color theme="1"/>
        <rFont val="Arial Narrow"/>
        <family val="2"/>
      </rPr>
      <t xml:space="preserve">: Se aporta memorando número 20225680006893 con las actividades desarrolladas cronograma de la hoja de implementación del documento en el primer año de aprobación, evidencia no aportada en el anterior seguimiento a riesgos por la fecha del reporte, así mismo se aporta la matriz de seguimiento al PEC de la presente vigencia. Anexos: 1- Informe de Avance Implementación PECRN COCUY.- 2.  Matriz de Seguimiento Implementación PECRNS Cocuy Año I. (Avance: 40%)
</t>
    </r>
    <r>
      <rPr>
        <b/>
        <sz val="10"/>
        <color theme="1"/>
        <rFont val="Arial Narrow"/>
        <family val="2"/>
      </rPr>
      <t>AUN Estoraques</t>
    </r>
    <r>
      <rPr>
        <sz val="10"/>
        <color theme="1"/>
        <rFont val="Arial Narrow"/>
        <family val="2"/>
      </rPr>
      <t xml:space="preserve">: Con el memorando 20225660026083 de fecha 08 septiembre de 2022, el AP envía a la dirección territorial  el informe de acciones de implementación de acuerdo con lo dispuesto en el cronograma de la hoja de implementación. Anexo: Estoraques -  implementacion PECDNS 2022. (Avance: 40%)
</t>
    </r>
    <r>
      <rPr>
        <b/>
        <sz val="10"/>
        <color theme="1"/>
        <rFont val="Arial Narrow"/>
        <family val="2"/>
      </rPr>
      <t xml:space="preserve">SFF Guanenta:  </t>
    </r>
    <r>
      <rPr>
        <sz val="10"/>
        <color theme="1"/>
        <rFont val="Arial Narrow"/>
        <family val="2"/>
      </rPr>
      <t xml:space="preserve">En el proceso de implementación se adjunta  la información correspondiente a las actividades desarrolladas en el tercer cuatrimestre de 2022 DEL SFF GUANENTA, se adjunta  el acta donde se participó en el consejo municipal de gestión del  riesgo en el municipio de Encino donde se socializaron las acciones para la segunda temporada de lluvias (14 de septiembre de 2022). Así mismo se adjunta el informe entregado  para el tercer trimestre al seguimiento metas PAA 2022. Se complementa la información con las capacitaciones realizadas al personal del AP en primeros auxilios, RCP y Camillaje. (asistencia de fecha  18/11/2022) y lista de asistencia de la socializacion del PECDNS al personal del área protegida.  Anexo: 1.  INFORME PAA IMPLEMENTACION PECDNS. 2. GUANENTA ACTA  N° 02 - 2022  TEMPOR LLUVIAS.-  3.Asistencia primeros auxilios 18-11-2022.-  4. Socialización PECDNS 29-09-2022 (Avance: 40%)
</t>
    </r>
    <r>
      <rPr>
        <b/>
        <sz val="10"/>
        <color theme="1"/>
        <rFont val="Arial Narrow"/>
        <family val="2"/>
      </rPr>
      <t>SFF Iguaque</t>
    </r>
    <r>
      <rPr>
        <sz val="10"/>
        <color theme="1"/>
        <rFont val="Arial Narrow"/>
        <family val="2"/>
      </rPr>
      <t xml:space="preserve">: Se relacionan por medio de las evidencias las actividades que permiten evidenciar la implementación del plan de emergencias en el AP de Iguaque de acuerdo al cronograma así: 1. Se adjunta el informe entregado para el tercer trimestre al seguimiento metas PAA 2022 con el resumen de las actividades desarrolladas. 2. Se adjunta acta 13 de octubre de 2022, donde se  Realiza ejercicio de simulacro de sismo.- 3. Acta de fecha 25 de octubre de 2022 donde se socializó con la comunidad  de villa de Leyva las orientaciones sobre la participación comunitaria en la gestión y conocimiento de riesgos naturales. 4. Acta de fecha 25 de octubre de 2022 donde se realizó reunión con el comité municipal de gestión del riesgos municipio de Arcabuco Plan de acción para enfrentar la intensa temporada de lluvias y el desbordamiento del Pomeca y otras fuentes del municipio de Arcabuco. Anexos: 1. SFF IGUAQUE Informe TRIM III IMPLEMENTACION PECDNS.- 2. acta simulacro sismo iguaque octubre 10-2022.-  3. acta reunion CMGRD Villa de Leyva oct 21-2022.-  4. acta reunión CMGRD Arcabuco ost 24-2022
</t>
    </r>
    <r>
      <rPr>
        <b/>
        <sz val="10"/>
        <color theme="1"/>
        <rFont val="Arial Narrow"/>
        <family val="2"/>
      </rPr>
      <t>PNN Pisba</t>
    </r>
    <r>
      <rPr>
        <sz val="10"/>
        <color theme="1"/>
        <rFont val="Arial Narrow"/>
        <family val="2"/>
      </rPr>
      <t xml:space="preserve">: para el tercer cuatrimestre no existe información adicional de avance . No se adjunta evidencias en el DRIVE  (Avance: 26.66%).
</t>
    </r>
    <r>
      <rPr>
        <b/>
        <sz val="10"/>
        <color theme="1"/>
        <rFont val="Arial Narrow"/>
        <family val="2"/>
      </rPr>
      <t>PNN Yariguies</t>
    </r>
    <r>
      <rPr>
        <sz val="10"/>
        <color theme="1"/>
        <rFont val="Arial Narrow"/>
        <family val="2"/>
      </rPr>
      <t xml:space="preserve">: Se complementa la información correspondiente al proceso de implementación del año 2022 de los PECDNS PNN Yariguies, Con el informe entregado  para el tercer trimestre al seguimiento metas PAA 2022, Así mismo  se adjunta 2 archivos con las socializaciones hechas a los municipios de El Carmen de chucuri y de San Vicente de chucuri . Anexo: INFORME IMPLEMENTACION PECDNI_PNN SYA III TRIM_2022.- 2. Acta Socialización El Carmen de Chucuri,  3. Acta Socialización San Vicente de Chucuri (Avance: 40%)
</t>
    </r>
    <r>
      <rPr>
        <b/>
        <sz val="10"/>
        <color theme="1"/>
        <rFont val="Arial Narrow"/>
        <family val="2"/>
      </rPr>
      <t>PNN Tama:</t>
    </r>
    <r>
      <rPr>
        <sz val="10"/>
        <color theme="1"/>
        <rFont val="Arial Narrow"/>
        <family val="2"/>
      </rPr>
      <t xml:space="preserve"> Se adjunta información en el procesos de implementación de acuerdo al cronograma que corresponde a socialización de los PECDNS al personal del AP y A la Oficina de Gestión del riesgo en el DPTO DE  N.S ..  Anexos: Acta de Socialización DPTO N.S Gestión de Emergencias. -    PNN TAMÁ Lista de asistencia PECDN EQUIPO (Avance 40%)</t>
    </r>
  </si>
  <si>
    <r>
      <rPr>
        <b/>
        <sz val="11"/>
        <color theme="1"/>
        <rFont val="Arial Narrow"/>
        <family val="2"/>
      </rPr>
      <t>GTEA</t>
    </r>
    <r>
      <rPr>
        <sz val="11"/>
        <color theme="1"/>
        <rFont val="Arial Narrow"/>
        <family val="2"/>
      </rPr>
      <t xml:space="preserve">: Sensibilización a la DTOR sobre el cumplimiento de los tiempos otorgados, por la norma para Procesos Sancionatorios con el propósito de que evitar la dilación indebida de los tiempos en el transcurso de los Procesos sancionatorios. Evidencias: carpeta Soportes evidencia 232_GTEA.
</t>
    </r>
    <r>
      <rPr>
        <b/>
        <sz val="11"/>
        <color theme="1"/>
        <rFont val="Arial Narrow"/>
        <family val="2"/>
      </rPr>
      <t>PNN Churumbelos</t>
    </r>
    <r>
      <rPr>
        <sz val="11"/>
        <color theme="1"/>
        <rFont val="Arial Narrow"/>
        <family val="2"/>
      </rPr>
      <t xml:space="preserve">: El 4 de noviembre de 2022 se participa en reunión sobre orientaciones de Proceso sancionatorio Ambiental (Anexo 1. Asistencia orientaciones proceso sancionatorio ambiental).
</t>
    </r>
    <r>
      <rPr>
        <b/>
        <sz val="11"/>
        <color theme="1"/>
        <rFont val="Arial Narrow"/>
        <family val="2"/>
      </rPr>
      <t>PNN Alto Fragua</t>
    </r>
    <r>
      <rPr>
        <sz val="11"/>
        <color theme="1"/>
        <rFont val="Arial Narrow"/>
        <family val="2"/>
      </rPr>
      <t xml:space="preserve">: El 04/11/2022 el equipo recibió capacitación sobre orientaciones sobre el proceso sancionatorio ambiental, liderada desde la DTAM . (Anexo 1 Asistencia capacitacion).
</t>
    </r>
    <r>
      <rPr>
        <b/>
        <sz val="11"/>
        <color theme="1"/>
        <rFont val="Arial Narrow"/>
        <family val="2"/>
      </rPr>
      <t>PNN Cahuinarí</t>
    </r>
    <r>
      <rPr>
        <sz val="11"/>
        <color theme="1"/>
        <rFont val="Arial Narrow"/>
        <family val="2"/>
      </rPr>
      <t xml:space="preserve">: El equipo del Parque Nacional Natural Cahuinarí el 4 de noviembre de 2022, participó en la capacitación "Medidas preventivas" impartido por el jurídico de Prevención Vigilancia y Control de la DTAM Juan Miunar. 
Anexo 1 acta-capacitación-medidas-preventivas-04.11.2022.
</t>
    </r>
    <r>
      <rPr>
        <b/>
        <sz val="11"/>
        <color theme="1"/>
        <rFont val="Arial Narrow"/>
        <family val="2"/>
      </rPr>
      <t>RNN Nukak</t>
    </r>
    <r>
      <rPr>
        <sz val="11"/>
        <color theme="1"/>
        <rFont val="Arial Narrow"/>
        <family val="2"/>
      </rPr>
      <t xml:space="preserve">: esta acción fue cumplida en el cuatrimestre pasado.
</t>
    </r>
    <r>
      <rPr>
        <b/>
        <sz val="11"/>
        <color theme="1"/>
        <rFont val="Arial Narrow"/>
        <family val="2"/>
      </rPr>
      <t>SPM Orito</t>
    </r>
    <r>
      <rPr>
        <sz val="11"/>
        <color theme="1"/>
        <rFont val="Arial Narrow"/>
        <family val="2"/>
      </rPr>
      <t xml:space="preserve">: se participa en la capacitación dada por la DTAM.  Anexo 1. Asistencia orientaciones proceso sancionatorio ambiental
</t>
    </r>
    <r>
      <rPr>
        <b/>
        <sz val="11"/>
        <color theme="1"/>
        <rFont val="Arial Narrow"/>
        <family val="2"/>
      </rPr>
      <t>PNN Río Puré</t>
    </r>
    <r>
      <rPr>
        <sz val="11"/>
        <color theme="1"/>
        <rFont val="Arial Narrow"/>
        <family val="2"/>
      </rPr>
      <t xml:space="preserve">: se participa en la capacitación dada por la DTAM.  Anexo 1. Asistencia orientaciones proceso sancionatorio ambiental
</t>
    </r>
    <r>
      <rPr>
        <b/>
        <sz val="11"/>
        <color theme="1"/>
        <rFont val="Arial Narrow"/>
        <family val="2"/>
      </rPr>
      <t>PNN Yaigojé Apaporis</t>
    </r>
    <r>
      <rPr>
        <sz val="11"/>
        <color theme="1"/>
        <rFont val="Arial Narrow"/>
        <family val="2"/>
      </rPr>
      <t xml:space="preserve">: se participa en la capacitación realizada por el abogado de la DTAM en materia de proceso sancionatorio ambiental. Anexo Anexo 1. Asistencia orientaciones proceso sancionatorio ambiental
</t>
    </r>
    <r>
      <rPr>
        <b/>
        <sz val="11"/>
        <color theme="1"/>
        <rFont val="Arial Narrow"/>
        <family val="2"/>
      </rPr>
      <t>PNN La Paya</t>
    </r>
    <r>
      <rPr>
        <sz val="11"/>
        <color theme="1"/>
        <rFont val="Arial Narrow"/>
        <family val="2"/>
      </rPr>
      <t xml:space="preserve">: En el tercer cuatrimestre se recibió capacitación y orientaciones sobre el proceso sancionatorio ambiental por la oficina jurídica de la DTAM. Anexo 1 Asistencia orientaciones P Sancionatorio.
</t>
    </r>
    <r>
      <rPr>
        <b/>
        <sz val="11"/>
        <color theme="1"/>
        <rFont val="Arial Narrow"/>
        <family val="2"/>
      </rPr>
      <t xml:space="preserve">PNN Chiribiquete: </t>
    </r>
    <r>
      <rPr>
        <sz val="11"/>
        <color theme="1"/>
        <rFont val="Arial Narrow"/>
        <family val="2"/>
      </rPr>
      <t xml:space="preserve">Desde la DTAM se realizó capacitación sobre proceso sancionatorio ambiental el 4 de Noviembre de 2022 para lo cual el equipo del AP participo.
Anexo 1. Listado de asistencia Proceso Sancionatorio Ambiental - 4 Nov.
</t>
    </r>
    <r>
      <rPr>
        <b/>
        <sz val="11"/>
        <color theme="1"/>
        <rFont val="Arial Narrow"/>
        <family val="2"/>
      </rPr>
      <t>PNN Amacayacu</t>
    </r>
    <r>
      <rPr>
        <sz val="11"/>
        <color theme="1"/>
        <rFont val="Arial Narrow"/>
        <family val="2"/>
      </rPr>
      <t xml:space="preserve">: se participa en la capacitación realizada por el abogado de la DTAM en materia de proceso sancionatorio ambiental. Anexo 1. Asistencia orientaciones proceso sancionatorio ambiental.
</t>
    </r>
    <r>
      <rPr>
        <b/>
        <sz val="11"/>
        <color theme="1"/>
        <rFont val="Arial Narrow"/>
        <family val="2"/>
      </rPr>
      <t>RNN Puinawai</t>
    </r>
    <r>
      <rPr>
        <sz val="11"/>
        <color theme="1"/>
        <rFont val="Arial Narrow"/>
        <family val="2"/>
      </rPr>
      <t xml:space="preserve">: Se participa en la reunión de sensibilización programada por la DTAM – Grupo Jurídico. Sobre aspectos puntuales en sancionatorios
Anexo 1 Asistencia orientaciones P Sancionatorio
</t>
    </r>
    <r>
      <rPr>
        <b/>
        <sz val="11"/>
        <color theme="1"/>
        <rFont val="Arial Narrow"/>
        <family val="2"/>
      </rPr>
      <t>DTAM</t>
    </r>
    <r>
      <rPr>
        <sz val="11"/>
        <color theme="1"/>
        <rFont val="Arial Narrow"/>
        <family val="2"/>
      </rPr>
      <t xml:space="preserve">: El 4 de noviembre se realiza capacitación con las áreas para orientaciones del proceso Sancionatorio. Anexo 1 Asistencia ORIENTACIONES PROCESO SANCIONATORIO AMBIENTAL
</t>
    </r>
    <r>
      <rPr>
        <b/>
        <sz val="11"/>
        <color theme="1"/>
        <rFont val="Arial Narrow"/>
        <family val="2"/>
      </rPr>
      <t>DTCA</t>
    </r>
    <r>
      <rPr>
        <sz val="11"/>
        <color theme="1"/>
        <rFont val="Arial Narrow"/>
        <family val="2"/>
      </rPr>
      <t xml:space="preserve">: El equipo interno de trabajo realizó sensibilización con las APs, sobre el cumplimiento de los tiempos otorgados por la norma para Procesos Sancionatorios con el propósito de que evitar la dilación indebida de los tiempos en el transcurso de los Procesos sancionatorios. Se realizaron de acuerdo al cronograma dos (2) sensibilizaciones, una el día 05/09/2022 y otra el 06/09/2022. En el anexo (Evidencias socialización cumplimiento de tiempos para procedimiento sancionatorios).
</t>
    </r>
    <r>
      <rPr>
        <b/>
        <sz val="11"/>
        <color theme="1"/>
        <rFont val="Arial Narrow"/>
        <family val="2"/>
      </rPr>
      <t>DTAO</t>
    </r>
    <r>
      <rPr>
        <sz val="11"/>
        <color theme="1"/>
        <rFont val="Arial Narrow"/>
        <family val="2"/>
      </rPr>
      <t xml:space="preserve">: En el segundo reporte de mapa de riesgos se dio cumplimiento a la realización de las sensibilizaciones a las 12 AP de la DTAO; sin embargo, durante el periodo la DTAO realizo capacitaciones sobre la ley 2111 de 2021
Evidencias: Anexo 1. lista de asistencia taller delitos amb 14.09.22
Anexo 2. lista de asistencia taller delitos amb 15.09.22
Anexo 3. PRESENTACIÓN CAPACITACIÓN L.2111-21.pptx
</t>
    </r>
    <r>
      <rPr>
        <b/>
        <sz val="11"/>
        <color theme="1"/>
        <rFont val="Arial Narrow"/>
        <family val="2"/>
      </rPr>
      <t>DTPA</t>
    </r>
    <r>
      <rPr>
        <sz val="11"/>
        <color theme="1"/>
        <rFont val="Arial Narrow"/>
        <family val="2"/>
      </rPr>
      <t xml:space="preserve">:  la acción de control fue reportada y cumplida en el segundo seguimiento al mapa de riesgos y matriz de oportunidades; sin embargo, se identifico que en el avance en porcentaje no se registró, pero el monitoreo y evidencias fueron cargadas, por lo tanto, nuevamente se adjuntan la evidencia correspondite a la socialización realizada en el marco del proceso sancionatorio aunque las fechas están fuera del periodo de reporte, lo anterior para poder presentar el cumplimiento a satisfacción de la acción. 
Evidencia: Acta comité DTPA 5-8 Julio-2022 final, Listado asistencia comité DTPA julio 5-7.
</t>
    </r>
    <r>
      <rPr>
        <b/>
        <sz val="11"/>
        <color theme="1"/>
        <rFont val="Arial Narrow"/>
        <family val="2"/>
      </rPr>
      <t>DTOR</t>
    </r>
    <r>
      <rPr>
        <sz val="11"/>
        <color theme="1"/>
        <rFont val="Arial Narrow"/>
        <family val="2"/>
      </rPr>
      <t xml:space="preserve">: Se realizó con los equipos técnicos de los PNN Sumapaz, PNN Tinigua y el DNMI Cinaruco capacitación virtual en donde se relacionaron los aspectos técnicos y jurídicos dentro del procedimiento institucional que indica las etapas para adelantar el proceso sancionatorio ambiental y la normatividad que aplica en estos casos en el marco de la ley 1333 de 2019, dirigida y presentada por el área jurídica y técnica de la DTOR, en cumplimiento del plan de mejoramiento suscrito en el proceso de autoridad ambiental.
Así también se divulgó la explicación de los formatos establecidos por la entidad para notificar de forma personal o por aviso los actos administrativos que se emiten en el impulso procesal de los expedientes sancionatorios. Se amplió el ejercicio con casos de estudio que se han adelantado en la Territorial Orinoquia resolviendo con ellos las inquietudes de los participantes.
Anexo_1_Acta_reunion_capacitacion_26092022
</t>
    </r>
    <r>
      <rPr>
        <b/>
        <sz val="11"/>
        <color theme="1"/>
        <rFont val="Arial Narrow"/>
        <family val="2"/>
      </rPr>
      <t>DTAN:</t>
    </r>
    <r>
      <rPr>
        <sz val="11"/>
        <color theme="1"/>
        <rFont val="Arial Narrow"/>
        <family val="2"/>
      </rPr>
      <t xml:space="preserve"> Con el fin de dar cumplimiento al seguimiento a los riesgos para el 3 cuatrimestre 2022 se cargan las respectivas lista de asistencia de reunión donde se adelantaron sesiones de sensibilización al respecto de la Ley 1333 de 2009 y demás normas concordantes, junto con correos electrónicos de difusión posterior a la sensibilización. Evidencias: Acta Asistencia - Sensibilización Ley 1333 de 2009. 12.09.2022 y Correo Sensibilización 27.10.2022</t>
    </r>
  </si>
  <si>
    <r>
      <t xml:space="preserve">GTEA: 100%
PNN Churumbelos: 100%
PNN Alto Fragua:100%
PNN Cahuinarí:100%
RNN Nukak: 100%
SPM Orito: 100%
PNN Río Puré: 100%
PNN Yaigojé Apaporis: 100%
PNN La Paya: 100%
PNN Chiribiquete: 100%
PNN Amacayacu: 100%
RNN Puinawai: 100%
DTCA </t>
    </r>
    <r>
      <rPr>
        <sz val="11"/>
        <color theme="1"/>
        <rFont val="Arial Narrow"/>
        <family val="2"/>
      </rPr>
      <t>100%</t>
    </r>
    <r>
      <rPr>
        <b/>
        <sz val="11"/>
        <color theme="1"/>
        <rFont val="Arial Narrow"/>
        <family val="2"/>
      </rPr>
      <t xml:space="preserve">
DTAM: </t>
    </r>
    <r>
      <rPr>
        <sz val="11"/>
        <color theme="1"/>
        <rFont val="Arial Narrow"/>
        <family val="2"/>
      </rPr>
      <t>100%</t>
    </r>
    <r>
      <rPr>
        <b/>
        <sz val="11"/>
        <color theme="1"/>
        <rFont val="Arial Narrow"/>
        <family val="2"/>
      </rPr>
      <t xml:space="preserve">
DTAO: </t>
    </r>
    <r>
      <rPr>
        <sz val="11"/>
        <color theme="1"/>
        <rFont val="Arial Narrow"/>
        <family val="2"/>
      </rPr>
      <t>100%</t>
    </r>
    <r>
      <rPr>
        <b/>
        <sz val="11"/>
        <color theme="1"/>
        <rFont val="Arial Narrow"/>
        <family val="2"/>
      </rPr>
      <t xml:space="preserve">
DTPA:</t>
    </r>
    <r>
      <rPr>
        <sz val="11"/>
        <color theme="1"/>
        <rFont val="Arial Narrow"/>
        <family val="2"/>
      </rPr>
      <t xml:space="preserve"> 100%</t>
    </r>
    <r>
      <rPr>
        <b/>
        <sz val="11"/>
        <color theme="1"/>
        <rFont val="Arial Narrow"/>
        <family val="2"/>
      </rPr>
      <t xml:space="preserve">
DTAN: </t>
    </r>
    <r>
      <rPr>
        <sz val="11"/>
        <color theme="1"/>
        <rFont val="Arial Narrow"/>
        <family val="2"/>
      </rPr>
      <t>100%</t>
    </r>
    <r>
      <rPr>
        <b/>
        <sz val="11"/>
        <color theme="1"/>
        <rFont val="Arial Narrow"/>
        <family val="2"/>
      </rPr>
      <t xml:space="preserve">
DTOR: </t>
    </r>
    <r>
      <rPr>
        <sz val="11"/>
        <color theme="1"/>
        <rFont val="Arial Narrow"/>
        <family val="2"/>
      </rPr>
      <t>100%</t>
    </r>
    <r>
      <rPr>
        <b/>
        <sz val="11"/>
        <color theme="1"/>
        <rFont val="Arial Narrow"/>
        <family val="2"/>
      </rPr>
      <t xml:space="preserve">
</t>
    </r>
  </si>
  <si>
    <r>
      <t xml:space="preserve">Durante el periodo septiembre-noviembre de 2022 se reporta por la DTAN:
</t>
    </r>
    <r>
      <rPr>
        <b/>
        <sz val="11"/>
        <color theme="1"/>
        <rFont val="Arial Narrow"/>
        <family val="2"/>
      </rPr>
      <t>DTAN:</t>
    </r>
    <r>
      <rPr>
        <sz val="11"/>
        <color theme="1"/>
        <rFont val="Arial Narrow"/>
        <family val="2"/>
      </rPr>
      <t xml:space="preserve"> Se cargan los respectivos impulsos procesales emitidos por la DTAN durante el periodo de informe se incluyen los impulsos procesales de las investigaciones sancionatorias ambientales que se gestionaron en el periodo de reporte expedidos los meses: Agosto, septiembre, octubre y noviembre de 2022 que corresponden al cuatrimestre 3, se anexa agosto dado que la periodicidad con que se requirió la información en el 2do cuatrimestre no se alcanzó a presentar. Los impulsos procesales proferidos y publicados en la gaceta ambiental son los siguientes: 13 archivos. Anexos: Auto No. 013 del 10-08-2022. Cierre Periodo Probatorio .- Auto No. 014 del 26-08-2022. Apertura Investigación.- Auto No. 015 del 26-08-2022. Decreta Prueba de Oficio.- Auto No. 016 del 26-08-2022. Archivo Indagación.- Auto No. 017 del 08-09-2022. Decreta Pruebas de Oficio.- Auto No. 018 del 15-09-2022. Apertura Investigación.- Auto No. 019 del 07-10-2022, Decreta Cesación del Procedimiento. Exp DTAN-JUR-16.4-001-2018.- Auto No. 020 del 11-10-2022. Archivo Indagación.  Exp. DTAN-JUR-16.4-003-2022.- Auto No. 021 de 12-10-2022. Decreta Cesación del Procedimiento. Exp. DTAN-JUR-16.4-006-2018.- Auto No. 022 del 13-10-2022. Decreta Cesación del Procedimiento. Exp. DTAN-JUR-16.4-008-2019..- Auto No. 023 del 18.10.2022. Decreta Cierre del Periodo Probatorio. Exp DTAN-JUR-16.4-001-2015.- Auto No. 024 del 15-11-2022. Alegatos.- Auto No. 025-del 15-11-2022. Alegatos.
</t>
    </r>
    <r>
      <rPr>
        <b/>
        <sz val="11"/>
        <color theme="1"/>
        <rFont val="Arial Narrow"/>
        <family val="2"/>
      </rPr>
      <t xml:space="preserve">1. PNN CATATUMBO BARI: 1. </t>
    </r>
    <r>
      <rPr>
        <sz val="11"/>
        <color theme="1"/>
        <rFont val="Arial Narrow"/>
        <family val="2"/>
      </rPr>
      <t>Comunicación Catatumbo</t>
    </r>
    <r>
      <rPr>
        <b/>
        <sz val="11"/>
        <color theme="1"/>
        <rFont val="Arial Narrow"/>
        <family val="2"/>
      </rPr>
      <t xml:space="preserve">
2. PNN COCUY: </t>
    </r>
    <r>
      <rPr>
        <sz val="11"/>
        <color theme="1"/>
        <rFont val="Arial Narrow"/>
        <family val="2"/>
      </rPr>
      <t>2. Comunicacion Cocuy</t>
    </r>
    <r>
      <rPr>
        <b/>
        <sz val="11"/>
        <color theme="1"/>
        <rFont val="Arial Narrow"/>
        <family val="2"/>
      </rPr>
      <t xml:space="preserve">
3. AUN ESTORAQUES: </t>
    </r>
    <r>
      <rPr>
        <sz val="11"/>
        <color theme="1"/>
        <rFont val="Arial Narrow"/>
        <family val="2"/>
      </rPr>
      <t>Memorando 20225660026583 - Estoraques</t>
    </r>
    <r>
      <rPr>
        <b/>
        <sz val="11"/>
        <color theme="1"/>
        <rFont val="Arial Narrow"/>
        <family val="2"/>
      </rPr>
      <t xml:space="preserve">
4. SFF GUANENTA ALTO RIO FONCE: </t>
    </r>
    <r>
      <rPr>
        <sz val="11"/>
        <color theme="1"/>
        <rFont val="Arial Narrow"/>
        <family val="2"/>
      </rPr>
      <t>Memorando 20225720002343 - Guanenta</t>
    </r>
    <r>
      <rPr>
        <b/>
        <sz val="11"/>
        <color theme="1"/>
        <rFont val="Arial Narrow"/>
        <family val="2"/>
      </rPr>
      <t xml:space="preserve">
5. SFF IGUAQUE: </t>
    </r>
    <r>
      <rPr>
        <sz val="11"/>
        <color theme="1"/>
        <rFont val="Arial Narrow"/>
        <family val="2"/>
      </rPr>
      <t>Memorando 20225730003293 - Iguaque</t>
    </r>
    <r>
      <rPr>
        <b/>
        <sz val="11"/>
        <color theme="1"/>
        <rFont val="Arial Narrow"/>
        <family val="2"/>
      </rPr>
      <t xml:space="preserve">
6. PNN PISBA: </t>
    </r>
    <r>
      <rPr>
        <sz val="11"/>
        <color theme="1"/>
        <rFont val="Arial Narrow"/>
        <family val="2"/>
      </rPr>
      <t>Memorando 20225690001231 - Pisba</t>
    </r>
    <r>
      <rPr>
        <b/>
        <sz val="11"/>
        <color theme="1"/>
        <rFont val="Arial Narrow"/>
        <family val="2"/>
      </rPr>
      <t xml:space="preserve"> 
7. PNN SERRANIA YARIGUIES: </t>
    </r>
    <r>
      <rPr>
        <sz val="11"/>
        <color theme="1"/>
        <rFont val="Arial Narrow"/>
        <family val="2"/>
      </rPr>
      <t>4. Comunicación Yariguies</t>
    </r>
    <r>
      <rPr>
        <b/>
        <sz val="11"/>
        <color theme="1"/>
        <rFont val="Arial Narrow"/>
        <family val="2"/>
      </rPr>
      <t xml:space="preserve">
8. PNN TAMA: </t>
    </r>
    <r>
      <rPr>
        <sz val="11"/>
        <color theme="1"/>
        <rFont val="Arial Narrow"/>
        <family val="2"/>
      </rPr>
      <t>3. Comunicaciín Tama</t>
    </r>
  </si>
  <si>
    <r>
      <rPr>
        <b/>
        <sz val="10"/>
        <color indexed="8"/>
        <rFont val="Arial Narrow"/>
        <family val="2"/>
      </rPr>
      <t>PNN Complejo volcánico Doña Juana</t>
    </r>
    <r>
      <rPr>
        <sz val="10"/>
        <color indexed="8"/>
        <rFont val="Arial Narrow"/>
        <family val="2"/>
      </rPr>
      <t xml:space="preserve">: 50%
</t>
    </r>
    <r>
      <rPr>
        <b/>
        <sz val="10"/>
        <color indexed="8"/>
        <rFont val="Arial Narrow"/>
        <family val="2"/>
      </rPr>
      <t xml:space="preserve">PNN Cueva de Los Guacharos: </t>
    </r>
    <r>
      <rPr>
        <sz val="10"/>
        <color rgb="FF000000"/>
        <rFont val="Arial Narrow"/>
        <family val="2"/>
      </rPr>
      <t>50%</t>
    </r>
    <r>
      <rPr>
        <b/>
        <sz val="10"/>
        <color indexed="8"/>
        <rFont val="Arial Narrow"/>
        <family val="2"/>
      </rPr>
      <t xml:space="preserve">
PNN Las Hermosas</t>
    </r>
    <r>
      <rPr>
        <sz val="10"/>
        <color indexed="8"/>
        <rFont val="Arial Narrow"/>
        <family val="2"/>
      </rPr>
      <t xml:space="preserve">: 50%
</t>
    </r>
    <r>
      <rPr>
        <b/>
        <sz val="10"/>
        <color indexed="8"/>
        <rFont val="Arial Narrow"/>
        <family val="2"/>
      </rPr>
      <t>PNN Las Orquídeas</t>
    </r>
    <r>
      <rPr>
        <sz val="10"/>
        <color indexed="8"/>
        <rFont val="Arial Narrow"/>
        <family val="2"/>
      </rPr>
      <t xml:space="preserve">: 50%
</t>
    </r>
    <r>
      <rPr>
        <b/>
        <sz val="10"/>
        <color indexed="8"/>
        <rFont val="Arial Narrow"/>
        <family val="2"/>
      </rPr>
      <t>PNN Los Nevados</t>
    </r>
    <r>
      <rPr>
        <sz val="10"/>
        <color indexed="8"/>
        <rFont val="Arial Narrow"/>
        <family val="2"/>
      </rPr>
      <t xml:space="preserve">: 50%
</t>
    </r>
    <r>
      <rPr>
        <b/>
        <sz val="10"/>
        <color indexed="8"/>
        <rFont val="Arial Narrow"/>
        <family val="2"/>
      </rPr>
      <t>PNN Nevado Del Huila</t>
    </r>
    <r>
      <rPr>
        <sz val="10"/>
        <color indexed="8"/>
        <rFont val="Arial Narrow"/>
        <family val="2"/>
      </rPr>
      <t xml:space="preserve">: 50% 
</t>
    </r>
    <r>
      <rPr>
        <b/>
        <sz val="10"/>
        <color indexed="8"/>
        <rFont val="Arial Narrow"/>
        <family val="2"/>
      </rPr>
      <t>PNN Puracé</t>
    </r>
    <r>
      <rPr>
        <sz val="10"/>
        <color indexed="8"/>
        <rFont val="Arial Narrow"/>
        <family val="2"/>
      </rPr>
      <t xml:space="preserve">:  50%
</t>
    </r>
    <r>
      <rPr>
        <b/>
        <sz val="10"/>
        <color indexed="8"/>
        <rFont val="Arial Narrow"/>
        <family val="2"/>
      </rPr>
      <t>PNN Selva De Florencia</t>
    </r>
    <r>
      <rPr>
        <sz val="10"/>
        <color indexed="8"/>
        <rFont val="Arial Narrow"/>
        <family val="2"/>
      </rPr>
      <t xml:space="preserve">: 50% 
</t>
    </r>
    <r>
      <rPr>
        <b/>
        <sz val="10"/>
        <color indexed="8"/>
        <rFont val="Arial Narrow"/>
        <family val="2"/>
      </rPr>
      <t>PNN Tatamá</t>
    </r>
    <r>
      <rPr>
        <sz val="10"/>
        <color indexed="8"/>
        <rFont val="Arial Narrow"/>
        <family val="2"/>
      </rPr>
      <t xml:space="preserve">: 50%
</t>
    </r>
    <r>
      <rPr>
        <b/>
        <sz val="10"/>
        <color indexed="8"/>
        <rFont val="Arial Narrow"/>
        <family val="2"/>
      </rPr>
      <t>SFF Galeras</t>
    </r>
    <r>
      <rPr>
        <sz val="10"/>
        <color indexed="8"/>
        <rFont val="Arial Narrow"/>
        <family val="2"/>
      </rPr>
      <t xml:space="preserve">: 50%
</t>
    </r>
    <r>
      <rPr>
        <b/>
        <sz val="10"/>
        <color indexed="8"/>
        <rFont val="Arial Narrow"/>
        <family val="2"/>
      </rPr>
      <t>SFF Isla de La Corota</t>
    </r>
    <r>
      <rPr>
        <sz val="10"/>
        <color indexed="8"/>
        <rFont val="Arial Narrow"/>
        <family val="2"/>
      </rPr>
      <t xml:space="preserve">: 50% 
</t>
    </r>
    <r>
      <rPr>
        <b/>
        <sz val="10"/>
        <color indexed="8"/>
        <rFont val="Arial Narrow"/>
        <family val="2"/>
      </rPr>
      <t>SFF Otún Quimbaya</t>
    </r>
    <r>
      <rPr>
        <sz val="10"/>
        <color indexed="8"/>
        <rFont val="Arial Narrow"/>
        <family val="2"/>
      </rPr>
      <t>: 50%</t>
    </r>
  </si>
  <si>
    <r>
      <rPr>
        <b/>
        <sz val="10"/>
        <color theme="1"/>
        <rFont val="Arial Narrow"/>
        <family val="2"/>
      </rPr>
      <t>1. PNN Complejo volcánico Doña Juana:</t>
    </r>
    <r>
      <rPr>
        <sz val="10"/>
        <color theme="1"/>
        <rFont val="Arial Narrow"/>
        <family val="2"/>
      </rPr>
      <t xml:space="preserve"> Se realizó la actualización del Plan de Contingencia de Riesgo Público con todo el equipo humano del Área, fue remitido a la DT y la DT remitió a la oficina de gestión del riesgo para su aprobación con Orfeo20226120001743 se espera su aprobación antes del cierre de la vigencia . Evidencia Orfeo 20226120001743_00001 Rem PCRP CVDJC; Anexos: Acta de la reunión de actualización,  Memorando 20226170001083 de entrega del PCRP Actualizado y listados de asistencia actualización PCRP.
</t>
    </r>
    <r>
      <rPr>
        <b/>
        <sz val="10"/>
        <color theme="1"/>
        <rFont val="Arial Narrow"/>
        <family val="2"/>
      </rPr>
      <t>2. PNN Cueva de Los Guacharos</t>
    </r>
    <r>
      <rPr>
        <sz val="10"/>
        <color theme="1"/>
        <rFont val="Arial Narrow"/>
        <family val="2"/>
      </rPr>
      <t xml:space="preserve">: El PNN cuenta con el PCRP aprobado (Orfeo 20211500003273 del 26-11-2021) por tanto no debe actualizar en esta vigencia el PCRP, se realizó socialización reportada en el primer cuatrimestre 2022.  Evidencias: N/A para el periodo.
</t>
    </r>
    <r>
      <rPr>
        <b/>
        <sz val="10"/>
        <color theme="1"/>
        <rFont val="Arial Narrow"/>
        <family val="2"/>
      </rPr>
      <t>3. PNN Las Hermosas</t>
    </r>
    <r>
      <rPr>
        <sz val="10"/>
        <color theme="1"/>
        <rFont val="Arial Narrow"/>
        <family val="2"/>
      </rPr>
      <t xml:space="preserve">: Se tiene aprobado el PCRP a partir del 25 de mayo de 2022 con memorando 20221500001183, se socializó el PCRP aprobado con el equipo humano del AP el día 09 de septiembre. Evidencias: 20221500001183 Dcto PCRP HER aprob, ACTA_SOCIALIZACION_09_SEPT_2022, PCRP_SOCIALIZACION_PNN_HERMOSAS
</t>
    </r>
    <r>
      <rPr>
        <b/>
        <sz val="10"/>
        <color theme="1"/>
        <rFont val="Arial Narrow"/>
        <family val="2"/>
      </rPr>
      <t>4. PNN Las Orquídeas</t>
    </r>
    <r>
      <rPr>
        <sz val="10"/>
        <color theme="1"/>
        <rFont val="Arial Narrow"/>
        <family val="2"/>
      </rPr>
      <t xml:space="preserve">: El PNN cuenta con el PCRP aprobado (Orfeo 20211500003273 del  26-11-2021) por tanto no debe actualizar en esta vigencia el PCRP, se realizó socialización reportada en el primer cuatrimestre 2022.  Evidencias: N/A para el periodo.
</t>
    </r>
    <r>
      <rPr>
        <b/>
        <sz val="10"/>
        <color theme="1"/>
        <rFont val="Arial Narrow"/>
        <family val="2"/>
      </rPr>
      <t>5. PNN Los Nevados</t>
    </r>
    <r>
      <rPr>
        <sz val="10"/>
        <color theme="1"/>
        <rFont val="Arial Narrow"/>
        <family val="2"/>
      </rPr>
      <t xml:space="preserve">: El Parque Nacional Natural Los Nevados cuenta con la aprobación de la actualización del Plan de Contingencia para el Riesgo Público (MEMORANDO No. 20211500003053 del 08-11-2021) por tanto no debe actualizar en esta vigencia el PCRP.  Se realizó socialización y en el segundo cuatrimestre  se reportó la socialización de este plan y la orientación de lineamientos para la implementación del mismo realizado el 9 de junio de 2022 por tanto la meta esta cumplida. Evidencias : No aplica en el periodo.
</t>
    </r>
    <r>
      <rPr>
        <b/>
        <sz val="10"/>
        <color theme="1"/>
        <rFont val="Arial Narrow"/>
        <family val="2"/>
      </rPr>
      <t>6. PNN Nevado Del Huila</t>
    </r>
    <r>
      <rPr>
        <sz val="10"/>
        <color theme="1"/>
        <rFont val="Arial Narrow"/>
        <family val="2"/>
      </rPr>
      <t xml:space="preserve">: El área protegida  tiene Plan de Contingencia por Riesgo Público aún vigente, aprobado mediante Orfeo 20201500003233 con fecha  30-12-2020, sin embargo, durante el periodo de reporte, el PNN Nevado del Huila realizó la actualización del PCRP y este fue remitido a la DTAO para continuar con el proceso de aprobación de actualización. Evidencias: 1. PCRP_Actualizado_PNN_NHU_Nov_2022, 2. . Radicado PCRP_Actualizado_PNN_NHU_120226120001563_00003;3.acta_Socialización_PCRP_Equipo_PNN_NHU_Octubre_2022
</t>
    </r>
    <r>
      <rPr>
        <b/>
        <sz val="10"/>
        <color theme="1"/>
        <rFont val="Arial Narrow"/>
        <family val="2"/>
      </rPr>
      <t>7. PNN Puracé</t>
    </r>
    <r>
      <rPr>
        <sz val="10"/>
        <color theme="1"/>
        <rFont val="Arial Narrow"/>
        <family val="2"/>
      </rPr>
      <t xml:space="preserve">:El  Plan de Contingencia para el Riesgo Público del PNN Puracé fue actualizado año 2022 y fue aprobado por la OGR mediante Memorando No. 20221500145423 del 1 de noviembre de 2022. se realiza la socialización en el comité interno local del PNN realizado el 6 dic 2022.
Evidencias: Memorando aprobación PCRP PNN Pur_1 nov 2022; PCRP APROBADO NOV 2022. Lista de asistencia comité local 
</t>
    </r>
    <r>
      <rPr>
        <b/>
        <sz val="10"/>
        <color theme="1"/>
        <rFont val="Arial Narrow"/>
        <family val="2"/>
      </rPr>
      <t>8. PNN Selva de Florencia</t>
    </r>
    <r>
      <rPr>
        <sz val="10"/>
        <color theme="1"/>
        <rFont val="Arial Narrow"/>
        <family val="2"/>
      </rPr>
      <t xml:space="preserve">: El PNN cuenta con el Plan de Contingencia de Riesgo Público aprobado ( Orfeo 20211500000513  del  26-02-2021) por tanto no debe actualizar en esta vigencia el PCRP, se realizó socialización reportada en el primer cuatrimestre 2022.  Evidencias: N/A para el periodo.
</t>
    </r>
    <r>
      <rPr>
        <b/>
        <sz val="10"/>
        <color theme="1"/>
        <rFont val="Arial Narrow"/>
        <family val="2"/>
      </rPr>
      <t>9.  PNN Tatamá</t>
    </r>
    <r>
      <rPr>
        <sz val="10"/>
        <color theme="1"/>
        <rFont val="Arial Narrow"/>
        <family val="2"/>
      </rPr>
      <t xml:space="preserve">: El PNN cuenta con el Plan de Contingencia de Riesgo Público aprobado ( orfeo 20211500000343 del 28-01-2021) por tanto no debe actualizar en esta vigencia el PCRP, se realizó socialización reportada en el primer cuatrimestre 2022.  Evidencias: N/A para el periodo.
</t>
    </r>
    <r>
      <rPr>
        <b/>
        <sz val="10"/>
        <color theme="1"/>
        <rFont val="Arial Narrow"/>
        <family val="2"/>
      </rPr>
      <t>10. SFF Galeras</t>
    </r>
    <r>
      <rPr>
        <sz val="10"/>
        <color theme="1"/>
        <rFont val="Arial Narrow"/>
        <family val="2"/>
      </rPr>
      <t xml:space="preserve">: En el segundo cuatrimestre se actualizó el Plan de contingencia por riesgo público del AP con el equipo de trabajo  Actualizado y se remitió a la DTAO con Orfeo 20226270001563 del 12 de julio , quienes a su vez remitieron a la OGR de PNN con Orfeo 20226120001333. . Hasta la fecha no se tiene ninguna respuesta al respecto, por lo que desde el AP se cumplió su parte y se sigue a la espera  a los comentarios del NC o la aprobación del mismo, evidencias: No aplican para el periodo ya que se presentaron en reporte anterior.
</t>
    </r>
    <r>
      <rPr>
        <b/>
        <sz val="10"/>
        <color theme="1"/>
        <rFont val="Arial Narrow"/>
        <family val="2"/>
      </rPr>
      <t>11. SFF Isla de La Corota</t>
    </r>
    <r>
      <rPr>
        <sz val="10"/>
        <color theme="1"/>
        <rFont val="Arial Narrow"/>
        <family val="2"/>
      </rPr>
      <t xml:space="preserve">: El AP cuenta con el Plan de Contingencia de Riesgo Público aprobado (20211500000363 del 29-01-2021) por tanto no debe actualizar en esta vigencia el PCRP, Se socializó al equipo de trabajo, se cumplió meta y reporto en el 1 cuatrimestre, sin embargo, se refuerza socializando el 8 nov con el fin de que el equipo de trabajo conozca y se apropie de las recomendaciones del PCRP del SFIC.  Evidencias:  1. Acta No 2 _Socialización PCRP SFIC_Equipo_08_11_2022
</t>
    </r>
    <r>
      <rPr>
        <b/>
        <sz val="10"/>
        <color theme="1"/>
        <rFont val="Arial Narrow"/>
        <family val="2"/>
      </rPr>
      <t>12. SFF Otún Quimbaya</t>
    </r>
    <r>
      <rPr>
        <sz val="10"/>
        <color theme="1"/>
        <rFont val="Arial Narrow"/>
        <family val="2"/>
      </rPr>
      <t>: El PNN cuenta con el Plan de Contingencia de Riesgo Público aprobado (20211500002083 del 30-08-2021) por tanto no debe actualizar en esta vigencia el PCRP, se realizó socialización reportada en el primer cuatrimestre 2022.  Evidencias: N/A para el periodo.</t>
    </r>
  </si>
  <si>
    <r>
      <t>PNN Complejo volcánico Doña Juana:</t>
    </r>
    <r>
      <rPr>
        <sz val="10"/>
        <rFont val="Arial Narrow"/>
        <family val="2"/>
      </rPr>
      <t xml:space="preserve"> 40% 
</t>
    </r>
    <r>
      <rPr>
        <b/>
        <sz val="10"/>
        <rFont val="Arial Narrow"/>
        <family val="2"/>
      </rPr>
      <t xml:space="preserve">PNN Cueva de Los Guacharos: </t>
    </r>
    <r>
      <rPr>
        <sz val="10"/>
        <rFont val="Arial Narrow"/>
        <family val="2"/>
      </rPr>
      <t xml:space="preserve">20% 
</t>
    </r>
    <r>
      <rPr>
        <b/>
        <sz val="10"/>
        <rFont val="Arial Narrow"/>
        <family val="2"/>
      </rPr>
      <t xml:space="preserve">PNN Las Hermosas: </t>
    </r>
    <r>
      <rPr>
        <sz val="10"/>
        <rFont val="Arial Narrow"/>
        <family val="2"/>
      </rPr>
      <t xml:space="preserve">0% 
</t>
    </r>
    <r>
      <rPr>
        <b/>
        <sz val="10"/>
        <rFont val="Arial Narrow"/>
        <family val="2"/>
      </rPr>
      <t xml:space="preserve">PNN Las Orquídeas: </t>
    </r>
    <r>
      <rPr>
        <sz val="10"/>
        <rFont val="Arial Narrow"/>
        <family val="2"/>
      </rPr>
      <t xml:space="preserve">20% 
</t>
    </r>
    <r>
      <rPr>
        <b/>
        <sz val="10"/>
        <rFont val="Arial Narrow"/>
        <family val="2"/>
      </rPr>
      <t>PNN Los Nevados</t>
    </r>
    <r>
      <rPr>
        <sz val="10"/>
        <rFont val="Arial Narrow"/>
        <family val="2"/>
      </rPr>
      <t xml:space="preserve">: 40% 
</t>
    </r>
    <r>
      <rPr>
        <b/>
        <sz val="10"/>
        <rFont val="Arial Narrow"/>
        <family val="2"/>
      </rPr>
      <t>PNN Nevado Del Huila</t>
    </r>
    <r>
      <rPr>
        <sz val="10"/>
        <rFont val="Arial Narrow"/>
        <family val="2"/>
      </rPr>
      <t xml:space="preserve">: 40% 
</t>
    </r>
    <r>
      <rPr>
        <b/>
        <sz val="10"/>
        <rFont val="Arial Narrow"/>
        <family val="2"/>
      </rPr>
      <t>PNN Puracé</t>
    </r>
    <r>
      <rPr>
        <sz val="10"/>
        <rFont val="Arial Narrow"/>
        <family val="2"/>
      </rPr>
      <t xml:space="preserve">: 40% 
</t>
    </r>
    <r>
      <rPr>
        <b/>
        <sz val="10"/>
        <rFont val="Arial Narrow"/>
        <family val="2"/>
      </rPr>
      <t xml:space="preserve">PNN Selva De Florencia: </t>
    </r>
    <r>
      <rPr>
        <sz val="10"/>
        <rFont val="Arial Narrow"/>
        <family val="2"/>
      </rPr>
      <t xml:space="preserve">20% 
</t>
    </r>
    <r>
      <rPr>
        <b/>
        <sz val="10"/>
        <rFont val="Arial Narrow"/>
        <family val="2"/>
      </rPr>
      <t>PNN Tatamá:</t>
    </r>
    <r>
      <rPr>
        <sz val="10"/>
        <rFont val="Arial Narrow"/>
        <family val="2"/>
      </rPr>
      <t xml:space="preserve"> 0% 
</t>
    </r>
    <r>
      <rPr>
        <b/>
        <sz val="10"/>
        <rFont val="Arial Narrow"/>
        <family val="2"/>
      </rPr>
      <t>SFF Galeras:40</t>
    </r>
    <r>
      <rPr>
        <sz val="10"/>
        <rFont val="Arial Narrow"/>
        <family val="2"/>
      </rPr>
      <t xml:space="preserve">% 
</t>
    </r>
    <r>
      <rPr>
        <b/>
        <sz val="10"/>
        <rFont val="Arial Narrow"/>
        <family val="2"/>
      </rPr>
      <t>SFF Isla de La Corota</t>
    </r>
    <r>
      <rPr>
        <sz val="10"/>
        <rFont val="Arial Narrow"/>
        <family val="2"/>
      </rPr>
      <t xml:space="preserve">: </t>
    </r>
    <r>
      <rPr>
        <b/>
        <sz val="10"/>
        <rFont val="Arial Narrow"/>
        <family val="2"/>
      </rPr>
      <t xml:space="preserve">40% </t>
    </r>
    <r>
      <rPr>
        <sz val="10"/>
        <rFont val="Arial Narrow"/>
        <family val="2"/>
      </rPr>
      <t xml:space="preserve">
</t>
    </r>
    <r>
      <rPr>
        <b/>
        <sz val="10"/>
        <rFont val="Arial Narrow"/>
        <family val="2"/>
      </rPr>
      <t>SFF Otún Quimbaya: 40</t>
    </r>
    <r>
      <rPr>
        <sz val="10"/>
        <rFont val="Arial Narrow"/>
        <family val="2"/>
      </rPr>
      <t>%</t>
    </r>
  </si>
  <si>
    <r>
      <rPr>
        <b/>
        <sz val="10"/>
        <color theme="1"/>
        <rFont val="Arial Narrow"/>
        <family val="2"/>
      </rPr>
      <t>1. PNN Complejo volcánico Doña Juana:</t>
    </r>
    <r>
      <rPr>
        <sz val="10"/>
        <color theme="1"/>
        <rFont val="Arial Narrow"/>
        <family val="2"/>
      </rPr>
      <t xml:space="preserve"> El plan de emergencias y contingencia fue aprobado y se adelantan las acciones de implementación del PECDNS. Evidencias: INFO TEC OCT GRD PNN CVDJC INFO TEC OCT GRD PNN CVDJC, informe PECDNS  CVDJC  3 trim 2022
</t>
    </r>
    <r>
      <rPr>
        <b/>
        <sz val="10"/>
        <color theme="1"/>
        <rFont val="Arial Narrow"/>
        <family val="2"/>
      </rPr>
      <t>2. PNN Cueva de Los Guacharos</t>
    </r>
    <r>
      <rPr>
        <sz val="10"/>
        <color theme="1"/>
        <rFont val="Arial Narrow"/>
        <family val="2"/>
      </rPr>
      <t xml:space="preserve">: Se realizó la implementación del PECDNS se presenta informe trimestral de implementación de acuerdo con los lineamientos, con las actividades de implementación del PECSN ejecutadas durante los meses de julio, agosto y septiembre, donde se indica los recorridos de reconocimiento establecidos, se realizó permanentemente la verificación de caudales de los caudales del río Suaza y que no se presentara el represamiento del mismo al interior del parque por la susceptibilidad a remociones en masa y avenidas súbitas. Se estuvo atento al CMGRD del municipio de Acevedo, se realizaron los mantenimientos respectivos a la infraestructura y senderos. Acciones que continuaron para el mes de octubre. Evidencias: Anexo 1. Informe PECDNS.pdf
</t>
    </r>
    <r>
      <rPr>
        <b/>
        <sz val="10"/>
        <color theme="1"/>
        <rFont val="Arial Narrow"/>
        <family val="2"/>
      </rPr>
      <t>3. PNN Las Hermosas</t>
    </r>
    <r>
      <rPr>
        <sz val="10"/>
        <color theme="1"/>
        <rFont val="Arial Narrow"/>
        <family val="2"/>
      </rPr>
      <t xml:space="preserve">: Se realizó la implementación del PECDNS se presenta informe trimestral de implementación, dentro de las actividades se informa los diferentes entes territoriales de las alertas en relación al nivel de riesgo por eventos naturales, para cada uno de los municipios en jurisdicción compartida con el AP. 
Evidencia: INFORME_PAA_GR_III_TRIMESTRE_2022_RDO
</t>
    </r>
    <r>
      <rPr>
        <b/>
        <sz val="10"/>
        <color theme="1"/>
        <rFont val="Arial Narrow"/>
        <family val="2"/>
      </rPr>
      <t xml:space="preserve">4. PNN Las Orquídeas: </t>
    </r>
    <r>
      <rPr>
        <sz val="10"/>
        <color theme="1"/>
        <rFont val="Arial Narrow"/>
        <family val="2"/>
      </rPr>
      <t xml:space="preserve">El plan de emergencias y contingencia aún se encuentra en revisión por parte de la oficina de OGR, sin embargo, se adelantan las acciones de implementación del PECDNS y se presenta informe trimestral. se ha participado de una reunión del CMGR para tratar todas las alertas sobre las emergencias por la temporada de lluvias tales como la inundación en el corregimiento de Nutibara.  2.Se participa en la preparación del simulacro de emergencias que se realiza en la Institución Educativa IEAPAE el día 16 de septiembre de 2022, con una capacitación repaso de Primeros auxilios y reanimación cardiopulmonar. y el simulacro que se realizó el día 20 de septiembre de 2022.  Evidencias: 1. Info PAA Gestion_riesgo_desastres 3TRIM PNNO, 2. Asistencia_participación_simulacro_IE; 3. Asistencia_CMGR_Frontino.pdf
</t>
    </r>
    <r>
      <rPr>
        <b/>
        <sz val="10"/>
        <color theme="1"/>
        <rFont val="Arial Narrow"/>
        <family val="2"/>
      </rPr>
      <t>5. PNN Los Nevados</t>
    </r>
    <r>
      <rPr>
        <sz val="10"/>
        <color theme="1"/>
        <rFont val="Arial Narrow"/>
        <family val="2"/>
      </rPr>
      <t xml:space="preserve">: Se presenta informe PAA III trimestre el cual recoge las acciones dinamizadas por el PNN Los Nevado frente a la implementación del Plan de Emergencias .Anexo:Informe III Reporte PAA PDECDNS 2022
</t>
    </r>
    <r>
      <rPr>
        <b/>
        <sz val="10"/>
        <color theme="1"/>
        <rFont val="Arial Narrow"/>
        <family val="2"/>
      </rPr>
      <t>6. PNN Nevado Del Huila</t>
    </r>
    <r>
      <rPr>
        <sz val="10"/>
        <color theme="1"/>
        <rFont val="Arial Narrow"/>
        <family val="2"/>
      </rPr>
      <t xml:space="preserve">: Durante el periodo de reporte, se elabora informe de implementación de PECDNS  correspondiente al III Trimestre de reporte PAA Evidencias: 1. INFORME III TRIMESTRE 2022 PEC PNN NEVADO DEL HUILA, 2. ANEXOS INFORME PECDNS III TRIMESTRE 2022
</t>
    </r>
    <r>
      <rPr>
        <b/>
        <sz val="10"/>
        <color theme="1"/>
        <rFont val="Arial Narrow"/>
        <family val="2"/>
      </rPr>
      <t>7. PNN Puracé</t>
    </r>
    <r>
      <rPr>
        <sz val="10"/>
        <color theme="1"/>
        <rFont val="Arial Narrow"/>
        <family val="2"/>
      </rPr>
      <t xml:space="preserve">: Durante este periodo se han realizado las acciones del PECDNS las cuales se han consolidado en el informe de implementación del PECDNS correspondiente al tercer trimestre del año 2022. Evidencias: INFORME PECDNS TERCER TRIMESTRE 2022_PNN Pur  y carpeta de anexos y soportes del informe.
</t>
    </r>
    <r>
      <rPr>
        <b/>
        <sz val="10"/>
        <color theme="1"/>
        <rFont val="Arial Narrow"/>
        <family val="2"/>
      </rPr>
      <t>8. PNN Selva De Florencia</t>
    </r>
    <r>
      <rPr>
        <sz val="10"/>
        <color theme="1"/>
        <rFont val="Arial Narrow"/>
        <family val="2"/>
      </rPr>
      <t xml:space="preserve">: Se realizan actividades de implementación del PECDNS las cuales se consignan en un informe trimestral . Evidencias: Informe Implementación PECDNS PNN SFLtrimestre 3. Anexos
</t>
    </r>
    <r>
      <rPr>
        <b/>
        <sz val="10"/>
        <color theme="1"/>
        <rFont val="Arial Narrow"/>
        <family val="2"/>
      </rPr>
      <t xml:space="preserve">9. PNN Tatamá: </t>
    </r>
    <r>
      <rPr>
        <sz val="10"/>
        <color theme="1"/>
        <rFont val="Arial Narrow"/>
        <family val="2"/>
      </rPr>
      <t xml:space="preserve">El PNN  realizó los ajustes solicitados por la OGR y remito el PECDNS a la OGR para su aprobación, el plan fue aprobado el 29 nov 2022   Evidencias: 120226120001473_Remi OGRD PECDNS TAT, lista-de-asistencia-30082022 PECDNS TAT, lista-de-asistencia-31082022, Lista-de-asistencia-TAT 5 Sep, Lista-de-asistencia-12 Sep2022, 20221500145623 aprobado PECDNS TAT
</t>
    </r>
    <r>
      <rPr>
        <b/>
        <sz val="10"/>
        <color theme="1"/>
        <rFont val="Arial Narrow"/>
        <family val="2"/>
      </rPr>
      <t>10. SFF Galeras</t>
    </r>
    <r>
      <rPr>
        <sz val="10"/>
        <color theme="1"/>
        <rFont val="Arial Narrow"/>
        <family val="2"/>
      </rPr>
      <t xml:space="preserve">: Se cuenta con un informe del III Trimestre de la implementación del PEC vigente. Anexo 1: Informe y evidencias implementación PEC III Trimestre
</t>
    </r>
    <r>
      <rPr>
        <b/>
        <sz val="10"/>
        <color theme="1"/>
        <rFont val="Arial Narrow"/>
        <family val="2"/>
      </rPr>
      <t>11. SFF Isla de La Corota</t>
    </r>
    <r>
      <rPr>
        <sz val="10"/>
        <color theme="1"/>
        <rFont val="Arial Narrow"/>
        <family val="2"/>
      </rPr>
      <t xml:space="preserve">: Se da cumplimiento al cronograma de actividades de la hoja de implementación del PECDNS del SFIC para el III Trimestre. Evidencias: 1. Memo 120226260002503_00001; 2. Inf. Imp. PECDNS SFIC_IIIT_2022; 3. ANEXOS TRIMESTRE III
</t>
    </r>
    <r>
      <rPr>
        <b/>
        <sz val="10"/>
        <color theme="1"/>
        <rFont val="Arial Narrow"/>
        <family val="2"/>
      </rPr>
      <t>12. SFF Otún Quimbaya:</t>
    </r>
    <r>
      <rPr>
        <sz val="10"/>
        <color theme="1"/>
        <rFont val="Arial Narrow"/>
        <family val="2"/>
      </rPr>
      <t xml:space="preserve"> Durante el III Cuatrimestre se avanza en la ejecución de las medidas del Plan de Emergencias aprobado en julio 2022 y adicional se realiza simulacro por sismo en las instalaciones del AP. Evidencias: Anexo 1. Informe Plan emergencias SFFOQ Trimestre 3_2022 (1), Anexo 2.Informe de Simulacro_SFFOQ_04102022</t>
    </r>
  </si>
  <si>
    <t>PNN Complejo volcánico Doña Juana: 40%
PNN Cueva De Los Guacharos:40%
PNN Las Hermosas: 40%
PNN Las Orquídeas : 40%
PNN Los Nevados: 40%
PNN Nevado Del Huila: 40%
PNN Purace:40%
PNN Selva De Florencia: 40%
PNN Tatamá: 20%
SFF Galeras: 40%
SFF Isla De La Corota: 40%
SFF Otún Quimbaya: 40%</t>
  </si>
  <si>
    <r>
      <rPr>
        <b/>
        <sz val="10"/>
        <color rgb="FF000000"/>
        <rFont val="Arial Narrow"/>
        <family val="2"/>
      </rPr>
      <t xml:space="preserve">DIRECCIÓN TERRITORIAL ANDES OCCIDENTALES </t>
    </r>
    <r>
      <rPr>
        <sz val="10"/>
        <color rgb="FF000000"/>
        <rFont val="Arial Narrow"/>
        <family val="2"/>
      </rPr>
      <t xml:space="preserve">
</t>
    </r>
    <r>
      <rPr>
        <b/>
        <sz val="10"/>
        <color rgb="FF000000"/>
        <rFont val="Arial Narrow"/>
        <family val="2"/>
      </rPr>
      <t>1.	PNN Las Hermosas:</t>
    </r>
    <r>
      <rPr>
        <sz val="10"/>
        <color rgb="FF000000"/>
        <rFont val="Arial Narrow"/>
        <family val="2"/>
      </rPr>
      <t xml:space="preserve"> Para el tercer cuatrimestre no se iniciaron acciones sancionatorias al interior del AP. Evidencia: Anexo 1. Correo  -Procesos Sancionatorios PNN Las Hermosas
</t>
    </r>
    <r>
      <rPr>
        <b/>
        <sz val="10"/>
        <color rgb="FF000000"/>
        <rFont val="Arial Narrow"/>
        <family val="2"/>
      </rPr>
      <t>2.	PNN Las Orquídeas</t>
    </r>
    <r>
      <rPr>
        <sz val="10"/>
        <color rgb="FF000000"/>
        <rFont val="Arial Narrow"/>
        <family val="2"/>
      </rPr>
      <t xml:space="preserve">: Para el tercer cuatrimestre no se iniciaron acciones sancionatorias al interior del AP. Evidencias: Anexo 1. Correo  - Procesos sancionatorios PNNO 2022
</t>
    </r>
    <r>
      <rPr>
        <b/>
        <sz val="10"/>
        <color rgb="FF000000"/>
        <rFont val="Arial Narrow"/>
        <family val="2"/>
      </rPr>
      <t xml:space="preserve">3.	PNN Nevado Del Huila: </t>
    </r>
    <r>
      <rPr>
        <sz val="10"/>
        <color rgb="FF000000"/>
        <rFont val="Arial Narrow"/>
        <family val="2"/>
      </rPr>
      <t xml:space="preserve">Durante el periodo de reporte, en el Parque Nacional Natural Nevado del Huila no se iniciaron acciones sancionatorias. Evidencias: Anexo 1. Correo - Procesos Sancionatorios PNN Nevado del Huila
</t>
    </r>
    <r>
      <rPr>
        <b/>
        <sz val="10"/>
        <color rgb="FF000000"/>
        <rFont val="Arial Narrow"/>
        <family val="2"/>
      </rPr>
      <t>4.	PNN Purace</t>
    </r>
    <r>
      <rPr>
        <sz val="10"/>
        <color rgb="FF000000"/>
        <rFont val="Arial Narrow"/>
        <family val="2"/>
      </rPr>
      <t xml:space="preserve">: Durante el periodo de reporte, en el Parque Nacional Natural Purace no se iniciaron acciones sancionatorias. Evidencias: Anexo 1. Reporte infracciones ambientales 3er Cuatrimestre 2022
</t>
    </r>
    <r>
      <rPr>
        <b/>
        <sz val="10"/>
        <color rgb="FF000000"/>
        <rFont val="Arial Narrow"/>
        <family val="2"/>
      </rPr>
      <t xml:space="preserve">5.	SFF Galeras: </t>
    </r>
    <r>
      <rPr>
        <sz val="10"/>
        <color rgb="FF000000"/>
        <rFont val="Arial Narrow"/>
        <family val="2"/>
      </rPr>
      <t xml:space="preserve">Para el periodo comprendido de agosto a noviembre de 2022, no se evidenciaron dentro de los recorridos de PVC realizados por el personal del área protegida, conductas sancionatorias que reportar para la apertura de nuevos procesos sancionatorios de carácter ambiental en el marco de la Ley 1333 de 2009. Evidencia: Anexo 1_ correo DTAO_Conductas sancionatorias_Galeras. 
</t>
    </r>
    <r>
      <rPr>
        <b/>
        <sz val="10"/>
        <color rgb="FF000000"/>
        <rFont val="Arial Narrow"/>
        <family val="2"/>
      </rPr>
      <t>6.	SFF Isla de La Corota:</t>
    </r>
    <r>
      <rPr>
        <sz val="10"/>
        <color rgb="FF000000"/>
        <rFont val="Arial Narrow"/>
        <family val="2"/>
      </rPr>
      <t xml:space="preserve"> Durante el 3 cuatrimestre se  presentó una infracción y se remite a la DT con los soportes para apertura de proceso. Evidencia: Anexo 1. Orfeo 20226260002633 Infracción Corota, Anexo 2. dctos  apertura.
</t>
    </r>
    <r>
      <rPr>
        <b/>
        <sz val="10"/>
        <color rgb="FF000000"/>
        <rFont val="Arial Narrow"/>
        <family val="2"/>
      </rPr>
      <t>7.	SFF Otún Quimbaya</t>
    </r>
    <r>
      <rPr>
        <sz val="10"/>
        <color rgb="FF000000"/>
        <rFont val="Arial Narrow"/>
        <family val="2"/>
      </rPr>
      <t xml:space="preserve">: Durante el tercer cuatrimestre del año 2022  no se presentaron dentro del SFFOQ acciones sancionatorias a reportar. Evidencia: Anexo 1.Correo  - Reporte sancionatorios Otún Quimbaya
</t>
    </r>
    <r>
      <rPr>
        <b/>
        <sz val="10"/>
        <color rgb="FF000000"/>
        <rFont val="Arial Narrow"/>
        <family val="2"/>
      </rPr>
      <t xml:space="preserve">8.	PNN Los Nevados: </t>
    </r>
    <r>
      <rPr>
        <sz val="10"/>
        <color rgb="FF000000"/>
        <rFont val="Arial Narrow"/>
        <family val="2"/>
      </rPr>
      <t xml:space="preserve"> Durante el 3 cuatrimestre se solicitó a la DT la apertura de 2 procesos sancionatorios remitidos a la DT para trámite. Evidencia:  Anexo 1. Orfeo 202262000003333 infracción Nevados, Anexo 2. Orfeo 202262000003353 infracción Nevados.pdf Anexo 3. dctos  apertura
</t>
    </r>
    <r>
      <rPr>
        <b/>
        <sz val="10"/>
        <color rgb="FF000000"/>
        <rFont val="Arial Narrow"/>
        <family val="2"/>
      </rPr>
      <t xml:space="preserve">9.	PNN CV Doña Juana Cascabel: </t>
    </r>
    <r>
      <rPr>
        <sz val="10"/>
        <color rgb="FF000000"/>
        <rFont val="Arial Narrow"/>
        <family val="2"/>
      </rPr>
      <t xml:space="preserve">Durante el tercer cuatrimestre del año 2022  no se presentaron acciones sancionatorias a reportar. Evidencia: Anexo 1. Correo  - Información Sancionatorios PNN CVDJC
</t>
    </r>
    <r>
      <rPr>
        <b/>
        <sz val="10"/>
        <color rgb="FF000000"/>
        <rFont val="Arial Narrow"/>
        <family val="2"/>
      </rPr>
      <t xml:space="preserve">10.	PNN Tatamá: </t>
    </r>
    <r>
      <rPr>
        <sz val="10"/>
        <color rgb="FF000000"/>
        <rFont val="Arial Narrow"/>
        <family val="2"/>
      </rPr>
      <t xml:space="preserve">Durante el tercer cuatrimestre del año 2022  no se presentaron acciones sancionatorias a reportar. Evidencia: Anexo 1. Correo  - Reporte procesos sancionatorios mes de octubre PNN Tatamá.pdf
</t>
    </r>
    <r>
      <rPr>
        <b/>
        <sz val="10"/>
        <color rgb="FF000000"/>
        <rFont val="Arial Narrow"/>
        <family val="2"/>
      </rPr>
      <t>11.	PNN Selva de Florencia :</t>
    </r>
    <r>
      <rPr>
        <sz val="10"/>
        <color rgb="FF000000"/>
        <rFont val="Arial Narrow"/>
        <family val="2"/>
      </rPr>
      <t xml:space="preserve"> Durante el 3 cuatrimestre del año 2022  no se presentaron acciones sancionatorias a reportar Evidencia: Anexo 1. correo - Informe Sancionatorios Tercer Cuatrimestre Selva 2022
</t>
    </r>
    <r>
      <rPr>
        <b/>
        <sz val="10"/>
        <color rgb="FF000000"/>
        <rFont val="Arial Narrow"/>
        <family val="2"/>
      </rPr>
      <t xml:space="preserve">12.	PNN Cueva de los Guacharos </t>
    </r>
    <r>
      <rPr>
        <sz val="10"/>
        <color rgb="FF000000"/>
        <rFont val="Arial Narrow"/>
        <family val="2"/>
      </rPr>
      <t>: Durante el 3 cuatrimestre del año 2022  no se presentaron acciones sancionatorias a reportar. Evidencia: Anexo 1. Correo  - Procesos sancionatorios PNN Cueva de los Guácharos</t>
    </r>
  </si>
  <si>
    <r>
      <rPr>
        <b/>
        <sz val="11"/>
        <rFont val="Arial Narrow"/>
        <family val="2"/>
      </rPr>
      <t>PNN Tinigua:</t>
    </r>
    <r>
      <rPr>
        <sz val="11"/>
        <rFont val="Arial Narrow"/>
        <family val="2"/>
      </rPr>
      <t xml:space="preserve"> Durante el periodo de reporte se generaron espacios con comunidades campesinas para el fotalecimiento estrategias en el marco de la implementación de acciones de restauración, rehabilitación de sistemas sostenibles de conservación mediante acuerdos de restauración y otros proyectos productivos,también se generaron espacios interinstitucionales con Cormacarena y con las fuerzas militares en el  marco de los procesos sancionatorios que adelanta el AP.
Anexo 1_Informe_Acciones_RE_Tinigua
Anexo 2_Informe_Monitoreo_Acuerdos_Tinigua
Anexo 3_Socializacion_Seguimiento_Acuerdos
Anexo 4_Siembra_Poligono_Restauracion
Anexo 5_Memoria_Reunion_Mesa_Fuerzas_Militares
Anexo 6_Reunion_Articulación_Cormacarena</t>
    </r>
  </si>
  <si>
    <r>
      <rPr>
        <b/>
        <sz val="10"/>
        <rFont val="Arial Narrow"/>
        <family val="2"/>
      </rPr>
      <t>OAP:</t>
    </r>
    <r>
      <rPr>
        <sz val="10"/>
        <rFont val="Arial Narrow"/>
        <family val="2"/>
      </rPr>
      <t xml:space="preserve"> Para el tercer cuatrimestre se recepción y consolidó la información de observaciones relacionadas con el alcance a los memorandos remitidos por parte de los procesos a la OAP relacionados con el Informe herramientas de autodiagnósticos correspondiente a las dimensiones operativas por políticas MIPG PNNC actualización vigencia 2022. Adicional a esto, se realizó la consolidación del informe final de actualización de herramientas de autodiagnósticos correspondiente a las dimensiones operativas por políticas de MIPG Parques Nacionales Naturales de Colombia vigencia 2022. Ver Anexo 1 Reportes de información Procesos, Anexo 2 Informe Final</t>
    </r>
  </si>
  <si>
    <t>DTAO: PNN Cueva De Los Guacharos, PNN Las Hermosas, PNN Las Orquídeas, PNN Los Nevados, PNN Nevado Del Huila, PNN Puracé, PNN Selva De Florencia, PNN Tatamá, SFF Galeras, SFF Isla De La Corota y SFF Otún Quimbaya: Como medio de control existente se reporta el informe generado de la plataforma SICOSMART de cada área protegida, en el cual se evidencia las presiones antrópicas registradas en los recorridos ejecutados por el área durante el trimestre III  de 2022. El PNN Complejo volcánico Doña Juana con el apoyo técnico de la DTAO viene adelantando capacitación para el manejo de la plataforma SICO SMART para la consolidación del informe trimestral. 
Evidencia: Carpeta por área protegida con: 
Informe SICOSMART trimestre III 
PNN Cueva De Los Guacharos: Informe Sico Smart_III Trim 2022
PNN Las Hermosas: Informe Sico Smart_III Trim 2022
PNN Las Orquídeas: Informe Sico Smart_III Trim 2022
PNN Los Nevados: Informe Sico Smart_III Trim 2022
PNN Nevado Del Huila: Informe Sico Smart_III Trim 2022
PNN Puracé: Informe Sico Smart_III Trim 2022PNN
Selva De Florencia: Informe Sico Smart_III Trim 2022
PNN Tatamá : Informe Sico Smart_III Trim 2022
SFF Galeras: Informe Sico Smart_III Trim 2022
SFF Isla De La Corota: Informe Sico Smart_III Trim 2022
SFF Otún Quimbaya: Informe Sico Smart_III Trim 2022</t>
  </si>
  <si>
    <r>
      <rPr>
        <b/>
        <sz val="11"/>
        <rFont val="Arial Narrow"/>
        <family val="2"/>
      </rPr>
      <t>OAP:</t>
    </r>
    <r>
      <rPr>
        <sz val="11"/>
        <rFont val="Arial Narrow"/>
        <family val="2"/>
      </rPr>
      <t xml:space="preserve"> Se han enviado comunicaciones a las diferentes dependencias para orientación en el marco de la misisonalidad del proceso. Anexo 1 Gmail - Re_ muy urgente GF IAPA; Anexo 2 Gmail - Convenios KFW - Patrimonio Ny MADS - Proyecto HECO; Anexo 3 Gmail - Gestión inicial para ejecución del GEF Páramos; Anexo 4 Gmail - Matriz Seguimiento proyectos y convenios COOPERACIÓN. </t>
    </r>
  </si>
  <si>
    <r>
      <rPr>
        <b/>
        <sz val="11"/>
        <rFont val="Arial Narrow"/>
        <family val="2"/>
      </rPr>
      <t>OAP:</t>
    </r>
    <r>
      <rPr>
        <sz val="11"/>
        <rFont val="Arial Narrow"/>
        <family val="2"/>
      </rPr>
      <t xml:space="preserve"> Se han enviado comunicaciones de orientación para que el procedimiento de Formulación, gestión y seguimiento de cooperación nacional no oficial e internacional se cumpla de manera satisfactoria Anexo 1: MEMO OAP DTCA Proy_ Manglares VIPIS LCO 8112022 Anexo 2: Re_ Matriz Seguimiento proyectos y convenios COOPERACIÓN DTCA, Anexo 3: Correo - Fwd_ Matriz Seguimiento proyectos y convenios COOPERACIÓN DTAN, Anexo 4: Correo Matriz Seguimiento proyectos y convenios COOPERACIÓN DTAN.</t>
    </r>
  </si>
  <si>
    <r>
      <rPr>
        <b/>
        <sz val="11"/>
        <rFont val="Arial Narrow"/>
        <family val="2"/>
      </rPr>
      <t>OAP</t>
    </r>
    <r>
      <rPr>
        <sz val="11"/>
        <rFont val="Arial Narrow"/>
        <family val="2"/>
      </rPr>
      <t>: La OAP desarrolló un ejercicio que reúne los que se ha gestionado para la estructuración del Portafolio, lo que contiene 1. el diagnóstico, 2. las necesidades identificadas por áreas protegidas y por temáticas que son susceptibles de cooperación, y 3. insumos para la priorización de las necesidades a subsanar y las áreas protegidas a atender; para exponer su contenido a la Dirección General y construir el Portafolio de las prioridades del nuevo Gobierno y de las necesidades históricas de PNNC evidenciadas en el diagnóstico. En este sentido, la OAP consolidó una Presentación con el resumen del Portafolio el 06 de septiembre de 2022, y se encuentra ajustándola en un documento que será entregado a final de año. Anexo 1. OAP - Portafolio Oferta y Demanda - PPT resumen - 06.Sept.2022</t>
    </r>
  </si>
  <si>
    <r>
      <rPr>
        <b/>
        <sz val="10"/>
        <color indexed="8"/>
        <rFont val="Arial Narrow"/>
        <family val="2"/>
      </rPr>
      <t>PNN FARALLONES DE CALI 4</t>
    </r>
    <r>
      <rPr>
        <sz val="10"/>
        <color indexed="8"/>
        <rFont val="Arial Narrow"/>
        <family val="2"/>
      </rPr>
      <t>0%</t>
    </r>
    <r>
      <rPr>
        <sz val="10"/>
        <color indexed="10"/>
        <rFont val="Arial Narrow"/>
        <family val="2"/>
      </rPr>
      <t xml:space="preserve">
</t>
    </r>
    <r>
      <rPr>
        <b/>
        <sz val="10"/>
        <color indexed="8"/>
        <rFont val="Arial Narrow"/>
        <family val="2"/>
      </rPr>
      <t>PNN GORGONA</t>
    </r>
    <r>
      <rPr>
        <sz val="10"/>
        <color indexed="8"/>
        <rFont val="Arial Narrow"/>
        <family val="2"/>
      </rPr>
      <t xml:space="preserve"> 20%</t>
    </r>
    <r>
      <rPr>
        <sz val="10"/>
        <color indexed="10"/>
        <rFont val="Arial Narrow"/>
        <family val="2"/>
      </rPr>
      <t xml:space="preserve">
</t>
    </r>
    <r>
      <rPr>
        <b/>
        <sz val="10"/>
        <color indexed="8"/>
        <rFont val="Arial Narrow"/>
        <family val="2"/>
      </rPr>
      <t>SFF ISLA MALPEL</t>
    </r>
    <r>
      <rPr>
        <sz val="10"/>
        <color indexed="8"/>
        <rFont val="Arial Narrow"/>
        <family val="2"/>
      </rPr>
      <t>O 40%</t>
    </r>
    <r>
      <rPr>
        <sz val="10"/>
        <color indexed="10"/>
        <rFont val="Arial Narrow"/>
        <family val="2"/>
      </rPr>
      <t xml:space="preserve">
</t>
    </r>
    <r>
      <rPr>
        <b/>
        <sz val="10"/>
        <color indexed="8"/>
        <rFont val="Arial Narrow"/>
        <family val="2"/>
      </rPr>
      <t>PNN KATIOS</t>
    </r>
    <r>
      <rPr>
        <sz val="10"/>
        <color indexed="8"/>
        <rFont val="Arial Narrow"/>
        <family val="2"/>
      </rPr>
      <t xml:space="preserve"> 40%</t>
    </r>
    <r>
      <rPr>
        <sz val="10"/>
        <color indexed="10"/>
        <rFont val="Arial Narrow"/>
        <family val="2"/>
      </rPr>
      <t xml:space="preserve">
</t>
    </r>
    <r>
      <rPr>
        <b/>
        <sz val="10"/>
        <color indexed="8"/>
        <rFont val="Arial Narrow"/>
        <family val="2"/>
      </rPr>
      <t>PNN MUNCHIQUE</t>
    </r>
    <r>
      <rPr>
        <sz val="10"/>
        <color indexed="8"/>
        <rFont val="Arial Narrow"/>
        <family val="2"/>
      </rPr>
      <t xml:space="preserve"> 40%</t>
    </r>
    <r>
      <rPr>
        <sz val="10"/>
        <color indexed="10"/>
        <rFont val="Arial Narrow"/>
        <family val="2"/>
      </rPr>
      <t xml:space="preserve"> 
</t>
    </r>
    <r>
      <rPr>
        <b/>
        <sz val="10"/>
        <color indexed="8"/>
        <rFont val="Arial Narrow"/>
        <family val="2"/>
      </rPr>
      <t>PNN SANQUIANGA</t>
    </r>
    <r>
      <rPr>
        <sz val="10"/>
        <color indexed="8"/>
        <rFont val="Arial Narrow"/>
        <family val="2"/>
      </rPr>
      <t xml:space="preserve"> 0%</t>
    </r>
    <r>
      <rPr>
        <sz val="10"/>
        <color indexed="10"/>
        <rFont val="Arial Narrow"/>
        <family val="2"/>
      </rPr>
      <t xml:space="preserve">
</t>
    </r>
    <r>
      <rPr>
        <b/>
        <sz val="10"/>
        <color indexed="8"/>
        <rFont val="Arial Narrow"/>
        <family val="2"/>
      </rPr>
      <t>PNN URAMBA BAHIA MALAGA</t>
    </r>
    <r>
      <rPr>
        <sz val="10"/>
        <color indexed="8"/>
        <rFont val="Arial Narrow"/>
        <family val="2"/>
      </rPr>
      <t xml:space="preserve"> 40%</t>
    </r>
    <r>
      <rPr>
        <sz val="10"/>
        <color indexed="10"/>
        <rFont val="Arial Narrow"/>
        <family val="2"/>
      </rPr>
      <t xml:space="preserve">
</t>
    </r>
    <r>
      <rPr>
        <b/>
        <sz val="10"/>
        <color indexed="8"/>
        <rFont val="Arial Narrow"/>
        <family val="2"/>
      </rPr>
      <t>PNN UTRIA</t>
    </r>
    <r>
      <rPr>
        <sz val="10"/>
        <color indexed="8"/>
        <rFont val="Arial Narrow"/>
        <family val="2"/>
      </rPr>
      <t xml:space="preserve"> 20%</t>
    </r>
  </si>
  <si>
    <r>
      <rPr>
        <b/>
        <sz val="10"/>
        <rFont val="Arial Narrow"/>
        <family val="2"/>
      </rPr>
      <t>1. PNN FARALLONES DE CALI:</t>
    </r>
    <r>
      <rPr>
        <sz val="10"/>
        <rFont val="Arial Narrow"/>
        <family val="2"/>
      </rPr>
      <t xml:space="preserve"> de acuerdo a la implementación del documento se realiza la respectiva actualización del PEC del PNN Farallones de Cali, el cual es aprobado por memorando y notificada a AP y a la DT 
Evidencias: -Anexo 1. Memorando 20221500145403 Aprobación PECDN y -Anexo 2. PEC PNN Farallones ajustado 31_oct_2022
</t>
    </r>
    <r>
      <rPr>
        <b/>
        <sz val="10"/>
        <rFont val="Arial Narrow"/>
        <family val="2"/>
      </rPr>
      <t>2. PNN GORGONA</t>
    </r>
    <r>
      <rPr>
        <sz val="10"/>
        <rFont val="Arial Narrow"/>
        <family val="2"/>
      </rPr>
      <t>: En cumplimiento a las acciones de implementación del PEC, el área viene trabajando en la actualización del documento socializando el documento vigente y recibiendo observaciones de las entidades residentes en el AP para el nuevo
Evidencia: -Anexo 1. Socialización del PECDN a los residentes del PNNG</t>
    </r>
    <r>
      <rPr>
        <b/>
        <sz val="10"/>
        <rFont val="Arial Narrow"/>
        <family val="2"/>
      </rPr>
      <t>.
3. SFF ISLA MALPELO:</t>
    </r>
    <r>
      <rPr>
        <sz val="10"/>
        <rFont val="Arial Narrow"/>
        <family val="2"/>
      </rPr>
      <t xml:space="preserve"> se adjuntan los informes del plan de emergencias y contingencias realizados para la vigencia 2022, considerando que en anteriores documentos no se habían adjuntado para su respectivo monitoreo.
Evidencias:
-2022-01 Informe PECDNSN con evidencias
-2022-02 Informe PECDNSN con evidencias
-2022-03 Informe PECDNSN con evidencias
</t>
    </r>
    <r>
      <rPr>
        <b/>
        <sz val="10"/>
        <rFont val="Arial Narrow"/>
        <family val="2"/>
      </rPr>
      <t>4. PNN KATIOS:</t>
    </r>
    <r>
      <rPr>
        <sz val="10"/>
        <rFont val="Arial Narrow"/>
        <family val="2"/>
      </rPr>
      <t xml:space="preserve"> el área protegida viene desarrollando acciones en el marco del PECDN presentando como soporte lo siguientes Evidencias:
-Anexo 1. Memoria de socializacón del PECDS Katíos con el CMGRDT
-Anexo 2. memoria de simulacro de Sismo
-Anexo 3. Informe de implementacion PECDS PNNK
-Anexo 4. Memorando_RAD-Respuesta-PEC-Katíos-2022
-Anexo 5. ACTA REUNION GESTION DEL RIESGO RIOSUCIO CHOCO
</t>
    </r>
    <r>
      <rPr>
        <b/>
        <sz val="10"/>
        <rFont val="Arial Narrow"/>
        <family val="2"/>
      </rPr>
      <t>5. PNN MUNCHIQUE</t>
    </r>
    <r>
      <rPr>
        <sz val="10"/>
        <rFont val="Arial Narrow"/>
        <family val="2"/>
      </rPr>
      <t xml:space="preserve">: Informe trimestral de implementación del PECDNS 
Evidencia: -Anexo 1. pMun Inf implementación PECDN III TRI
</t>
    </r>
    <r>
      <rPr>
        <b/>
        <sz val="10"/>
        <rFont val="Arial Narrow"/>
        <family val="2"/>
      </rPr>
      <t>6. PNN SANQUIANGA</t>
    </r>
    <r>
      <rPr>
        <sz val="10"/>
        <rFont val="Arial Narrow"/>
        <family val="2"/>
      </rPr>
      <t xml:space="preserve">: El documento PEC en el área protegida se encuentra en proceso de actualización, atendiendo las observaciones realizadas desde nivel central
</t>
    </r>
    <r>
      <rPr>
        <b/>
        <sz val="10"/>
        <rFont val="Arial Narrow"/>
        <family val="2"/>
      </rPr>
      <t xml:space="preserve">7. PNN URAMBA BAHIA MALAGA: </t>
    </r>
    <r>
      <rPr>
        <sz val="10"/>
        <rFont val="Arial Narrow"/>
        <family val="2"/>
      </rPr>
      <t>en cumplimiento de la implementación del PEC el área viene trabajando el proceso de actualización y revisión a responsabilidad del jefe del área, quien para el tercer trimestre se realizó los cambios sugeridos por la OGR y actualización del componente del personal del AP. Para el 1 noviembre del 2022, realizó una reunión de asesoramiento con la OGR con el Profesional a cargo Carlos A Ortegón, frente al tema cartográfico y en donde se analizó la información que debería llevar, con la asesoría se realiza unos ajustes al plan de acción, al ejercicio de la amenaza y riesgo. El 2 noviembre del 2022, Reunión con el SIG de la Dirección territorial del pacifico, a quien se solicitó el apoyo para la generación cartográfica, para complementar la matriz de PECDN, El 10 se realiza una reunión para revisar los avances en el proceso de las salidas gráficas y poner unas fechas para enviar el formato. Compromiso el 15 de noviembre tener las salidas gráficas.
Evidencias:
Anexo 1. Documento PECDN.
Anexo 2. 011122_OGR_AsesoriaPECDN.
Anexo 3. 101122_AjustesCartografìaPNNURM.
Anexo 4. 031122ApoyoSalidasCartografica.</t>
    </r>
    <r>
      <rPr>
        <b/>
        <sz val="10"/>
        <rFont val="Arial Narrow"/>
        <family val="2"/>
      </rPr>
      <t xml:space="preserve">
8. PNN UTRIA:</t>
    </r>
    <r>
      <rPr>
        <sz val="10"/>
        <rFont val="Arial Narrow"/>
        <family val="2"/>
      </rPr>
      <t xml:space="preserve"> en cumplimiento a la implementación del PEC del PNN Utria, se socializa al  equipo del área el contenido del plan de emergencia, y se continua con su actualización revisando en con el grupo de trabajo las observaciones remitidas al documento en proceso de aprobación.
 -Anexo 1. Lista de asistencia revision ajustes del PEC octubre 2022
- Anexo 2.Listado asistencia y memoria socialización</t>
    </r>
  </si>
  <si>
    <r>
      <rPr>
        <b/>
        <sz val="10"/>
        <rFont val="Arial Narrow"/>
        <family val="2"/>
      </rPr>
      <t>GGH:</t>
    </r>
    <r>
      <rPr>
        <sz val="10"/>
        <rFont val="Arial Narrow"/>
        <family val="2"/>
      </rPr>
      <t xml:space="preserve"> 28/11/2022</t>
    </r>
  </si>
  <si>
    <r>
      <rPr>
        <b/>
        <sz val="10"/>
        <rFont val="Arial Narrow"/>
        <family val="2"/>
      </rPr>
      <t xml:space="preserve">GGH: </t>
    </r>
    <r>
      <rPr>
        <sz val="10"/>
        <rFont val="Arial Narrow"/>
        <family val="2"/>
      </rPr>
      <t xml:space="preserve"> El reporte se dió por  CUMPLIDO en el primer cuatrimestre, no se reportan evidencias</t>
    </r>
  </si>
  <si>
    <r>
      <rPr>
        <b/>
        <sz val="10"/>
        <rFont val="Arial Narrow"/>
        <family val="2"/>
      </rPr>
      <t xml:space="preserve">GGH: </t>
    </r>
    <r>
      <rPr>
        <sz val="10"/>
        <rFont val="Arial Narrow"/>
        <family val="2"/>
      </rPr>
      <t>28/11/2022</t>
    </r>
  </si>
  <si>
    <r>
      <rPr>
        <b/>
        <sz val="10"/>
        <color indexed="8"/>
        <rFont val="Arial Narrow"/>
        <family val="2"/>
      </rPr>
      <t xml:space="preserve">GGH - </t>
    </r>
    <r>
      <rPr>
        <sz val="10"/>
        <color indexed="8"/>
        <rFont val="Arial Narrow"/>
        <family val="2"/>
      </rPr>
      <t xml:space="preserve">Se gestionaron actividades de forma virtual del Plan de Bienestar e incentivos, Plan Anual del Sistema de Seguridad y Salud en el Trabajo, Plan de Riesgo psicosocial y Plan Institucional de capacitación, en las siguientes temáticas: 
</t>
    </r>
    <r>
      <rPr>
        <b/>
        <sz val="10"/>
        <color indexed="8"/>
        <rFont val="Arial Narrow"/>
        <family val="2"/>
      </rPr>
      <t xml:space="preserve">PLAN DE BIENESTAR E INCENTIVOS: </t>
    </r>
    <r>
      <rPr>
        <sz val="10"/>
        <color indexed="8"/>
        <rFont val="Arial Narrow"/>
        <family val="2"/>
      </rPr>
      <t xml:space="preserve">Entorno laboral saludable, entrenamiento AMRRAP, clase de BOXEO, clase de aerobicos, clase de CROSSFIT, Desarrollo de Encuentros Territoriales (Conv social, medicion organizacional). </t>
    </r>
    <r>
      <rPr>
        <b/>
        <sz val="10"/>
        <color indexed="8"/>
        <rFont val="Arial Narrow"/>
        <family val="2"/>
      </rPr>
      <t>PLAN ANUAL DEL SISTEMA DE SEGURIDAD Y SALUD EN EL TRABAJO</t>
    </r>
    <r>
      <rPr>
        <sz val="10"/>
        <color indexed="8"/>
        <rFont val="Arial Narrow"/>
        <family val="2"/>
      </rPr>
      <t xml:space="preserve">: Desarrollo de Encuentros Territoriales (Seguridad y salud en el trabajo, Estrategias implementadas en SG-SST, Revisión parcial de objetivos en SST de la entidad, Programas de gestión de riesgo, Prioridades del SG-SST para la próxima vigencia),   Capacitar al personal para promover Estilos de Vida y Habitos Saludables </t>
    </r>
    <r>
      <rPr>
        <b/>
        <sz val="10"/>
        <color indexed="8"/>
        <rFont val="Arial Narrow"/>
        <family val="2"/>
      </rPr>
      <t>PLAN DE RIESGO PSICOSOCIAL</t>
    </r>
    <r>
      <rPr>
        <sz val="10"/>
        <color indexed="8"/>
        <rFont val="Arial Narrow"/>
        <family val="2"/>
      </rPr>
      <t xml:space="preserve">: Salud mental I, apliacion de bateria de riesgo psicosocial, Transversalización del Enfoque de Género, Capacitar al personal de la entidad sobre el estres y sus consecuencias. </t>
    </r>
    <r>
      <rPr>
        <b/>
        <sz val="10"/>
        <color indexed="8"/>
        <rFont val="Arial Narrow"/>
        <family val="2"/>
      </rPr>
      <t>PLAN INSTITUCIONAL DE CAPACITACIÓN</t>
    </r>
    <r>
      <rPr>
        <sz val="10"/>
        <color indexed="8"/>
        <rFont val="Arial Narrow"/>
        <family val="2"/>
      </rPr>
      <t>: Integridad, transparencia y lucha contra la corrupcion, modelo integrado de planeacion y gestion. 
NOTA: Se adjunta una muestra de los productos/evidencias de la acción toda vez que el espacio en DRIVE es muy reducido. Ver evidencia ANEXO 1</t>
    </r>
  </si>
  <si>
    <r>
      <rPr>
        <b/>
        <sz val="10"/>
        <rFont val="Arial Narrow"/>
        <family val="2"/>
      </rPr>
      <t xml:space="preserve">GGH </t>
    </r>
    <r>
      <rPr>
        <sz val="10"/>
        <rFont val="Arial Narrow"/>
        <family val="2"/>
      </rPr>
      <t xml:space="preserve"> 80%</t>
    </r>
  </si>
  <si>
    <r>
      <rPr>
        <b/>
        <sz val="10"/>
        <rFont val="Arial Narrow"/>
        <family val="2"/>
      </rPr>
      <t>GCM</t>
    </r>
    <r>
      <rPr>
        <sz val="10"/>
        <rFont val="Arial Narrow"/>
        <family val="2"/>
      </rPr>
      <t xml:space="preserve"> 28/11/2022</t>
    </r>
  </si>
  <si>
    <r>
      <rPr>
        <b/>
        <sz val="10"/>
        <rFont val="Arial Narrow"/>
        <family val="2"/>
      </rPr>
      <t xml:space="preserve">GCM: </t>
    </r>
    <r>
      <rPr>
        <sz val="10"/>
        <rFont val="Arial Narrow"/>
        <family val="2"/>
      </rPr>
      <t xml:space="preserve">Desde e Grupo de Comunicaciones para el último cuatrimestre se implementaron campañas de comunicación y divulgración para posicionar la entidad y mostrar los avances en su gestión a nivel externo e interno, a través de las redes sociales, página web y boletines internos de comunicación. 
</t>
    </r>
    <r>
      <rPr>
        <b/>
        <sz val="10"/>
        <rFont val="Arial Narrow"/>
        <family val="2"/>
      </rPr>
      <t xml:space="preserve">Anexo 1: </t>
    </r>
    <r>
      <rPr>
        <sz val="10"/>
        <rFont val="Arial Narrow"/>
        <family val="2"/>
      </rPr>
      <t xml:space="preserve">Informe de Gestión GCM tercer trimestre 2022 (julio, agosto y septiembre) 
</t>
    </r>
    <r>
      <rPr>
        <b/>
        <sz val="10"/>
        <rFont val="Arial Narrow"/>
        <family val="2"/>
      </rPr>
      <t>Nota:</t>
    </r>
    <r>
      <rPr>
        <sz val="10"/>
        <rFont val="Arial Narrow"/>
        <family val="2"/>
      </rPr>
      <t xml:space="preserve"> Las acciones del reporte de octubre, noviembre y diciembre se encuentran en desarrollo y se divulgarán en el mes de enero 2023, por ende se remiten las acciones del mes de septiembre, objeto de seguimiento de este cuatrimestre.</t>
    </r>
  </si>
  <si>
    <r>
      <rPr>
        <b/>
        <sz val="10"/>
        <rFont val="Arial Narrow"/>
        <family val="2"/>
      </rPr>
      <t>GCM:</t>
    </r>
    <r>
      <rPr>
        <sz val="10"/>
        <rFont val="Arial Narrow"/>
        <family val="2"/>
      </rPr>
      <t>100%</t>
    </r>
  </si>
  <si>
    <r>
      <rPr>
        <b/>
        <sz val="10"/>
        <rFont val="Arial Narrow"/>
        <family val="2"/>
      </rPr>
      <t>OCDI.</t>
    </r>
    <r>
      <rPr>
        <sz val="10"/>
        <rFont val="Arial Narrow"/>
        <family val="2"/>
      </rPr>
      <t xml:space="preserve"> 25/11/2022</t>
    </r>
  </si>
  <si>
    <r>
      <rPr>
        <b/>
        <sz val="10"/>
        <rFont val="Arial Narrow"/>
        <family val="2"/>
      </rPr>
      <t xml:space="preserve">OCDI </t>
    </r>
    <r>
      <rPr>
        <sz val="10"/>
        <rFont val="Arial Narrow"/>
        <family val="2"/>
      </rPr>
      <t>Se revisó diariamente el estado de los expedientes y priorizó el impulso de los siguientes EXpedientes: 887-2020, 913-2021, 983-2022, 696-2017, 958-2022, 955-2022, 885-2020, 956-2022, 926-2021, 907-2021, 932-2021, 961-2022, 900-2021, 911-2021, 914-2021
990-2022, 989-2022, 991-2022, 948-2022, 893-2020, 901-2021, 910-2021, 774-2018, 976-2022, 955-2022, 994-2022, 913-2021, 995-2022, 996-2022, 959-2022, 980-2022, 964-2022, 997-2022, 963-2022, 935-2022, 906-2021, 958-2022, 979-2022, 949-2022, 922-2021, 932-2022, 981-2022, 921-2021 y 986-2022 
Ver anexo "CERTIFICACIÒN REVISIÒN BASE DE DATOS SEPTIEMBRE A 24 NOVIEMBRE 2022"</t>
    </r>
  </si>
  <si>
    <r>
      <rPr>
        <b/>
        <sz val="10"/>
        <rFont val="Arial Narrow"/>
        <family val="2"/>
      </rPr>
      <t xml:space="preserve">OCDI. </t>
    </r>
    <r>
      <rPr>
        <sz val="10"/>
        <rFont val="Arial Narrow"/>
        <family val="2"/>
      </rPr>
      <t>50%</t>
    </r>
  </si>
  <si>
    <r>
      <rPr>
        <b/>
        <sz val="10"/>
        <rFont val="Arial Narrow"/>
        <family val="2"/>
      </rPr>
      <t xml:space="preserve">OCDI </t>
    </r>
    <r>
      <rPr>
        <sz val="10"/>
        <rFont val="Arial Narrow"/>
        <family val="2"/>
      </rPr>
      <t xml:space="preserve"> Se expedieron autos de cargos y citación audiencia dentro de los siguientes expedientes 696-2017, 885-2020, 910-2022, 955-2022 y 932-2022</t>
    </r>
    <r>
      <rPr>
        <b/>
        <sz val="10"/>
        <rFont val="Arial Narrow"/>
        <family val="2"/>
      </rPr>
      <t xml:space="preserve">
Ver anexo</t>
    </r>
    <r>
      <rPr>
        <sz val="10"/>
        <rFont val="Arial Narrow"/>
        <family val="2"/>
      </rPr>
      <t xml:space="preserve"> "Base de Datos Autos Pliegos de cargos y de citación audiencia Sep a Nov 2022"</t>
    </r>
  </si>
  <si>
    <r>
      <rPr>
        <b/>
        <sz val="10"/>
        <rFont val="Arial Narrow"/>
        <family val="2"/>
      </rPr>
      <t xml:space="preserve">OCDI </t>
    </r>
    <r>
      <rPr>
        <sz val="10"/>
        <rFont val="Arial Narrow"/>
        <family val="2"/>
      </rPr>
      <t xml:space="preserve"> El reporte se dió por  CUMPLIDO en el primer cuatrimestre, no se reportan evidencias</t>
    </r>
  </si>
  <si>
    <r>
      <rPr>
        <b/>
        <sz val="10"/>
        <rFont val="Arial Narrow"/>
        <family val="2"/>
      </rPr>
      <t>OCDI</t>
    </r>
    <r>
      <rPr>
        <sz val="10"/>
        <rFont val="Arial Narrow"/>
        <family val="2"/>
      </rPr>
      <t>. 25%</t>
    </r>
  </si>
  <si>
    <r>
      <rPr>
        <b/>
        <sz val="10"/>
        <rFont val="Arial Narrow"/>
        <family val="2"/>
      </rPr>
      <t>GTIC</t>
    </r>
    <r>
      <rPr>
        <sz val="10"/>
        <rFont val="Arial Narrow"/>
        <family val="2"/>
      </rPr>
      <t>: 25/11/2022</t>
    </r>
  </si>
  <si>
    <r>
      <rPr>
        <b/>
        <sz val="10"/>
        <rFont val="Arial Narrow"/>
        <family val="2"/>
      </rPr>
      <t>GTIC:</t>
    </r>
    <r>
      <rPr>
        <sz val="10"/>
        <rFont val="Arial Narrow"/>
        <family val="2"/>
      </rPr>
      <t xml:space="preserve">   </t>
    </r>
    <r>
      <rPr>
        <b/>
        <sz val="10"/>
        <rFont val="Arial Narrow"/>
        <family val="2"/>
      </rPr>
      <t>CUMPLIDO</t>
    </r>
    <r>
      <rPr>
        <sz val="10"/>
        <rFont val="Arial Narrow"/>
        <family val="2"/>
      </rPr>
      <t xml:space="preserve">, en el reporte del II Cuatrimestre se entregaron las evidencias. </t>
    </r>
  </si>
  <si>
    <r>
      <rPr>
        <b/>
        <sz val="10"/>
        <rFont val="Arial Narrow"/>
        <family val="2"/>
      </rPr>
      <t xml:space="preserve">GTIC: </t>
    </r>
    <r>
      <rPr>
        <sz val="10"/>
        <rFont val="Arial Narrow"/>
        <family val="2"/>
      </rPr>
      <t>25/11/2022</t>
    </r>
  </si>
  <si>
    <r>
      <rPr>
        <b/>
        <sz val="10"/>
        <rFont val="Arial Narrow"/>
        <family val="2"/>
      </rPr>
      <t>GTIC:</t>
    </r>
    <r>
      <rPr>
        <sz val="10"/>
        <rFont val="Arial Narrow"/>
        <family val="2"/>
      </rPr>
      <t xml:space="preserve">Se presentó el documento Diagnostico  BCP/DRp con los siguientes soportes . Ver Anexos (1. PNNC Diagnsotico-BCP-DRP.dcox.pdf); (2. BCP: (Lineamientos Plan de Continuidad de Negocio); (3. BIA:(PRGT05 Procedimiento Continuidad del Negocio; MANUALRESPALDO Y RECUPERACIÓN DE DATOS DE LA INFRAESTRUCTURATECNOLÓGICA; MANUALANALISISDE IMPACTODENEGOCIO-BIA); 4. DRP:(Planificacion Pruebas Funcional BCP-DRP; Guión para Observador; Guión para el EMI;Guión para Ejecutante;Guión de pruebas Redes y Comunic). </t>
    </r>
  </si>
  <si>
    <r>
      <rPr>
        <b/>
        <sz val="10"/>
        <rFont val="Arial Narrow"/>
        <family val="2"/>
      </rPr>
      <t xml:space="preserve">GTIC: </t>
    </r>
    <r>
      <rPr>
        <sz val="10"/>
        <rFont val="Arial Narrow"/>
        <family val="2"/>
      </rPr>
      <t xml:space="preserve"> 100%</t>
    </r>
  </si>
  <si>
    <r>
      <t xml:space="preserve">GTIC </t>
    </r>
    <r>
      <rPr>
        <sz val="10"/>
        <color indexed="8"/>
        <rFont val="Arial Narrow"/>
        <family val="2"/>
      </rPr>
      <t>100%</t>
    </r>
  </si>
  <si>
    <r>
      <t xml:space="preserve">GTIC: </t>
    </r>
    <r>
      <rPr>
        <sz val="10"/>
        <color indexed="8"/>
        <rFont val="Arial Narrow"/>
        <family val="2"/>
      </rPr>
      <t xml:space="preserve">Se implementó el tercer esquema de auditoria correspondiente a PEI. </t>
    </r>
    <r>
      <rPr>
        <b/>
        <sz val="10"/>
        <color indexed="8"/>
        <rFont val="Arial Narrow"/>
        <family val="2"/>
      </rPr>
      <t>Ver anexos</t>
    </r>
    <r>
      <rPr>
        <sz val="10"/>
        <color indexed="8"/>
        <rFont val="Arial Narrow"/>
        <family val="2"/>
      </rPr>
      <t xml:space="preserve"> (Anexo Screen Shot 2022-11-22 at 7.18.17 AM; Catalogo de Sistemas de Informacion 2022).</t>
    </r>
  </si>
  <si>
    <r>
      <t xml:space="preserve">GTIC </t>
    </r>
    <r>
      <rPr>
        <sz val="10"/>
        <color indexed="8"/>
        <rFont val="Arial Narrow"/>
        <family val="2"/>
      </rPr>
      <t>15%</t>
    </r>
  </si>
  <si>
    <r>
      <rPr>
        <b/>
        <sz val="10"/>
        <rFont val="Arial Narrow"/>
        <family val="2"/>
      </rPr>
      <t>OAJ:</t>
    </r>
    <r>
      <rPr>
        <sz val="10"/>
        <rFont val="Arial Narrow"/>
        <family val="2"/>
      </rPr>
      <t>18/11/2022</t>
    </r>
  </si>
  <si>
    <r>
      <rPr>
        <b/>
        <sz val="10"/>
        <rFont val="Arial Narrow"/>
        <family val="2"/>
      </rPr>
      <t>OAJ</t>
    </r>
    <r>
      <rPr>
        <sz val="10"/>
        <rFont val="Arial Narrow"/>
        <family val="2"/>
      </rPr>
      <t xml:space="preserve"> 50%</t>
    </r>
  </si>
  <si>
    <t xml:space="preserve">La OAJ realizó seguimiento al cumplimiento de las gestiones para  la diligencia de los asuntos asignados, de la siguiente forma: 4 actas de reunión  (evidencia en  4 archivos:(ACTA 1, ACTA 2, ACTA 3, ACTA 4 </t>
  </si>
  <si>
    <r>
      <rPr>
        <b/>
        <sz val="10"/>
        <rFont val="Arial Narrow"/>
        <family val="2"/>
      </rPr>
      <t xml:space="preserve">OAJ </t>
    </r>
    <r>
      <rPr>
        <sz val="10"/>
        <rFont val="Arial Narrow"/>
        <family val="2"/>
      </rPr>
      <t>50%</t>
    </r>
  </si>
  <si>
    <r>
      <rPr>
        <b/>
        <sz val="11"/>
        <rFont val="Arial Narrow"/>
        <family val="2"/>
      </rPr>
      <t>GGH</t>
    </r>
    <r>
      <rPr>
        <sz val="11"/>
        <rFont val="Arial Narrow"/>
        <family val="2"/>
      </rPr>
      <t xml:space="preserve"> 28/11/2022</t>
    </r>
  </si>
  <si>
    <r>
      <rPr>
        <b/>
        <sz val="11"/>
        <rFont val="Arial Narrow"/>
        <family val="2"/>
      </rPr>
      <t xml:space="preserve">GGH </t>
    </r>
    <r>
      <rPr>
        <sz val="11"/>
        <rFont val="Arial Narrow"/>
        <family val="2"/>
      </rPr>
      <t>100%</t>
    </r>
  </si>
  <si>
    <r>
      <rPr>
        <b/>
        <sz val="11"/>
        <rFont val="Arial Narrow"/>
        <family val="2"/>
      </rPr>
      <t>GCM:</t>
    </r>
    <r>
      <rPr>
        <sz val="11"/>
        <rFont val="Arial Narrow"/>
        <family val="2"/>
      </rPr>
      <t xml:space="preserve"> 28/11/2022</t>
    </r>
  </si>
  <si>
    <r>
      <rPr>
        <b/>
        <sz val="11"/>
        <rFont val="Arial Narrow"/>
        <family val="2"/>
      </rPr>
      <t xml:space="preserve">GCM: </t>
    </r>
    <r>
      <rPr>
        <sz val="11"/>
        <rFont val="Arial Narrow"/>
        <family val="2"/>
      </rPr>
      <t>Para el tercer cuatrimestre el GCM realizó seguimiento a las certificaciones remitidas por las unidades de decisión frente a la actualización de contenidos en la página web e Intranet.</t>
    </r>
    <r>
      <rPr>
        <b/>
        <sz val="11"/>
        <rFont val="Arial Narrow"/>
        <family val="2"/>
      </rPr>
      <t xml:space="preserve"> 
Anexo 1: </t>
    </r>
    <r>
      <rPr>
        <sz val="11"/>
        <rFont val="Arial Narrow"/>
        <family val="2"/>
      </rPr>
      <t>Memorandos actualización</t>
    </r>
  </si>
  <si>
    <r>
      <rPr>
        <b/>
        <sz val="11"/>
        <rFont val="Arial Narrow"/>
        <family val="2"/>
      </rPr>
      <t>GCM:</t>
    </r>
    <r>
      <rPr>
        <sz val="11"/>
        <rFont val="Arial Narrow"/>
        <family val="2"/>
      </rPr>
      <t xml:space="preserve"> 100%</t>
    </r>
  </si>
  <si>
    <r>
      <rPr>
        <b/>
        <sz val="11"/>
        <rFont val="Arial Narrow"/>
        <family val="2"/>
      </rPr>
      <t>GCM</t>
    </r>
    <r>
      <rPr>
        <sz val="11"/>
        <rFont val="Arial Narrow"/>
        <family val="2"/>
      </rPr>
      <t xml:space="preserve"> se realizó socialización al Grupo de Comunicaciones sobre la importancia del procedimiento “Conflicto de intereses con el cual cuenta la entidad" 
 Ver Anexos
</t>
    </r>
    <r>
      <rPr>
        <b/>
        <sz val="11"/>
        <rFont val="Arial Narrow"/>
        <family val="2"/>
      </rPr>
      <t>Anexo 1</t>
    </r>
    <r>
      <rPr>
        <sz val="11"/>
        <rFont val="Arial Narrow"/>
        <family val="2"/>
      </rPr>
      <t xml:space="preserve"> Socialización procedimiento conflicto de intereses
</t>
    </r>
  </si>
  <si>
    <t>GGH- Actualmente la entidad cuenta con el procedimiento GTH_PR_ 30_ Conflicto de intereses_V_1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así mismo, se cuenta con los formatos: GTH_FO_ 99_ Declaración de intereses particulares del servidor público o contratista_V_1 y GTH_FO_ 100_ Declaración de situaciones de conflicto de intereses_V_1, Los cuales hacen parte integrante del citado procedimiento. 
EVIDENCIA ANEXO 2</t>
  </si>
  <si>
    <r>
      <rPr>
        <b/>
        <sz val="11"/>
        <rFont val="Arial Narrow"/>
        <family val="2"/>
      </rPr>
      <t>GCM</t>
    </r>
    <r>
      <rPr>
        <sz val="11"/>
        <rFont val="Arial Narrow"/>
        <family val="2"/>
      </rPr>
      <t>: 28/11/2022</t>
    </r>
  </si>
  <si>
    <r>
      <rPr>
        <b/>
        <sz val="11"/>
        <rFont val="Arial Narrow"/>
        <family val="2"/>
      </rPr>
      <t xml:space="preserve">GCM: </t>
    </r>
    <r>
      <rPr>
        <sz val="11"/>
        <rFont val="Arial Narrow"/>
        <family val="2"/>
      </rPr>
      <t xml:space="preserve">Para el tercer cuatrimestre se remitieron memorandos con los lineamientos para la actualización de la página web e intranet, adicional de la remisión de las piezas comunicativas del mismo tema.
</t>
    </r>
    <r>
      <rPr>
        <b/>
        <sz val="11"/>
        <rFont val="Arial Narrow"/>
        <family val="2"/>
      </rPr>
      <t xml:space="preserve">
Anexo 1 </t>
    </r>
    <r>
      <rPr>
        <sz val="11"/>
        <rFont val="Arial Narrow"/>
        <family val="2"/>
      </rPr>
      <t>Evidencia correo.</t>
    </r>
    <r>
      <rPr>
        <b/>
        <sz val="11"/>
        <rFont val="Arial Narrow"/>
        <family val="2"/>
      </rPr>
      <t xml:space="preserve">
Anexo 2 </t>
    </r>
    <r>
      <rPr>
        <sz val="11"/>
        <rFont val="Arial Narrow"/>
        <family val="2"/>
      </rPr>
      <t xml:space="preserve">Evidencia memorandos
</t>
    </r>
  </si>
  <si>
    <r>
      <rPr>
        <b/>
        <sz val="11"/>
        <rFont val="Arial Narrow"/>
        <family val="2"/>
      </rPr>
      <t>GCM</t>
    </r>
    <r>
      <rPr>
        <sz val="11"/>
        <rFont val="Arial Narrow"/>
        <family val="2"/>
      </rPr>
      <t xml:space="preserve">  El Grupo de Comunicaciones, a través de una encuesta de conocimiento y apropiación, socializó los lineamientos estandarizados y documentados por la Entidad relacionados con el procedimiento de conflicto de intereses 
</t>
    </r>
    <r>
      <rPr>
        <b/>
        <sz val="11"/>
        <rFont val="Arial Narrow"/>
        <family val="2"/>
      </rPr>
      <t xml:space="preserve">Ver anexo: 1. </t>
    </r>
    <r>
      <rPr>
        <sz val="11"/>
        <rFont val="Arial Narrow"/>
        <family val="2"/>
      </rPr>
      <t>Respuestas formulario conflicto de intereses</t>
    </r>
  </si>
  <si>
    <r>
      <rPr>
        <b/>
        <sz val="11"/>
        <rFont val="Arial Narrow"/>
        <family val="2"/>
      </rPr>
      <t>OCDI</t>
    </r>
    <r>
      <rPr>
        <sz val="11"/>
        <rFont val="Arial Narrow"/>
        <family val="2"/>
      </rPr>
      <t>. 25/11/2022</t>
    </r>
  </si>
  <si>
    <r>
      <rPr>
        <b/>
        <sz val="11"/>
        <rFont val="Arial Narrow"/>
        <family val="2"/>
      </rPr>
      <t>OCDI.</t>
    </r>
    <r>
      <rPr>
        <sz val="11"/>
        <rFont val="Arial Narrow"/>
        <family val="2"/>
      </rPr>
      <t xml:space="preserve">  La Jefe de Oficina a traves de correos electronicos de fechas 02 y 06 de septiembre, 04 y 05 de octubre y 01 y 03 de noviembre de 2022, realizó el reparto de los procesos disciplinarios priorizados, cuya etapa de encontraba proxima a vencer. 
Ver Anexo. "Correos electronicos reparto" </t>
    </r>
  </si>
  <si>
    <r>
      <rPr>
        <b/>
        <sz val="11"/>
        <rFont val="Arial Narrow"/>
        <family val="2"/>
      </rPr>
      <t>OCDI.</t>
    </r>
    <r>
      <rPr>
        <sz val="11"/>
        <rFont val="Arial Narrow"/>
        <family val="2"/>
      </rPr>
      <t xml:space="preserve"> Se radicadon durante el periodo de Septiembre a 25 de Noviembre de 2022, 32 quejas y/o informes, las cuales fueron evaluadas con la decisión que en derecho correspondió, expidición el respectivo acto administrativo.
Ver Anexo "Base de datos quejas"</t>
    </r>
  </si>
  <si>
    <r>
      <rPr>
        <b/>
        <sz val="11"/>
        <rFont val="Arial Narrow"/>
        <family val="2"/>
      </rPr>
      <t xml:space="preserve">OCDI: </t>
    </r>
    <r>
      <rPr>
        <sz val="11"/>
        <rFont val="Arial Narrow"/>
        <family val="2"/>
      </rPr>
      <t xml:space="preserve"> 25/11/2022</t>
    </r>
  </si>
  <si>
    <r>
      <rPr>
        <b/>
        <sz val="11"/>
        <rFont val="Arial Narrow"/>
        <family val="2"/>
      </rPr>
      <t>OCDI.</t>
    </r>
    <r>
      <rPr>
        <sz val="11"/>
        <rFont val="Arial Narrow"/>
        <family val="2"/>
      </rPr>
      <t xml:space="preserve"> Se evaluaron los siguientes procesos disciplinarios con la respectiva decisón que en derecho correspondió: Expedientes 887-2020, 696-2017, 958-2022, 955-2022, 885-2020, 956-2022, 926-2021, 907-2021, 900-2021, 911-2021, 914-2021, 989-2022, 948-2022, 893-2020, 910-2021, 774-2018, 976-2022, 955-2022, 994-2022, 913-2021, 995-2022, 996-2022, 959-2022, 964-2022, 997-2022, 963-2022, 935-2022, 922-2021, 932-2022, 981-2022 y 986-2022
</t>
    </r>
    <r>
      <rPr>
        <b/>
        <sz val="11"/>
        <rFont val="Arial Narrow"/>
        <family val="2"/>
      </rPr>
      <t xml:space="preserve">Ver anexo </t>
    </r>
    <r>
      <rPr>
        <sz val="11"/>
        <rFont val="Arial Narrow"/>
        <family val="2"/>
      </rPr>
      <t>"Matriz base de datos de los Actos Administrativos evaluados Septiembre a 24 de Noviembre de 2022"</t>
    </r>
  </si>
  <si>
    <r>
      <rPr>
        <b/>
        <sz val="11"/>
        <rFont val="Arial Narrow"/>
        <family val="2"/>
      </rPr>
      <t xml:space="preserve">OCDI: </t>
    </r>
    <r>
      <rPr>
        <sz val="11"/>
        <rFont val="Arial Narrow"/>
        <family val="2"/>
      </rPr>
      <t xml:space="preserve"> 50%</t>
    </r>
  </si>
  <si>
    <r>
      <rPr>
        <b/>
        <sz val="11"/>
        <rFont val="Arial Narrow"/>
        <family val="2"/>
      </rPr>
      <t>OCDI:</t>
    </r>
    <r>
      <rPr>
        <sz val="11"/>
        <rFont val="Arial Narrow"/>
        <family val="2"/>
      </rPr>
      <t xml:space="preserve">  25/11/2022</t>
    </r>
  </si>
  <si>
    <r>
      <rPr>
        <b/>
        <sz val="11"/>
        <rFont val="Arial Narrow"/>
        <family val="2"/>
      </rPr>
      <t>OCDI.</t>
    </r>
    <r>
      <rPr>
        <sz val="11"/>
        <rFont val="Arial Narrow"/>
        <family val="2"/>
      </rPr>
      <t xml:space="preserve"> La OCID adelantó entre Septiembre a 24 de Noviemvre 2022, las siguientes remisiones a la Oficina de Comunicaciones para socialización sobre conflicto de intereses:
1. 11 de Octubre de 2022: ¿Qué
es el conflicto de intereses? - Reiteradas mediante correo electronico de fecha 03 de noviembre de 2022. 
2. 11 de Noviembre 2022: C¿Qué debe hacer un servidor si al momento de su designación o en el
ejercicio de sus funciones seencuentra en una situación de conflicto de interés?
Igualmente, por medio de memorando No. 20221900006343 del 20 de Octubre de 2022, con el cual se solicitò al Coordinador Grupo Gestiòn Humana, la actualizaciòn de las norms disciplinarias con ocasiòn a la entrada en vigencia de la ley 1952 de 2019 modificada por la Ley 2094 de 2021
3. 25 de Noviembre de 2022:  Se remitiò a los integrantes de la Oficina de Control Disciplinario Interno el PROCEDIMIENTO CONFLICTO DE INTERESES y Formato Declaración. 
Ver Anexo. "Correos electronicos frases sensibilizaciòn y reiteraciòn - memorando y correo electronico socializaciòn procedimiento conflictos y formato declaraciòn"</t>
    </r>
  </si>
  <si>
    <r>
      <t>GTIC:</t>
    </r>
    <r>
      <rPr>
        <sz val="11"/>
        <color indexed="8"/>
        <rFont val="Arial Narrow"/>
        <family val="2"/>
      </rPr>
      <t xml:space="preserve"> 21/11/2022</t>
    </r>
  </si>
  <si>
    <r>
      <t>GTIC:</t>
    </r>
    <r>
      <rPr>
        <sz val="11"/>
        <color indexed="8"/>
        <rFont val="Arial Narrow"/>
        <family val="2"/>
      </rPr>
      <t xml:space="preserve"> Se actualiza instructivo de copias de seguridad GTSI_IN_03-Instructivo-de-copias-de-seguridad-v6.pdf para actulización de nombres de formatos y de dependencias, dadas las actulizaciones de éstos. El Instructivo se aplica en en los diferentes niveles de la entidad. </t>
    </r>
    <r>
      <rPr>
        <b/>
        <sz val="11"/>
        <color indexed="8"/>
        <rFont val="Arial Narrow"/>
        <family val="2"/>
      </rPr>
      <t>Ver Anexo:</t>
    </r>
    <r>
      <rPr>
        <sz val="11"/>
        <color indexed="8"/>
        <rFont val="Arial Narrow"/>
        <family val="2"/>
      </rPr>
      <t xml:space="preserve"> (GTSI_IN_03 Instructivo-de-copias-de-seguridad-v6 ; Anexo 1. Reporte Actividad WAF ).</t>
    </r>
  </si>
  <si>
    <r>
      <rPr>
        <b/>
        <sz val="11"/>
        <color indexed="8"/>
        <rFont val="Arial Narrow"/>
        <family val="2"/>
      </rPr>
      <t xml:space="preserve">GTIC: </t>
    </r>
    <r>
      <rPr>
        <sz val="11"/>
        <color indexed="8"/>
        <rFont val="Arial Narrow"/>
        <family val="2"/>
      </rPr>
      <t>22/11/2022</t>
    </r>
  </si>
  <si>
    <r>
      <t>GTIC:</t>
    </r>
    <r>
      <rPr>
        <sz val="11"/>
        <color indexed="8"/>
        <rFont val="Arial Narrow"/>
        <family val="2"/>
      </rPr>
      <t xml:space="preserve"> Para el reporte del tercer cuatrimestre se contó con el esquema de respaldo sobre la información alojada en la entidad de las aplicaciones web el cual permite mitigar los riesgos de seguridad a través de la aplicación de protección de aplicaciones web en la nube, para lo cual se cuenta con un instructivo: para la realización de copias de seguridad basado en la infraestructura con que cuenta la entidad y los informes de esquema de almacenamiento actulaizado disponibilidad de los equipos de infraestructura del Nivel Central. Ver Anexo (Screen Shot 2022-11-23 at 5.16.30 AM ; Screen Shot 2022-11-23 at 5.08.51 AM; Screen Shot 2022-11-23 at 5.06.52 AM; Screen Shot 2022-11-23 at 5.06.39 AM; Screen Shot 2022-11-23 at 5.06.21 AM).</t>
    </r>
  </si>
  <si>
    <r>
      <t>GTIC:</t>
    </r>
    <r>
      <rPr>
        <sz val="11"/>
        <color indexed="8"/>
        <rFont val="Arial Narrow"/>
        <family val="2"/>
      </rPr>
      <t xml:space="preserve"> 100%</t>
    </r>
  </si>
  <si>
    <r>
      <t>GTIC</t>
    </r>
    <r>
      <rPr>
        <sz val="11"/>
        <color indexed="8"/>
        <rFont val="Arial Narrow"/>
        <family val="2"/>
      </rPr>
      <t>: 21/11/2022</t>
    </r>
  </si>
  <si>
    <r>
      <t>GTIC</t>
    </r>
    <r>
      <rPr>
        <sz val="11"/>
        <color indexed="8"/>
        <rFont val="Arial Narrow"/>
        <family val="2"/>
      </rPr>
      <t xml:space="preserve">: Mediante la herramienta de Formularios de Google se realizó una encuesta de conocimiento sobre el Procedimiento de Conflicto de intereses al Grupo de tecnologia de la Información y las Comunicaciones. </t>
    </r>
    <r>
      <rPr>
        <b/>
        <sz val="11"/>
        <color indexed="8"/>
        <rFont val="Arial Narrow"/>
        <family val="2"/>
      </rPr>
      <t>Ver anexo</t>
    </r>
    <r>
      <rPr>
        <sz val="11"/>
        <color indexed="8"/>
        <rFont val="Arial Narrow"/>
        <family val="2"/>
      </rPr>
      <t>: (Encuesta conflicto intereses GTIC (respuestas))</t>
    </r>
  </si>
  <si>
    <r>
      <rPr>
        <b/>
        <sz val="11"/>
        <color indexed="8"/>
        <rFont val="Arial Narrow"/>
        <family val="2"/>
      </rPr>
      <t>GTIC:</t>
    </r>
    <r>
      <rPr>
        <sz val="11"/>
        <color indexed="8"/>
        <rFont val="Arial Narrow"/>
        <family val="2"/>
      </rPr>
      <t xml:space="preserve"> 21/11/2022</t>
    </r>
  </si>
  <si>
    <r>
      <t>GTIC:</t>
    </r>
    <r>
      <rPr>
        <sz val="11"/>
        <color indexed="8"/>
        <rFont val="Arial Narrow"/>
        <family val="2"/>
      </rPr>
      <t xml:space="preserve"> Mediante correo electronico se socializo el Procedimiento de Conflicto de Intereses al grupo de Tecnologias de la Información y las comunicaciones. </t>
    </r>
    <r>
      <rPr>
        <b/>
        <sz val="11"/>
        <color indexed="8"/>
        <rFont val="Arial Narrow"/>
        <family val="2"/>
      </rPr>
      <t>Ver Anexo</t>
    </r>
    <r>
      <rPr>
        <sz val="11"/>
        <color indexed="8"/>
        <rFont val="Arial Narrow"/>
        <family val="2"/>
      </rPr>
      <t xml:space="preserve"> (Correo - Importante diligenciar encuesta de Procedimiento Conflicto de Intereses).</t>
    </r>
  </si>
  <si>
    <r>
      <rPr>
        <b/>
        <sz val="11"/>
        <rFont val="Arial Narrow"/>
        <family val="2"/>
      </rPr>
      <t>OAJ:</t>
    </r>
    <r>
      <rPr>
        <sz val="11"/>
        <rFont val="Arial Narrow"/>
        <family val="2"/>
      </rPr>
      <t>18/11/2022</t>
    </r>
  </si>
  <si>
    <t>La OAJ en el seguimiento a las acciones judiciales, generó la Matriz de seguimiento correspondiente (evidencia en10 archivos)</t>
  </si>
  <si>
    <r>
      <rPr>
        <b/>
        <sz val="11"/>
        <rFont val="Arial Narrow"/>
        <family val="2"/>
      </rPr>
      <t>OAJ</t>
    </r>
    <r>
      <rPr>
        <sz val="11"/>
        <rFont val="Arial Narrow"/>
        <family val="2"/>
      </rPr>
      <t>:18/11/2022</t>
    </r>
  </si>
  <si>
    <t xml:space="preserve">OAJ: en el seguimiento a las acciones judiciales, generó la Matriz de seguimiento correspondiente (evidencia en 10 archivos: 9.  ReporteDiario-20220901093910, 9. MEMORANDO EKOGUI, 10. MEMORANDO EKOGUI SEPTIEMBRE 2022, 10. Septiembre 2022 ReporteDiario-20221001212301, 11. MEMORANDO EKOGUI OCTUBRE 2022, 11. Octubre 2022 ReporteDiario-20221104082109, BASE OFICIAL PROCESOS PNN 2022 NOVIEMBRE, MATRIZ DE CONTROL NOVIEMBRE 2022, ReporteDiario-202211, SEGUIMIENTO CALIFICACIONES </t>
  </si>
  <si>
    <r>
      <rPr>
        <b/>
        <sz val="11"/>
        <rFont val="Arial Narrow"/>
        <family val="2"/>
      </rPr>
      <t>OAJ:</t>
    </r>
    <r>
      <rPr>
        <sz val="11"/>
        <rFont val="Arial Narrow"/>
        <family val="2"/>
      </rPr>
      <t xml:space="preserve"> 100%</t>
    </r>
  </si>
  <si>
    <t>OAJ: “La entidad cuenta con el Procedimiento de Conflicto de Intereses GTH_PR_30 el cual se encuentra publicado en el proceso de Gestión de Talento Humano en el siguiente link https://intranet.parquesnacionales.gov.co/wp-content/uploads/2021/09/gth_pr_-30_-conflicto-de-intereses_v_1.pdf . Ver anexo: 1.  procedimiento conflicto de intereses.”</t>
  </si>
  <si>
    <t>OAJ: La OAJ realizó la socialización del procedimiento Conflicto de Intereses, con el equipo de trabajo, a través de correo electrónico (evidencia en 1 archivo Correo - Procedimiento Conflicto de Intereses)</t>
  </si>
  <si>
    <r>
      <rPr>
        <b/>
        <sz val="11"/>
        <rFont val="Arial Narrow"/>
        <family val="2"/>
      </rPr>
      <t xml:space="preserve">OAJ: </t>
    </r>
    <r>
      <rPr>
        <sz val="11"/>
        <rFont val="Arial Narrow"/>
        <family val="2"/>
      </rPr>
      <t>100%</t>
    </r>
  </si>
  <si>
    <r>
      <rPr>
        <b/>
        <sz val="11"/>
        <rFont val="Arial Narrow"/>
        <family val="2"/>
      </rPr>
      <t xml:space="preserve">GGH </t>
    </r>
    <r>
      <rPr>
        <sz val="11"/>
        <rFont val="Arial Narrow"/>
        <family val="2"/>
      </rPr>
      <t>- Teniendo en cuenta la actualización del sistema de información y gestión del empleo público - SIGEP a su segunda versión, se encuentra actualizado en su versión II el plan de monitoreo SIGEP. 
Conforme a la encuesta caracterización del Talento Humano se cuenta con el informe consolidado de la información reportaba como insumo para la formulación de los planes temáticos del PETH para la vigencia 2023.  
EVIDENCIA ANEXO 4</t>
    </r>
  </si>
  <si>
    <r>
      <rPr>
        <b/>
        <sz val="11"/>
        <rFont val="Arial Narrow"/>
        <family val="2"/>
      </rPr>
      <t>GGH</t>
    </r>
    <r>
      <rPr>
        <sz val="11"/>
        <rFont val="Arial Narrow"/>
        <family val="2"/>
      </rPr>
      <t xml:space="preserve"> 100%</t>
    </r>
  </si>
  <si>
    <r>
      <rPr>
        <b/>
        <sz val="11"/>
        <rFont val="Arial Narrow"/>
        <family val="2"/>
      </rPr>
      <t xml:space="preserve">GCM: </t>
    </r>
    <r>
      <rPr>
        <sz val="11"/>
        <rFont val="Arial Narrow"/>
        <family val="2"/>
      </rPr>
      <t>En el marco de las acciones de comunicación para la socialización de la política del SINAP, el Grupo de comunicaciones desarrolló y divulgó videos en redes sociales con información relacionada al sistema de áreas protegidas, adicional a esto se desarrollaron y divulgaron piezas gráficas para la página web por requerimiento del proceso. 
Ver Anexo 1: videos de redes sociales SINAP
Anexo 2: Print de pantalla de pieza gráfica web</t>
    </r>
  </si>
  <si>
    <r>
      <rPr>
        <b/>
        <sz val="11"/>
        <rFont val="Arial Narrow"/>
        <family val="2"/>
      </rPr>
      <t xml:space="preserve">OCDI. </t>
    </r>
    <r>
      <rPr>
        <sz val="11"/>
        <rFont val="Arial Narrow"/>
        <family val="2"/>
      </rPr>
      <t>25/11/2022</t>
    </r>
  </si>
  <si>
    <r>
      <rPr>
        <b/>
        <sz val="11"/>
        <rFont val="Arial Narrow"/>
        <family val="2"/>
      </rPr>
      <t>OCDI.</t>
    </r>
    <r>
      <rPr>
        <sz val="11"/>
        <rFont val="Arial Narrow"/>
        <family val="2"/>
      </rPr>
      <t xml:space="preserve"> Los abogados de la Oficina, participaron en las siguientes actividades ofertadas por la Personería de Bogotá:
* VI Congreso Disciplinario - 19 y 20 de octubre de 2022
* Responsabilidad Penal Servidores Pùblicos - 26 de Octubre 2022
Ver Anexo. "Certificado Personeria 19 y 20 Octubre 2022 - Maria del Pilar, Certificado Personeria 19 y 20 de Octubre 2022 Sandra, Certificado Personeria 19 y 20 Octubre 2022 Yury Arenas y Certificado Personertia 19 y 20 octubre 2022 Emiliano" "Certificado (26 octubre 2022 Emilinano)" </t>
    </r>
  </si>
  <si>
    <r>
      <rPr>
        <b/>
        <sz val="11"/>
        <rFont val="Arial Narrow"/>
        <family val="2"/>
      </rPr>
      <t>OCDI:</t>
    </r>
    <r>
      <rPr>
        <sz val="11"/>
        <rFont val="Arial Narrow"/>
        <family val="2"/>
      </rPr>
      <t xml:space="preserve">  100%</t>
    </r>
  </si>
  <si>
    <r>
      <t xml:space="preserve">GTIC: </t>
    </r>
    <r>
      <rPr>
        <sz val="11"/>
        <color indexed="8"/>
        <rFont val="Arial Narrow"/>
        <family val="2"/>
      </rPr>
      <t>21/11/2022</t>
    </r>
  </si>
  <si>
    <r>
      <t xml:space="preserve">GTIC: Se realizó documento maestro de la Estrategia de Uso y apropiacion, en el cual se caracterizó la poblacion en PNN; se idetificó la matriz de interesados partiendo del organigrama de la entidad, asi como el planteamiendo de la estrategia, el plan de formacion, de comunicaciones, gestion de cambio y medición de resultados. 
Se inicio a implementacion del plan de comunicaciones a partir del mes de octubre. </t>
    </r>
    <r>
      <rPr>
        <b/>
        <sz val="11"/>
        <color indexed="8"/>
        <rFont val="Arial Narrow"/>
        <family val="2"/>
      </rPr>
      <t>Ver Anexos</t>
    </r>
    <r>
      <rPr>
        <sz val="11"/>
        <color indexed="8"/>
        <rFont val="Arial Narrow"/>
        <family val="2"/>
      </rPr>
      <t xml:space="preserve"> (1.Plan de Comunicaciones 17112022; 2. Plan de Trabajo V5; 3. Sesión 1_ Sensibilización Seguridad de la información; 4. SGSI-SESION1-2022).</t>
    </r>
  </si>
  <si>
    <r>
      <t xml:space="preserve">GTIC: </t>
    </r>
    <r>
      <rPr>
        <sz val="11"/>
        <color indexed="8"/>
        <rFont val="Arial Narrow"/>
        <family val="2"/>
      </rPr>
      <t>100%</t>
    </r>
  </si>
  <si>
    <r>
      <rPr>
        <b/>
        <sz val="11"/>
        <rFont val="Arial Narrow"/>
        <family val="2"/>
      </rPr>
      <t xml:space="preserve">OAJ: </t>
    </r>
    <r>
      <rPr>
        <sz val="11"/>
        <rFont val="Arial Narrow"/>
        <family val="2"/>
      </rPr>
      <t>18/11/2022</t>
    </r>
  </si>
  <si>
    <t>La OAJ realizó seguimiento al cumplimiento de aportes de insumos técnicos para la elaboración de los productos jurídicos mediante el diligenciamiento de las bases de datos que posee de la siguiente forma: *Anexo 1 Base de datos sobre procesos coactivo: CUADRO COACTIVOS ACTUALIZADO,Gestion de las Transferencias del Sector Electrico_v_01, hoja cobro del sector ELECTRICO, MANDAMIENTO DE PAGO 0005 DE 2022, memorando notificacion mandamiento 2022 - 005, RESPUESTA ANTENAS, REUNION ANTENAS 05 SEPTIEMBRE *Anexo 2 Base de datos estudio de títulos: Estudios de Títulos 1, Estudios de Títulos  2, Estudios de Títulos 3 *Anexo 3 Base de datos sobre Instrumentos normativos en proyección: Resolucion 286 Seguro de accidentes con asistencia a visitantes, Resolucion 336-por-la-cual-se-realiza-el-cierre-de-unos-pnns,  120226550000793 Concepto derogatoria, Resolucion 338-por-la-cual-se-adopta-el-plan-de-manejo-de-galeras, resolucion-no-268-por-la-cual-se-adopta-como-medidad-de-manejo-transitoria-la-ordenacion-ecoturist, 120224700006993_00005 Manual Protección Datos, 120224700006993_00006 Resolución Manual ProtecciónDAtos, Doc _Reglamento Guardaparques Voluntarios. 03-10-2022 OAJ-SGM, Documento diagnostico normativo enviado,  Memoria-Justificativa Guardaparques 03-10-2022, Resolución 359 de 2022, Resolucion 363 de 2022, Resolución ampliación SFFAPP, Resolucion Reglamento Guardaparques 03-10-2022,  *Anexo 4. Base de datos sobre respuestas a solicitudes: Base de datos respuestas a solicitudes *Anexo 5. Base de datos sobre procesos judiciales y acciones de tutela:  46 anexos con información sobre procesos judiciales y acciones de tutela *Anexo 6 Base de datos sobre revisión jurídica a Planes de Manejo: Seguimiento Planes de Manejo</t>
  </si>
  <si>
    <r>
      <t xml:space="preserve">DTAM: </t>
    </r>
    <r>
      <rPr>
        <sz val="11"/>
        <color indexed="8"/>
        <rFont val="Arial Narrow"/>
        <family val="2"/>
      </rPr>
      <t>21/11/2022</t>
    </r>
  </si>
  <si>
    <r>
      <t>DTAN:</t>
    </r>
    <r>
      <rPr>
        <sz val="11"/>
        <color indexed="8"/>
        <rFont val="Arial Narrow"/>
        <family val="2"/>
      </rPr>
      <t xml:space="preserve"> Se adjunta la informacion de recorrido virtual para lo cual va un pdf para cada área protegida y DTAN con la información de funcionarios y contratistas actualizada al tercer cuatrimestre de 2022. </t>
    </r>
    <r>
      <rPr>
        <b/>
        <sz val="11"/>
        <color indexed="8"/>
        <rFont val="Arial Narrow"/>
        <family val="2"/>
      </rPr>
      <t>Ver Anexos:</t>
    </r>
    <r>
      <rPr>
        <sz val="11"/>
        <color indexed="8"/>
        <rFont val="Arial Narrow"/>
        <family val="2"/>
      </rPr>
      <t xml:space="preserve"> (SFF Iguaque; SFF Guanenta; PNN Yariguies; PNN Tama; PNN Pisba; PNN Cocuy; PNN Catataumbo; DTAN; ANU Estoraques)</t>
    </r>
  </si>
  <si>
    <r>
      <rPr>
        <b/>
        <sz val="11"/>
        <color indexed="8"/>
        <rFont val="Arial Narrow"/>
        <family val="2"/>
      </rPr>
      <t xml:space="preserve">DTAM: </t>
    </r>
    <r>
      <rPr>
        <sz val="11"/>
        <color indexed="8"/>
        <rFont val="Arial Narrow"/>
        <family val="2"/>
      </rPr>
      <t>50%</t>
    </r>
  </si>
  <si>
    <r>
      <t>DTAM:</t>
    </r>
    <r>
      <rPr>
        <sz val="11"/>
        <color indexed="8"/>
        <rFont val="Arial Narrow"/>
        <family val="2"/>
      </rPr>
      <t xml:space="preserve"> 21/11/2022</t>
    </r>
  </si>
  <si>
    <r>
      <t xml:space="preserve">DTAN: </t>
    </r>
    <r>
      <rPr>
        <sz val="11"/>
        <color indexed="8"/>
        <rFont val="Arial Narrow"/>
        <family val="2"/>
      </rPr>
      <t xml:space="preserve">La direccion territorial realiza copias de seguridad de almacenamiento de los usuarios de la DTAN y sus áreas protegidas distribuidos así:
Un disco duro externo de 4tb donde se almacenan trimestralmente las copias de los usuarios funcionarios y contratista de la DTAN. Se adjunta un pdf con información disponible en el drive del correo soporteit,dtan@parquesnacionales.gov.co, dispuesto para salvaguardar la información de las áreas protegidas y la DTAN, así mismo se comparte las imágenes con la información de gestion documental y usuarios de la DTAN la cual reposa en el servidor y un disco duro externo. </t>
    </r>
    <r>
      <rPr>
        <b/>
        <sz val="11"/>
        <color indexed="8"/>
        <rFont val="Arial Narrow"/>
        <family val="2"/>
      </rPr>
      <t>Ver Anexo:</t>
    </r>
    <r>
      <rPr>
        <sz val="11"/>
        <color indexed="8"/>
        <rFont val="Arial Narrow"/>
        <family val="2"/>
      </rPr>
      <t xml:space="preserve"> (COPIAS DE INFORMACION DTAN Y AREAS).</t>
    </r>
  </si>
  <si>
    <r>
      <rPr>
        <b/>
        <sz val="11"/>
        <color indexed="8"/>
        <rFont val="Arial Narrow"/>
        <family val="2"/>
      </rPr>
      <t>DTAM</t>
    </r>
    <r>
      <rPr>
        <sz val="11"/>
        <color indexed="8"/>
        <rFont val="Arial Narrow"/>
        <family val="2"/>
      </rPr>
      <t>:  50%</t>
    </r>
  </si>
  <si>
    <r>
      <rPr>
        <b/>
        <sz val="11"/>
        <rFont val="Arial Narrow"/>
        <family val="2"/>
      </rPr>
      <t xml:space="preserve">GAU: </t>
    </r>
    <r>
      <rPr>
        <sz val="11"/>
        <rFont val="Arial Narrow"/>
        <family val="2"/>
      </rPr>
      <t>24/11/2022</t>
    </r>
  </si>
  <si>
    <r>
      <t xml:space="preserve">GAU: </t>
    </r>
    <r>
      <rPr>
        <sz val="11"/>
        <rFont val="Arial Narrow"/>
        <family val="2"/>
      </rPr>
      <t>Se realizó sensibilización el 24/11/22 con la DTPA sobre los aspectos relacionados con la atención de las PQRSD.
Se realizó sensibilización el 29/11/22 sobre los aspectos relacionados con la atención de las PQRS para todas las personas de PNNC, invitación abierta enviada a los jefes y coordinadores.</t>
    </r>
  </si>
  <si>
    <r>
      <rPr>
        <b/>
        <sz val="10"/>
        <rFont val="Arial Narrow"/>
        <family val="2"/>
      </rPr>
      <t>GAU:</t>
    </r>
    <r>
      <rPr>
        <sz val="10"/>
        <rFont val="Arial Narrow"/>
        <family val="2"/>
      </rPr>
      <t xml:space="preserve"> 50%</t>
    </r>
  </si>
  <si>
    <r>
      <t xml:space="preserve">GAU: </t>
    </r>
    <r>
      <rPr>
        <sz val="11"/>
        <rFont val="Arial Narrow"/>
        <family val="2"/>
      </rPr>
      <t>Se realizaron reuniones con GTIC para revisar y validar en pruebas los ajustes solicitados al Orfeo y la matriz de seguimiento, al igual que la radicación de la Ventanilla Única.
Anexo: 4 Listas de asistencia.</t>
    </r>
  </si>
  <si>
    <r>
      <rPr>
        <b/>
        <sz val="10"/>
        <rFont val="Arial Narrow"/>
        <family val="2"/>
      </rPr>
      <t xml:space="preserve">GAU-DTCA -DTOR -DTAO - DTAM - DTPA - DTAN </t>
    </r>
    <r>
      <rPr>
        <sz val="10"/>
        <rFont val="Arial Narrow"/>
        <family val="2"/>
      </rPr>
      <t>22/11}/2022</t>
    </r>
  </si>
  <si>
    <r>
      <rPr>
        <b/>
        <sz val="10"/>
        <rFont val="Arial Narrow"/>
        <family val="2"/>
      </rPr>
      <t xml:space="preserve">GAU: </t>
    </r>
    <r>
      <rPr>
        <sz val="10"/>
        <rFont val="Arial Narrow"/>
        <family val="2"/>
      </rPr>
      <t xml:space="preserve">De manera permanente se realizó  seguimiento a través del aplicativo de Orfeo (Matriz de seguimiento PQRSD) a las peticiones próximas a vencerse,  Se enviaron correos electrónicos de alertas PQRS, con el fin de que se de respuesta oportuna a las solicitudes. 
ANEXO: 18 Matrices de seguimiento y 130  correos de alertas .
</t>
    </r>
    <r>
      <rPr>
        <b/>
        <sz val="10"/>
        <color indexed="10"/>
        <rFont val="Arial Narrow"/>
        <family val="2"/>
      </rPr>
      <t xml:space="preserve">
</t>
    </r>
    <r>
      <rPr>
        <b/>
        <sz val="10"/>
        <rFont val="Arial Narrow"/>
        <family val="2"/>
      </rPr>
      <t>DTCA:</t>
    </r>
    <r>
      <rPr>
        <sz val="10"/>
        <rFont val="Arial Narrow"/>
        <family val="2"/>
      </rPr>
      <t xml:space="preserve">  Se verificó la fecha de vencimiento de PQRSD en el sistema de gestión documental con el proposito de prevenir incumplimientos en los terminos de ley para dar respuesta, mediante la generación de alertas por medio de correo electrónico, al responsable de generar la respuesta. Evidencias:(SEPTIEMBRE, OCTUBRE, NOVIEMBRE, TIPS CLASES Y TIEMPOS DE RESPUESTAS DE PQRSD)</t>
    </r>
    <r>
      <rPr>
        <sz val="10"/>
        <color indexed="10"/>
        <rFont val="Arial Narrow"/>
        <family val="2"/>
      </rPr>
      <t xml:space="preserve">
</t>
    </r>
    <r>
      <rPr>
        <b/>
        <sz val="10"/>
        <color indexed="10"/>
        <rFont val="Arial Narrow"/>
        <family val="2"/>
      </rPr>
      <t xml:space="preserve">
</t>
    </r>
    <r>
      <rPr>
        <b/>
        <sz val="10"/>
        <rFont val="Arial Narrow"/>
        <family val="2"/>
      </rPr>
      <t xml:space="preserve">DTOR: </t>
    </r>
    <r>
      <rPr>
        <sz val="10"/>
        <rFont val="Arial Narrow"/>
        <family val="2"/>
      </rPr>
      <t>Durante el tercer cuatrimestre de la actual vigencia la Dirección Territorial Orinoquía realizó seguimiento y generación de alertas mediante correos electrónico.</t>
    </r>
    <r>
      <rPr>
        <b/>
        <sz val="10"/>
        <rFont val="Arial Narrow"/>
        <family val="2"/>
      </rPr>
      <t xml:space="preserve">
</t>
    </r>
    <r>
      <rPr>
        <sz val="10"/>
        <rFont val="Arial Narrow"/>
        <family val="2"/>
      </rPr>
      <t xml:space="preserve">1. Alerta_Rad_N°20227160005222,  2. Alerta_Rad_N°20227170001602, 3.  Alerta_Rad_N°20224600110372, 4.  Alerta_Rad_N°20227160004302, 5. Alerta_Rad_20227060005092, 6.  Alerta_Rad_20227060005132, 7. Alerta_Rad20227060005152.
</t>
    </r>
    <r>
      <rPr>
        <sz val="10"/>
        <color indexed="10"/>
        <rFont val="Arial Narrow"/>
        <family val="2"/>
      </rPr>
      <t xml:space="preserve">
</t>
    </r>
    <r>
      <rPr>
        <b/>
        <sz val="10"/>
        <rFont val="Arial Narrow"/>
        <family val="2"/>
      </rPr>
      <t>DTAO:</t>
    </r>
    <r>
      <rPr>
        <sz val="10"/>
        <rFont val="Arial Narrow"/>
        <family val="2"/>
      </rPr>
      <t xml:space="preserve"> Se generaron  alertas de cumplimiento a los tiempos de respuesta de las PQRS. Dos de los cuales fueron  fallas en el manejo del orfeo  y otro por que se dió traslado por fuera del tiempo a PQRS de competencia de la DTAO.  
Se enviaron a las AP los  correos sobre el tramite de PQRS y tiempos de respuesta.
Evidencias:Anexo 1 - Alerta - Por atención Derecho de Petición
Anexo 2. Correo  - Alerta PQRS 20224600143052 vencida_
Anexo 3. Correo  - Alerta- PQRs sin respuesta
Anexo 4.Correo  - Términos de respuesta de las PQRs
Anexo 5. Correo a - Tipos y términos de respuesta de las PQRSD
Anexo 6. Correo 2 - Términos de respuesta de las PQRSD</t>
    </r>
    <r>
      <rPr>
        <sz val="10"/>
        <color indexed="10"/>
        <rFont val="Arial Narrow"/>
        <family val="2"/>
      </rPr>
      <t xml:space="preserve">
</t>
    </r>
    <r>
      <rPr>
        <b/>
        <sz val="10"/>
        <color indexed="10"/>
        <rFont val="Arial Narrow"/>
        <family val="2"/>
      </rPr>
      <t xml:space="preserve">
</t>
    </r>
    <r>
      <rPr>
        <sz val="10"/>
        <rFont val="Arial Narrow"/>
        <family val="2"/>
      </rPr>
      <t xml:space="preserve">
</t>
    </r>
    <r>
      <rPr>
        <b/>
        <sz val="10"/>
        <rFont val="Arial Narrow"/>
        <family val="2"/>
      </rPr>
      <t xml:space="preserve">DTAM:  </t>
    </r>
    <r>
      <rPr>
        <sz val="10"/>
        <rFont val="Arial Narrow"/>
        <family val="2"/>
      </rPr>
      <t xml:space="preserve">Se generan las alertas para dar respuesta oportunamente a las solicitudes radicadas en la territorial. Anexo 1 alerta RESPUESTA RADICADO 20225180114782, Anexo 2 alerta RESPUESTA RADICADO 20225090140492
</t>
    </r>
    <r>
      <rPr>
        <sz val="10"/>
        <color indexed="10"/>
        <rFont val="Arial Narrow"/>
        <family val="2"/>
      </rPr>
      <t xml:space="preserve">
</t>
    </r>
    <r>
      <rPr>
        <b/>
        <sz val="10"/>
        <rFont val="Arial Narrow"/>
        <family val="2"/>
      </rPr>
      <t>DTPA:</t>
    </r>
    <r>
      <rPr>
        <b/>
        <sz val="10"/>
        <color indexed="10"/>
        <rFont val="Arial Narrow"/>
        <family val="2"/>
      </rPr>
      <t xml:space="preserve"> </t>
    </r>
    <r>
      <rPr>
        <sz val="10"/>
        <rFont val="Arial Narrow"/>
        <family val="2"/>
      </rPr>
      <t xml:space="preserve">Se remitieron 4 alertas por correo electronico, informando las solicitudes pendientes por respuesta y las fechas a vencer. 
Evidencia:
-Correo - PQRS EN TRÁMITE PROXIMA A VENCIMIENTO TERMINO RESPUESTA
-Correo - PQRS EN TRAMITE PROXIMA A VENCIMIENTO
-Correo - PQRS EN TRÁMITE PROXIMA A SU VENCIMIENTO 2
-Correo - RADICADOS CON TRÁMITE DE RESPUESTA PENDIENTE PNN FARALLONES
</t>
    </r>
    <r>
      <rPr>
        <sz val="10"/>
        <color indexed="10"/>
        <rFont val="Arial Narrow"/>
        <family val="2"/>
      </rPr>
      <t xml:space="preserve">
</t>
    </r>
    <r>
      <rPr>
        <b/>
        <sz val="10"/>
        <rFont val="Arial Narrow"/>
        <family val="2"/>
      </rPr>
      <t>DTAN</t>
    </r>
    <r>
      <rPr>
        <sz val="10"/>
        <rFont val="Arial Narrow"/>
        <family val="2"/>
      </rPr>
      <t xml:space="preserve">: Para el tercer cuatrimestre de 2022 la DTAN reporta la información correspondiente a las alertas que fueron enviadas a los responsables de respuesta  de las PQR radicadas en la direccion territorial. Se adjuntan una muestra de 5 correos electronicos que fueron enviados a los responsables de las respuestas a la PQRS  : ANEXOS: 1, PQR Vencimiento el día miércoles 14 de septiembre.- 2,  Respuesta derecho de petición 20225680128872,- 3, SEGUIMIENTO A PQR RADICADOS QUE VENCEN PROXIMO 17 DE OCTUBRE .- 4, TÉRMINOS DE RESPUESTA DERECHOS DE PETICIÓN - PNNC.- 5, URGENTE Respuesta Derecho de petición 20225680127002. </t>
    </r>
  </si>
  <si>
    <t>GAU: 24/11/2022</t>
  </si>
  <si>
    <r>
      <t xml:space="preserve">GAU: </t>
    </r>
    <r>
      <rPr>
        <sz val="10"/>
        <rFont val="Arial Narrow"/>
        <family val="2"/>
      </rPr>
      <t xml:space="preserve">Se realizó seguimiento a través del aplicativo de Orfeo (Matriz de seguimiento PQRSD) a las peticiones para validar si fueron trámitadas de forma correcta,  se enviaron correos electrónicos para los radicados que no cumplian con los requisitos de cierre correcto.
Anexo: 1 Carpeta con Matrices de seguimiento y 27  correos.
</t>
    </r>
  </si>
  <si>
    <r>
      <rPr>
        <b/>
        <sz val="11"/>
        <rFont val="Arial Narrow"/>
        <family val="2"/>
      </rPr>
      <t xml:space="preserve">GAU: </t>
    </r>
    <r>
      <rPr>
        <sz val="11"/>
        <rFont val="Arial Narrow"/>
        <family val="2"/>
      </rPr>
      <t>100%</t>
    </r>
  </si>
  <si>
    <r>
      <t xml:space="preserve">GAU: </t>
    </r>
    <r>
      <rPr>
        <sz val="11"/>
        <rFont val="Arial Narrow"/>
        <family val="2"/>
      </rPr>
      <t>22/11/2022</t>
    </r>
  </si>
  <si>
    <r>
      <rPr>
        <b/>
        <sz val="11"/>
        <rFont val="Arial Narrow"/>
        <family val="2"/>
      </rPr>
      <t>GAU:</t>
    </r>
    <r>
      <rPr>
        <sz val="11"/>
        <rFont val="Arial Narrow"/>
        <family val="2"/>
      </rPr>
      <t>100%</t>
    </r>
  </si>
  <si>
    <r>
      <rPr>
        <b/>
        <sz val="11"/>
        <rFont val="Arial Narrow"/>
        <family val="2"/>
      </rPr>
      <t>GAU:</t>
    </r>
    <r>
      <rPr>
        <sz val="11"/>
        <rFont val="Arial Narrow"/>
        <family val="2"/>
      </rPr>
      <t xml:space="preserve"> Se conto con el procedimiento de conflicto de Intereses . Evidencia:ANEXO 1 Procedimiento conflicto-de-intereses_v_1.</t>
    </r>
  </si>
  <si>
    <r>
      <rPr>
        <b/>
        <sz val="11"/>
        <rFont val="Arial Narrow"/>
        <family val="2"/>
      </rPr>
      <t xml:space="preserve">GAU: </t>
    </r>
    <r>
      <rPr>
        <sz val="11"/>
        <rFont val="Arial Narrow"/>
        <family val="2"/>
      </rPr>
      <t>22/11/2022</t>
    </r>
  </si>
  <si>
    <r>
      <rPr>
        <b/>
        <sz val="11"/>
        <rFont val="Arial Narrow"/>
        <family val="2"/>
      </rPr>
      <t>GAU:</t>
    </r>
    <r>
      <rPr>
        <sz val="11"/>
        <rFont val="Arial Narrow"/>
        <family val="2"/>
      </rPr>
      <t xml:space="preserve"> Se realizó la socialización del procedimiento de conflicto de intereses al personal del GAU.
ANEXO 1. asistencia-Conflicto de intereses
ANEXO 2. Presentación </t>
    </r>
  </si>
  <si>
    <r>
      <rPr>
        <b/>
        <sz val="11"/>
        <rFont val="Arial Narrow"/>
        <family val="2"/>
      </rPr>
      <t>GAU:</t>
    </r>
    <r>
      <rPr>
        <sz val="11"/>
        <rFont val="Arial Narrow"/>
        <family val="2"/>
      </rPr>
      <t xml:space="preserve"> 100%</t>
    </r>
  </si>
  <si>
    <r>
      <rPr>
        <b/>
        <sz val="11"/>
        <rFont val="Arial Narrow"/>
        <family val="2"/>
      </rPr>
      <t xml:space="preserve">GAU </t>
    </r>
    <r>
      <rPr>
        <sz val="11"/>
        <rFont val="Arial Narrow"/>
        <family val="2"/>
      </rPr>
      <t>22/11/2022</t>
    </r>
  </si>
  <si>
    <r>
      <rPr>
        <b/>
        <sz val="11"/>
        <rFont val="Arial Narrow"/>
        <family val="2"/>
      </rPr>
      <t>GAU</t>
    </r>
    <r>
      <rPr>
        <sz val="11"/>
        <rFont val="Arial Narrow"/>
        <family val="2"/>
      </rPr>
      <t xml:space="preserve">: Durante este periodo no se asistió a ferias, no se recibieron invitaciones para participar. </t>
    </r>
  </si>
  <si>
    <r>
      <rPr>
        <b/>
        <sz val="10"/>
        <rFont val="Arial Narrow"/>
        <family val="2"/>
      </rPr>
      <t>DTCA:</t>
    </r>
    <r>
      <rPr>
        <sz val="10"/>
        <rFont val="Arial Narrow"/>
        <family val="2"/>
      </rPr>
      <t xml:space="preserve"> Para el tercer trimestre correspondiente a los meses de SEPTIEMBRE, OCTUBRE Y NOVIEMBRE de 2022, el 100% de los bienes DEVOLUTIVOS recibidos fueron 45 y 2 Bienes INMUEBLES para un total de 47, discriminados de la siguiente manera; Entrada por contrato de compraventa (1 Bien), Entrada por incautación (5 bienes)  Entrada por Donación (20 bienes), Entrada por reposición de Siniestro (20 Bienes) Entrada de bienes Inmuebles (1). Los bienes mencionados anteriormente fueron registrados y actualizados en el software de Inventario NEÓN. Evidencias: COMPROBANTES DE ENTRADA; SOLICITUDES ASEGURAMIENTO DE BIENES y FORMATO DE INCLUSIÖN.
</t>
    </r>
    <r>
      <rPr>
        <b/>
        <sz val="10"/>
        <rFont val="Arial Narrow"/>
        <family val="2"/>
      </rPr>
      <t xml:space="preserve">
DTOR: </t>
    </r>
    <r>
      <rPr>
        <sz val="10"/>
        <rFont val="Arial Narrow"/>
        <family val="2"/>
      </rPr>
      <t xml:space="preserve">Se reporta las evidencias correspondientes al tercer cuatrimestre así: </t>
    </r>
    <r>
      <rPr>
        <b/>
        <sz val="10"/>
        <rFont val="Arial Narrow"/>
        <family val="2"/>
      </rPr>
      <t xml:space="preserve">
2. Formatos de Inclusión y/o Exclusión del respectivo periodo (Anexos: 2.1 - 2.2 - 2.3 - 2.4). 3. Correo de envio de formato de inclusion y/o Exclusión al nivel central (Anexos: 3.1 - 3.2 - 3.3 - 3.4).</t>
    </r>
    <r>
      <rPr>
        <sz val="10"/>
        <rFont val="Arial Narrow"/>
        <family val="2"/>
      </rPr>
      <t xml:space="preserve">
</t>
    </r>
    <r>
      <rPr>
        <b/>
        <sz val="10"/>
        <rFont val="Arial Narrow"/>
        <family val="2"/>
      </rPr>
      <t xml:space="preserve">DTAO: </t>
    </r>
    <r>
      <rPr>
        <sz val="10"/>
        <rFont val="Arial Narrow"/>
        <family val="2"/>
      </rPr>
      <t xml:space="preserve">En este periodo se solicitó la inclusión de Doce (12) elementos, se anexan las evidencias como son formatos de solicitud, formatos de entradas y correo de solicitud, el reporte se hace con corte a noviembre 17 de 2022
Evidencias: 
-  septiembre 07/Exclusión: Correo de Parques Nacionales Naturales de Colombia - Solicitud de exclusión de elementos y GRF_FO_14-Inclusión-yo-Exclusión-de-bienes-programas-de-seguros </t>
    </r>
    <r>
      <rPr>
        <b/>
        <sz val="10"/>
        <rFont val="Arial Narrow"/>
        <family val="2"/>
      </rPr>
      <t xml:space="preserve">EXCLUSION
-  septiembre 07/Inclusión: 2022018_EntredraReposicionMularOrquideas, 2022040_EntradaPredioMarchenaMontezumaTatama, 2022053_EntradaDonacionCamaras, 2022054_EntradaReposicionMular, 2022055_EntradaReposicionPortatilTatama, Correo de Parques Nacionales Naturales de Colombia - Solicitud de aseguramiento, GRF_FO_14-Inclusión-yo-Exclusión-de-bienes-programas-de-seguros  inclusión, 
Noviembre 17: 2022073_EntradaLanchaCorota, Correo de Parques Nacionales Naturales de Colombia - Solicitud de aseguramiento, GRF_FO_14-Inclusión-yo-Exclusión-de-bienes-programas-de-seguros, GRF_FO_14-Inclusión-yo-Exclusión-de-bienes-programas-de-seguros.
</t>
    </r>
    <r>
      <rPr>
        <sz val="10"/>
        <rFont val="Arial Narrow"/>
        <family val="2"/>
      </rPr>
      <t xml:space="preserve">
</t>
    </r>
    <r>
      <rPr>
        <b/>
        <sz val="10"/>
        <rFont val="Arial Narrow"/>
        <family val="2"/>
      </rPr>
      <t xml:space="preserve">DTAM: </t>
    </r>
    <r>
      <rPr>
        <sz val="10"/>
        <rFont val="Arial Narrow"/>
        <family val="2"/>
      </rPr>
      <t xml:space="preserve">Durante los meses de septiembre y octubre ingresaron al inventario de parques Nacionales, (Dirección territorial Amazonia) un total de 21 activos, 20 en calidad de donación y uno, en calidad de reposición.. Se remitió al GPC correo en los meses de septiembre y octubre los correos reportando los bienes a asegurar. Las evidencias anexadas son: Anexo 1. Entradas de almacén, Anexo 2. Formatos de Aseguramiento y Anexo 3. Correos enviados al GPC
</t>
    </r>
    <r>
      <rPr>
        <b/>
        <sz val="10"/>
        <rFont val="Arial Narrow"/>
        <family val="2"/>
      </rPr>
      <t>DTPA: Para los meses septiembre, octubre y noviembre se viene ejecutando las entradas almacen con la implementación de los formatos correspondientes asi como los de  inclusión y exclusión de bienes; garantizando el aseguramiento de bienes con el respectivo correo al Grupo de Procesos Corporativos
Evidencias:
-Anexo 1. Septiembre 
-Anexo 2. Octubre
-Anexo 3. Noviembre</t>
    </r>
    <r>
      <rPr>
        <sz val="10"/>
        <rFont val="Arial Narrow"/>
        <family val="2"/>
      </rPr>
      <t xml:space="preserve">
</t>
    </r>
    <r>
      <rPr>
        <b/>
        <sz val="10"/>
        <rFont val="Arial Narrow"/>
        <family val="2"/>
      </rPr>
      <t xml:space="preserve">DTAN: </t>
    </r>
    <r>
      <rPr>
        <sz val="10"/>
        <rFont val="Arial Narrow"/>
        <family val="2"/>
      </rPr>
      <t>Se reportan las evidencias correspondientes al tercer cuatrimestre de 2022, se incluye el mes agosto de 2022, no reportado en el cuatrimestre anterior en el  seguimiento a riesgos.  Las evidencias reportadas se adjuntan en 3 carpetas  de los meses agosto, septiembre y octubre de 2.022.  de la siguietne manera:</t>
    </r>
    <r>
      <rPr>
        <b/>
        <sz val="10"/>
        <rFont val="Arial Narrow"/>
        <family val="2"/>
      </rPr>
      <t xml:space="preserve">  Anexos:  1. AGOSTO INCLUSIONES: (1. Entradas almacen reposicion.- 2. Formato inclusion y exclusion agosto.-  3. Correo enviado mes agosto. ) 2. SEPTIEMBRE INCLUSIONES: (1. Entrada almacen donaciones . -  2. Entrada almacen donaciones.- 3. Informe de inclusion y exclusion  septiembre 2022.- 4. Correo enviando informe de septiembre).- 3. OCTUBRE INCLUSIONES: ( 1. Entradas por donaciones.- 2. Entradas por compras.- 3. Informe de inclusion y exclusion octubre.- 4. Correo enviando inclusion y exclusion octubre 2022.</t>
    </r>
  </si>
  <si>
    <r>
      <rPr>
        <b/>
        <sz val="10"/>
        <rFont val="Arial Narrow"/>
        <family val="2"/>
      </rPr>
      <t>DTCA: 50%</t>
    </r>
    <r>
      <rPr>
        <sz val="10"/>
        <rFont val="Arial Narrow"/>
        <family val="2"/>
      </rPr>
      <t xml:space="preserve">
</t>
    </r>
    <r>
      <rPr>
        <b/>
        <sz val="10"/>
        <rFont val="Arial Narrow"/>
        <family val="2"/>
      </rPr>
      <t>DTOR:</t>
    </r>
    <r>
      <rPr>
        <sz val="10"/>
        <rFont val="Arial Narrow"/>
        <family val="2"/>
      </rPr>
      <t xml:space="preserve"> 50%
</t>
    </r>
    <r>
      <rPr>
        <b/>
        <sz val="10"/>
        <rFont val="Arial Narrow"/>
        <family val="2"/>
      </rPr>
      <t xml:space="preserve">DTAO: </t>
    </r>
    <r>
      <rPr>
        <sz val="10"/>
        <rFont val="Arial Narrow"/>
        <family val="2"/>
      </rPr>
      <t xml:space="preserve">50%
</t>
    </r>
    <r>
      <rPr>
        <b/>
        <sz val="10"/>
        <rFont val="Arial Narrow"/>
        <family val="2"/>
      </rPr>
      <t>DTAM:</t>
    </r>
    <r>
      <rPr>
        <sz val="10"/>
        <rFont val="Arial Narrow"/>
        <family val="2"/>
      </rPr>
      <t xml:space="preserve"> 50%
</t>
    </r>
    <r>
      <rPr>
        <b/>
        <sz val="10"/>
        <rFont val="Arial Narrow"/>
        <family val="2"/>
      </rPr>
      <t>DTPA: 50%</t>
    </r>
    <r>
      <rPr>
        <sz val="10"/>
        <rFont val="Arial Narrow"/>
        <family val="2"/>
      </rPr>
      <t xml:space="preserve">
</t>
    </r>
    <r>
      <rPr>
        <b/>
        <sz val="10"/>
        <rFont val="Arial Narrow"/>
        <family val="2"/>
      </rPr>
      <t>DTAN</t>
    </r>
    <r>
      <rPr>
        <sz val="10"/>
        <rFont val="Arial Narrow"/>
        <family val="2"/>
      </rPr>
      <t>: 50%</t>
    </r>
  </si>
  <si>
    <r>
      <rPr>
        <b/>
        <sz val="10"/>
        <rFont val="Arial Narrow"/>
        <family val="2"/>
      </rPr>
      <t>GPC</t>
    </r>
    <r>
      <rPr>
        <sz val="10"/>
        <rFont val="Arial Narrow"/>
        <family val="2"/>
      </rPr>
      <t>: De acuerdo con el seguimiento al aseguramiento de bienes, se gestionaron un total de 8 anexos de inclusión a las pólizas de seguros de PNNC.
Anexo $386.499
Anexo $500.801
Anexo $339.407
Anexo $4.015.343
Anexo $339.968
Anexo $25.184
Anexo $335.463
Anexo $208.786</t>
    </r>
  </si>
  <si>
    <t xml:space="preserve"> GPC: 100%</t>
  </si>
  <si>
    <r>
      <rPr>
        <b/>
        <sz val="10"/>
        <rFont val="Arial Narrow"/>
        <family val="2"/>
      </rPr>
      <t xml:space="preserve">DTCA -DTOR -DTAO - DTAM - DTPA - DTAN </t>
    </r>
    <r>
      <rPr>
        <sz val="10"/>
        <rFont val="Arial Narrow"/>
        <family val="2"/>
      </rPr>
      <t>22/11}/2022</t>
    </r>
  </si>
  <si>
    <t>GPC: 25/11/2022</t>
  </si>
  <si>
    <r>
      <rPr>
        <b/>
        <sz val="10"/>
        <rFont val="Arial Narrow"/>
        <family val="2"/>
      </rPr>
      <t>GPC:</t>
    </r>
    <r>
      <rPr>
        <sz val="10"/>
        <rFont val="Arial Narrow"/>
        <family val="2"/>
      </rPr>
      <t xml:space="preserve"> Se elaboró Plan de Trabajo de Gestión Documental para el seguimiento de los archivos de Gestión, el cual se reportó a la fecha con un porcentaje de avance a nivel nacional  en el III Trimestre de 75%.
Anexo 1. Ponderado Nal- %avance-Gdtal-2022</t>
    </r>
  </si>
  <si>
    <r>
      <rPr>
        <b/>
        <sz val="10"/>
        <rFont val="Arial Narrow"/>
        <family val="2"/>
      </rPr>
      <t xml:space="preserve">GPC: </t>
    </r>
    <r>
      <rPr>
        <sz val="10"/>
        <rFont val="Arial Narrow"/>
        <family val="2"/>
      </rPr>
      <t>22/11/2022</t>
    </r>
  </si>
  <si>
    <r>
      <rPr>
        <b/>
        <sz val="10"/>
        <rFont val="Arial Narrow"/>
        <family val="2"/>
      </rPr>
      <t xml:space="preserve">GPC: </t>
    </r>
    <r>
      <rPr>
        <sz val="10"/>
        <rFont val="Arial Narrow"/>
        <family val="2"/>
      </rPr>
      <t>95%</t>
    </r>
  </si>
  <si>
    <r>
      <t xml:space="preserve">GPC: </t>
    </r>
    <r>
      <rPr>
        <sz val="11"/>
        <rFont val="Arial Narrow"/>
        <family val="2"/>
      </rPr>
      <t>25/11/2022</t>
    </r>
  </si>
  <si>
    <r>
      <rPr>
        <b/>
        <sz val="11"/>
        <rFont val="Arial Narrow"/>
        <family val="2"/>
      </rPr>
      <t>GPC:</t>
    </r>
    <r>
      <rPr>
        <sz val="11"/>
        <rFont val="Arial Narrow"/>
        <family val="2"/>
      </rPr>
      <t xml:space="preserve"> Dentro del Plan de Trabajo establecido para la vigencia 2022, se encuentra lo relacionado con la actualización de los inventarios de los archivos de gestión. En tal sentido se adjunta seguimiento del Plan de trabajo donde se refleja un avance en el rango del 75% para esta actividad.
Anexo 1. Seguimiento Plan Trabajo Gdtal-Oct-2022</t>
    </r>
  </si>
  <si>
    <r>
      <rPr>
        <b/>
        <sz val="11"/>
        <rFont val="Arial Narrow"/>
        <family val="2"/>
      </rPr>
      <t xml:space="preserve">GPC: </t>
    </r>
    <r>
      <rPr>
        <sz val="11"/>
        <rFont val="Arial Narrow"/>
        <family val="2"/>
      </rPr>
      <t>Se realizaron campañas a través de flashes informativos sobre el código de integridad a nivel nacional, así mismo se realizó capacitación del Código de integridad 2022.
Esta meta es Anual y se cumplio en primer trimestre del 2022
Anexo 1. Correo MENSAJE DERVIDOR PÚBLICO CÓDIGO INTEGRIDAD
Anexo 2. Inducción Código Integridad 17-03-2022
Anexo 3. Inducción Código Integridad 31-03-2022</t>
    </r>
  </si>
  <si>
    <r>
      <rPr>
        <b/>
        <sz val="11"/>
        <rFont val="Arial Narrow"/>
        <family val="2"/>
      </rPr>
      <t>GPC</t>
    </r>
    <r>
      <rPr>
        <sz val="11"/>
        <rFont val="Arial Narrow"/>
        <family val="2"/>
      </rPr>
      <t>:  Se remitió correo electrónico al Equipo de Trabajo del Grupo de Preocesos Corporativos, reiterando la implementación del Procedimiento de Conflicto de Intereses.
Anexo 4. Correo Recordatorio cumplimiento procedimiento conflicto de intereses</t>
    </r>
  </si>
  <si>
    <r>
      <rPr>
        <b/>
        <sz val="11"/>
        <rFont val="Arial Narrow"/>
        <family val="2"/>
      </rPr>
      <t xml:space="preserve">GPC: </t>
    </r>
    <r>
      <rPr>
        <sz val="11"/>
        <rFont val="Arial Narrow"/>
        <family val="2"/>
      </rPr>
      <t>25/11/2022</t>
    </r>
  </si>
  <si>
    <r>
      <rPr>
        <b/>
        <sz val="11"/>
        <rFont val="Arial Narrow"/>
        <family val="2"/>
      </rPr>
      <t>GPC:</t>
    </r>
    <r>
      <rPr>
        <sz val="11"/>
        <rFont val="Arial Narrow"/>
        <family val="2"/>
      </rPr>
      <t xml:space="preserve"> 25/11/2022</t>
    </r>
  </si>
  <si>
    <r>
      <rPr>
        <b/>
        <sz val="11"/>
        <rFont val="Arial Narrow"/>
        <family val="2"/>
      </rPr>
      <t xml:space="preserve">GPC: </t>
    </r>
    <r>
      <rPr>
        <sz val="11"/>
        <rFont val="Arial Narrow"/>
        <family val="2"/>
      </rPr>
      <t>100%</t>
    </r>
  </si>
  <si>
    <r>
      <rPr>
        <b/>
        <sz val="10"/>
        <rFont val="Arial Narrow"/>
        <family val="2"/>
      </rPr>
      <t xml:space="preserve">GPC-DTCA -DTOR -DTAO - DTAM - DTPA - DTAN </t>
    </r>
    <r>
      <rPr>
        <sz val="10"/>
        <rFont val="Arial Narrow"/>
        <family val="2"/>
      </rPr>
      <t>22/11}/2022</t>
    </r>
  </si>
  <si>
    <r>
      <rPr>
        <b/>
        <sz val="10"/>
        <rFont val="Arial Narrow"/>
        <family val="2"/>
      </rPr>
      <t>GPC</t>
    </r>
    <r>
      <rPr>
        <sz val="10"/>
        <rFont val="Arial Narrow"/>
        <family val="2"/>
      </rPr>
      <t>:  Se realizó setenta y ocho (78)  trasladadosl, los cuales se controlan a través de los formatos para su seguimiento y actualización en los inventarios. Anexo 1. Traslados juliol Anexo 2. Agoso Anexo 3. Traslados Sept.</t>
    </r>
    <r>
      <rPr>
        <b/>
        <sz val="10"/>
        <rFont val="Arial Narrow"/>
        <family val="2"/>
      </rPr>
      <t xml:space="preserve">
DTCA:</t>
    </r>
    <r>
      <rPr>
        <sz val="10"/>
        <rFont val="Arial Narrow"/>
        <family val="2"/>
      </rPr>
      <t xml:space="preserve">   Se efectuó el registro de traslado.El total de bienes ejecutados en traslados y prestamos fue de 18, la cual corresponden a 17 del PNN TAYRONA y 1 de la DTCA. Evidencia Préstamos y traslados
</t>
    </r>
    <r>
      <rPr>
        <b/>
        <sz val="10"/>
        <rFont val="Arial Narrow"/>
        <family val="2"/>
      </rPr>
      <t xml:space="preserve">
DTOR: </t>
    </r>
    <r>
      <rPr>
        <sz val="10"/>
        <rFont val="Arial Narrow"/>
        <family val="2"/>
      </rPr>
      <t>Se realizóaron seis (6) trasaldos Formatos de traslado, prestamos de bienes mes</t>
    </r>
    <r>
      <rPr>
        <b/>
        <sz val="10"/>
        <rFont val="Arial Narrow"/>
        <family val="2"/>
      </rPr>
      <t xml:space="preserve">  Septiembre y Octubre (Anexos: 4.1 - 4.2 )</t>
    </r>
    <r>
      <rPr>
        <sz val="10"/>
        <rFont val="Arial Narrow"/>
        <family val="2"/>
      </rPr>
      <t xml:space="preserve">
</t>
    </r>
    <r>
      <rPr>
        <b/>
        <sz val="10"/>
        <rFont val="Arial Narrow"/>
        <family val="2"/>
      </rPr>
      <t>DTAO:</t>
    </r>
    <r>
      <rPr>
        <sz val="10"/>
        <rFont val="Arial Narrow"/>
        <family val="2"/>
      </rPr>
      <t xml:space="preserve"> En este periodo se registraron traslados a un total de  cincuenta y nueve (59), de acuerdo con las solicitudes y formados remitidos cada una de las areas.</t>
    </r>
    <r>
      <rPr>
        <b/>
        <sz val="10"/>
        <rFont val="Arial Narrow"/>
        <family val="2"/>
      </rPr>
      <t xml:space="preserve">
19_TrasladoGustavoACarlosGuacharos01102022
20_TrasladoGustavoADeiverGuacharos01102022
21_TrasladoGustavoABrayanGuacharos01102022
22_TrasladoGustavoAJesusGuacharos01102022
23_TrasladoGustavoACarlosGuacharos01102022
24_TrasladoNancyAJoseAJuanaCascabel01112022
</t>
    </r>
    <r>
      <rPr>
        <sz val="10"/>
        <rFont val="Arial Narrow"/>
        <family val="2"/>
      </rPr>
      <t xml:space="preserve">
</t>
    </r>
    <r>
      <rPr>
        <b/>
        <sz val="10"/>
        <rFont val="Arial Narrow"/>
        <family val="2"/>
      </rPr>
      <t xml:space="preserve">DTAM: </t>
    </r>
    <r>
      <rPr>
        <sz val="10"/>
        <rFont val="Arial Narrow"/>
        <family val="2"/>
      </rPr>
      <t xml:space="preserve"> durante este cuatrimestre Se diligenciaron los Formatos de préstamos y traspasos debidamente firmados realizados en este periodo con un total de 16 traslados. 
</t>
    </r>
    <r>
      <rPr>
        <b/>
        <sz val="10"/>
        <rFont val="Arial Narrow"/>
        <family val="2"/>
      </rPr>
      <t>Anexo 1. Formatos de préstamos y tráspasos</t>
    </r>
    <r>
      <rPr>
        <sz val="10"/>
        <rFont val="Arial Narrow"/>
        <family val="2"/>
      </rPr>
      <t xml:space="preserve">
</t>
    </r>
    <r>
      <rPr>
        <b/>
        <sz val="10"/>
        <rFont val="Arial Narrow"/>
        <family val="2"/>
      </rPr>
      <t>DTPA: Para el tercer cuatrimestre de 2022 la direccion territorial  pressenta la informacion correpondiente a los tralados y prestamos de bienes de la siguiente manera: 
-Anexo 1.FORMATOS TRASLADO Y PRESTAMO DE BIENES_SEPTIEMBRE
-Anexo 2.FORMATOS TRASLADO Y PRESTAMO DE BIENES_OCTUBRE.pdf</t>
    </r>
    <r>
      <rPr>
        <sz val="10"/>
        <rFont val="Arial Narrow"/>
        <family val="2"/>
      </rPr>
      <t xml:space="preserve">
</t>
    </r>
    <r>
      <rPr>
        <b/>
        <sz val="10"/>
        <rFont val="Arial Narrow"/>
        <family val="2"/>
      </rPr>
      <t xml:space="preserve">DTAN:  </t>
    </r>
    <r>
      <rPr>
        <sz val="10"/>
        <rFont val="Arial Narrow"/>
        <family val="2"/>
      </rPr>
      <t xml:space="preserve">Para el tercer cuatrimestre de 2022 la direccion territorial  presenta la informqacion correpondiente a los tralados y prestamos de bienes de la siguiente manera: Se anexan  carpetas por cada mes reportado asi: 1. AGOSTO TRASLADOS Y PRESTAMOS DE BIENES:   La carpeta contiene el formato Formato No. GRF_FO_03  ( traslado y pretamos de bienes) se adjuntan 12  archivos en PDF. 2 SEPTIEMBRE TRASLADOS Y PRESTAMOS DE BIENES:  </t>
    </r>
    <r>
      <rPr>
        <b/>
        <sz val="10"/>
        <rFont val="Arial Narrow"/>
        <family val="2"/>
      </rPr>
      <t xml:space="preserve"> La carpeta contiene el formato Formato No. GRF_FO_03  ( traslado y pretamos de bienes) se adjuntan 17  archivos en PDF con los traslados gestionados.- 3. OCTUBRE TRASLADOS Y PRESTAMOS DE BIENES: La carpeta contiene el formato Formato No. GRF_FO_03  ( traslado y pretamos de bienes) se adjuntan 20  archivos en PDF con los traslados y prestamos gestionados.ANEXOS:1. AGOSTO TRASLADOS Y PRESTAMOS DE BIENES .- 2. SEPTIEMBRE TRASLADOS Y PRESTAMOS DE BIENES: .- 3 OCTUBRE TRASLADOS Y PRESTAMOS DE BIENES</t>
    </r>
  </si>
  <si>
    <r>
      <rPr>
        <b/>
        <sz val="11"/>
        <rFont val="Arial Narrow"/>
        <family val="2"/>
      </rPr>
      <t>GPC:</t>
    </r>
    <r>
      <rPr>
        <sz val="11"/>
        <rFont val="Arial Narrow"/>
        <family val="2"/>
      </rPr>
      <t xml:space="preserve"> Através de Flash informativos se socializó la importancia de la debida gestión y administración de los recursos físicos.
Anexo 1 Correo - Flash informativo gestión de recursos físicos</t>
    </r>
  </si>
  <si>
    <t>GPC: En Parques Nacionales Naturales de Colombia contamos con procedimiento documentado para el tema de conflicto de intereses, el cual se socializa a través de capacitaciones internas en el Grupo de Procesos Corporativos.
Anexo 1. Procedimiento gth_pr_-30_-conflicto-de-intereses_v_1</t>
  </si>
  <si>
    <r>
      <rPr>
        <b/>
        <sz val="11"/>
        <rFont val="Arial Narrow"/>
        <family val="2"/>
      </rPr>
      <t>GPC</t>
    </r>
    <r>
      <rPr>
        <sz val="11"/>
        <rFont val="Arial Narrow"/>
        <family val="2"/>
      </rPr>
      <t>:  Se remitió correo electrónico al Equipo de Trabajo del Grupo de Preocesos Corporativos, reiterando la implementación del Procedimiento de Conflicto de Intereses.
Anexo 2. Correo Recordatorio cumplimiento procedimiento conflicto de intereses</t>
    </r>
  </si>
  <si>
    <r>
      <rPr>
        <b/>
        <sz val="11"/>
        <rFont val="Arial Narrow"/>
        <family val="2"/>
      </rPr>
      <t xml:space="preserve">GPC </t>
    </r>
    <r>
      <rPr>
        <sz val="11"/>
        <rFont val="Arial Narrow"/>
        <family val="2"/>
      </rPr>
      <t>25/11/2022</t>
    </r>
  </si>
  <si>
    <r>
      <rPr>
        <b/>
        <sz val="11"/>
        <rFont val="Arial Narrow"/>
        <family val="2"/>
      </rPr>
      <t>GPC:</t>
    </r>
    <r>
      <rPr>
        <sz val="11"/>
        <rFont val="Arial Narrow"/>
        <family val="2"/>
      </rPr>
      <t xml:space="preserve"> Se realizó capacitación y Asistencia Técnica por parte del Archivo General de la Nación, en el Tema de Diagnósticos y Gestión de Documentos electrónicos
Anexo 1. Lista de Asistencia Técnica AGN.
Anexo 2. Acta Asistencia Técnica AGN.</t>
    </r>
  </si>
  <si>
    <r>
      <rPr>
        <b/>
        <sz val="11"/>
        <rFont val="Arial Narrow"/>
        <family val="2"/>
      </rPr>
      <t>GPC:</t>
    </r>
    <r>
      <rPr>
        <sz val="11"/>
        <rFont val="Arial Narrow"/>
        <family val="2"/>
      </rPr>
      <t xml:space="preserve"> Se realizaron campañas en el manejo de Residuos, buen uso de los recursos Como agua y Energía a través de los flashes informativos a Nivel Nacional en los meses de Agosto, Sep y Oct.
Anexo 1. Flash 01Agost-2022 Informativo-Ambiental
Anexo 2. Flash 05Sep-2022 Informativo-Ambiental
Anexo 3. Flash 20Sep-2022 Informativo-Ambiental
Anexo 4. Flash 03oct-2022 Informativo-Ambiental
Anexo 5. Flash 18oct-2022 Informativo-Ambiental</t>
    </r>
  </si>
  <si>
    <r>
      <rPr>
        <b/>
        <sz val="11"/>
        <rFont val="Arial Narrow"/>
        <family val="2"/>
      </rPr>
      <t xml:space="preserve">DTCA </t>
    </r>
    <r>
      <rPr>
        <sz val="11"/>
        <rFont val="Arial Narrow"/>
        <family val="2"/>
      </rPr>
      <t>22/11/2022</t>
    </r>
  </si>
  <si>
    <r>
      <rPr>
        <b/>
        <sz val="10"/>
        <rFont val="Arial Narrow"/>
        <family val="2"/>
      </rPr>
      <t xml:space="preserve">GC, DTCA -DTOR -DTAO - DTAM - DTPA - DTAN </t>
    </r>
    <r>
      <rPr>
        <sz val="10"/>
        <rFont val="Arial Narrow"/>
        <family val="2"/>
      </rPr>
      <t>22/11}/2022</t>
    </r>
  </si>
  <si>
    <r>
      <rPr>
        <b/>
        <sz val="11"/>
        <rFont val="Arial Narrow"/>
        <family val="2"/>
      </rPr>
      <t xml:space="preserve">GC: </t>
    </r>
    <r>
      <rPr>
        <sz val="11"/>
        <rFont val="Arial Narrow"/>
        <family val="2"/>
      </rPr>
      <t>22/11/2022</t>
    </r>
  </si>
  <si>
    <r>
      <rPr>
        <b/>
        <sz val="11"/>
        <rFont val="Arial Narrow"/>
        <family val="2"/>
      </rPr>
      <t xml:space="preserve">GC </t>
    </r>
    <r>
      <rPr>
        <sz val="11"/>
        <rFont val="Arial Narrow"/>
        <family val="2"/>
      </rPr>
      <t xml:space="preserve">La entidad cuenta con el procedimiento Conflicto de intereses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El 3 de agosto se realizó socialización de este procedimiento al Grupo de Contratos.  </t>
    </r>
    <r>
      <rPr>
        <b/>
        <sz val="11"/>
        <rFont val="Arial Narrow"/>
        <family val="2"/>
      </rPr>
      <t>Evidencia:</t>
    </r>
    <r>
      <rPr>
        <sz val="11"/>
        <rFont val="Arial Narrow"/>
        <family val="2"/>
      </rPr>
      <t xml:space="preserve"> </t>
    </r>
    <r>
      <rPr>
        <b/>
        <sz val="11"/>
        <rFont val="Arial Narrow"/>
        <family val="2"/>
      </rPr>
      <t>Anexo 1 Lista de Asistencia -Conflicto de Intereses</t>
    </r>
    <r>
      <rPr>
        <sz val="11"/>
        <rFont val="Arial Narrow"/>
        <family val="2"/>
      </rPr>
      <t xml:space="preserve">, </t>
    </r>
    <r>
      <rPr>
        <b/>
        <sz val="11"/>
        <rFont val="Arial Narrow"/>
        <family val="2"/>
      </rPr>
      <t>Anexo 2 Procedimiento gth_pr_-30_-conflicto-de-intereses_v_1 y Anexo 3 Presentación conflicto de intereses.</t>
    </r>
  </si>
  <si>
    <r>
      <t xml:space="preserve">GC, DTCA, DTPA, DTAO, DTAM, DTOR, DTAN: </t>
    </r>
    <r>
      <rPr>
        <sz val="11"/>
        <rFont val="Arial Narrow"/>
        <family val="2"/>
      </rPr>
      <t>22/11/2022</t>
    </r>
  </si>
  <si>
    <r>
      <rPr>
        <b/>
        <sz val="11"/>
        <rFont val="Arial Narrow"/>
        <family val="2"/>
      </rPr>
      <t xml:space="preserve">GC: </t>
    </r>
    <r>
      <rPr>
        <sz val="11"/>
        <rFont val="Arial Narrow"/>
        <family val="2"/>
      </rPr>
      <t>Se generó respuesta a las observaciones realizadas</t>
    </r>
    <r>
      <rPr>
        <b/>
        <sz val="11"/>
        <rFont val="Arial Narrow"/>
        <family val="2"/>
      </rPr>
      <t xml:space="preserve"> </t>
    </r>
    <r>
      <rPr>
        <sz val="11"/>
        <rFont val="Arial Narrow"/>
        <family val="2"/>
      </rPr>
      <t xml:space="preserve">a los  procesos de HDI seguros, seguros y Siselcom. </t>
    </r>
    <r>
      <rPr>
        <b/>
        <sz val="11"/>
        <rFont val="Arial Narrow"/>
        <family val="2"/>
      </rPr>
      <t xml:space="preserve">Evidencia: 1. RESPUESTA LICITACION HDI SEGUROS, 2. RESPUESTA A OBSER VACIONES LICITACION DE SEGUROS (1) y 3. RESPUESTA OBSERVACIONES SISELCOM </t>
    </r>
    <r>
      <rPr>
        <sz val="11"/>
        <rFont val="Arial Narrow"/>
        <family val="2"/>
      </rPr>
      <t xml:space="preserve">
</t>
    </r>
    <r>
      <rPr>
        <b/>
        <sz val="11"/>
        <rFont val="Arial Narrow"/>
        <family val="2"/>
      </rPr>
      <t>DTCA:  De conformidad con el desarrollo de los procesos, y conforme a las necesidades se han emitido respuestas con los respectivos vistos buenos y firmas de quienes efectúan la suscripción del documento. Se remiten  respuestas publicadas. RESPUESTAS A LAS OBSERVACIONES</t>
    </r>
    <r>
      <rPr>
        <sz val="11"/>
        <rFont val="Arial Narrow"/>
        <family val="2"/>
      </rPr>
      <t xml:space="preserve">
</t>
    </r>
    <r>
      <rPr>
        <b/>
        <sz val="11"/>
        <rFont val="Arial Narrow"/>
        <family val="2"/>
      </rPr>
      <t>DTPA</t>
    </r>
    <r>
      <rPr>
        <sz val="11"/>
        <rFont val="Arial Narrow"/>
        <family val="2"/>
      </rPr>
      <t xml:space="preserve">: Se remiten 5 observaciones realizadas a lo procesos contractuales liderados por la DTPA, en el periodo de septiembre a noviembre de la vigencia
Evidencias:
-Observaciones 
(Respuesta de observaciones encuentro de bienestar 1, Respuesta observación encuentro de bienestar 2, Respuesta observaciones IMPLOSIONES, Respuesta observaciones SASI DRONES  y Respuesta observaciones SASI DRONES 2)
</t>
    </r>
    <r>
      <rPr>
        <b/>
        <sz val="11"/>
        <rFont val="Arial Narrow"/>
        <family val="2"/>
      </rPr>
      <t xml:space="preserve">
DTAO: </t>
    </r>
    <r>
      <rPr>
        <sz val="11"/>
        <rFont val="Arial Narrow"/>
        <family val="2"/>
      </rPr>
      <t xml:space="preserve"> Durante este período 3 cuatrimestre de 2022  se presentaron observaciones realizadas por los diferentes proponentes de los procesos de convocatoria pública de mínima y menor cuantía, donde se dio respuesta clara y oportuna, dando cumplimiento al cronograma fijado por la entidad. Así mismo, las observaciones fueron publicadas debidamente en la Plataforma Secop II.
Evidencias: 
1- Observaciones y respuesta -Proceso Mantenimiento Equipos de Aire Acondicionado -DTAO. 
2 observación y Respuesta- Proceso Compra de Papelería-Isla Corota. 
3- Observación y respuesta Proceso de Obra Puracé. 
4- Observación y respuesta-Mantenimiento Infraestructura Otún. 
5- Observación y respuesta - Proceso Suministro de llantas -Los Nevados. 
6- Observación y respuesta - Proceso Servicios Alimentación -DTAO.
7 Observación y respuesta -Proceso Mantenimiento Infraestructura -Otún Quimbaya. 
</t>
    </r>
    <r>
      <rPr>
        <b/>
        <sz val="11"/>
        <rFont val="Arial Narrow"/>
        <family val="2"/>
      </rPr>
      <t xml:space="preserve">DTAM: </t>
    </r>
    <r>
      <rPr>
        <sz val="11"/>
        <rFont val="Arial Narrow"/>
        <family val="2"/>
      </rPr>
      <t xml:space="preserve">En este cuatrimestre se generaon observaciones: las cuales se presentaron y fueron atendidas a través de la plataforma SECOP.  Anexo 1 observaciones y respuestas secop DTAM
</t>
    </r>
    <r>
      <rPr>
        <b/>
        <sz val="11"/>
        <rFont val="Arial Narrow"/>
        <family val="2"/>
      </rPr>
      <t xml:space="preserve">DTOR: </t>
    </r>
    <r>
      <rPr>
        <sz val="11"/>
        <rFont val="Arial Narrow"/>
        <family val="2"/>
      </rPr>
      <t xml:space="preserve">Del periodo comprendido el 01/07/2022 al 30/09/2022, La DTOR ha publicado 59 procesos así:
 invitación pública 31 procesos,
* fuente GN: 18 y 
* fuente FONAM: 13,
de los cuales 02 proceso fue declarado desierto.
 Así mismo se publicaron, 
- Contratación directa 23 procesos:
 * fuente GN: 16 CPS
* fuente FONAM: 04 CPS
 * fuente GN: 2 contratos de Arriendo
* fuente FONAM: 1 contrato de Arriendo
-Concurso de Meritos 03 procesos:
* fuente GN: 02 procesos.
* fuente FONAM: 01 proceso.  
de los cuales 01 proceso fue declarado desierto.
- Licitación Pública 01 procesos:
* fuente GN: 01 proceso
-Selección abreviada Subasta Inversa: 01 proceso:
*fuente GN:01 proceso
en la plataforma SECOP ll en los cuales las respuestas a las observaciones se hacen directamente en la plataforma con el usuario comprador del encargado de llevar el proceso, por ende, no se carga un documento adicional como anexo, sino se da la respuesta  directamente en la misma plataforma.   
Por ser una plataforma transaccional en tiempo real, queda plasmada la respuesta inmediantamente para ser vista por los interesados en el proceso. 
Se anexa muestra de cinco (05) respuestas en procesos publicados por la DTOR, en formato zip. denominado Anexo 2. Observaciones. 4. 20227010012773 Formato viabilizado, 5. 20227010013733 Formato viabilizado, 6. 20227010013843 Formato viabilizado.
</t>
    </r>
    <r>
      <rPr>
        <b/>
        <sz val="11"/>
        <rFont val="Arial Narrow"/>
        <family val="2"/>
      </rPr>
      <t xml:space="preserve">DTAN:  </t>
    </r>
    <r>
      <rPr>
        <sz val="11"/>
        <rFont val="Arial Narrow"/>
        <family val="2"/>
      </rPr>
      <t>Se adjuntan dos respuestas a observaciones de 2 procesos en el tercer cuatrimestre 2022</t>
    </r>
    <r>
      <rPr>
        <b/>
        <sz val="11"/>
        <rFont val="Arial Narrow"/>
        <family val="2"/>
      </rPr>
      <t>. ANEXOS: 1. RESPUESTA OBSERVACIONES COMPUTO.- 2. Respuesta observaciones.</t>
    </r>
    <r>
      <rPr>
        <sz val="11"/>
        <rFont val="Arial Narrow"/>
        <family val="2"/>
      </rPr>
      <t xml:space="preserve">
</t>
    </r>
  </si>
  <si>
    <r>
      <rPr>
        <b/>
        <sz val="11"/>
        <rFont val="Arial Narrow"/>
        <family val="2"/>
      </rPr>
      <t xml:space="preserve">GC: </t>
    </r>
    <r>
      <rPr>
        <sz val="11"/>
        <rFont val="Arial Narrow"/>
        <family val="2"/>
      </rPr>
      <t xml:space="preserve"> 50%
</t>
    </r>
    <r>
      <rPr>
        <b/>
        <sz val="11"/>
        <rFont val="Arial Narrow"/>
        <family val="2"/>
      </rPr>
      <t>DTCA:</t>
    </r>
    <r>
      <rPr>
        <sz val="11"/>
        <rFont val="Arial Narrow"/>
        <family val="2"/>
      </rPr>
      <t xml:space="preserve"> 50%
</t>
    </r>
    <r>
      <rPr>
        <b/>
        <sz val="11"/>
        <rFont val="Arial Narrow"/>
        <family val="2"/>
      </rPr>
      <t>DTPA</t>
    </r>
    <r>
      <rPr>
        <sz val="11"/>
        <rFont val="Arial Narrow"/>
        <family val="2"/>
      </rPr>
      <t xml:space="preserve">: 50%
</t>
    </r>
    <r>
      <rPr>
        <b/>
        <sz val="11"/>
        <rFont val="Arial Narrow"/>
        <family val="2"/>
      </rPr>
      <t xml:space="preserve">DTAO: </t>
    </r>
    <r>
      <rPr>
        <sz val="11"/>
        <rFont val="Arial Narrow"/>
        <family val="2"/>
      </rPr>
      <t xml:space="preserve">50%
</t>
    </r>
    <r>
      <rPr>
        <b/>
        <sz val="11"/>
        <rFont val="Arial Narrow"/>
        <family val="2"/>
      </rPr>
      <t xml:space="preserve">DTAM: </t>
    </r>
    <r>
      <rPr>
        <sz val="11"/>
        <rFont val="Arial Narrow"/>
        <family val="2"/>
      </rPr>
      <t xml:space="preserve">50%
</t>
    </r>
    <r>
      <rPr>
        <b/>
        <sz val="11"/>
        <rFont val="Arial Narrow"/>
        <family val="2"/>
      </rPr>
      <t xml:space="preserve">DTOR: </t>
    </r>
    <r>
      <rPr>
        <sz val="11"/>
        <rFont val="Arial Narrow"/>
        <family val="2"/>
      </rPr>
      <t xml:space="preserve">50%
</t>
    </r>
    <r>
      <rPr>
        <b/>
        <sz val="11"/>
        <rFont val="Arial Narrow"/>
        <family val="2"/>
      </rPr>
      <t>DTAN</t>
    </r>
    <r>
      <rPr>
        <sz val="11"/>
        <rFont val="Arial Narrow"/>
        <family val="2"/>
      </rPr>
      <t xml:space="preserve">: 50%
</t>
    </r>
  </si>
  <si>
    <r>
      <rPr>
        <b/>
        <sz val="11"/>
        <rFont val="Arial Narrow"/>
        <family val="2"/>
      </rPr>
      <t>GC:</t>
    </r>
    <r>
      <rPr>
        <sz val="11"/>
        <rFont val="Arial Narrow"/>
        <family val="2"/>
      </rPr>
      <t xml:space="preserve"> 28/11/2022</t>
    </r>
  </si>
  <si>
    <r>
      <rPr>
        <b/>
        <sz val="11"/>
        <rFont val="Arial Narrow"/>
        <family val="2"/>
      </rPr>
      <t xml:space="preserve">GC: </t>
    </r>
    <r>
      <rPr>
        <sz val="11"/>
        <rFont val="Arial Narrow"/>
        <family val="2"/>
      </rPr>
      <t>El 3 de agosto se realizó sensibilización del procedimiento de conflicto de intereses.</t>
    </r>
    <r>
      <rPr>
        <b/>
        <sz val="11"/>
        <rFont val="Arial Narrow"/>
        <family val="2"/>
      </rPr>
      <t xml:space="preserve">  Anexo 1 Lista de Asistencia -Conflicto de Intereses, Anexo 2 correo conflicto de intereses y Anexo 3 Presentación conflicto de intereses</t>
    </r>
    <r>
      <rPr>
        <sz val="11"/>
        <rFont val="Arial Narrow"/>
        <family val="2"/>
      </rPr>
      <t xml:space="preserve">
Por otra parte el 25 de noviembre de 2022 se remitió correo electrónico recordando que el procedimiento de conflicto de intereses se encuentra publicado en la intranet y reiterando la importancia de leer nuevamente el procedimiento enfatizando en los lineamientos generales, políticas de
operación y el paso a paso, a fin de dar cumplimiento al mismo. Evidencia: </t>
    </r>
    <r>
      <rPr>
        <b/>
        <sz val="11"/>
        <rFont val="Arial Narrow"/>
        <family val="2"/>
      </rPr>
      <t>Anexo 4 Correo  Recordatorio cumplimiento procedimiento conflicto de intereses</t>
    </r>
  </si>
  <si>
    <r>
      <rPr>
        <b/>
        <sz val="11"/>
        <rFont val="Arial Narrow"/>
        <family val="2"/>
      </rPr>
      <t>GC</t>
    </r>
    <r>
      <rPr>
        <sz val="11"/>
        <rFont val="Arial Narrow"/>
        <family val="2"/>
      </rPr>
      <t>: 100%</t>
    </r>
  </si>
  <si>
    <r>
      <rPr>
        <b/>
        <sz val="11"/>
        <rFont val="Arial Narrow"/>
        <family val="2"/>
      </rPr>
      <t>GC</t>
    </r>
    <r>
      <rPr>
        <sz val="11"/>
        <rFont val="Arial Narrow"/>
        <family val="2"/>
      </rPr>
      <t>: Se implementa  la plataforma transaccional SECOP II  incorporando  documentación en forma virtual.</t>
    </r>
    <r>
      <rPr>
        <b/>
        <sz val="11"/>
        <rFont val="Arial Narrow"/>
        <family val="2"/>
      </rPr>
      <t>Anexo 1 evidencia publicacion del contrato ip-16-2022, Anexo 2 evidencia publicacion etapa precontractual y Anexo 3 evidencia publicacion informe de ejalucion sa-si-004</t>
    </r>
  </si>
  <si>
    <r>
      <rPr>
        <b/>
        <sz val="10"/>
        <rFont val="Arial Narrow"/>
        <family val="2"/>
      </rPr>
      <t>GGCI:</t>
    </r>
    <r>
      <rPr>
        <sz val="10"/>
        <rFont val="Arial Narrow"/>
        <family val="2"/>
      </rPr>
      <t xml:space="preserve"> 25/'11/2022</t>
    </r>
  </si>
  <si>
    <r>
      <t xml:space="preserve">GGCI: </t>
    </r>
    <r>
      <rPr>
        <sz val="10"/>
        <rFont val="Arial Narrow"/>
        <family val="2"/>
      </rPr>
      <t>los documentos de procedimiento e instructivo AGOL, han sido estructurados, como un trabajo en conjunto entre el GTIC y el GGCI, dichos documentos fueron revisados y dispuestos en DRIVE para construcción en conjunto al igual que discutidos  en las reuniones  realizadas  (ver anexo 1.  Documentación Arc Gis Online),  (ver anexo 2.  lista de asistencia 05/05/2022 Asistencia entrega de lineamientos Arc gis online, lista de asistencia 12/09/2022 revisión documentos Arc Gis Online, 20/09/22 Revisión documentos Arc Gis Online y 04/10/22  Revisión documentos Arc Gis Online). De igual forma fueron enviados por correo  electrónico los documentos AGOL para su revisión desde el componente técnico y posteriormente de calidad  para su oficialización (Ver anexo 3. Correo de PNN   versión 4 de documentos AGOL,  paquete de documentos Arc Gis Online para oficialización y Documentación Arc Gis On line para oficialización)</t>
    </r>
  </si>
  <si>
    <r>
      <rPr>
        <b/>
        <sz val="10"/>
        <rFont val="Arial Narrow"/>
        <family val="2"/>
      </rPr>
      <t>GGCI: 50</t>
    </r>
    <r>
      <rPr>
        <sz val="10"/>
        <rFont val="Arial Narrow"/>
        <family val="2"/>
      </rPr>
      <t>%</t>
    </r>
  </si>
  <si>
    <r>
      <rPr>
        <b/>
        <sz val="10"/>
        <rFont val="Arial Narrow"/>
        <family val="2"/>
      </rPr>
      <t xml:space="preserve">GGCI: </t>
    </r>
    <r>
      <rPr>
        <sz val="10"/>
        <rFont val="Arial Narrow"/>
        <family val="2"/>
      </rPr>
      <t>el GTIC relacionó para evidencias la actualización del excel con los geoservicios creados en Arc Gis Server y dispuestos a su vez en Arc Gis Online para el periodo comprendido de septiembre a noviembre de 2022 (ver anexo 1. Excel de geoservicios).  (ver anexo 2.  link portal de datos abiertos de ESRI y pantallazo del portal de datos abiertos).</t>
    </r>
  </si>
  <si>
    <r>
      <rPr>
        <b/>
        <sz val="10"/>
        <rFont val="Arial Narrow"/>
        <family val="2"/>
      </rPr>
      <t>GGCI: 20</t>
    </r>
    <r>
      <rPr>
        <sz val="10"/>
        <rFont val="Arial Narrow"/>
        <family val="2"/>
      </rPr>
      <t>%</t>
    </r>
  </si>
  <si>
    <r>
      <t xml:space="preserve">GGCI:  </t>
    </r>
    <r>
      <rPr>
        <sz val="10"/>
        <rFont val="Arial Narrow"/>
        <family val="2"/>
      </rPr>
      <t xml:space="preserve">la coordinación del GTIC realizó la entrega a la Coordinación del GGCI,  del documento que contiene usuario y contraseña para la base de datos, generando la posibilidad de acceso a la base datos, para su revisión según se requiera. Esta acción se completó en su totalidad en el reporte anterior.
</t>
    </r>
  </si>
  <si>
    <r>
      <rPr>
        <b/>
        <sz val="10"/>
        <rFont val="Arial Narrow"/>
        <family val="2"/>
      </rPr>
      <t xml:space="preserve">GGCI: </t>
    </r>
    <r>
      <rPr>
        <sz val="10"/>
        <rFont val="Arial Narrow"/>
        <family val="2"/>
      </rPr>
      <t xml:space="preserve"> 25/11/22</t>
    </r>
  </si>
  <si>
    <r>
      <rPr>
        <b/>
        <sz val="10"/>
        <rFont val="Arial Narrow"/>
        <family val="2"/>
      </rPr>
      <t>GGCI:</t>
    </r>
    <r>
      <rPr>
        <sz val="10"/>
        <rFont val="Arial Narrow"/>
        <family val="2"/>
      </rPr>
      <t xml:space="preserve"> el GGCI generó el documento instructivo recopilación de información relevante, donde contiene la ruta de implementación en la descripción de sus actividades, así como su formato de aplicación. (Ver anexo 1. Instructivo recopilación de información relevante, formato conocimiento relevante), (ver anexo 2. lista de asistencia revisión avances indicador GESCO+I,  lista de asistencia plan cronograma GESCO+I, lista de asistencia articulación temas GTIC - GGCI), (ver anexo 3.  Correo PNN socialización de instructivos conocimiento relevante, tácito y explícito y correo PNN  instructivos conocimiento relevante, tácito y explícito).</t>
    </r>
  </si>
  <si>
    <r>
      <rPr>
        <b/>
        <sz val="10"/>
        <rFont val="Arial Narrow"/>
        <family val="2"/>
      </rPr>
      <t xml:space="preserve">GGCI: </t>
    </r>
    <r>
      <rPr>
        <sz val="10"/>
        <rFont val="Arial Narrow"/>
        <family val="2"/>
      </rPr>
      <t>100%</t>
    </r>
  </si>
  <si>
    <t>GGCI: 25/11/2022</t>
  </si>
  <si>
    <r>
      <rPr>
        <b/>
        <sz val="11"/>
        <rFont val="Arial Narrow"/>
        <family val="2"/>
      </rPr>
      <t xml:space="preserve">GGCI: </t>
    </r>
    <r>
      <rPr>
        <sz val="11"/>
        <rFont val="Arial Narrow"/>
        <family val="2"/>
      </rPr>
      <t>El proceso tiene conocimiento del procedimiento del Conflicto de intereses y sus respectivos lineamientos, los cuales se encuentran plasmados en el procedimiento GTH_PR_30 el cual se encuentra disponible en el link: https://intranet.parquesnacionales.gov.co/instrumentos-evaluacion-y-control-gestion/documentos/gestion-del-talento-humano/ en el proceso de talento humano. Evidencia: (Anexo 1. Correo de divulgación 17 de septiembre, correo de divulgación 21 de septiembre), (Anexo 2. Capacitación 26 de octubre).</t>
    </r>
  </si>
  <si>
    <r>
      <rPr>
        <b/>
        <sz val="11"/>
        <rFont val="Arial Narrow"/>
        <family val="2"/>
      </rPr>
      <t xml:space="preserve">GGCI: </t>
    </r>
    <r>
      <rPr>
        <sz val="11"/>
        <rFont val="Arial Narrow"/>
        <family val="2"/>
      </rPr>
      <t>18/10/2022</t>
    </r>
  </si>
  <si>
    <r>
      <rPr>
        <b/>
        <sz val="11"/>
        <rFont val="Arial Narrow"/>
        <family val="2"/>
      </rPr>
      <t xml:space="preserve">GGCI: </t>
    </r>
    <r>
      <rPr>
        <sz val="11"/>
        <rFont val="Arial Narrow"/>
        <family val="2"/>
      </rPr>
      <t>durante el periodo comprendido entre agosto a octubre de  2022 se adelantaron actividades al respecto. Carpetas Anexo 1 (correos atención sobre conflicto de intereses y Divulgación de procedimiento) Anexo 2 (Capacitación 26 de octubre)</t>
    </r>
  </si>
  <si>
    <r>
      <rPr>
        <b/>
        <sz val="11"/>
        <rFont val="Arial Narrow"/>
        <family val="2"/>
      </rPr>
      <t>GGCI:</t>
    </r>
    <r>
      <rPr>
        <sz val="11"/>
        <rFont val="Arial Narrow"/>
        <family val="2"/>
      </rPr>
      <t xml:space="preserve"> 100%</t>
    </r>
  </si>
  <si>
    <r>
      <rPr>
        <b/>
        <sz val="11"/>
        <rFont val="Arial Narrow"/>
        <family val="2"/>
      </rPr>
      <t xml:space="preserve">GGCI: </t>
    </r>
    <r>
      <rPr>
        <sz val="11"/>
        <rFont val="Arial Narrow"/>
        <family val="2"/>
      </rPr>
      <t>25/11/2022</t>
    </r>
  </si>
  <si>
    <r>
      <t xml:space="preserve">GGCI: </t>
    </r>
    <r>
      <rPr>
        <sz val="11"/>
        <rFont val="Arial Narrow"/>
        <family val="2"/>
      </rPr>
      <t>durante la vigencia reportada se llevó a cabo el cumplimiento de la documentación del modelo de datos geográficos a partir de los lineamientos en el catálogo de objetos vigente en la Entidad. (Ver anexo 1. pantallazo DRIVE de cartografía). (Ver anexo 2. correos electrónicos de solicitudes de actualización de cartografía).</t>
    </r>
  </si>
  <si>
    <r>
      <rPr>
        <b/>
        <sz val="11"/>
        <rFont val="Arial Narrow"/>
        <family val="2"/>
      </rPr>
      <t xml:space="preserve">GGCI: </t>
    </r>
    <r>
      <rPr>
        <sz val="11"/>
        <rFont val="Arial Narrow"/>
        <family val="2"/>
      </rPr>
      <t>100%</t>
    </r>
  </si>
  <si>
    <t>GGF: 22/11/2022</t>
  </si>
  <si>
    <r>
      <rPr>
        <b/>
        <sz val="10"/>
        <rFont val="Arial Narrow"/>
        <family val="2"/>
      </rPr>
      <t xml:space="preserve">GGF </t>
    </r>
    <r>
      <rPr>
        <sz val="10"/>
        <rFont val="Arial Narrow"/>
        <family val="2"/>
      </rPr>
      <t xml:space="preserve">Se anexa Informes mensuales de relación de lineamientos de tipo contable y seguimiento al cumplimiento de entrega de información de DTS Y NC de agosto, septiembre.
Evidencia:  Se anexa  2 (dos) Informes de Lineamientos y Cumplimiento de plazos  DTS y NC-  agosto, septiembre. El cierre de octubre se realiza en noviembre 30. De la meta del 50&amp; y 11 informes, a septiembre es 40,90%
Es importante notar que para el presente reporte, según plazos de la Contaduría General de la Nación el cierre de octubre es en 30 de noviembre” por lo tanto se anexa el cierre contable a septiembre 30 efectuado el 31 de octubre. </t>
    </r>
  </si>
  <si>
    <r>
      <rPr>
        <b/>
        <sz val="10"/>
        <rFont val="Arial Narrow"/>
        <family val="2"/>
      </rPr>
      <t>GGF:</t>
    </r>
    <r>
      <rPr>
        <sz val="10"/>
        <rFont val="Arial Narrow"/>
        <family val="2"/>
      </rPr>
      <t xml:space="preserve"> Se anexa Plan de Control Interno contable de seguimiento a DTS y NC, correspondente a evaluación y seguimiento contable de DTS y NC con corte a septiembre  30 de 2022.  
De igual forma se anexan memorandos de informes de DTS.
Evidencia:1. Informe de Seguimiento Plan de Control Interno Contable DTS Y NC SEP.pdf
Evidencia 2: (6) anexos memorandos e informes DTS. De la meta del 40% y tres informes se cumple con el tercer trimestre a septiembre. La evaluación a diciembre se hace en enero, no obstante la evaluación se está haciendo mensual, para riesgos trimestral.</t>
    </r>
  </si>
  <si>
    <r>
      <rPr>
        <b/>
        <sz val="10"/>
        <rFont val="Arial Narrow"/>
        <family val="2"/>
      </rPr>
      <t xml:space="preserve">GGF: </t>
    </r>
    <r>
      <rPr>
        <sz val="10"/>
        <rFont val="Arial Narrow"/>
        <family val="2"/>
      </rPr>
      <t>Se realizó entrega en el segundo reporte de memorandos de capacitación y se recibe respuetas de dependencias.
Evidencia: Memorandos dependencias. Se continúa con capacitaciones, en el segundo reporte se hace entrega de actas de capacitación en temas para dependencias. De la meta del 10% se tuvo una entrega.</t>
    </r>
  </si>
  <si>
    <r>
      <rPr>
        <b/>
        <sz val="10"/>
        <rFont val="Arial Narrow"/>
        <family val="2"/>
      </rPr>
      <t>GGF:</t>
    </r>
    <r>
      <rPr>
        <sz val="10"/>
        <rFont val="Arial Narrow"/>
        <family val="2"/>
      </rPr>
      <t xml:space="preserve"> 22/11/2022</t>
    </r>
  </si>
  <si>
    <r>
      <rPr>
        <b/>
        <sz val="10"/>
        <rFont val="Arial Narrow"/>
        <family val="2"/>
      </rPr>
      <t>GGF:</t>
    </r>
    <r>
      <rPr>
        <sz val="10"/>
        <rFont val="Arial Narrow"/>
        <family val="2"/>
      </rPr>
      <t xml:space="preserve"> 50%</t>
    </r>
  </si>
  <si>
    <r>
      <rPr>
        <b/>
        <sz val="10"/>
        <rFont val="Arial Narrow"/>
        <family val="2"/>
      </rPr>
      <t xml:space="preserve">GGF
DTCA -DTOR -DTAO - DTAM - DTPA - DTAN </t>
    </r>
    <r>
      <rPr>
        <sz val="10"/>
        <rFont val="Arial Narrow"/>
        <family val="2"/>
      </rPr>
      <t>22/11}/2022</t>
    </r>
  </si>
  <si>
    <r>
      <rPr>
        <b/>
        <sz val="10"/>
        <rFont val="Arial Narrow"/>
        <family val="2"/>
      </rPr>
      <t xml:space="preserve">GGF:    </t>
    </r>
    <r>
      <rPr>
        <sz val="10"/>
        <rFont val="Arial Narrow"/>
        <family val="2"/>
      </rPr>
      <t>50%</t>
    </r>
    <r>
      <rPr>
        <b/>
        <sz val="10"/>
        <rFont val="Arial Narrow"/>
        <family val="2"/>
      </rPr>
      <t xml:space="preserve">
DTCA: </t>
    </r>
    <r>
      <rPr>
        <sz val="10"/>
        <rFont val="Arial Narrow"/>
        <family val="2"/>
      </rPr>
      <t xml:space="preserve">50%
</t>
    </r>
    <r>
      <rPr>
        <b/>
        <sz val="10"/>
        <rFont val="Arial Narrow"/>
        <family val="2"/>
      </rPr>
      <t>DTOR:</t>
    </r>
    <r>
      <rPr>
        <sz val="10"/>
        <rFont val="Arial Narrow"/>
        <family val="2"/>
      </rPr>
      <t xml:space="preserve">  50%
</t>
    </r>
    <r>
      <rPr>
        <b/>
        <sz val="10"/>
        <rFont val="Arial Narrow"/>
        <family val="2"/>
      </rPr>
      <t xml:space="preserve">DTAO:  </t>
    </r>
    <r>
      <rPr>
        <sz val="10"/>
        <rFont val="Arial Narrow"/>
        <family val="2"/>
      </rPr>
      <t xml:space="preserve">50%
</t>
    </r>
    <r>
      <rPr>
        <b/>
        <sz val="10"/>
        <rFont val="Arial Narrow"/>
        <family val="2"/>
      </rPr>
      <t>DTAM:</t>
    </r>
    <r>
      <rPr>
        <sz val="10"/>
        <rFont val="Arial Narrow"/>
        <family val="2"/>
      </rPr>
      <t xml:space="preserve">  50%
</t>
    </r>
    <r>
      <rPr>
        <b/>
        <sz val="10"/>
        <rFont val="Arial Narrow"/>
        <family val="2"/>
      </rPr>
      <t xml:space="preserve">DTPA:  </t>
    </r>
    <r>
      <rPr>
        <sz val="10"/>
        <rFont val="Arial Narrow"/>
        <family val="2"/>
      </rPr>
      <t xml:space="preserve">50%
</t>
    </r>
    <r>
      <rPr>
        <b/>
        <sz val="10"/>
        <rFont val="Arial Narrow"/>
        <family val="2"/>
      </rPr>
      <t>DTAN</t>
    </r>
    <r>
      <rPr>
        <sz val="10"/>
        <rFont val="Arial Narrow"/>
        <family val="2"/>
      </rPr>
      <t>:   50%</t>
    </r>
  </si>
  <si>
    <r>
      <rPr>
        <b/>
        <sz val="10"/>
        <rFont val="Arial Narrow"/>
        <family val="2"/>
      </rPr>
      <t xml:space="preserve">GGF: </t>
    </r>
    <r>
      <rPr>
        <sz val="10"/>
        <rFont val="Arial Narrow"/>
        <family val="2"/>
      </rPr>
      <t>De acuerdo  a las solicitudes se diligencia el formato establecido por Minhacienda para  vinculacion de usos presupuestales.</t>
    </r>
    <r>
      <rPr>
        <b/>
        <sz val="10"/>
        <rFont val="Arial Narrow"/>
        <family val="2"/>
      </rPr>
      <t xml:space="preserve"> Evidencia: </t>
    </r>
    <r>
      <rPr>
        <sz val="10"/>
        <rFont val="Arial Narrow"/>
        <family val="2"/>
      </rPr>
      <t xml:space="preserve">Se adjunta listado de usos presupuestales actualizado para la entidad en formato excel y se adjunta listado de usos presupuestales FONAM- PDF y Listado de usos presupuestales NACIÓN- PDF. 
</t>
    </r>
  </si>
  <si>
    <r>
      <rPr>
        <b/>
        <sz val="10"/>
        <rFont val="Arial Narrow"/>
        <family val="2"/>
      </rPr>
      <t xml:space="preserve">GGF: </t>
    </r>
    <r>
      <rPr>
        <sz val="10"/>
        <rFont val="Arial Narrow"/>
        <family val="2"/>
      </rPr>
      <t>50%</t>
    </r>
  </si>
  <si>
    <r>
      <rPr>
        <b/>
        <sz val="10"/>
        <rFont val="Arial Narrow"/>
        <family val="2"/>
      </rPr>
      <t>GGF:</t>
    </r>
    <r>
      <rPr>
        <sz val="10"/>
        <rFont val="Arial Narrow"/>
        <family val="2"/>
      </rPr>
      <t>22/11/2022</t>
    </r>
  </si>
  <si>
    <r>
      <rPr>
        <b/>
        <sz val="10"/>
        <color indexed="8"/>
        <rFont val="Arial Narrow"/>
        <family val="2"/>
      </rPr>
      <t xml:space="preserve">GGF: </t>
    </r>
    <r>
      <rPr>
        <sz val="10"/>
        <color indexed="8"/>
        <rFont val="Arial Narrow"/>
        <family val="2"/>
      </rPr>
      <t xml:space="preserve">Se lllevó a cabo la participación de la capacitación virtual de cierre de vigencia 2022 y apertura 2022,  aplicado por parte de SIIF NACIÓN, para lo cual se adjunta evidencia. </t>
    </r>
    <r>
      <rPr>
        <b/>
        <sz val="10"/>
        <color indexed="8"/>
        <rFont val="Arial Narrow"/>
        <family val="2"/>
      </rPr>
      <t xml:space="preserve">Evidencia: </t>
    </r>
    <r>
      <rPr>
        <sz val="10"/>
        <color indexed="8"/>
        <rFont val="Arial Narrow"/>
        <family val="2"/>
      </rPr>
      <t xml:space="preserve">Certificación asistencia Leidy Moncada, Dora Lucia Bastidas, Paola Erazo.
</t>
    </r>
  </si>
  <si>
    <r>
      <rPr>
        <b/>
        <sz val="10"/>
        <rFont val="Arial Narrow"/>
        <family val="2"/>
      </rPr>
      <t>GGF:</t>
    </r>
    <r>
      <rPr>
        <sz val="10"/>
        <rFont val="Arial Narrow"/>
        <family val="2"/>
      </rPr>
      <t xml:space="preserve">25%
</t>
    </r>
    <r>
      <rPr>
        <b/>
        <sz val="10"/>
        <rFont val="Arial Narrow"/>
        <family val="2"/>
      </rPr>
      <t>DTPA:</t>
    </r>
    <r>
      <rPr>
        <sz val="10"/>
        <rFont val="Arial Narrow"/>
        <family val="2"/>
      </rPr>
      <t xml:space="preserve"> 25%
</t>
    </r>
    <r>
      <rPr>
        <b/>
        <sz val="10"/>
        <rFont val="Arial Narrow"/>
        <family val="2"/>
      </rPr>
      <t>DTAO:</t>
    </r>
    <r>
      <rPr>
        <sz val="10"/>
        <rFont val="Arial Narrow"/>
        <family val="2"/>
      </rPr>
      <t xml:space="preserve"> 25%
</t>
    </r>
    <r>
      <rPr>
        <b/>
        <sz val="10"/>
        <rFont val="Arial Narrow"/>
        <family val="2"/>
      </rPr>
      <t>DTAM:</t>
    </r>
    <r>
      <rPr>
        <sz val="10"/>
        <rFont val="Arial Narrow"/>
        <family val="2"/>
      </rPr>
      <t xml:space="preserve"> 25%
</t>
    </r>
    <r>
      <rPr>
        <b/>
        <sz val="10"/>
        <rFont val="Arial Narrow"/>
        <family val="2"/>
      </rPr>
      <t>DTAN:</t>
    </r>
    <r>
      <rPr>
        <sz val="10"/>
        <rFont val="Arial Narrow"/>
        <family val="2"/>
      </rPr>
      <t xml:space="preserve"> 25%
</t>
    </r>
    <r>
      <rPr>
        <b/>
        <sz val="10"/>
        <rFont val="Arial Narrow"/>
        <family val="2"/>
      </rPr>
      <t>DTCA</t>
    </r>
    <r>
      <rPr>
        <sz val="10"/>
        <rFont val="Arial Narrow"/>
        <family val="2"/>
      </rPr>
      <t xml:space="preserve">: 25%
</t>
    </r>
    <r>
      <rPr>
        <b/>
        <sz val="10"/>
        <rFont val="Arial Narrow"/>
        <family val="2"/>
      </rPr>
      <t>DTOR:</t>
    </r>
    <r>
      <rPr>
        <sz val="10"/>
        <rFont val="Arial Narrow"/>
        <family val="2"/>
      </rPr>
      <t xml:space="preserve"> 25%</t>
    </r>
  </si>
  <si>
    <r>
      <rPr>
        <b/>
        <sz val="10"/>
        <rFont val="Arial Narrow"/>
        <family val="2"/>
      </rPr>
      <t>GGF:50</t>
    </r>
    <r>
      <rPr>
        <sz val="10"/>
        <rFont val="Arial Narrow"/>
        <family val="2"/>
      </rPr>
      <t xml:space="preserve">%
</t>
    </r>
    <r>
      <rPr>
        <b/>
        <sz val="10"/>
        <rFont val="Arial Narrow"/>
        <family val="2"/>
      </rPr>
      <t>DTPA: 50</t>
    </r>
    <r>
      <rPr>
        <sz val="10"/>
        <rFont val="Arial Narrow"/>
        <family val="2"/>
      </rPr>
      <t xml:space="preserve">%
</t>
    </r>
    <r>
      <rPr>
        <b/>
        <sz val="10"/>
        <rFont val="Arial Narrow"/>
        <family val="2"/>
      </rPr>
      <t>DTAO:</t>
    </r>
    <r>
      <rPr>
        <sz val="10"/>
        <rFont val="Arial Narrow"/>
        <family val="2"/>
      </rPr>
      <t xml:space="preserve"> 50%
</t>
    </r>
    <r>
      <rPr>
        <b/>
        <sz val="10"/>
        <rFont val="Arial Narrow"/>
        <family val="2"/>
      </rPr>
      <t>DTAM:</t>
    </r>
    <r>
      <rPr>
        <sz val="10"/>
        <rFont val="Arial Narrow"/>
        <family val="2"/>
      </rPr>
      <t xml:space="preserve"> 50%
</t>
    </r>
    <r>
      <rPr>
        <b/>
        <sz val="10"/>
        <rFont val="Arial Narrow"/>
        <family val="2"/>
      </rPr>
      <t>DTAN: 50</t>
    </r>
    <r>
      <rPr>
        <sz val="10"/>
        <rFont val="Arial Narrow"/>
        <family val="2"/>
      </rPr>
      <t xml:space="preserve">%
</t>
    </r>
    <r>
      <rPr>
        <b/>
        <sz val="10"/>
        <rFont val="Arial Narrow"/>
        <family val="2"/>
      </rPr>
      <t>DTCA:</t>
    </r>
    <r>
      <rPr>
        <sz val="10"/>
        <rFont val="Arial Narrow"/>
        <family val="2"/>
      </rPr>
      <t xml:space="preserve"> 50%
</t>
    </r>
    <r>
      <rPr>
        <b/>
        <sz val="10"/>
        <rFont val="Arial Narrow"/>
        <family val="2"/>
      </rPr>
      <t>DTOR:</t>
    </r>
    <r>
      <rPr>
        <sz val="10"/>
        <rFont val="Arial Narrow"/>
        <family val="2"/>
      </rPr>
      <t xml:space="preserve"> 50%
</t>
    </r>
  </si>
  <si>
    <r>
      <rPr>
        <b/>
        <sz val="10"/>
        <rFont val="Arial Narrow"/>
        <family val="2"/>
      </rPr>
      <t xml:space="preserve">GGF: </t>
    </r>
    <r>
      <rPr>
        <sz val="10"/>
        <rFont val="Arial Narrow"/>
        <family val="2"/>
      </rPr>
      <t xml:space="preserve">Se realizó seguimiento a la recuperación de cartera de FONAM establecida en los excedentes financieros. correspondiente al tercer cuatrimestre. Evidencias: 1. Informe seguimiento recuperación cartera FONAM agosto 2022 pdf, 2. Informe seguimiento recuperación cartera FONAM septiembre 2022 y 3. Informe seguimiento recuperación cartera FONAM octubre 2022.
</t>
    </r>
  </si>
  <si>
    <r>
      <rPr>
        <b/>
        <sz val="10"/>
        <rFont val="Arial Narrow"/>
        <family val="2"/>
      </rPr>
      <t xml:space="preserve">GGF: </t>
    </r>
    <r>
      <rPr>
        <sz val="10"/>
        <rFont val="Arial Narrow"/>
        <family val="2"/>
      </rPr>
      <t>33%</t>
    </r>
  </si>
  <si>
    <t xml:space="preserve">1. Durante el tercer cuatrimestre se remite mediante radicado Nº 20224300016283 Memorando de solicitud de capacitaciones dirigido al Grupo de Gestión Humana.
Evidencia:  Memorando Nº 20224300016283 </t>
  </si>
  <si>
    <t xml:space="preserve">2. Durante el tercer cuatrimestre se remite oficio mediante radicado Nº 20224300342701 Solicitudes de capacitaciones a entidades externas y en los casos se ejecute los soporte de asistencia.
Evidencia:  Memorando Nº 20224300342701 </t>
  </si>
  <si>
    <r>
      <rPr>
        <b/>
        <sz val="11"/>
        <rFont val="Arial Narrow"/>
        <family val="2"/>
      </rPr>
      <t xml:space="preserve">GGF: </t>
    </r>
    <r>
      <rPr>
        <sz val="11"/>
        <rFont val="Arial Narrow"/>
        <family val="2"/>
      </rPr>
      <t>22/11/2022</t>
    </r>
  </si>
  <si>
    <t>GGF: Adjunta el reporte de registros presupuestales del período de enero a octubre de 2022 de todas las subunidades ejecutoras (nivel central y 6 direcciones territoriales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Evidencia: Se adjunta como evidencia reporte- listado compromisos con corte al 31 de octubre-22.</t>
  </si>
  <si>
    <r>
      <rPr>
        <b/>
        <sz val="10"/>
        <rFont val="Arial Narrow"/>
        <family val="2"/>
      </rPr>
      <t xml:space="preserve">GGF: </t>
    </r>
    <r>
      <rPr>
        <sz val="10"/>
        <rFont val="Arial Narrow"/>
        <family val="2"/>
      </rPr>
      <t xml:space="preserve">Se presentaron novedades para registro en el portal bancario, las evidencias se relacionan en los orfeos Nos. 20224300015403, 20224300012973 y 20224300013003 (Se adjuntan soportes)
</t>
    </r>
    <r>
      <rPr>
        <b/>
        <sz val="10"/>
        <rFont val="Arial Narrow"/>
        <family val="2"/>
      </rPr>
      <t xml:space="preserve">
DTCA:</t>
    </r>
    <r>
      <rPr>
        <sz val="10"/>
        <rFont val="Arial Narrow"/>
        <family val="2"/>
      </rPr>
      <t xml:space="preserve">  En la DTCA no se realizaron ajustes a los usuario en el portal bancario y SIIF Nación, por lo tanto no hay evidencias que presentar
</t>
    </r>
    <r>
      <rPr>
        <b/>
        <sz val="10"/>
        <rFont val="Arial Narrow"/>
        <family val="2"/>
      </rPr>
      <t xml:space="preserve">
DTOR: </t>
    </r>
    <r>
      <rPr>
        <sz val="10"/>
        <rFont val="Arial Narrow"/>
        <family val="2"/>
      </rPr>
      <t xml:space="preserve">La dirección territorial en el periodo a reportar generó tres solicitudes a nivel cental a través de orfeo y diligenciando el formato de novedades portal bancario definido para dicha actividad.
</t>
    </r>
    <r>
      <rPr>
        <b/>
        <sz val="10"/>
        <rFont val="Arial Narrow"/>
        <family val="2"/>
      </rPr>
      <t xml:space="preserve">DTAO: </t>
    </r>
    <r>
      <rPr>
        <sz val="10"/>
        <rFont val="Arial Narrow"/>
        <family val="2"/>
      </rPr>
      <t>Los controles se aplicaron acorde a las directrices del líder de proceso GR Financieros, procedimientos, generandolas siguientes novedades del portal bancario y SIIF Nación, se notifica a Nivel Central los cambios.
No se han presentado cambios en  usuarios del Portal Bancario en la DTAO
Evidencia: “Correo - Fwd_ PORTAL CONEXIÓN EN LINEA BANCO DE BOGOTA.pdf” durante el mes de septiembre
Novedades DTAO Para SIIF: se han generando mediante correos, formatos de novedades y radicados de ORFEO, las novedades de usuarios de SIIF Nación y token con los proveedores CAMERFIRMA y GSE, se notifica a Nivel Central los cambios. Los cambios que se realizaron para este cuatrimestre en cuanto a SIIF y Token fueron así:</t>
    </r>
    <r>
      <rPr>
        <b/>
        <sz val="10"/>
        <rFont val="Arial Narrow"/>
        <family val="2"/>
      </rPr>
      <t xml:space="preserve">
Evidencias:
1 NAZLY VIVIANA PARRA 120226070000153_00001
2 MARIA NILSA LOPEZ Y MAURICIO VANEGAS 120226070000163_00005
3 KAROL VIVIANA RAMOS NUÑEZ 120226070000173_00005
4 DEICY, YESSICA Y SUSANA 120226070000183_00007
5 NESTOR RAUL SANCHEZ 120224300011863_00003
6 LUZ MERY MONTOYA 120224300013193_00001
7 María Camila Solano DTAO 20226070000193
</t>
    </r>
    <r>
      <rPr>
        <sz val="10"/>
        <rFont val="Arial Narrow"/>
        <family val="2"/>
      </rPr>
      <t xml:space="preserve">
</t>
    </r>
    <r>
      <rPr>
        <b/>
        <sz val="10"/>
        <rFont val="Arial Narrow"/>
        <family val="2"/>
      </rPr>
      <t>DTAM: SE ESCRIBO COREO 22.11</t>
    </r>
    <r>
      <rPr>
        <sz val="10"/>
        <rFont val="Arial Narrow"/>
        <family val="2"/>
      </rPr>
      <t xml:space="preserve">
</t>
    </r>
    <r>
      <rPr>
        <b/>
        <sz val="10"/>
        <rFont val="Arial Narrow"/>
        <family val="2"/>
      </rPr>
      <t>DTPA:</t>
    </r>
    <r>
      <rPr>
        <sz val="10"/>
        <rFont val="Arial Narrow"/>
        <family val="2"/>
      </rPr>
      <t xml:space="preserve">
</t>
    </r>
    <r>
      <rPr>
        <b/>
        <sz val="10"/>
        <rFont val="Arial Narrow"/>
        <family val="2"/>
      </rPr>
      <t xml:space="preserve">DTAN: </t>
    </r>
    <r>
      <rPr>
        <sz val="10"/>
        <rFont val="Arial Narrow"/>
        <family val="2"/>
      </rPr>
      <t xml:space="preserve">Se adjunta las Solicitudes tramitadas  en el Formato de novedades,  asi mismo en el drive  se ecuentran los memorandos que acompañanan las solicitudes con los cambios en el portal bancario: Anexos: 1. 20225510003663 memorando..- 2. 20225510004003 memorando.- 3. 20225510004283 memorando.- 4. 20225510004383 memorando.- 1. FORMATOS JACKELINE CERTIFICADOS DIGITALES PROXIMOS A VENCER Y SOLI.- 2. FORMATO SERGIO MORENO CERTIFICADOS DIGITALES PROXIMOS A VENCER Y SOL.- 3. FORMATO JACKELINE Solicitud Usuarios SIIF .- 4. FORMATO EDAR Solicitud Registro en SIIF Modificación Fecha Usuario.- 5. FORMATO GABRIELA Formato solicitud ampliacion siif.- 6. FORMATO EDGAR SOLICITUD ACTIVACIÓN USUARIO SIIF.
</t>
    </r>
    <r>
      <rPr>
        <b/>
        <sz val="10"/>
        <rFont val="Arial Narrow"/>
        <family val="2"/>
      </rPr>
      <t xml:space="preserve">
</t>
    </r>
  </si>
  <si>
    <t xml:space="preserve">GGF: De acuerdo a lo establecido en la circular 20214000000184 se socializó y se remitió mediante correo eléctrónico del día 29 de noviembre, con el fin de que las Direcciones Territoriales contaran con el manejo de los usuarios y token. Evidencia: Se adjunta circular de manejo de SIIF y portal bancario. </t>
  </si>
  <si>
    <r>
      <rPr>
        <b/>
        <sz val="11"/>
        <rFont val="Arial Narrow"/>
        <family val="2"/>
      </rPr>
      <t>DTAM:</t>
    </r>
    <r>
      <rPr>
        <sz val="11"/>
        <rFont val="Arial Narrow"/>
        <family val="2"/>
      </rPr>
      <t xml:space="preserve"> 22/11/2022</t>
    </r>
  </si>
  <si>
    <r>
      <rPr>
        <b/>
        <sz val="11"/>
        <rFont val="Arial Narrow"/>
        <family val="2"/>
      </rPr>
      <t>DTAM:</t>
    </r>
    <r>
      <rPr>
        <sz val="11"/>
        <rFont val="Arial Narrow"/>
        <family val="2"/>
      </rPr>
      <t xml:space="preserve">  Para el presente reporte la Dirección Territorial DTAM no reporta información relacionada al riesgo 241, en razón a que a la fecha las áreas protegidas de la Dirección Territorial no cuentan con boletería y  vocación ecoturistica. 
</t>
    </r>
  </si>
  <si>
    <r>
      <rPr>
        <b/>
        <sz val="11"/>
        <rFont val="Arial Narrow"/>
        <family val="2"/>
      </rPr>
      <t>PNN GUACHAROS:</t>
    </r>
    <r>
      <rPr>
        <sz val="11"/>
        <rFont val="Arial Narrow"/>
        <family val="2"/>
      </rPr>
      <t xml:space="preserve">  22/11/2022
</t>
    </r>
    <r>
      <rPr>
        <b/>
        <sz val="11"/>
        <rFont val="Arial Narrow"/>
        <family val="2"/>
      </rPr>
      <t>SFF GALERAS:</t>
    </r>
    <r>
      <rPr>
        <sz val="11"/>
        <rFont val="Arial Narrow"/>
        <family val="2"/>
      </rPr>
      <t xml:space="preserve"> 22/11/2022
</t>
    </r>
    <r>
      <rPr>
        <b/>
        <sz val="11"/>
        <rFont val="Arial Narrow"/>
        <family val="2"/>
      </rPr>
      <t>SFF OTUN:</t>
    </r>
    <r>
      <rPr>
        <sz val="11"/>
        <rFont val="Arial Narrow"/>
        <family val="2"/>
      </rPr>
      <t xml:space="preserve"> 22/11/2022
</t>
    </r>
    <r>
      <rPr>
        <b/>
        <sz val="11"/>
        <rFont val="Arial Narrow"/>
        <family val="2"/>
      </rPr>
      <t>SFI COROTA:</t>
    </r>
    <r>
      <rPr>
        <sz val="11"/>
        <rFont val="Arial Narrow"/>
        <family val="2"/>
      </rPr>
      <t xml:space="preserve"> 22/11/2022
</t>
    </r>
    <r>
      <rPr>
        <b/>
        <sz val="11"/>
        <rFont val="Arial Narrow"/>
        <family val="2"/>
      </rPr>
      <t>PNN NEVADOS:</t>
    </r>
    <r>
      <rPr>
        <sz val="11"/>
        <rFont val="Arial Narrow"/>
        <family val="2"/>
      </rPr>
      <t xml:space="preserve"> 22/11/2022</t>
    </r>
  </si>
  <si>
    <r>
      <rPr>
        <b/>
        <sz val="12"/>
        <color indexed="8"/>
        <rFont val="Arial Narrow"/>
        <family val="2"/>
      </rPr>
      <t xml:space="preserve">DIRECCION TERRITORIAL ANDES OCCIDENTALES </t>
    </r>
    <r>
      <rPr>
        <sz val="12"/>
        <color indexed="8"/>
        <rFont val="Arial Narrow"/>
        <family val="2"/>
      </rPr>
      <t xml:space="preserve">
</t>
    </r>
    <r>
      <rPr>
        <b/>
        <sz val="12"/>
        <color indexed="8"/>
        <rFont val="Arial Narrow"/>
        <family val="2"/>
      </rPr>
      <t xml:space="preserve">PNN Cueva de los Guacharos: </t>
    </r>
    <r>
      <rPr>
        <sz val="12"/>
        <color indexed="8"/>
        <rFont val="Arial Narrow"/>
        <family val="2"/>
      </rPr>
      <t xml:space="preserve"> Boletería en custodia de Carlos Cortés, Deiver Imbachi y Camilo González en el sector Cedros y de Nancy Pacheco en la sede administrativa del Parque. Se realizan las consignaciones y cierres de caja diarios. se reporta agosto, septiembre y octubre teniendo en cuenta los cortes de reporte.
</t>
    </r>
    <r>
      <rPr>
        <b/>
        <sz val="12"/>
        <color indexed="8"/>
        <rFont val="Arial Narrow"/>
        <family val="2"/>
      </rPr>
      <t>Evidencias GUA:</t>
    </r>
    <r>
      <rPr>
        <sz val="12"/>
        <color indexed="8"/>
        <rFont val="Arial Narrow"/>
        <family val="2"/>
      </rPr>
      <t xml:space="preserve">  Anexo 1. Consignaciones, Anexo 2. Cierres de caja diarios, Anexo 3. Inventario boletería PNN GUA, nov 11 - 2022.
</t>
    </r>
    <r>
      <rPr>
        <b/>
        <sz val="12"/>
        <color indexed="8"/>
        <rFont val="Arial Narrow"/>
        <family val="2"/>
      </rPr>
      <t>SFF Galeras:</t>
    </r>
    <r>
      <rPr>
        <sz val="12"/>
        <color indexed="8"/>
        <rFont val="Arial Narrow"/>
        <family val="2"/>
      </rPr>
      <t xml:space="preserve"> Boletería en custodia de Oscar Andrés Rodríguez y Luis Alfonso Popayán. Se realizan las consignaciones y cierres de caja diarios. se reporta agosto, septiembre y octubre teniendo en cuenta los cortes de reporte.
</t>
    </r>
    <r>
      <rPr>
        <b/>
        <sz val="12"/>
        <color indexed="8"/>
        <rFont val="Arial Narrow"/>
        <family val="2"/>
      </rPr>
      <t>Evidencias GAL</t>
    </r>
    <r>
      <rPr>
        <sz val="12"/>
        <color indexed="8"/>
        <rFont val="Arial Narrow"/>
        <family val="2"/>
      </rPr>
      <t xml:space="preserve">: Anexo 1_Inventario de boletería 3-11-2022, Anexo 2_CONSIGNACIONES, Anexo 3_Cierres de caja diario III cuatrimestre 2022, Anexo 4. Cierre de caja Diario Agosto 2022
</t>
    </r>
    <r>
      <rPr>
        <b/>
        <sz val="12"/>
        <color indexed="8"/>
        <rFont val="Arial Narrow"/>
        <family val="2"/>
      </rPr>
      <t>SFF Otún Quimbaya:</t>
    </r>
    <r>
      <rPr>
        <sz val="12"/>
        <color indexed="8"/>
        <rFont val="Arial Narrow"/>
        <family val="2"/>
      </rPr>
      <t xml:space="preserve"> *La boletería de ingreso al AP se encuentra en custodia del funcionario Álvaro Ríos Díaz Técnico Administrativo en la sede administrativa del SFFOQ (Villa Amparo), sede ubicada en el corregimiento de la Florida Vereda La Suiza. *Se reporta los cierres de caja diario de los Meses de Agosto, septiembre, y octubre. *Se realiza consignaciones de recaudo de ingreso de boletería al convenio nº 03417556-2 (FONAM)con el Banco de Bogotá de los meses Agosto Septiembre Octubre. se reporta agosto, septiembre y octubre teniendo en cuenta los cortes de reporte.
</t>
    </r>
    <r>
      <rPr>
        <b/>
        <sz val="12"/>
        <color indexed="8"/>
        <rFont val="Arial Narrow"/>
        <family val="2"/>
      </rPr>
      <t>Evidencias OTÚN:</t>
    </r>
    <r>
      <rPr>
        <sz val="12"/>
        <color indexed="8"/>
        <rFont val="Arial Narrow"/>
        <family val="2"/>
      </rPr>
      <t xml:space="preserve"> Anexo 1. Formato cierre de caja OCT, Anexo 2. Consignaciones de recaudo AGT a OCT, Anexo 3. Inventario Boletería corte 31 de Oct
</t>
    </r>
    <r>
      <rPr>
        <b/>
        <sz val="12"/>
        <color indexed="8"/>
        <rFont val="Arial Narrow"/>
        <family val="2"/>
      </rPr>
      <t>SF Isla Corota</t>
    </r>
    <r>
      <rPr>
        <sz val="12"/>
        <color indexed="8"/>
        <rFont val="Arial Narrow"/>
        <family val="2"/>
      </rPr>
      <t xml:space="preserve">: Como se describió en los reportes anteriores “De acuerdo a la solicitud con memorando N° 20224300004103, se realizó la devolución de 49 talonarios de boletería al GGF que se encontraban disponibles en el SF Isla de La Corota”.  En la actualidad continúa cerrado el Sendero El Quiche y no hay ingreso de visitantes, por lo tanto, no hay venta de boletería.
</t>
    </r>
    <r>
      <rPr>
        <b/>
        <sz val="12"/>
        <color indexed="8"/>
        <rFont val="Arial Narrow"/>
        <family val="2"/>
      </rPr>
      <t>Evidencias COR</t>
    </r>
    <r>
      <rPr>
        <sz val="12"/>
        <color indexed="8"/>
        <rFont val="Arial Narrow"/>
        <family val="2"/>
      </rPr>
      <t xml:space="preserve">: Anexo 1. Memo 120226260002983_00001.
PNN Los Nevados: Boletería en custodia de Yeimy Fabiola Rincón, Técnico del PNN Los Nevados. Se realizan las consignaciones y cierres de caja diarios. Se reporta agosto, septiembre y octubre teniendo en cuenta los cortes de reporte.
Evidencias NEV: Anexo 1. CONSIGNACIONES, Anexo 2. Cierres de caja diarios, Anexo 3. INVENTARIO BOLETERÍA CON CORTE A NOVIEMBRE
</t>
    </r>
  </si>
  <si>
    <r>
      <rPr>
        <b/>
        <sz val="11"/>
        <rFont val="Arial Narrow"/>
        <family val="2"/>
      </rPr>
      <t>PNN TAYRONA:</t>
    </r>
    <r>
      <rPr>
        <sz val="11"/>
        <rFont val="Arial Narrow"/>
        <family val="2"/>
      </rPr>
      <t xml:space="preserve"> 22/11/2022
</t>
    </r>
    <r>
      <rPr>
        <b/>
        <sz val="11"/>
        <rFont val="Arial Narrow"/>
        <family val="2"/>
      </rPr>
      <t>VIPIS:</t>
    </r>
    <r>
      <rPr>
        <sz val="11"/>
        <rFont val="Arial Narrow"/>
        <family val="2"/>
      </rPr>
      <t xml:space="preserve"> 22/11/2022
</t>
    </r>
    <r>
      <rPr>
        <b/>
        <sz val="11"/>
        <rFont val="Arial Narrow"/>
        <family val="2"/>
      </rPr>
      <t>CRSB</t>
    </r>
    <r>
      <rPr>
        <sz val="11"/>
        <rFont val="Arial Narrow"/>
        <family val="2"/>
      </rPr>
      <t xml:space="preserve">: 22/11/2022
</t>
    </r>
    <r>
      <rPr>
        <b/>
        <sz val="11"/>
        <rFont val="Arial Narrow"/>
        <family val="2"/>
      </rPr>
      <t>SFF LOS COLORADOS:</t>
    </r>
    <r>
      <rPr>
        <sz val="11"/>
        <rFont val="Arial Narrow"/>
        <family val="2"/>
      </rPr>
      <t xml:space="preserve"> 22/11/2022
</t>
    </r>
    <r>
      <rPr>
        <b/>
        <sz val="11"/>
        <rFont val="Arial Narrow"/>
        <family val="2"/>
      </rPr>
      <t>PNN OLD PROVIDENCE:</t>
    </r>
    <r>
      <rPr>
        <sz val="11"/>
        <rFont val="Arial Narrow"/>
        <family val="2"/>
      </rPr>
      <t xml:space="preserve"> 22/11/2022</t>
    </r>
  </si>
  <si>
    <t>PNN TAYRONA: EL PNN Tayrona de acuerdo al procedimiento establecido para el control de la boletería, RECAUDO Y REGISTRO DE DERECHO DE INGRESO GRF_PR_17, Realiza inventarios periódicos correspondientes al periodo de:  agosto, septiembre y octubre, se presentan las matrices de   1. Control de ingresos; 2. Estadísticas de ingreso y 3. Formas de pago, Evidencias: Mes_agosto 2022; Mes_septiembre 2022; Mes_octubre 2022; CERTIFICADOS DEL CONTADOR DTCA TAYRONA. Se presenta información del mes de agosto ya que en el reporte pasado no se remitieron por la fecha de entrega del reporte.
PNN OPMBL: El AP se mantiene cerrada, ya que no se ha podido recuperar la infraestructura para la atención a visitantes
VIPIS: De acuerdo al procedimiento  RECAUDO Y REGISTRO DE DERECHO DE INGRESO GRF_PR_17,   el  Área Protegida  realiza la consignación del dinero recaudado de forma semanal y se adjunta estas consignaciones al informe de  financiero de visitantes. Evidencias: 1-Consignaciones  del Recaudo; 2-2- INFORMES DE INGRESO DE VISITANTES Y CONTROL DE RECAUDO; CERTIFICADOS DEL CONTADOR DTCA VIPIS. Se presenta información del mes de agosto ya que en el reporte pasado no se remitieron por la fecha de entrega del reporte.
PNNCRSB: El recaudo de ingreso se realiza mediante el convenio interadministrativo entre PNN y la corporación de turismo de Cartagena en el muelle la Bodeguita, la zona de embarque y desembarque permitido por el Distrito de Cartagena y la DIMAR para zarpe y arribo de embarcaciones. Además, se realizan ventas directas a diferentes hoteles cuyo recaudo se realiza a través de transferencias bancarias a la cuenta Fonam. Evidencia: INFORMES DE RECAUDO; CERTIFICADOS DEL CONTADOR DTCA CRSB. Se presenta información del mes de agosto ya que en el reporte pasado no se remitieron por la fecha de entrega del reporte.
SFF LOS COLORADOS: De acuerdo al Procedimiento Recaudo y Registro de derecho de ingreso, se adelantaron los controles existentes de acuerdo al desarrollo de la actividad ecoturística en el contexto del área protegida, al respecto en el mes de agosto (Anexo 1. Soporte Consignación agosto 2022), en el mes de septiembre (Anexo 2. Soporte Consignación septiembre 2022) y octubre (Anexo 3. Soporte consignación octubre 2022) se hicieron las consignaciones en el Banco Agrario de acuerdo al número de visitantes que ingresaron. Adicionalmente, se llenaron y enviaron las matrices de control de ingresos y visitantes con los memorandos remisorios por medio del sistema documental ORFEO y por correo electrónico para el mes de agosto (Anexo 4. Memorando 20226750002883Informe visitantes agosto 2022, Anexo 5. Correo envío Informe visitantes agosto 2022), septiembre (Anexo 6. Memorando 20226750002883Informe visitantes septiembre 2022, Anexo 7. Correo envío Informe visitantes septiembre 2022) y de octubre (Anexo 8. Memorando 20226750003163 Informe de visitantes octubre 2022, Anexo 9. Correo envío Informe visitantes octubre 2022). Con respecto al mes de noviembre hasta el día cuatro, no se ha presentado ingreso de visitantes. De igual manera, se realizó el correspondiente balance de caja de manera semanal, teniendo en cuenta que el flujo de visitantes al área protegida no es diario, ante lo cual, se relaciona el balance semanal del mes de agosto (Anexo 10. Balance de la semana del 1 al 5 de agosto, Anexo 11. Balance de la semana del 6 al 12 de agosto, Anexo 12. Balance de la semana del 13 al 19 de agosto, Anexo 13. Balance de la semana del 20 al 26 de agosto, Anexo 14. Balance de la semana del 27 al 31 de agosto); el balance semanal del mes de septiembre (Anexo 15. Balance de la semana del 1 al 9 de septiembre, Anexo 16. Balance semana del 10 al 16 de septiembre, Anexo 17. Balance semana del 17 al 23 de septiembre, Anexo 18. Balance semana del 24 al 30 de septiembre) el balance semanal del mes de octubre (Anexo 19. Balance semana del 1 al 7 de octubre, Anexo 20. Balance semana del 8 al 14 de octubre, Anexo 21. Balance semana del 15 al 21 de octubre, Anexo 22. Balance semana del 22 al 31 de octubre). Se presenta información del mes de agosto ya que en el reporte pasado no se remitieron por la fecha de entrega del reporte.</t>
  </si>
  <si>
    <r>
      <rPr>
        <b/>
        <sz val="11"/>
        <rFont val="Arial Narrow"/>
        <family val="2"/>
      </rPr>
      <t>DTAN:</t>
    </r>
    <r>
      <rPr>
        <sz val="11"/>
        <rFont val="Arial Narrow"/>
        <family val="2"/>
      </rPr>
      <t xml:space="preserve"> 22/11/2022</t>
    </r>
  </si>
  <si>
    <r>
      <rPr>
        <b/>
        <sz val="11"/>
        <rFont val="Arial Narrow"/>
        <family val="2"/>
      </rPr>
      <t>DTAN:</t>
    </r>
    <r>
      <rPr>
        <sz val="11"/>
        <rFont val="Arial Narrow"/>
        <family val="2"/>
      </rPr>
      <t xml:space="preserve"> Se adjuntan en el Drive Información cierres diarios de caja y consignaciones PNN El Cocuy de los meses de Agosto, Septiembre y Octubre.
En los memorandos relacionados se enviaron en las fechas establecidas el Informe de Ecoturismo:  
Orfeo 20225510003653 enviado el 5 de septiembre de 2022,-  Orfeo 20225510004013  enviado el 5 de Octubre de 2022,-  Orfeo 20225510004563  enviado el 8 de Noviembre de 2022.                       El SFF Iguaque no esta abierto al publico y no ha efecstuado venta de boletas  y por lo tanto no se relaciona evidencia de boleteria vendida y cierre de caja diarios. Anexos: 1. INFORMACION AGOSTO INF. DIARIOS DE CAJA Y CONSIGNACIONES.-  1.2  INFORMACION AGOSTO INF. DIARIOS DE CAJA Y CONSIGNACIONES.- 2. INFORMACION SEPTIEMBRE INF. DIARIOS DE CAJA Y CONSIGNACIONES.-  3. INFORMACION  OCTUBRE INF. DIARIOS DE CAJA Y CONSIGNACIONES.</t>
    </r>
  </si>
  <si>
    <r>
      <rPr>
        <b/>
        <sz val="11"/>
        <rFont val="Arial Narrow"/>
        <family val="2"/>
      </rPr>
      <t>PNN SIERRA DE LA MACARENA:</t>
    </r>
    <r>
      <rPr>
        <sz val="11"/>
        <rFont val="Arial Narrow"/>
        <family val="2"/>
      </rPr>
      <t xml:space="preserve"> 22/11/2022
</t>
    </r>
    <r>
      <rPr>
        <b/>
        <sz val="11"/>
        <rFont val="Arial Narrow"/>
        <family val="2"/>
      </rPr>
      <t xml:space="preserve">PNN CHINGAZA: </t>
    </r>
    <r>
      <rPr>
        <sz val="11"/>
        <rFont val="Arial Narrow"/>
        <family val="2"/>
      </rPr>
      <t xml:space="preserve">22/11/2022
</t>
    </r>
    <r>
      <rPr>
        <b/>
        <sz val="11"/>
        <rFont val="Arial Narrow"/>
        <family val="2"/>
      </rPr>
      <t xml:space="preserve">DTOR: </t>
    </r>
    <r>
      <rPr>
        <sz val="11"/>
        <rFont val="Arial Narrow"/>
        <family val="2"/>
      </rPr>
      <t>22/11/2022</t>
    </r>
  </si>
  <si>
    <r>
      <rPr>
        <b/>
        <sz val="11"/>
        <rFont val="Arial Narrow"/>
        <family val="2"/>
      </rPr>
      <t xml:space="preserve">PNN Chingaza: </t>
    </r>
    <r>
      <rPr>
        <sz val="11"/>
        <rFont val="Arial Narrow"/>
        <family val="2"/>
      </rPr>
      <t xml:space="preserve">El área protegida no realiza recaudo de dinero en efectivo.
</t>
    </r>
    <r>
      <rPr>
        <b/>
        <sz val="11"/>
        <rFont val="Arial Narrow"/>
        <family val="2"/>
      </rPr>
      <t>PNN Sierra de la Macarena:</t>
    </r>
    <r>
      <rPr>
        <sz val="11"/>
        <rFont val="Arial Narrow"/>
        <family val="2"/>
      </rPr>
      <t xml:space="preserve">El área protegida no realiza recaudo de dinero en efectivo.
</t>
    </r>
    <r>
      <rPr>
        <b/>
        <sz val="11"/>
        <rFont val="Arial Narrow"/>
        <family val="2"/>
      </rPr>
      <t>DTOR:</t>
    </r>
    <r>
      <rPr>
        <sz val="11"/>
        <rFont val="Arial Narrow"/>
        <family val="2"/>
      </rPr>
      <t xml:space="preserve"> Respecto del manejo de efectivo, en las dos Áreas protegidas de la DTOR que se encuentran abiertas al publico en el periodo de reporte, ninguna de las dos maneja dinero en efectivo, en ambos parques los visitantes hacen la respectiva consignación y es con dicho soporte con el cual en el área verifican la consignación y se procede a diligenciar las boletas para el ingreso al área. En cuanto a la custodia de la boleteria, el Pnn Chingaza, las guarda en el almacén de la sede de La Claera, para el caso del Pnn Macarena, son custodiadas en la oficina del parque en el municipio de La Macarena bajo llave.</t>
    </r>
  </si>
  <si>
    <r>
      <rPr>
        <b/>
        <sz val="11"/>
        <rFont val="Arial Narrow"/>
        <family val="2"/>
      </rPr>
      <t>DTPA:</t>
    </r>
    <r>
      <rPr>
        <sz val="11"/>
        <rFont val="Arial Narrow"/>
        <family val="2"/>
      </rPr>
      <t xml:space="preserve"> 22/11/2022
PNN Gorgona: 20/11/2022
PNN Utría: 20/11/2022</t>
    </r>
  </si>
  <si>
    <r>
      <rPr>
        <b/>
        <sz val="11"/>
        <rFont val="Arial Narrow"/>
        <family val="2"/>
      </rPr>
      <t>DTPA:</t>
    </r>
    <r>
      <rPr>
        <sz val="11"/>
        <rFont val="Arial Narrow"/>
        <family val="2"/>
      </rPr>
      <t xml:space="preserve"> Se realizan las respectivas consignaciones, tanto para el PNN Gorgona, Como para el PNN Utria y se adjunta como evidencia  los recibos de los meses agosto, septiembre y octubre; adicionalmente se se informa que mediante poliza global de las entidades estatales número 2202222000384 se encuentra respaldo el recaudo del dinero recibido por ingresos
Evidencias:
-Recibos de consignación agosto-PNN Utria
-Recibos de consignación septiembre-PNN Utria
-Recibos de consignación octubre-PNN Utria
-Recibos de consignación agosto-PNN Gorgona
-Recibos de consignación septiembre-PNN Gorgona
-Recibos de consignación octubre-PNN Gorgona</t>
    </r>
  </si>
  <si>
    <t xml:space="preserve">GGF: Se llevó a cabo en conjunto con el Grupo de Gesitón Financiera la Socializacion del Procedimiento de Conflicto de Interes, esto en cumplimiento del riesgo de corrupción correspondiente al Grupo de Gestión Financiera, para lo cual se adjunta como evidencia: Procedimiento de Conflicto de Intereses de la entidad Código: GTH_PR_30 y presentación de socialización conflicto de intereses. </t>
  </si>
  <si>
    <r>
      <rPr>
        <b/>
        <sz val="11"/>
        <rFont val="Arial Narrow"/>
        <family val="2"/>
      </rPr>
      <t>GGF:</t>
    </r>
    <r>
      <rPr>
        <sz val="11"/>
        <rFont val="Arial Narrow"/>
        <family val="2"/>
      </rPr>
      <t xml:space="preserve"> 22/11/2022</t>
    </r>
  </si>
  <si>
    <r>
      <rPr>
        <b/>
        <sz val="11"/>
        <rFont val="Arial Narrow"/>
        <family val="2"/>
      </rPr>
      <t>GGF:</t>
    </r>
    <r>
      <rPr>
        <sz val="11"/>
        <rFont val="Arial Narrow"/>
        <family val="2"/>
      </rPr>
      <t xml:space="preserve"> Se adjunta evidencia que correponde a control existente donde se refleja el control dual de acceso al portal bancario. Así mismo se refleja en la evidencia adjunta en el reporte de pagos de portal bancario el perfil preparador, el cual esta a cargo del profesional de la Tesorería y el perfil aprobador esta a cargo del funcionario con funciones de pagaduría. Periodo Septiembe 01/2022 a Noviembre 28 de 2022</t>
    </r>
  </si>
  <si>
    <r>
      <rPr>
        <b/>
        <sz val="11"/>
        <rFont val="Arial Narrow"/>
        <family val="2"/>
      </rPr>
      <t>GGF:</t>
    </r>
    <r>
      <rPr>
        <sz val="11"/>
        <rFont val="Arial Narrow"/>
        <family val="2"/>
      </rPr>
      <t xml:space="preserve"> Para el segundo cuatrimestre se adjunta como evidencia el reporte en SIIF de los pagos presupuestales generados con corte a noviembre 28</t>
    </r>
  </si>
  <si>
    <r>
      <rPr>
        <b/>
        <sz val="11"/>
        <rFont val="Arial Narrow"/>
        <family val="2"/>
      </rPr>
      <t xml:space="preserve">GGF:
</t>
    </r>
    <r>
      <rPr>
        <sz val="11"/>
        <rFont val="Arial Narrow"/>
        <family val="2"/>
      </rPr>
      <t>22/11/2022</t>
    </r>
  </si>
  <si>
    <r>
      <rPr>
        <b/>
        <sz val="11"/>
        <rFont val="Arial Narrow"/>
        <family val="2"/>
      </rPr>
      <t xml:space="preserve">GGF: </t>
    </r>
    <r>
      <rPr>
        <sz val="11"/>
        <rFont val="Arial Narrow"/>
        <family val="2"/>
      </rPr>
      <t>Adjunta el reporte de registros presupuestales del período de enero a octubre de 2022 de todas las subunidades ejecutoras (nivel central y 6 direcciones territoriales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Evidencia: Se adjunta como evidencia reporte- listado compromisos con corte al 31 de octubre-22.</t>
    </r>
  </si>
  <si>
    <r>
      <rPr>
        <b/>
        <sz val="11"/>
        <rFont val="Arial Narrow"/>
        <family val="2"/>
      </rPr>
      <t>GGF</t>
    </r>
    <r>
      <rPr>
        <sz val="11"/>
        <rFont val="Arial Narrow"/>
        <family val="2"/>
      </rPr>
      <t xml:space="preserve"> 100%</t>
    </r>
  </si>
  <si>
    <r>
      <t xml:space="preserve">DTCA: </t>
    </r>
    <r>
      <rPr>
        <sz val="11"/>
        <rFont val="Arial Narrow"/>
        <family val="2"/>
      </rPr>
      <t>22/11/2022</t>
    </r>
    <r>
      <rPr>
        <b/>
        <sz val="11"/>
        <rFont val="Arial Narrow"/>
        <family val="2"/>
      </rPr>
      <t xml:space="preserve">
DTPA: </t>
    </r>
    <r>
      <rPr>
        <sz val="11"/>
        <rFont val="Arial Narrow"/>
        <family val="2"/>
      </rPr>
      <t>22/11/2022</t>
    </r>
    <r>
      <rPr>
        <b/>
        <sz val="11"/>
        <rFont val="Arial Narrow"/>
        <family val="2"/>
      </rPr>
      <t xml:space="preserve">
 DTAO : </t>
    </r>
    <r>
      <rPr>
        <sz val="11"/>
        <rFont val="Arial Narrow"/>
        <family val="2"/>
      </rPr>
      <t>22/11/2022</t>
    </r>
    <r>
      <rPr>
        <b/>
        <sz val="11"/>
        <rFont val="Arial Narrow"/>
        <family val="2"/>
      </rPr>
      <t xml:space="preserve">
DTAM: </t>
    </r>
    <r>
      <rPr>
        <sz val="11"/>
        <rFont val="Arial Narrow"/>
        <family val="2"/>
      </rPr>
      <t>22/11/2022</t>
    </r>
    <r>
      <rPr>
        <b/>
        <sz val="11"/>
        <rFont val="Arial Narrow"/>
        <family val="2"/>
      </rPr>
      <t xml:space="preserve">
 DTOR : </t>
    </r>
    <r>
      <rPr>
        <sz val="11"/>
        <rFont val="Arial Narrow"/>
        <family val="2"/>
      </rPr>
      <t>22/11/2022</t>
    </r>
    <r>
      <rPr>
        <b/>
        <sz val="11"/>
        <rFont val="Arial Narrow"/>
        <family val="2"/>
      </rPr>
      <t xml:space="preserve">
 DTAN: </t>
    </r>
    <r>
      <rPr>
        <sz val="11"/>
        <rFont val="Arial Narrow"/>
        <family val="2"/>
      </rPr>
      <t>22/11/2022</t>
    </r>
  </si>
  <si>
    <r>
      <rPr>
        <b/>
        <sz val="11"/>
        <rFont val="Arial Narrow"/>
        <family val="2"/>
      </rPr>
      <t xml:space="preserve">GGF: </t>
    </r>
    <r>
      <rPr>
        <sz val="11"/>
        <rFont val="Arial Narrow"/>
        <family val="2"/>
      </rPr>
      <t xml:space="preserve">50% 
</t>
    </r>
    <r>
      <rPr>
        <b/>
        <sz val="11"/>
        <rFont val="Arial Narrow"/>
        <family val="2"/>
      </rPr>
      <t>DTCA:</t>
    </r>
    <r>
      <rPr>
        <sz val="11"/>
        <rFont val="Arial Narrow"/>
        <family val="2"/>
      </rPr>
      <t xml:space="preserve"> N/A Durante presente la vigencia no se generó la necesidad de solicitar novedades para registro en el portal bancario.
</t>
    </r>
    <r>
      <rPr>
        <b/>
        <sz val="11"/>
        <rFont val="Arial Narrow"/>
        <family val="2"/>
      </rPr>
      <t>DTPA</t>
    </r>
    <r>
      <rPr>
        <sz val="11"/>
        <rFont val="Arial Narrow"/>
        <family val="2"/>
      </rPr>
      <t xml:space="preserve">: 50% 
</t>
    </r>
    <r>
      <rPr>
        <b/>
        <sz val="11"/>
        <rFont val="Arial Narrow"/>
        <family val="2"/>
      </rPr>
      <t xml:space="preserve">DTAO: </t>
    </r>
    <r>
      <rPr>
        <sz val="11"/>
        <rFont val="Arial Narrow"/>
        <family val="2"/>
      </rPr>
      <t xml:space="preserve">N/A Durante presente la vigencia no se generó la necesidad de solicitar novedades para registro en el portal bancario.
</t>
    </r>
    <r>
      <rPr>
        <b/>
        <sz val="11"/>
        <rFont val="Arial Narrow"/>
        <family val="2"/>
      </rPr>
      <t xml:space="preserve">DTAM: </t>
    </r>
    <r>
      <rPr>
        <sz val="11"/>
        <rFont val="Arial Narrow"/>
        <family val="2"/>
      </rPr>
      <t xml:space="preserve">50%
</t>
    </r>
    <r>
      <rPr>
        <b/>
        <sz val="11"/>
        <rFont val="Arial Narrow"/>
        <family val="2"/>
      </rPr>
      <t xml:space="preserve">DTOR: </t>
    </r>
    <r>
      <rPr>
        <sz val="11"/>
        <rFont val="Arial Narrow"/>
        <family val="2"/>
      </rPr>
      <t xml:space="preserve">50%
</t>
    </r>
    <r>
      <rPr>
        <b/>
        <sz val="11"/>
        <rFont val="Arial Narrow"/>
        <family val="2"/>
      </rPr>
      <t>DTAN</t>
    </r>
    <r>
      <rPr>
        <sz val="11"/>
        <rFont val="Arial Narrow"/>
        <family val="2"/>
      </rPr>
      <t xml:space="preserve">: 50%
</t>
    </r>
  </si>
  <si>
    <r>
      <t xml:space="preserve">
</t>
    </r>
    <r>
      <rPr>
        <b/>
        <sz val="11"/>
        <rFont val="Arial Narrow"/>
        <family val="2"/>
      </rPr>
      <t xml:space="preserve">DTCA: </t>
    </r>
    <r>
      <rPr>
        <sz val="11"/>
        <rFont val="Arial Narrow"/>
        <family val="2"/>
      </rPr>
      <t xml:space="preserve">No se ha requerido solicitar inactivación de los usuarios del SIIF Nación, debido a que las personas que manejan el mismo, no han salido a vacaciones ni a licencias durante este período reportado
</t>
    </r>
    <r>
      <rPr>
        <b/>
        <sz val="11"/>
        <rFont val="Arial Narrow"/>
        <family val="2"/>
      </rPr>
      <t>DTPA</t>
    </r>
    <r>
      <rPr>
        <sz val="11"/>
        <rFont val="Arial Narrow"/>
        <family val="2"/>
      </rPr>
      <t xml:space="preserve">: Se realizaron una solicitud de inactivación de usuario y una de cambio de perfil SIIF por vacaciones de la funcionaria Maria del Pilar Fory.
Evidencias:
-Memorando 20227510006653_00003
-Memorando 20227510006713_00005 
</t>
    </r>
    <r>
      <rPr>
        <b/>
        <sz val="11"/>
        <rFont val="Arial Narrow"/>
        <family val="2"/>
      </rPr>
      <t xml:space="preserve">
DTAO: </t>
    </r>
    <r>
      <rPr>
        <sz val="11"/>
        <rFont val="Arial Narrow"/>
        <family val="2"/>
      </rPr>
      <t xml:space="preserve"> Novedades DTAO Para SIIF: se han generando mediante correos, formatos de novedades y radicados de ORFEO, las novedades de usuarios de SIIF Nación por novedad de retiro por pensión, por posesión de coordinadora administrativa y financiera, reintegro de vacaciones, 
Evidencias:
1 MARIA NILSA LOPEZ Y MAURICIO VANEGAS 120226070000163_00005
2 KAROL VIVIANA RAMOS NUÑEZ 120226070000173_00005
3 DEICY, YESSICA Y SUSANA 120226070000183_00007
</t>
    </r>
    <r>
      <rPr>
        <b/>
        <sz val="11"/>
        <rFont val="Arial Narrow"/>
        <family val="2"/>
      </rPr>
      <t xml:space="preserve">DTAM: </t>
    </r>
    <r>
      <rPr>
        <sz val="11"/>
        <rFont val="Arial Narrow"/>
        <family val="2"/>
      </rPr>
      <t>Con ocasión a la acción de control, la DT genera orfeos para Ampliación de fecha expiración usuarios, cambio titularidadd siif, solicitudes de eliminación, solicitudes de certifdicado digital, ampliación vigencias usuarios. Anexo 1 20225000008893 EXPIRACIÓN USUARIO SIIF NACIÓN GLORIA ORTIZ, Anexo 2 20225000008953 CAMBIO TITULARIDAD DTAM 2022, Anexo 3 20225000009183 SOLICITUD ELIMINACION USUARIO SIIF, Anexo 4 20225000009653 EXPIRACIÓN USUARIO SIIF NACION, Anexo 5 20225000010113 Solicitud Certificado Digital SIIF DTAM Octubre, Anexo 6 20225000010193 SOLICITUD AMPLIACION VIGENCIA USUARIO, Anexo 7 20225000010283 SOLICITUD AMPLIACION VIGENCIA USUARIO SIIF, Anexo 8 20225000010913 SOLICITUD AMPLIACION VIGENCIA USUARIO SIIF.</t>
    </r>
    <r>
      <rPr>
        <b/>
        <sz val="11"/>
        <rFont val="Arial Narrow"/>
        <family val="2"/>
      </rPr>
      <t xml:space="preserve">
</t>
    </r>
    <r>
      <rPr>
        <sz val="11"/>
        <rFont val="Arial Narrow"/>
        <family val="2"/>
      </rPr>
      <t xml:space="preserve">
</t>
    </r>
    <r>
      <rPr>
        <b/>
        <sz val="11"/>
        <rFont val="Arial Narrow"/>
        <family val="2"/>
      </rPr>
      <t xml:space="preserve">DTOR: </t>
    </r>
    <r>
      <rPr>
        <sz val="11"/>
        <rFont val="Arial Narrow"/>
        <family val="2"/>
      </rPr>
      <t>Mediante memorando 20227010011693 se solicita activación de usuario en SIIF Nación II con el perfil de aprobador del Módulo de Viáticos. Memorando 20227010013633 se solicita asignar el perfil Entidad-Gestión presupuesto gastos a LEYDY PAOLA VELASQUEZ GARCIA, por permiso laboral de la funcionaria SILVANA GOMEZ. Memorando 20227010013853 asignar Ordenador del Gasto a JUAN CARLOS CLAVIJO por periodo de vacaciones del director territorial EDGAR OLAYA. Memorando 20227010013863 crear perfil en siif a JUAN CARLOS CLAVIJO con el perfil aprobador en el módulo de viáticos. Memorando 20227010013873 asignar perfiles a LEIDY PAOLA VELASQUEZ. Memorando 20227050000723 asignar perfiles a LEIDY ALEJANDRA TORRES. Memorando 20227050000753 perfil pagador regional a LINA JULIETH CASTRO. Anexos: 1. 20227010011693 usuario Edgar - 2. 20227010013633 perfil ppto - 3. 20227010013853 Ordenador gasto - 3. 20227010013863 siif viaticos - 4. 20227010013873 perfil paola - 6. 20227050000753 Pagador sii</t>
    </r>
    <r>
      <rPr>
        <b/>
        <sz val="11"/>
        <rFont val="Arial Narrow"/>
        <family val="2"/>
      </rPr>
      <t>f</t>
    </r>
    <r>
      <rPr>
        <sz val="11"/>
        <rFont val="Arial Narrow"/>
        <family val="2"/>
      </rPr>
      <t xml:space="preserve">
</t>
    </r>
    <r>
      <rPr>
        <b/>
        <sz val="11"/>
        <rFont val="Arial Narrow"/>
        <family val="2"/>
      </rPr>
      <t xml:space="preserve">DTAN:  </t>
    </r>
    <r>
      <rPr>
        <sz val="11"/>
        <rFont val="Arial Narrow"/>
        <family val="2"/>
      </rPr>
      <t xml:space="preserve">Para el presente reporte no se presentaron solicitudes por el Coordinador Admiistrativo y financiero.
</t>
    </r>
  </si>
  <si>
    <r>
      <rPr>
        <b/>
        <sz val="11"/>
        <rFont val="Arial Narrow"/>
        <family val="2"/>
      </rPr>
      <t xml:space="preserve"> </t>
    </r>
    <r>
      <rPr>
        <sz val="11"/>
        <rFont val="Arial Narrow"/>
        <family val="2"/>
      </rPr>
      <t xml:space="preserve"> 
</t>
    </r>
    <r>
      <rPr>
        <b/>
        <sz val="11"/>
        <rFont val="Arial Narrow"/>
        <family val="2"/>
      </rPr>
      <t>DTCA:</t>
    </r>
    <r>
      <rPr>
        <sz val="11"/>
        <rFont val="Arial Narrow"/>
        <family val="2"/>
      </rPr>
      <t xml:space="preserve"> 33,3%
</t>
    </r>
    <r>
      <rPr>
        <b/>
        <sz val="11"/>
        <rFont val="Arial Narrow"/>
        <family val="2"/>
      </rPr>
      <t>DTPA</t>
    </r>
    <r>
      <rPr>
        <sz val="11"/>
        <rFont val="Arial Narrow"/>
        <family val="2"/>
      </rPr>
      <t xml:space="preserve">:50%
</t>
    </r>
    <r>
      <rPr>
        <b/>
        <sz val="11"/>
        <rFont val="Arial Narrow"/>
        <family val="2"/>
      </rPr>
      <t>DTAO:</t>
    </r>
    <r>
      <rPr>
        <sz val="11"/>
        <rFont val="Arial Narrow"/>
        <family val="2"/>
      </rPr>
      <t xml:space="preserve"> 50%
</t>
    </r>
    <r>
      <rPr>
        <b/>
        <sz val="11"/>
        <rFont val="Arial Narrow"/>
        <family val="2"/>
      </rPr>
      <t xml:space="preserve">DTAM: </t>
    </r>
    <r>
      <rPr>
        <sz val="11"/>
        <rFont val="Arial Narrow"/>
        <family val="2"/>
      </rPr>
      <t xml:space="preserve">50%
</t>
    </r>
    <r>
      <rPr>
        <b/>
        <sz val="11"/>
        <rFont val="Arial Narrow"/>
        <family val="2"/>
      </rPr>
      <t xml:space="preserve">DTOR: </t>
    </r>
    <r>
      <rPr>
        <sz val="11"/>
        <rFont val="Arial Narrow"/>
        <family val="2"/>
      </rPr>
      <t xml:space="preserve">50%
</t>
    </r>
    <r>
      <rPr>
        <b/>
        <sz val="11"/>
        <rFont val="Arial Narrow"/>
        <family val="2"/>
      </rPr>
      <t>DTAN</t>
    </r>
    <r>
      <rPr>
        <sz val="11"/>
        <rFont val="Arial Narrow"/>
        <family val="2"/>
      </rPr>
      <t xml:space="preserve">: 50%
</t>
    </r>
  </si>
  <si>
    <t>PNN DTAM: 22/11/2022</t>
  </si>
  <si>
    <r>
      <t xml:space="preserve">DTAM: </t>
    </r>
    <r>
      <rPr>
        <sz val="11"/>
        <rFont val="Arial Narrow"/>
        <family val="2"/>
      </rPr>
      <t xml:space="preserve">Para el presente reporte la Dirección Territorial DTAM no reporta información relacionada al riesgo 241, en razón a que a la fecha las áreas protegidas de la Dirección Territorial no cuentan con boletería y  vocación ecoturistica. </t>
    </r>
  </si>
  <si>
    <r>
      <rPr>
        <b/>
        <sz val="11"/>
        <rFont val="Arial Narrow"/>
        <family val="2"/>
      </rPr>
      <t>PNN DTAO:</t>
    </r>
    <r>
      <rPr>
        <sz val="11"/>
        <rFont val="Arial Narrow"/>
        <family val="2"/>
      </rPr>
      <t xml:space="preserve"> 22/11/2022</t>
    </r>
  </si>
  <si>
    <r>
      <t xml:space="preserve">DIRECCION TERRITORIAL ANDES OCCIDENTALES 
PNN Cueva de los Guacharos:  </t>
    </r>
    <r>
      <rPr>
        <sz val="11"/>
        <color indexed="8"/>
        <rFont val="Arial Narrow"/>
        <family val="2"/>
      </rPr>
      <t>Se realizan control de la boletería, se reporta el inventario de boletería con corte al 11 de noviembre 2022 teniendo en cuenta los cortes de reporte.</t>
    </r>
    <r>
      <rPr>
        <b/>
        <sz val="11"/>
        <color indexed="8"/>
        <rFont val="Arial Narrow"/>
        <family val="2"/>
      </rPr>
      <t xml:space="preserve">
Evidencias GUA: </t>
    </r>
    <r>
      <rPr>
        <sz val="11"/>
        <color indexed="8"/>
        <rFont val="Arial Narrow"/>
        <family val="2"/>
      </rPr>
      <t>Anexo 1. Inventario boletería PNN GUA, nov 11 - 2022</t>
    </r>
    <r>
      <rPr>
        <b/>
        <sz val="11"/>
        <color indexed="8"/>
        <rFont val="Arial Narrow"/>
        <family val="2"/>
      </rPr>
      <t xml:space="preserve">.
SFF Galeras: </t>
    </r>
    <r>
      <rPr>
        <sz val="11"/>
        <color indexed="8"/>
        <rFont val="Arial Narrow"/>
        <family val="2"/>
      </rPr>
      <t>Se realizan control de la boletería, se reporta inventario de boletería con corte a 3 de noviembre teniendo en cuenta los cortes de reporte.</t>
    </r>
    <r>
      <rPr>
        <b/>
        <sz val="11"/>
        <color indexed="8"/>
        <rFont val="Arial Narrow"/>
        <family val="2"/>
      </rPr>
      <t xml:space="preserve">
Evidencias GAL: </t>
    </r>
    <r>
      <rPr>
        <sz val="11"/>
        <color indexed="8"/>
        <rFont val="Arial Narrow"/>
        <family val="2"/>
      </rPr>
      <t>Anexo 1_Inventario de boletería 3-11-2022</t>
    </r>
    <r>
      <rPr>
        <b/>
        <sz val="11"/>
        <color indexed="8"/>
        <rFont val="Arial Narrow"/>
        <family val="2"/>
      </rPr>
      <t xml:space="preserve">
SFF Otún Quimbaya:</t>
    </r>
    <r>
      <rPr>
        <sz val="11"/>
        <color indexed="8"/>
        <rFont val="Arial Narrow"/>
        <family val="2"/>
      </rPr>
      <t xml:space="preserve"> El AP cuenta con un inventario de boletería de ingreso disponible de 244 boletas con corte a el 31 de octubre de 2022 (44 Boletas en talonario usado y 200 en talonarios sin usar), se reporta teniendo en cuenta los cortes de reporte.</t>
    </r>
    <r>
      <rPr>
        <b/>
        <sz val="11"/>
        <color indexed="8"/>
        <rFont val="Arial Narrow"/>
        <family val="2"/>
      </rPr>
      <t xml:space="preserve">
Evidencias OTÚN: </t>
    </r>
    <r>
      <rPr>
        <sz val="11"/>
        <color indexed="8"/>
        <rFont val="Arial Narrow"/>
        <family val="2"/>
      </rPr>
      <t>Anexo 1. Inventario Boletería corte 31 de Oct</t>
    </r>
    <r>
      <rPr>
        <b/>
        <sz val="11"/>
        <color indexed="8"/>
        <rFont val="Arial Narrow"/>
        <family val="2"/>
      </rPr>
      <t xml:space="preserve">
SF Isla Corota:</t>
    </r>
    <r>
      <rPr>
        <sz val="11"/>
        <color indexed="8"/>
        <rFont val="Arial Narrow"/>
        <family val="2"/>
      </rPr>
      <t xml:space="preserve"> Como se describió en los reportes anteriores “De acuerdo a la solicitud con memorando N° 20224300004103, se realizó la devolución de 49 talonarios de boletería  al GGF que se encontraban disponibles en el SF Isla de La Corota”.  En la actualidad continúa cerrado el Sendero El Quiche y no hay ingreso de visitantes, por lo tanto, no hay venta de boletería.</t>
    </r>
    <r>
      <rPr>
        <b/>
        <sz val="11"/>
        <color indexed="8"/>
        <rFont val="Arial Narrow"/>
        <family val="2"/>
      </rPr>
      <t xml:space="preserve">
Evidencias COR: </t>
    </r>
    <r>
      <rPr>
        <sz val="11"/>
        <color indexed="8"/>
        <rFont val="Arial Narrow"/>
        <family val="2"/>
      </rPr>
      <t>Anexo 1. Memo 120226260002983_00001.</t>
    </r>
    <r>
      <rPr>
        <b/>
        <sz val="11"/>
        <color indexed="8"/>
        <rFont val="Arial Narrow"/>
        <family val="2"/>
      </rPr>
      <t xml:space="preserve">
PNN Los Nevados: </t>
    </r>
    <r>
      <rPr>
        <sz val="11"/>
        <color indexed="8"/>
        <rFont val="Arial Narrow"/>
        <family val="2"/>
      </rPr>
      <t xml:space="preserve">se reporta el inventario de boletería con corte al 31 de octubre 2022 teniendo en cuenta los cortes de reporte </t>
    </r>
    <r>
      <rPr>
        <b/>
        <sz val="11"/>
        <color indexed="8"/>
        <rFont val="Arial Narrow"/>
        <family val="2"/>
      </rPr>
      <t xml:space="preserve">
Evidencias NEV: </t>
    </r>
    <r>
      <rPr>
        <sz val="11"/>
        <color indexed="8"/>
        <rFont val="Arial Narrow"/>
        <family val="2"/>
      </rPr>
      <t>Anexo 1. CONSIGNACIONES, Anexo 2. Cierres de caja diarios, Anexo 3. INVENTARIO BOLETERÍA CON CORTE A NOVIEMBRE</t>
    </r>
    <r>
      <rPr>
        <b/>
        <sz val="11"/>
        <color indexed="8"/>
        <rFont val="Arial Narrow"/>
        <family val="2"/>
      </rPr>
      <t xml:space="preserve">
</t>
    </r>
  </si>
  <si>
    <r>
      <rPr>
        <b/>
        <sz val="11"/>
        <color indexed="8"/>
        <rFont val="Arial Narrow"/>
        <family val="2"/>
      </rPr>
      <t xml:space="preserve">DIRECCION TERRITORIAL ANDES OCCIDENTALES </t>
    </r>
    <r>
      <rPr>
        <sz val="11"/>
        <color indexed="8"/>
        <rFont val="Arial Narrow"/>
        <family val="2"/>
      </rPr>
      <t xml:space="preserve">
PNN Cueva de los Guacharos: 100%
SFF Galeras: 100%
SFF Otún Quimbaya: 100%
SFF  Isla de la Corota: 100%
PNN Los Nevados: 100%
</t>
    </r>
  </si>
  <si>
    <r>
      <rPr>
        <b/>
        <sz val="11"/>
        <rFont val="Arial Narrow"/>
        <family val="2"/>
      </rPr>
      <t>PNN TAYRONA: 22</t>
    </r>
    <r>
      <rPr>
        <sz val="11"/>
        <rFont val="Arial Narrow"/>
        <family val="2"/>
      </rPr>
      <t xml:space="preserve">/11/2022
</t>
    </r>
    <r>
      <rPr>
        <b/>
        <sz val="11"/>
        <rFont val="Arial Narrow"/>
        <family val="2"/>
      </rPr>
      <t>VIPIS: 22</t>
    </r>
    <r>
      <rPr>
        <sz val="11"/>
        <rFont val="Arial Narrow"/>
        <family val="2"/>
      </rPr>
      <t xml:space="preserve">/11/2022
</t>
    </r>
    <r>
      <rPr>
        <b/>
        <sz val="11"/>
        <rFont val="Arial Narrow"/>
        <family val="2"/>
      </rPr>
      <t>CRSB: 22</t>
    </r>
    <r>
      <rPr>
        <sz val="11"/>
        <rFont val="Arial Narrow"/>
        <family val="2"/>
      </rPr>
      <t xml:space="preserve">/11/2022
</t>
    </r>
    <r>
      <rPr>
        <b/>
        <sz val="11"/>
        <rFont val="Arial Narrow"/>
        <family val="2"/>
      </rPr>
      <t>SFF LOS COLORADOS:</t>
    </r>
    <r>
      <rPr>
        <sz val="11"/>
        <rFont val="Arial Narrow"/>
        <family val="2"/>
      </rPr>
      <t xml:space="preserve"> 22/11/2022
</t>
    </r>
    <r>
      <rPr>
        <b/>
        <sz val="11"/>
        <rFont val="Arial Narrow"/>
        <family val="2"/>
      </rPr>
      <t>PNN OLD PROVIDENCE: 22</t>
    </r>
    <r>
      <rPr>
        <sz val="11"/>
        <rFont val="Arial Narrow"/>
        <family val="2"/>
      </rPr>
      <t>/11/2022</t>
    </r>
  </si>
  <si>
    <t>PNN TAYRONA: Se presenta el inventario de boletería manual con fecha de corte a octubre de 2022. El inventario de la boletería manual se realiza mensualmente mediante auditoria de ingresos y boletería realizada por el contador de la DTCA. (Anexo: Inventario de boletería manual PNN Tayrona a octubre de 2022). Se presenta información del mes de agosto ya que en el reporte pasado no se remitieron por la fecha de entrega del reporte.
PNN OPMBL: El AP se mantiene cerrada, ya que no se ha podido recuperar la infraestructura para la atención a visitantes
VIPIS: Para llevar un mayor control de la boletería de acuerdo al procedimiento de RECAUDO Y REGISTRO DE DERECHO DE INGRESO GRF_PR_17, se realizó el inventario mensual de la boletería asignada al área Protegida correspondiente a periodo de Agosto-septiembre -Octubre. Evidencias: INVENTARIO CONTROL DE BOLETERÍA. Se presenta información del mes de agosto ya que en el reporte pasado no se remitieron por la fecha de entrega del reporte.
PNNCRSB: Se reporta inventario mensual de boletería en el formato indicado, correspondiente a los meses de agosto, septiembre y octubre. Evidencias: INVENTARIO DE BOLETERÍA. Se presenta información del mes de agosto ya que en el reporte pasado no se remitieron por la fecha de entrega del reporte.
SFF LOS COLORADOS: Se cuenta con el archivo denominado inventario boletería derecho de ingreso de áreas protegidas, en el cual se especifica la boletería con la cual cuenta el área protegida y de la que se lleva su control (Anexo 1. Formato Inventario boletería de agosto a octubre 2022). Así mismo, se remitió el informe de visitantes del mes de agosto (Anexo 2. Memorando 20226750002883Informe visitantes agosto 2022), septiembre (Anexo 3. Memorando 20226750002883Informe visitantes septiembre 2022) y octubre (Anexo 4. Memorando 20226750003163 Informe de visitantes octubre 2022) dejando constancia en los memorandos del inventario y control de boletería de cada mes. Con respecto al mes de noviembre hasta el día cuatro, no se ha presentado ingreso de visitantes. Se presenta información del mes de agosto ya que en el reporte pasado no se remitieron por la fecha de entrega del reporte.</t>
  </si>
  <si>
    <r>
      <rPr>
        <b/>
        <sz val="11"/>
        <rFont val="Arial Narrow"/>
        <family val="2"/>
      </rPr>
      <t>PNN TAYRONA</t>
    </r>
    <r>
      <rPr>
        <sz val="11"/>
        <rFont val="Arial Narrow"/>
        <family val="2"/>
      </rPr>
      <t xml:space="preserve"> : 100%
</t>
    </r>
    <r>
      <rPr>
        <b/>
        <sz val="11"/>
        <rFont val="Arial Narrow"/>
        <family val="2"/>
      </rPr>
      <t xml:space="preserve">PNN Old Providence: 100% </t>
    </r>
    <r>
      <rPr>
        <sz val="11"/>
        <rFont val="Arial Narrow"/>
        <family val="2"/>
      </rPr>
      <t xml:space="preserve">
</t>
    </r>
    <r>
      <rPr>
        <b/>
        <sz val="11"/>
        <rFont val="Arial Narrow"/>
        <family val="2"/>
      </rPr>
      <t xml:space="preserve">VIPIS: 100%  </t>
    </r>
    <r>
      <rPr>
        <sz val="11"/>
        <rFont val="Arial Narrow"/>
        <family val="2"/>
      </rPr>
      <t xml:space="preserve">
</t>
    </r>
    <r>
      <rPr>
        <b/>
        <sz val="11"/>
        <rFont val="Arial Narrow"/>
        <family val="2"/>
      </rPr>
      <t xml:space="preserve">PNN CRSB: 100% </t>
    </r>
    <r>
      <rPr>
        <sz val="11"/>
        <rFont val="Arial Narrow"/>
        <family val="2"/>
      </rPr>
      <t xml:space="preserve">  
</t>
    </r>
    <r>
      <rPr>
        <b/>
        <sz val="11"/>
        <rFont val="Arial Narrow"/>
        <family val="2"/>
      </rPr>
      <t xml:space="preserve">SFF Los colorados: 100% </t>
    </r>
    <r>
      <rPr>
        <sz val="11"/>
        <rFont val="Arial Narrow"/>
        <family val="2"/>
      </rPr>
      <t xml:space="preserve"> </t>
    </r>
  </si>
  <si>
    <r>
      <rPr>
        <b/>
        <sz val="11"/>
        <rFont val="Arial Narrow"/>
        <family val="2"/>
      </rPr>
      <t>PNN DTAN:</t>
    </r>
    <r>
      <rPr>
        <sz val="11"/>
        <rFont val="Arial Narrow"/>
        <family val="2"/>
      </rPr>
      <t>22/11/2030</t>
    </r>
  </si>
  <si>
    <r>
      <t xml:space="preserve">DTAN: </t>
    </r>
    <r>
      <rPr>
        <sz val="11"/>
        <rFont val="Arial Narrow"/>
        <family val="2"/>
      </rPr>
      <t>Se adjuntan en el Drive 2 Carpetas que contienen el informe de boleteria con la relacion de las boletas existentes y los Memorandos  donde se certifica la informacion del inventario de boletería existente de los PNN EL COCUY E IGUAQUE.
1. Memorando 20225680007033  Informe de Boletería existente a corte de 17 de Noviembre de 2022 PNN EL COCUY.
2. Memorando 20225730003323  Informe de Boletería existente a corte de 17 de Noviembre de 2022 IGUAQUE.. Anexos:1. SFF IGUAQUE INFORME DE BOLETERIA EXISTENTE A NOV 2022.- 2. COCUY INFORME BOLETERIA EXISTENTE A NOVIEMBRE DE 2022.</t>
    </r>
  </si>
  <si>
    <r>
      <t>DTAN:</t>
    </r>
    <r>
      <rPr>
        <sz val="11"/>
        <rFont val="Arial Narrow"/>
        <family val="2"/>
      </rPr>
      <t xml:space="preserve"> 100%</t>
    </r>
  </si>
  <si>
    <r>
      <rPr>
        <b/>
        <sz val="11"/>
        <rFont val="Arial Narrow"/>
        <family val="2"/>
      </rPr>
      <t xml:space="preserve">PNN DTOR: </t>
    </r>
    <r>
      <rPr>
        <sz val="11"/>
        <rFont val="Arial Narrow"/>
        <family val="2"/>
      </rPr>
      <t xml:space="preserve"> 22/11/2022
</t>
    </r>
  </si>
  <si>
    <r>
      <rPr>
        <b/>
        <sz val="11"/>
        <rFont val="Arial Narrow"/>
        <family val="2"/>
      </rPr>
      <t xml:space="preserve">PNN Chingaza: </t>
    </r>
    <r>
      <rPr>
        <sz val="11"/>
        <rFont val="Arial Narrow"/>
        <family val="2"/>
      </rPr>
      <t xml:space="preserve">se presenta el Inventario de Boletería con fecha de corte a 31 de octubre de 2022. 
Anexos: 2.4 Inf_bolet_chingaza_octubre
</t>
    </r>
    <r>
      <rPr>
        <b/>
        <sz val="11"/>
        <rFont val="Arial Narrow"/>
        <family val="2"/>
      </rPr>
      <t xml:space="preserve">PNN Sierra de la Macarena: </t>
    </r>
    <r>
      <rPr>
        <sz val="11"/>
        <rFont val="Arial Narrow"/>
        <family val="2"/>
      </rPr>
      <t xml:space="preserve">Se entrega inventario de boleteria del PNN Sierra de La Macarena a corte Octubre 24 de 2022, con Talonario 123 inicia con consecutivo431963 y termina 432050, Talonarios 124, 125,126,127,128,129 consecutivos 001 a 100 cada uno. El AP cuenta con disponibilidd de Boletas de 688 a este corte se anexa inventario firmado por el Directo Territorial y jefe del AP en encargo. Anexo 1. Inventario_boleteria_PnMac26_10_2022.
</t>
    </r>
    <r>
      <rPr>
        <b/>
        <sz val="11"/>
        <rFont val="Arial Narrow"/>
        <family val="2"/>
      </rPr>
      <t xml:space="preserve">DTOR: </t>
    </r>
    <r>
      <rPr>
        <sz val="11"/>
        <rFont val="Arial Narrow"/>
        <family val="2"/>
      </rPr>
      <t>Las áreas protegidas relacionan en el formato estipulado por Nivel Central los inventarios de boleteria en el cual señalan los numeros de talonarios y de boletas que se encuentran disponibles a la fecha. Anexo 1. inventario boleteria PNN Chingaza Anexo 2. inventario boleteria PNN Macarena.</t>
    </r>
  </si>
  <si>
    <r>
      <rPr>
        <b/>
        <sz val="11"/>
        <rFont val="Arial Narrow"/>
        <family val="2"/>
      </rPr>
      <t xml:space="preserve">PNN Chingaza </t>
    </r>
    <r>
      <rPr>
        <sz val="11"/>
        <rFont val="Arial Narrow"/>
        <family val="2"/>
      </rPr>
      <t xml:space="preserve">100%
</t>
    </r>
    <r>
      <rPr>
        <b/>
        <sz val="11"/>
        <rFont val="Arial Narrow"/>
        <family val="2"/>
      </rPr>
      <t>PNN Macarena</t>
    </r>
    <r>
      <rPr>
        <sz val="11"/>
        <rFont val="Arial Narrow"/>
        <family val="2"/>
      </rPr>
      <t xml:space="preserve"> 100%
</t>
    </r>
    <r>
      <rPr>
        <b/>
        <sz val="11"/>
        <rFont val="Arial Narrow"/>
        <family val="2"/>
      </rPr>
      <t xml:space="preserve">DTOR: </t>
    </r>
    <r>
      <rPr>
        <sz val="11"/>
        <rFont val="Arial Narrow"/>
        <family val="2"/>
      </rPr>
      <t>100%</t>
    </r>
  </si>
  <si>
    <r>
      <rPr>
        <b/>
        <sz val="11"/>
        <rFont val="Arial Narrow"/>
        <family val="2"/>
      </rPr>
      <t>PNN GORGONA</t>
    </r>
    <r>
      <rPr>
        <sz val="11"/>
        <rFont val="Arial Narrow"/>
        <family val="2"/>
      </rPr>
      <t xml:space="preserve"> 22/11/2022
</t>
    </r>
    <r>
      <rPr>
        <b/>
        <sz val="11"/>
        <rFont val="Arial Narrow"/>
        <family val="2"/>
      </rPr>
      <t>PNN UTRIA</t>
    </r>
    <r>
      <rPr>
        <sz val="11"/>
        <rFont val="Arial Narrow"/>
        <family val="2"/>
      </rPr>
      <t xml:space="preserve"> 22/11/2022</t>
    </r>
  </si>
  <si>
    <r>
      <rPr>
        <b/>
        <sz val="11"/>
        <rFont val="Arial Narrow"/>
        <family val="2"/>
      </rPr>
      <t xml:space="preserve">DTPA: </t>
    </r>
    <r>
      <rPr>
        <sz val="11"/>
        <rFont val="Arial Narrow"/>
        <family val="2"/>
      </rPr>
      <t>Se realiza seguimiento a los informes remitidos mensualmente por las áreas, expidiendo certificación de los ingresos
PNN Gorgona: Informe mensual de boletería por parte de la línea estratégica de Ecoturismo, consolidando los mese agosto, mseptiembre y octubre
Evidencias:
-Informe de boleteria agosto-PNN Gorgona
-Informe de boleteria septiembre PNN Gorgona
-Informe de boleteria octubre-PNN Gorgona
PNN Utria: Informe mensual de boletería por parte de la línea estratégica de Ecoturismo, consolidando los  mese agosto, mseptiembre y octubre
Evidencias:
-Informe de boleteria agosto-PNN Utria
-Informe de boleteria septiembre-PNN Utria
-Informe de boleteria octubre-PNN Utria</t>
    </r>
  </si>
  <si>
    <r>
      <rPr>
        <b/>
        <sz val="11"/>
        <rFont val="Arial Narrow"/>
        <family val="2"/>
      </rPr>
      <t xml:space="preserve">PNN Gorgona: </t>
    </r>
    <r>
      <rPr>
        <sz val="11"/>
        <rFont val="Arial Narrow"/>
        <family val="2"/>
      </rPr>
      <t xml:space="preserve">100%
</t>
    </r>
    <r>
      <rPr>
        <b/>
        <sz val="11"/>
        <rFont val="Arial Narrow"/>
        <family val="2"/>
      </rPr>
      <t xml:space="preserve">PNN Utria: </t>
    </r>
    <r>
      <rPr>
        <sz val="11"/>
        <rFont val="Arial Narrow"/>
        <family val="2"/>
      </rPr>
      <t>100%</t>
    </r>
  </si>
  <si>
    <t xml:space="preserve">GGF: Para el segundo cuatrimestre se cumplio en su totalidad con la ejecución de la acción, adicionalmente se remitió desde la Coordinación Financiera correo de recordatorio como medida de autocontrol al Proceso de Gestión de Recursos Financieros. </t>
  </si>
  <si>
    <r>
      <rPr>
        <b/>
        <sz val="11"/>
        <rFont val="Arial Narrow"/>
        <family val="2"/>
      </rPr>
      <t xml:space="preserve">GGF: </t>
    </r>
    <r>
      <rPr>
        <sz val="11"/>
        <rFont val="Arial Narrow"/>
        <family val="2"/>
      </rPr>
      <t>100%</t>
    </r>
  </si>
  <si>
    <r>
      <rPr>
        <b/>
        <sz val="11"/>
        <rFont val="Arial Narrow"/>
        <family val="2"/>
      </rPr>
      <t>GGF:</t>
    </r>
    <r>
      <rPr>
        <sz val="11"/>
        <rFont val="Arial Narrow"/>
        <family val="2"/>
      </rPr>
      <t xml:space="preserve"> 29/11/2022</t>
    </r>
  </si>
  <si>
    <r>
      <rPr>
        <b/>
        <sz val="11"/>
        <rFont val="Arial Narrow"/>
        <family val="2"/>
      </rPr>
      <t>GGF:</t>
    </r>
    <r>
      <rPr>
        <sz val="11"/>
        <rFont val="Arial Narrow"/>
        <family val="2"/>
      </rPr>
      <t xml:space="preserve"> Durante el tercer cuatrimestre se llevan a cabo mesas de trabajo para la revisión de la Guia para la realizacion de Pagos a través del portal Bancario, se determina una nueva estructura, se adjunta lineamiento Guía de Pagos Portal Bancario el cual fue envíado a la Oficina Asesora Planeación.  
</t>
    </r>
    <r>
      <rPr>
        <b/>
        <sz val="11"/>
        <rFont val="Arial Narrow"/>
        <family val="2"/>
      </rPr>
      <t>Evidencia:</t>
    </r>
    <r>
      <rPr>
        <sz val="11"/>
        <rFont val="Arial Narrow"/>
        <family val="2"/>
      </rPr>
      <t xml:space="preserve"> GUIA PAGOS PORTAL BANCARIO revisado por parte de la Oficina Asesora Planeación. </t>
    </r>
  </si>
  <si>
    <r>
      <rPr>
        <b/>
        <sz val="11"/>
        <rFont val="Arial Narrow"/>
        <family val="2"/>
      </rPr>
      <t xml:space="preserve">GGF: </t>
    </r>
    <r>
      <rPr>
        <sz val="11"/>
        <rFont val="Arial Narrow"/>
        <family val="2"/>
      </rPr>
      <t xml:space="preserve">Para el tercer cuatrimestre se publican en el SGI  los anexos del  Procedimiento del Boletin Diario de Caja y Bancos, se socializan con las Direcciones Territoriales mediante correo electronico
Se remite a la Oficina Asesora Planeación para publicación. 
</t>
    </r>
    <r>
      <rPr>
        <b/>
        <sz val="11"/>
        <rFont val="Arial Narrow"/>
        <family val="2"/>
      </rPr>
      <t xml:space="preserve">Evidencia:
</t>
    </r>
    <r>
      <rPr>
        <sz val="11"/>
        <rFont val="Arial Narrow"/>
        <family val="2"/>
      </rPr>
      <t xml:space="preserve">1. grfn-fo-14-boletin-caja-bancos-informe-detallado-de-bancos-vs-saldos-contables-v4
2. grfn_fo_15_boletin-caja-bancos-justificacion-saldos-en-bancos- VERSION 5
3. grfn-fo-03-formato-boletin-caja-bancos-v5
</t>
    </r>
  </si>
  <si>
    <r>
      <rPr>
        <b/>
        <sz val="11"/>
        <rFont val="Arial Narrow"/>
        <family val="2"/>
      </rPr>
      <t>GGF:</t>
    </r>
    <r>
      <rPr>
        <sz val="11"/>
        <rFont val="Arial Narrow"/>
        <family val="2"/>
      </rPr>
      <t xml:space="preserve"> Para el tercer cuatrimestre se cuenta con la versión actualizada del procedimiento de  Procedimiento de Cadena Presupuestal., el cual se remitio a la Oficina Asesora Planeación  Planeación mediante radicado Nº 20224300012913 del 09 de septiembre del presente año. 
</t>
    </r>
    <r>
      <rPr>
        <b/>
        <sz val="11"/>
        <rFont val="Arial Narrow"/>
        <family val="2"/>
      </rPr>
      <t>Evidencia:</t>
    </r>
    <r>
      <rPr>
        <sz val="11"/>
        <rFont val="Arial Narrow"/>
        <family val="2"/>
      </rPr>
      <t xml:space="preserve"> Memorando, Procedimiento, Formato solicitud de cambios y flujograma.</t>
    </r>
  </si>
  <si>
    <r>
      <rPr>
        <b/>
        <sz val="11"/>
        <rFont val="Arial Narrow"/>
        <family val="2"/>
      </rPr>
      <t xml:space="preserve">GGF: </t>
    </r>
    <r>
      <rPr>
        <sz val="11"/>
        <rFont val="Arial Narrow"/>
        <family val="2"/>
      </rPr>
      <t>Se anexa la Ejecución del ingreso y del gasto correspondiente a los mes de Agosto, septiembre y octubre. 
Evidencia: Ejecución presupuestal de ingresos</t>
    </r>
  </si>
  <si>
    <r>
      <rPr>
        <b/>
        <sz val="10"/>
        <rFont val="Arial Narrow"/>
        <family val="2"/>
      </rPr>
      <t>GPM</t>
    </r>
    <r>
      <rPr>
        <sz val="10"/>
        <rFont val="Arial Narrow"/>
        <family val="2"/>
      </rPr>
      <t xml:space="preserve">: Teniendo como base el ciclo de vida del dato que incluye la formulación, implementación, calidad-archivo, uso-retroalimentación, para la consolidación del módulo de informes de monitoreo e investigación en la herramienta SMART se realizaron las siguientes actividades:
</t>
    </r>
    <r>
      <rPr>
        <b/>
        <sz val="10"/>
        <rFont val="Arial Narrow"/>
        <family val="2"/>
      </rPr>
      <t xml:space="preserve">Capacitaciones HERRAMIENTA SMART, </t>
    </r>
    <r>
      <rPr>
        <sz val="10"/>
        <rFont val="Arial Narrow"/>
        <family val="2"/>
      </rPr>
      <t xml:space="preserve">para la toma de datos de monitoreo entre septiembre y noviembre se realizaron con el apoyo del aliado WCS, los siguientes espacios de capacitación: Taller DTAN: 8 áreas de la territorial Andes Nororientales: Pisba, Cocuy, Iguaque, Yariguies, Estoraques, Catatumbo, Tama, Guanentá (Sesión 1 presencial: 5 al 9 de septiembre presencial en el PNN Cocuy). Sesión 2 virtual con el equipo de la DTAN: 10 octubre 2021. Taller DTCA: 13 áreas de la territorial Caribe: Tayrona, Acandi, Salamanca, Corchal, Ciénaga, Macuira, Flamencos, Colorados, Sierra Nevada, Corales del Rosario, Corales de Profundidad, Paramillo, Providence (12 al 16 de septiembre presencial en PNN Tayrona). Taller presencial temático NC y DTs (3 octubre). Evidencia: CapacitacionesSMART
</t>
    </r>
    <r>
      <rPr>
        <b/>
        <sz val="10"/>
        <rFont val="Arial Narrow"/>
        <family val="2"/>
      </rPr>
      <t>Análisis de integridad:</t>
    </r>
    <r>
      <rPr>
        <sz val="10"/>
        <rFont val="Arial Narrow"/>
        <family val="2"/>
      </rPr>
      <t xml:space="preserve"> Se avanzó con 5 APs en análisis de integridad con base en datos de VOC filtro fino y filtro grueso y talleres conjuntos con las AP y actores asociados, producto de esto se obtiene el análisis final del DNMI Cabo Manglares y el PNN Utría, mientras que el ANU Los Estoraques y el SFPPA están en fase final de elaboración. Evidencia: IntegridadEcológica
</t>
    </r>
    <r>
      <rPr>
        <b/>
        <sz val="10"/>
        <rFont val="Arial Narrow"/>
        <family val="2"/>
      </rPr>
      <t>Divulgación de resultados monitoreo e investigación:</t>
    </r>
    <r>
      <rPr>
        <sz val="10"/>
        <rFont val="Arial Narrow"/>
        <family val="2"/>
      </rPr>
      <t xml:space="preserve"> En el último trimestre se ha trabajado sobre las primeras dos capas que se incluirán en la GDB institucional de monitoreo e investigación. En este sentido, se generó la primera capa tipo punto, donde se estructuraron uno a uno cada indicador validado por cada dirección territorial y una segunda capa que contiene la información relacional de cuantos de los VOC a nivel nacional cuentan con programa de monitoreo, dichas capas se construyeron con sus respectivos catálogos de objetos y se pueden encontrar en el drive tanto la GDB como los respectivos catálogos. https://experience.arcgis.com/experience/a344b1f0e5624e7483e389c34ae17bca/?draft=true  
Evidencia: Experiencias&amp;GDB-20221130T150816Z-001
</t>
    </r>
    <r>
      <rPr>
        <b/>
        <sz val="10"/>
        <rFont val="Arial Narrow"/>
        <family val="2"/>
      </rPr>
      <t xml:space="preserve">Se realizó mediante memorando a las Direcciones Territoriales los informes de monitoreo e investigación </t>
    </r>
    <r>
      <rPr>
        <sz val="10"/>
        <rFont val="Arial Narrow"/>
        <family val="2"/>
      </rPr>
      <t xml:space="preserve">de las áreas protegidas, con el objeto de verificar los avances anuales en la compilación y análisis de información de investigación y monitoreo. Relacionado con lo anterior se elaboraron y remitieron los siguientes documentos “Guía para elaborar informes de investigación y monitoreo en Parques Nacionales Naturales de Colombia” y “Guía para reportar indicadores asociados a la implementación de acciones de investigación y monitoreo para el plan de acción anual 2022” Evidencia: SolicitainformesInves&amp;Mon                                                                                                                                                                                                                                                                                           </t>
    </r>
    <r>
      <rPr>
        <b/>
        <sz val="10"/>
        <rFont val="Arial Narrow"/>
        <family val="2"/>
      </rPr>
      <t xml:space="preserve">Nota: </t>
    </r>
    <r>
      <rPr>
        <sz val="10"/>
        <rFont val="Arial Narrow"/>
        <family val="2"/>
      </rPr>
      <t xml:space="preserve"> Es de anotar que se adjuntan evidencias de finales del mes de agosto, dado que las mismas surgieron despúes del segundo reporte de mapa de riesgos y se pudieron reportaer en el mismo.</t>
    </r>
  </si>
  <si>
    <r>
      <rPr>
        <b/>
        <sz val="11"/>
        <rFont val="Arial Narrow"/>
        <family val="2"/>
      </rPr>
      <t>DTCA</t>
    </r>
    <r>
      <rPr>
        <sz val="11"/>
        <rFont val="Arial Narrow"/>
        <family val="2"/>
      </rPr>
      <t>: La Dirección Territorial Caribe, por solicitud previa del PNN CRSB, asigna por ORFEO las solicitudes de trámite de permiso para adelantar labores de adecuación reposición o mejoras a las construcciones  ya existentes en el PNN Corales del Rosario y San Bernardo para el cumplimiento de las etapas propias del trámite al profesional correspondiente.Se reportan 16  transacciones Evidencia:  Evidencia Acción de Control- REPORTE DE ORFEO DEL LIDER DEL EQUIPO DE APOYO JURIDICO DE LA DTCA.</t>
    </r>
  </si>
  <si>
    <r>
      <rPr>
        <b/>
        <sz val="10"/>
        <rFont val="Arial Narrow"/>
        <family val="2"/>
      </rPr>
      <t>1. PNN Catatumbo</t>
    </r>
    <r>
      <rPr>
        <sz val="10"/>
        <rFont val="Arial Narrow"/>
        <family val="2"/>
      </rPr>
      <t xml:space="preserve">: Se complementa la información con acta de reunión donde se socializo el PECDNS con el Departamento de Norte de Santander.  Actividad realizada con la Gobernación del departamento Norte de Santander CORPONOR y CDGRD. Se adjunta acta de reunión de fecha 11 de Noviembre de 2022 (Acta de Socialización Gestión de Emergencias). (Avance 20%) 
</t>
    </r>
    <r>
      <rPr>
        <b/>
        <sz val="10"/>
        <rFont val="Arial Narrow"/>
        <family val="2"/>
      </rPr>
      <t xml:space="preserve">2. PNN Cocuy: </t>
    </r>
    <r>
      <rPr>
        <sz val="10"/>
        <rFont val="Arial Narrow"/>
        <family val="2"/>
      </rPr>
      <t xml:space="preserve">Se adjunta 13 archivos donde se evidencia la socialización realizada a (10 municipios) los municipios que integran el AP y a los departamentos que hacen parte de la misma (3 departamentos). Anexos: 13 archivos en PDF con las socializaciones realizadas a Municipios y Departamentos. ( Avance 20%) 
</t>
    </r>
    <r>
      <rPr>
        <b/>
        <sz val="10"/>
        <rFont val="Arial Narrow"/>
        <family val="2"/>
      </rPr>
      <t xml:space="preserve">3. AUN Estoraques: </t>
    </r>
    <r>
      <rPr>
        <sz val="10"/>
        <rFont val="Arial Narrow"/>
        <family val="2"/>
      </rPr>
      <t xml:space="preserve">Se complementa la información con acta de reunión donde se socializó el PECDNS con el Departamento de Norte de Santander. Actividad realizada con la Gobernación del departamento Norte de Santander CORPONOR y CDGRD. Se adjunta acta de reunión de fecha 11 de Noviembre de 2022.. (Avance 20%) .
</t>
    </r>
    <r>
      <rPr>
        <b/>
        <sz val="10"/>
        <rFont val="Arial Narrow"/>
        <family val="2"/>
      </rPr>
      <t>4. SFF Guanenta</t>
    </r>
    <r>
      <rPr>
        <sz val="10"/>
        <rFont val="Arial Narrow"/>
        <family val="2"/>
      </rPr>
      <t xml:space="preserve">: En el segundo cuatrimestre de 2022 se dio cumplimiento a la acción con las evidencias aportadas. No se adjunta evidencias en este reporte. (Actividad realizada) 20%.
</t>
    </r>
    <r>
      <rPr>
        <b/>
        <sz val="10"/>
        <rFont val="Arial Narrow"/>
        <family val="2"/>
      </rPr>
      <t>5. SFF Iguaque</t>
    </r>
    <r>
      <rPr>
        <sz val="10"/>
        <rFont val="Arial Narrow"/>
        <family val="2"/>
      </rPr>
      <t xml:space="preserve">: En el segundo cuatrimestre de 2022 se dio cumplimiento a la acción con las evidencias aportadas. No se adjunta evidencias en este reporte. (Actividad realizada) 20%.
</t>
    </r>
    <r>
      <rPr>
        <b/>
        <sz val="10"/>
        <rFont val="Arial Narrow"/>
        <family val="2"/>
      </rPr>
      <t>6. PNN Pisba</t>
    </r>
    <r>
      <rPr>
        <sz val="10"/>
        <rFont val="Arial Narrow"/>
        <family val="2"/>
      </rPr>
      <t xml:space="preserve">: En el segundo cuatrimestre de 2022 se dio cumplimiento a la acción con las evidencias aportadas. No se adjunta evidencias en este reporte. (Actividad realizada) 20%. 
</t>
    </r>
    <r>
      <rPr>
        <b/>
        <sz val="10"/>
        <rFont val="Arial Narrow"/>
        <family val="2"/>
      </rPr>
      <t>7. PNN Yariguies</t>
    </r>
    <r>
      <rPr>
        <sz val="10"/>
        <rFont val="Arial Narrow"/>
        <family val="2"/>
      </rPr>
      <t xml:space="preserve">: Se adjuntan documentos complementarios de socialización a los municipios del Área Protegida; 2 actas de reunión municipio de San Vicente de Chucuri y El Carmen de Chucuri. Así mismo se aporta 1 lista de asistencia de socialización  al municipio de Santa Helena del Opon. No se aporta evidencias de socialización al Departamento. ( Se anexan documentos con fecha agosto de 2022 debido a que por fecha del reporte anterior no permitio el aporte de las mismas)  </t>
    </r>
    <r>
      <rPr>
        <b/>
        <sz val="10"/>
        <rFont val="Arial Narrow"/>
        <family val="2"/>
      </rPr>
      <t>(Avance 20%)</t>
    </r>
    <r>
      <rPr>
        <sz val="10"/>
        <rFont val="Arial Narrow"/>
        <family val="2"/>
      </rPr>
      <t xml:space="preserve">
</t>
    </r>
    <r>
      <rPr>
        <b/>
        <sz val="10"/>
        <rFont val="Arial Narrow"/>
        <family val="2"/>
      </rPr>
      <t>8. PNN Tama</t>
    </r>
    <r>
      <rPr>
        <sz val="10"/>
        <rFont val="Arial Narrow"/>
        <family val="2"/>
      </rPr>
      <t>: Socialización del PECDNS con el Departamento de Norte de Santander.  Actividad realizada con la Gobernación del departamento Norte de Santander CORPONOR y CDGRD. Se adjunta  acta de reunión de fecha 11 de Noviembre de 2022. Así mismo Se adjunta oficio de socialización del PECDNS al municipio de Cubara N. S. Anexos: 1. OFICIO PECDN radicado en Cubara .- 2. Acta de Socialización Gestión de Emergencias. ( Avance 20%)</t>
    </r>
  </si>
  <si>
    <t>PNN CATATUMBO BARI 20%
PNN COCUY 20%
AUN ESTORAQUES 20%
SFF GUANENTA ALTO RIO FONCE 20%
SFF IGUAQUE: 20%
PNN PISBA 20%
PNN SERRANIA YARIGUIES 20%
PNN TAMA 20%</t>
  </si>
  <si>
    <t xml:space="preserve">PNN Complejo volcánico Doña Juana:25%
PNN Cueva De Los Guacharos:50%
PNN Las Hermosas: 50%
PNN Las Orquídeas :50%
PNN Los Nevados: 50%
PNN Nevado Del Huila: 25%
PNN Purace: 50%
PNN Selva De Florencia: 50% 
PNN Tatamá: 50%
SFF Galeras:25%
SFF Isla De La Corota: 50%
SFF Otún Quimbaya: 50% </t>
  </si>
  <si>
    <r>
      <rPr>
        <b/>
        <sz val="10"/>
        <color theme="1"/>
        <rFont val="Arial Narrow"/>
        <family val="2"/>
      </rPr>
      <t>1. PNN Complejo volcánico Doña Juana:</t>
    </r>
    <r>
      <rPr>
        <sz val="10"/>
        <color theme="1"/>
        <rFont val="Arial Narrow"/>
        <family val="2"/>
      </rPr>
      <t xml:space="preserve"> El PECDNS fue  aprobado la actualización del Plan de Emergencia y Contingencia por la oficina de Gestión del Riesgo con  memorando 20221500002273 del 10 de octubre de 2022. La socialización del PECDNS con las instancias territoriales del SNGRD  se gestionó y se  desarrolló el  17 de noviembre la reunión de socialización con el municipio de San Bernardo - Nariño. Evidencias: 1. Correos Instancias Territoriales Socialización PECDNS, 2. Acta socialización PECDNS  San Bernardo PNN CVDJC.pdf
</t>
    </r>
    <r>
      <rPr>
        <b/>
        <sz val="10"/>
        <color theme="1"/>
        <rFont val="Arial Narrow"/>
        <family val="2"/>
      </rPr>
      <t xml:space="preserve">2. PNN Cueva de Los Guacharos: </t>
    </r>
    <r>
      <rPr>
        <sz val="10"/>
        <color theme="1"/>
        <rFont val="Arial Narrow"/>
        <family val="2"/>
      </rPr>
      <t xml:space="preserve">El PECDNS fue devuelto por la OGR y se encuentra en proceso de ajuste. Evidencias: Orfeo 20221500002303 solicitud de ajustas PECDNS GUA
3. PNN Las Hermosas: El PECDNS fue remitido desde el GR-DTAO a OGR-NC día 11 de octubre de 2022 con memorando 20226120001523, se recibió ORFEO el 18-10-2022, el cual contiene oficio con comentarios de ajuste mediante radicado 20221500002313. EL PECDNS se encuentra en revisión por parte del equipo del AP. Evidencias: 120226120001523_00002 remi OGR PECDNS HER y orfeo 20221500002313 solic ajustes PECDNS HER.
</t>
    </r>
    <r>
      <rPr>
        <b/>
        <sz val="10"/>
        <color theme="1"/>
        <rFont val="Arial Narrow"/>
        <family val="2"/>
      </rPr>
      <t xml:space="preserve">4. PNN Las Orquídeas: </t>
    </r>
    <r>
      <rPr>
        <sz val="10"/>
        <color theme="1"/>
        <rFont val="Arial Narrow"/>
        <family val="2"/>
      </rPr>
      <t xml:space="preserve">El PECDNS aún se encuentra en ajustes por parte del AP según las observaciones realizadas por NC y DTAO por consiguiente no se ha socializado ante las entidades presentes en la zona. Evidencias: no aplica
</t>
    </r>
    <r>
      <rPr>
        <b/>
        <sz val="10"/>
        <color theme="1"/>
        <rFont val="Arial Narrow"/>
        <family val="2"/>
      </rPr>
      <t>5. PNN Los Nevados:</t>
    </r>
    <r>
      <rPr>
        <sz val="10"/>
        <color theme="1"/>
        <rFont val="Arial Narrow"/>
        <family val="2"/>
      </rPr>
      <t xml:space="preserve"> El 18 de octubre de 2022 a través del MEMORANDO radicado 20221500002323 se recibe el Plan de emergencias y contingencias por desastres naturales y socio naturales del PNN Los Nevados aprobado por la Oficina Gestión del Riesgo. Socialización del Plan de Emergencias del PNN Los Nevados ante la Comisión departamental de incendios de cobertura vegetal del departamento de Risaralda integrada al CDGRD de Risaralda, actividad realizada el 2 de noviembre de 2022. Se realizó el día 09 de noviembre del 2022 la socialización Plan de Emergencias y Contingencias PEC del Parque Nacional Natural Los Nevados vía Meet con participación de personal del PNN Los Nevados, Alternativas viales, alcaldía de Murillo, Alcaldía de Villahermosa, bomberos voluntarios de Murillo y Líbano Tolima, Fundación Para La Conservación De La Vida Silvestre (FCV), Evidencias: 1. Plan Emergencias octubre 2022 aprobado; 2. Memo aprobación plan emergencias 2022, 3. Socialización PEC Comision de incendios Risaralda, 4. Socialización PEC Murillo; 
</t>
    </r>
    <r>
      <rPr>
        <b/>
        <sz val="10"/>
        <color theme="1"/>
        <rFont val="Arial Narrow"/>
        <family val="2"/>
      </rPr>
      <t>6. PNN Nevado Del Huila</t>
    </r>
    <r>
      <rPr>
        <sz val="10"/>
        <color theme="1"/>
        <rFont val="Arial Narrow"/>
        <family val="2"/>
      </rPr>
      <t xml:space="preserve">: Durante el periodo de reporte fue aprobado el PECDNS del PNN Nevado del Huila, mediante Memorando 20221500002213 con fecha del 3 de octubre de 2022, el Plan fue socializado con integrantes del CDGRD del Tolima y en CMGRD en el Municipio de Páez-Cauca. Evidencias: 1. Acta Socialización PEC Tolima 2_11_2022.   2. Acta_9_CMGRD__Páez_Socialización_PEC_NHU_18 OCTUBRE 2022
</t>
    </r>
    <r>
      <rPr>
        <b/>
        <sz val="10"/>
        <color theme="1"/>
        <rFont val="Arial Narrow"/>
        <family val="2"/>
      </rPr>
      <t>7. PNN Puracé: PNN Puracé:</t>
    </r>
    <r>
      <rPr>
        <sz val="10"/>
        <color theme="1"/>
        <rFont val="Arial Narrow"/>
        <family val="2"/>
      </rPr>
      <t xml:space="preserve"> El PNN Puracé socializó el PECDNS aprobado ante el Comité municipal de Gestión del Riesgo del municipio de San Sebastián, Cauca.  Evidencias: lista-de-asistencia-reunión socialización PECDNS Mpio San Sebastián_9 nov 2022
</t>
    </r>
    <r>
      <rPr>
        <b/>
        <sz val="10"/>
        <color theme="1"/>
        <rFont val="Arial Narrow"/>
        <family val="2"/>
      </rPr>
      <t xml:space="preserve">8. PNN Selva De Florencia: </t>
    </r>
    <r>
      <rPr>
        <sz val="10"/>
        <color theme="1"/>
        <rFont val="Arial Narrow"/>
        <family val="2"/>
      </rPr>
      <t xml:space="preserve"> El PECDNS fue aprobado con 20221500002023 APROBADO SFL 14 sep 22, se solicitó los espacios de socialización y se espera realizarla antes del término de la vigencia.  Evidencia: 1. Orfeo 20221500002023 APROBADO SFL 14 sep 22.pdf
</t>
    </r>
    <r>
      <rPr>
        <b/>
        <sz val="10"/>
        <color theme="1"/>
        <rFont val="Arial Narrow"/>
        <family val="2"/>
      </rPr>
      <t xml:space="preserve">9. PNN Tatamá: </t>
    </r>
    <r>
      <rPr>
        <sz val="10"/>
        <color theme="1"/>
        <rFont val="Arial Narrow"/>
        <family val="2"/>
      </rPr>
      <t xml:space="preserve">El PECDNS fue remitido a la OGR con orfeo 20226120001473 del 28 de Sept 2022, se recibe aprobación 29 noviembre con orfeo  20221500145623.  Evidencias: 120226120001473_Remi OGRD PECDNS TAT, 20221500145623 aprobado PECDNS TAT.
</t>
    </r>
    <r>
      <rPr>
        <b/>
        <sz val="10"/>
        <color theme="1"/>
        <rFont val="Arial Narrow"/>
        <family val="2"/>
      </rPr>
      <t>10. SFF Galeras:</t>
    </r>
    <r>
      <rPr>
        <sz val="10"/>
        <color theme="1"/>
        <rFont val="Arial Narrow"/>
        <family val="2"/>
      </rPr>
      <t xml:space="preserve"> 7 espacios de socialización del Plan de Emergencias con Centros Educativos del municipio de Yacuanquer y 3 espacios de socialización ante la DAGRD de la Gobernación de Nariño, municipio de Pasto y CMGRD de los municipios de La Florida, Nariño, Yacuanquer ,  Consacá y Sandoná. Anexo 1. Memorias espacios de socialización con actores.
</t>
    </r>
    <r>
      <rPr>
        <b/>
        <sz val="10"/>
        <color theme="1"/>
        <rFont val="Arial Narrow"/>
        <family val="2"/>
      </rPr>
      <t>11. SFF Isla de La Corota</t>
    </r>
    <r>
      <rPr>
        <sz val="10"/>
        <color theme="1"/>
        <rFont val="Arial Narrow"/>
        <family val="2"/>
      </rPr>
      <t xml:space="preserve">: Se gestionó una reunión para socializar las situaciones relacionadas a gestión del riesgo de desastres del SFIC, con instituciones con la presencia de procuraduría y personería de Pasto. Se da a conocer principalmente la situación de amenaza por aglomeración de personas y la solicitud de apoyo y coordinación para temporada alta de visitantes. La reunión la convoca Alcaldía de Pasto. El PECDNS fue aprobado por la OGR con Orfeo 20221500145573. Evidencias: 1. Orfeo aprobación PECDNS SFCOR; 2. Acta No 12_Reunión Interinstitucional PECDNS SFIC_08_11_2022
</t>
    </r>
    <r>
      <rPr>
        <b/>
        <sz val="10"/>
        <color theme="1"/>
        <rFont val="Arial Narrow"/>
        <family val="2"/>
      </rPr>
      <t>12. SFF Otún Quimbaya:</t>
    </r>
    <r>
      <rPr>
        <sz val="10"/>
        <color theme="1"/>
        <rFont val="Arial Narrow"/>
        <family val="2"/>
      </rPr>
      <t xml:space="preserve"> Durante el segundo semestre del 2022 se realizó la Socialización del plan de emergencia aprobado para el SFFOQ ante las instancias territoriales como lo son el Consejo Municipal de Gestión de Riesgo del municipio de Pereira ( Septiembre 21) y ante la comisión de incendios ( Octubre 5) Anexo 1. Lista de asistencia DIGER Anexo 2. Lista de Asistencia Comisión de Incendios </t>
    </r>
  </si>
  <si>
    <r>
      <rPr>
        <b/>
        <sz val="10"/>
        <color theme="1"/>
        <rFont val="Arial Narrow"/>
        <family val="2"/>
      </rPr>
      <t>1. PNN Complejo volcánico Doña Juana:</t>
    </r>
    <r>
      <rPr>
        <sz val="10"/>
        <color theme="1"/>
        <rFont val="Arial Narrow"/>
        <family val="2"/>
      </rPr>
      <t xml:space="preserve"> El PECDNS fue  aprobado la actualización del Plan de Emergencia y Contingencia por la oficina de Gestión del Riesgo con  memorando 20221500002273 del 10 de octubre de 2022. La socialización del PECDNS con todos los ajustes previo al envío para su aprobación se realizó al equipo de funcionarios y contratistas en el mes de agosto, pero  como una de las acciones de la implementación se realizó invitación para la socialización del Plan  de emergencia y contingencia aprobado con todo el equipo del PNN  el día 30 de noviembre. Evidencias:1. Invitación socialización PECDNS aprobado, 2. Asistencia Socialización PECDNSN Equipo del PNN CVDJC NOV 30. 3.Acta socialización PECDNS PNN CVDJC.
</t>
    </r>
    <r>
      <rPr>
        <b/>
        <sz val="10"/>
        <color theme="1"/>
        <rFont val="Arial Narrow"/>
        <family val="2"/>
      </rPr>
      <t xml:space="preserve">2. PNN Cueva de Los Guacharos: </t>
    </r>
    <r>
      <rPr>
        <sz val="10"/>
        <color theme="1"/>
        <rFont val="Arial Narrow"/>
        <family val="2"/>
      </rPr>
      <t xml:space="preserve">El PECDNS fue devuelto por la OGR y se encuentra en proceso de ajuste. Evidencias: Orfeo 20221500002303 solicitud de ajustas PECDNS GUA
</t>
    </r>
    <r>
      <rPr>
        <b/>
        <sz val="10"/>
        <color theme="1"/>
        <rFont val="Arial Narrow"/>
        <family val="2"/>
      </rPr>
      <t>3. PNN Las Hermosas</t>
    </r>
    <r>
      <rPr>
        <sz val="10"/>
        <color theme="1"/>
        <rFont val="Arial Narrow"/>
        <family val="2"/>
      </rPr>
      <t xml:space="preserve">: El PECDNS fue remitido desde el GR-DTAO a OGR-NC día 11 de octubre de 2022 con memorando 20226120001523, se recibió ORFEO el 18-10-2022, el cual contiene oficio con comentarios de ajuste mediante radicado 20221500002313. EL PECDNS se encuentra en revisión por parte del equipo del AP. Evidencias: 120226120001523_00002 remi OGR PECDNS HER y orfeo 20221500002313 solic ajustes PECDNS HER.
</t>
    </r>
    <r>
      <rPr>
        <b/>
        <sz val="10"/>
        <color theme="1"/>
        <rFont val="Arial Narrow"/>
        <family val="2"/>
      </rPr>
      <t>4.  PNN Las Orquídeas</t>
    </r>
    <r>
      <rPr>
        <sz val="10"/>
        <color theme="1"/>
        <rFont val="Arial Narrow"/>
        <family val="2"/>
      </rPr>
      <t xml:space="preserve">: El PECDNS aún se encuentra en ajustes por parte del AP según las observaciones realizadas por NC y DTAO, sin embargo,  en seguimiento  anterior se reportó la socialización realizada con el equipo en  mayo de 2022. Evidencias: No aplica
</t>
    </r>
    <r>
      <rPr>
        <b/>
        <sz val="10"/>
        <color theme="1"/>
        <rFont val="Arial Narrow"/>
        <family val="2"/>
      </rPr>
      <t>5. PNN Los Nevados</t>
    </r>
    <r>
      <rPr>
        <sz val="10"/>
        <color theme="1"/>
        <rFont val="Arial Narrow"/>
        <family val="2"/>
      </rPr>
      <t xml:space="preserve">: Tal como se reportó en el seguimiento anterior, en espacio de comité local del equipo de trabajo del PNN Los Nevados  ya  realizó y reportó  la socialización  del Plan de Emergencias del PNN Los Nevados vigente para la fecha, el mismo que  fue el aprobado con orfeo 20221500002323.  Evidencias :1. Memo aprobación plan emergencias 2022.
</t>
    </r>
    <r>
      <rPr>
        <b/>
        <sz val="10"/>
        <color theme="1"/>
        <rFont val="Arial Narrow"/>
        <family val="2"/>
      </rPr>
      <t>6. PNN Nevado del Huila</t>
    </r>
    <r>
      <rPr>
        <sz val="10"/>
        <color theme="1"/>
        <rFont val="Arial Narrow"/>
        <family val="2"/>
      </rPr>
      <t xml:space="preserve">: Durante el periodo de reporte fue aprobado el PECDNS del PNN Nevado del Huila, mediante Memorando 20221500002213 con fecha del 3 de octubre de 2022, se realizaron dos socializaciones del PECDNS  al interior del equipo de trabajo, una fue previa a la aprobación del Plan y otra aprobado desarrollando una nueva sesión de socialización con todo el equipo de trabajo Evidencias: 1. Socialización Preliminar PECDNS Septiembre Equipo NHU.   2. Acta Socialización PECDNS Definitivo Equipo del PNN NHU. 3. Orfeo 20221500002213Aprobado PECDNS NHU.pdf
</t>
    </r>
    <r>
      <rPr>
        <b/>
        <sz val="10"/>
        <color theme="1"/>
        <rFont val="Arial Narrow"/>
        <family val="2"/>
      </rPr>
      <t>7. PNN Puracé</t>
    </r>
    <r>
      <rPr>
        <sz val="10"/>
        <color theme="1"/>
        <rFont val="Arial Narrow"/>
        <family val="2"/>
      </rPr>
      <t xml:space="preserve">: El PECDNS fue socializado y reportado en el anterior periodo, durante este cuatrimestre el equipo del PNN Puracé ha estado atendiendo las sugerencias y recomendaciones del PECDNS anteriormente socializado; especialmente sobre la situación de ola invernal que atraviesa el país; limitando algunos desplazamientos terrestres. Evidencias:  No aplica
</t>
    </r>
    <r>
      <rPr>
        <b/>
        <sz val="10"/>
        <color theme="1"/>
        <rFont val="Arial Narrow"/>
        <family val="2"/>
      </rPr>
      <t>8. PNN Selva de Florencia</t>
    </r>
    <r>
      <rPr>
        <sz val="10"/>
        <color theme="1"/>
        <rFont val="Arial Narrow"/>
        <family val="2"/>
      </rPr>
      <t xml:space="preserve">: El PECDNS fue aprobado con 20221500002023 APROBADO SFL 14 sep 22, se espera socializar nuevamente al equipo antes del término de la vigencia.  Evidencia: 1. Orfeo 20221500002023 APROBADO SFL 14 sep 22.pdf
</t>
    </r>
    <r>
      <rPr>
        <b/>
        <sz val="10"/>
        <color theme="1"/>
        <rFont val="Arial Narrow"/>
        <family val="2"/>
      </rPr>
      <t xml:space="preserve">9. PNN Tatamá: </t>
    </r>
    <r>
      <rPr>
        <sz val="10"/>
        <color theme="1"/>
        <rFont val="Arial Narrow"/>
        <family val="2"/>
      </rPr>
      <t xml:space="preserve">El PECDNS fue remitido a la OGR con orfeo 20226120001473 del 28 de Sept 2022, se recibe aprobación 29 noviembre con orfeo  20221500145623.  Evidencias: 120226120001473_Remi OGRD PECDNS TAT, 20221500145623 aprobado PECDNS TAT.
</t>
    </r>
    <r>
      <rPr>
        <b/>
        <sz val="10"/>
        <color theme="1"/>
        <rFont val="Arial Narrow"/>
        <family val="2"/>
      </rPr>
      <t>10. SFF Galeras</t>
    </r>
    <r>
      <rPr>
        <sz val="10"/>
        <color theme="1"/>
        <rFont val="Arial Narrow"/>
        <family val="2"/>
      </rPr>
      <t xml:space="preserve">: Un espacio de socialización al equipo de trabajo del sector de Telpis y otro espacio de socialización al equipo de trabajo de funcionarios, profesionales y técnicos contratistas. Anexo 1. Espacios socialización al interior del AP.
</t>
    </r>
    <r>
      <rPr>
        <b/>
        <sz val="10"/>
        <color theme="1"/>
        <rFont val="Arial Narrow"/>
        <family val="2"/>
      </rPr>
      <t xml:space="preserve">11. SFF Isla de La Corota: </t>
    </r>
    <r>
      <rPr>
        <sz val="10"/>
        <color theme="1"/>
        <rFont val="Arial Narrow"/>
        <family val="2"/>
      </rPr>
      <t xml:space="preserve">El PECDNS fue aprobado por la OGR con Orfeo 20221500145573, la socialización al equipo del PNN se realizó el 16 de noviembre 2022..  Evidencias: Anexo 1. Orfeo aprobación PECDNS SFCOR, Anexo 2. Acta n° 6-Socialización, planeación y seguimiento SFIC_16.11.22.pdf.
</t>
    </r>
    <r>
      <rPr>
        <b/>
        <sz val="10"/>
        <color theme="1"/>
        <rFont val="Arial Narrow"/>
        <family val="2"/>
      </rPr>
      <t xml:space="preserve">12. SFF Otún Quimbaya: </t>
    </r>
    <r>
      <rPr>
        <sz val="10"/>
        <color theme="1"/>
        <rFont val="Arial Narrow"/>
        <family val="2"/>
      </rPr>
      <t>El pasado 7 de julio de 2022 Se recibe mediante memorando de ORFEO Nº 20221500001433 la aprobación del PECDNS para el SFFOQ el cual se socializa a el equipo del AP en reunión sostenida el 16 de septiembre. Evidencias: Anexo 1. Memorando Aprobación actualización Plan de Emergencias 2022; Anexo 2. ACTA SFFOQ Nº 07 16092022  Rev GTSA</t>
    </r>
  </si>
  <si>
    <t>PNN Complejo volcánico Doña Juana: 20%
PNN Cueva de Los Guacharos: 0%
PNN Las Hermosas:0%
PNN Las Orquídeas: 20% 
PNN Los Nevados: 20%
PNN Nevado Del Huila: 20%
PNN Puracé: 20%
PNN Selva De Florencia: 0%
PNN Tatamá: 0%
SFF Galeras: 20%
SFF Isla de La Corota: 20%
SFF Otún Quimbaya: 20%</t>
  </si>
  <si>
    <r>
      <rPr>
        <b/>
        <sz val="10"/>
        <rFont val="Arial Narrow"/>
        <family val="2"/>
      </rPr>
      <t xml:space="preserve">GGF: </t>
    </r>
    <r>
      <rPr>
        <sz val="10"/>
        <rFont val="Arial Narrow"/>
        <family val="2"/>
      </rPr>
      <t>16/08/2022</t>
    </r>
  </si>
  <si>
    <r>
      <rPr>
        <b/>
        <sz val="10"/>
        <rFont val="Arial Narrow"/>
        <family val="2"/>
      </rPr>
      <t xml:space="preserve">GGF: </t>
    </r>
    <r>
      <rPr>
        <sz val="10"/>
        <rFont val="Arial Narrow"/>
        <family val="2"/>
      </rPr>
      <t>23/11/2022</t>
    </r>
  </si>
  <si>
    <r>
      <rPr>
        <b/>
        <sz val="10"/>
        <rFont val="Arial Narrow"/>
        <family val="2"/>
      </rPr>
      <t xml:space="preserve">GGF: </t>
    </r>
    <r>
      <rPr>
        <sz val="10"/>
        <rFont val="Arial Narrow"/>
        <family val="2"/>
      </rPr>
      <t xml:space="preserve">Se realizó la validación de los 5 indicadores de PAC establecidos por la Direccion del Tesoro Nacional según la Circular Externa 02 de enero 02 de 2020 del Ministerio de Hacienda y Crédito Público, para la aprobación del PAC a ejecutar la vigencia 2022, estableciendo un control y compromisos para la correcta ejecución de los recursos asignados y por asignar de manera mensual.
Esta actividad de seguimiento se realizó de manera detallada con cada Direccion Territorial de Parques Nacionales Naturales de Colombia. Evidencia: Se anexan las actas de los meses de septiembre, octubre, noviembre y diciembre evidencias corrrespondiente a DTAM, DTAN, DTCA, DTOR, DTPA y DTAO. 
</t>
    </r>
  </si>
  <si>
    <t>GGF: 100%</t>
  </si>
  <si>
    <r>
      <rPr>
        <b/>
        <sz val="10"/>
        <rFont val="Arial Narrow"/>
        <family val="2"/>
      </rPr>
      <t>GGF:</t>
    </r>
    <r>
      <rPr>
        <sz val="10"/>
        <rFont val="Arial Narrow"/>
        <family val="2"/>
      </rPr>
      <t xml:space="preserve"> 40,9%</t>
    </r>
  </si>
  <si>
    <r>
      <rPr>
        <b/>
        <sz val="10"/>
        <rFont val="Arial Narrow"/>
        <family val="2"/>
      </rPr>
      <t>GGF:</t>
    </r>
    <r>
      <rPr>
        <sz val="10"/>
        <rFont val="Arial Narrow"/>
        <family val="2"/>
      </rPr>
      <t>40%</t>
    </r>
  </si>
  <si>
    <r>
      <rPr>
        <b/>
        <sz val="10"/>
        <rFont val="Arial Narrow"/>
        <family val="2"/>
      </rPr>
      <t>GGF:</t>
    </r>
    <r>
      <rPr>
        <sz val="10"/>
        <rFont val="Arial Narrow"/>
        <family val="2"/>
      </rPr>
      <t xml:space="preserve"> Se lleva a cabo la actualización del normograma correspondiente al Grupo de Gestión Financiera, incluyendo la Directiva presidencial 08 de 2022, se anexa Normograma actualizado. 
Evidencia: Correo Actualización normograma GGF, Directiva Presidencial 08 del 17 de diciembre de 2022 y Normograma Actualizado-PGRF</t>
    </r>
  </si>
  <si>
    <r>
      <rPr>
        <b/>
        <sz val="10"/>
        <rFont val="Arial Narrow"/>
        <family val="2"/>
      </rPr>
      <t xml:space="preserve">GGF
DTCA -DTOR -DTAO - DTAM - DTPA - DTAN </t>
    </r>
    <r>
      <rPr>
        <sz val="10"/>
        <rFont val="Arial Narrow"/>
        <family val="2"/>
      </rPr>
      <t>22/11/2022</t>
    </r>
  </si>
  <si>
    <r>
      <rPr>
        <b/>
        <sz val="10"/>
        <rFont val="Arial Narrow"/>
        <family val="2"/>
      </rPr>
      <t>GGF:</t>
    </r>
    <r>
      <rPr>
        <sz val="10"/>
        <rFont val="Arial Narrow"/>
        <family val="2"/>
      </rPr>
      <t xml:space="preserve"> Se anexa el Informe técnico administrativo y financiero con corte al 30 de septiembre 2022, en el cual se evidencia en su numeral 13, el cumplimiento de la acción de control de este riesgo. </t>
    </r>
    <r>
      <rPr>
        <b/>
        <sz val="10"/>
        <rFont val="Arial Narrow"/>
        <family val="2"/>
      </rPr>
      <t>Evidencia:</t>
    </r>
    <r>
      <rPr>
        <sz val="10"/>
        <rFont val="Arial Narrow"/>
        <family val="2"/>
      </rPr>
      <t xml:space="preserve"> Informe Técnico Administrativo y Financiero septiembre 2022
</t>
    </r>
    <r>
      <rPr>
        <b/>
        <sz val="10"/>
        <rFont val="Arial Narrow"/>
        <family val="2"/>
      </rPr>
      <t xml:space="preserve">
DTCA:</t>
    </r>
    <r>
      <rPr>
        <sz val="10"/>
        <rFont val="Arial Narrow"/>
        <family val="2"/>
      </rPr>
      <t xml:space="preserve"> Se anexa informe técnico administrativo de la DTCA, con la verificación del numeral 13 del tercer trimestre 2022, con las firmas reglamentarias. Evidencia: Indicadores_informe administrativo y financiero dtca Septiembre.
</t>
    </r>
    <r>
      <rPr>
        <b/>
        <sz val="10"/>
        <rFont val="Arial Narrow"/>
        <family val="2"/>
      </rPr>
      <t xml:space="preserve">
DTOR: </t>
    </r>
    <r>
      <rPr>
        <sz val="10"/>
        <rFont val="Arial Narrow"/>
        <family val="2"/>
      </rPr>
      <t xml:space="preserve">Se genera el informe de ejecución presupuestal tanto de vigencia actual, como de las vigencias futuras y las reservas presupuestales. Anexo 1. informe tecnico adtrivo 3er trimestre 2022
</t>
    </r>
    <r>
      <rPr>
        <b/>
        <sz val="10"/>
        <rFont val="Arial Narrow"/>
        <family val="2"/>
      </rPr>
      <t xml:space="preserve">DTAO: </t>
    </r>
    <r>
      <rPr>
        <sz val="10"/>
        <rFont val="Arial Narrow"/>
        <family val="2"/>
      </rPr>
      <t>De acuerdo con el numeral 13, se revisa el presupuesto realizando la verificación en cada contrato en el momento en que se solicita la expedición del RPD para que la ejecución presupuestal quede dentro de la vigencia, se hace entrega del informe del tercer trimestre 2022</t>
    </r>
    <r>
      <rPr>
        <b/>
        <sz val="10"/>
        <rFont val="Arial Narrow"/>
        <family val="2"/>
      </rPr>
      <t xml:space="preserve">. Evidencias: INFORME TÉCNICO ADMINISTRATIVO Y FINANCIERO A SEPTIEMBRE 30 2022
</t>
    </r>
    <r>
      <rPr>
        <sz val="10"/>
        <rFont val="Arial Narrow"/>
        <family val="2"/>
      </rPr>
      <t xml:space="preserve">
</t>
    </r>
    <r>
      <rPr>
        <b/>
        <sz val="10"/>
        <rFont val="Arial Narrow"/>
        <family val="2"/>
      </rPr>
      <t xml:space="preserve">DTAM: </t>
    </r>
    <r>
      <rPr>
        <sz val="10"/>
        <rFont val="Arial Narrow"/>
        <family val="2"/>
      </rPr>
      <t xml:space="preserve">Se generan Informes técnicos administrativos y financieros con la verificación del numeral 13. </t>
    </r>
    <r>
      <rPr>
        <b/>
        <sz val="10"/>
        <rFont val="Arial Narrow"/>
        <family val="2"/>
      </rPr>
      <t>Anexo 1 Criterios SEPTIEMBRE, Anexo 2 Criterios OCTUBRE</t>
    </r>
    <r>
      <rPr>
        <sz val="10"/>
        <rFont val="Arial Narrow"/>
        <family val="2"/>
      </rPr>
      <t xml:space="preserve">
</t>
    </r>
    <r>
      <rPr>
        <b/>
        <sz val="10"/>
        <rFont val="Arial Narrow"/>
        <family val="2"/>
      </rPr>
      <t xml:space="preserve">DTPA: </t>
    </r>
    <r>
      <rPr>
        <sz val="10"/>
        <rFont val="Arial Narrow"/>
        <family val="2"/>
      </rPr>
      <t>Se generan Informes técnicos administrativos y financieros con la verificación del numeral 13. Anexo 1 Criterios SEPTIEMBRE.</t>
    </r>
    <r>
      <rPr>
        <b/>
        <sz val="10"/>
        <rFont val="Arial Narrow"/>
        <family val="2"/>
      </rPr>
      <t xml:space="preserve"> Evidencia: 1_Informe administrativo y financiero 3er TRIMESTRE 2022</t>
    </r>
    <r>
      <rPr>
        <sz val="10"/>
        <rFont val="Arial Narrow"/>
        <family val="2"/>
      </rPr>
      <t xml:space="preserve">
</t>
    </r>
    <r>
      <rPr>
        <b/>
        <sz val="10"/>
        <rFont val="Arial Narrow"/>
        <family val="2"/>
      </rPr>
      <t xml:space="preserve">
DTAN: :</t>
    </r>
    <r>
      <rPr>
        <sz val="10"/>
        <rFont val="Arial Narrow"/>
        <family val="2"/>
      </rPr>
      <t>Se adjunta informe técnico adminsitrativo y financiero  con el cumplimiento de los criterios de periodicidad, El informe contiene los avances del tercer trimestre acumulado de la ejecución presupuestal 2022, evidenciando la ejecucion acomulada en compromisos de la siguiente manera: avance funcionamiento del 97.37%, en inversión del 76.58% y en FONAM del 39.69%, para una ejecucion total acomulada del 79.19%. Con respecto a las reservas presupuestales 2021 se encuentran pagas el 91.95 % y cuentas por pagar 2021 el 100%. Se puede evidenciar también el cumplimiento de 12 indicadores y el cumplimiento parcial de 1 indicador de seguimiento presupuestal con su correspondiente calificación</t>
    </r>
    <r>
      <rPr>
        <b/>
        <sz val="10"/>
        <rFont val="Arial Narrow"/>
        <family val="2"/>
      </rPr>
      <t>.ANEXOS: Anexo 1 Criterios INDICADORES ADM Y FINANC _PPTO Corte JULIO-SEPTIEMBRE 2022.</t>
    </r>
  </si>
  <si>
    <r>
      <rPr>
        <b/>
        <sz val="10"/>
        <rFont val="Arial Narrow"/>
        <family val="2"/>
      </rPr>
      <t>GGF:</t>
    </r>
    <r>
      <rPr>
        <sz val="10"/>
        <rFont val="Arial Narrow"/>
        <family val="2"/>
      </rPr>
      <t xml:space="preserve"> Se realizó el diligenciamiento del drive de liquidaciones correspondiente a los meses de agosto, septiembre, octubre y noviembre de 2022. Evidencia:
Anexo: DRIVE LIQUIDACIONES NIVEL CENTRAL a noviembre 2022. 	 
</t>
    </r>
    <r>
      <rPr>
        <b/>
        <sz val="10"/>
        <rFont val="Arial Narrow"/>
        <family val="2"/>
      </rPr>
      <t>DTPA:</t>
    </r>
    <r>
      <rPr>
        <sz val="10"/>
        <rFont val="Arial Narrow"/>
        <family val="2"/>
      </rPr>
      <t xml:space="preserve"> Se realizó el diligenciamiento de la base de datos de liquidaciones de impuestos y registro de deducciones, con la información pertinente de los meses de agosto, septiembre de 2022, Evidencia:
4. Liquidacion_deducciones_agosto_2022
5. Liquidacion_deducciones_septiembre_2022
6. Listado consulta de deducciones Octubre
</t>
    </r>
    <r>
      <rPr>
        <b/>
        <sz val="10"/>
        <rFont val="Arial Narrow"/>
        <family val="2"/>
      </rPr>
      <t>DTAO:</t>
    </r>
    <r>
      <rPr>
        <sz val="10"/>
        <rFont val="Arial Narrow"/>
        <family val="2"/>
      </rPr>
      <t xml:space="preserve"> Se realiza el diligenciamiento de la base de drive de liquidación de impuestos actualizada a 30 de noviembre de 2022
Evidencias: bases de datos DRIVE liquidación de impuestos a noviembre 2022 DTAO"
</t>
    </r>
    <r>
      <rPr>
        <b/>
        <sz val="10"/>
        <rFont val="Arial Narrow"/>
        <family val="2"/>
      </rPr>
      <t>DTAM:</t>
    </r>
    <r>
      <rPr>
        <sz val="10"/>
        <rFont val="Arial Narrow"/>
        <family val="2"/>
      </rPr>
      <t xml:space="preserve"> Adjunta tabla de liquidación de contratistas y proveedores
07. CEN FONAM deducciones julio 2022
07. CEN GN deducciones julio 2022
08. CEN FONAM deducciones agosto 2022
08. CEN GN deducciones agosto 2022
09. CEN FONAM deducciones septiembre 2022
09. CEN GN deducciones septiembre 2022
10. CEN FONAM deducciones octubre 2022
10. CEN GN deducciones octubre 2022
TABLA LIQUIDACION DE CONTRATISTA 
TABLA LIQUIDACION PROVEEDORES 2022
</t>
    </r>
    <r>
      <rPr>
        <b/>
        <sz val="10"/>
        <rFont val="Arial Narrow"/>
        <family val="2"/>
      </rPr>
      <t>DTAN:</t>
    </r>
    <r>
      <rPr>
        <sz val="10"/>
        <rFont val="Arial Narrow"/>
        <family val="2"/>
      </rPr>
      <t xml:space="preserve"> Se adjuntan base de datos Drive de los pagos efectuados a proveedores y contratistas correspondiente a los meses de julio, agosto, septiembre y octubre de 2022. 
1.	BASE DE DATOS DESCUENTOS RETENCION - DRIVE JULIO
2.	BASE DE DATOS DESCUENTOS RETENCION - DRIVE AGOSTO
3.	BASE DE DATOS DESCUENTOS RETENCION - DRIVE SEPTIEMBRE
4.	BASE DE DATOS DESCUENTOS RETENCION - DRIVE OCTUBRE
</t>
    </r>
    <r>
      <rPr>
        <b/>
        <sz val="10"/>
        <rFont val="Arial Narrow"/>
        <family val="2"/>
      </rPr>
      <t>DTCA:</t>
    </r>
    <r>
      <rPr>
        <sz val="10"/>
        <rFont val="Arial Narrow"/>
        <family val="2"/>
      </rPr>
      <t xml:space="preserve"> Se realizó el diligenciamiento de la base de datos de liquidaciones de  impuestos y registro de deducciones, con la información de abril a julio  de 2022. Anexo Base de datos liquidaciones
</t>
    </r>
    <r>
      <rPr>
        <b/>
        <sz val="10"/>
        <rFont val="Arial Narrow"/>
        <family val="2"/>
      </rPr>
      <t>DTOR:</t>
    </r>
    <r>
      <rPr>
        <sz val="10"/>
        <rFont val="Arial Narrow"/>
        <family val="2"/>
      </rPr>
      <t xml:space="preserve"> Se diligencia la base de Datos cargada en el DRIVE para liquidar las deducciones de Retenciones a contratistas y proveedores, la cual es consultada por el área de tesorería al momento de lanzar los pagos. Riesgo 31.1 Anexo 1. Liquidación impuestos_deduciones julio a septiembre.</t>
    </r>
  </si>
  <si>
    <r>
      <rPr>
        <b/>
        <sz val="10"/>
        <rFont val="Arial Narrow"/>
        <family val="2"/>
      </rPr>
      <t>GGF:</t>
    </r>
    <r>
      <rPr>
        <sz val="10"/>
        <rFont val="Arial Narrow"/>
        <family val="2"/>
      </rPr>
      <t xml:space="preserve">25%
</t>
    </r>
    <r>
      <rPr>
        <b/>
        <sz val="10"/>
        <rFont val="Arial Narrow"/>
        <family val="2"/>
      </rPr>
      <t>DTPA:</t>
    </r>
    <r>
      <rPr>
        <sz val="10"/>
        <rFont val="Arial Narrow"/>
        <family val="2"/>
      </rPr>
      <t xml:space="preserve"> 25%
</t>
    </r>
    <r>
      <rPr>
        <b/>
        <sz val="10"/>
        <rFont val="Arial Narrow"/>
        <family val="2"/>
      </rPr>
      <t xml:space="preserve">DTAO: </t>
    </r>
    <r>
      <rPr>
        <sz val="10"/>
        <rFont val="Arial Narrow"/>
        <family val="2"/>
      </rPr>
      <t xml:space="preserve">25%
</t>
    </r>
    <r>
      <rPr>
        <b/>
        <sz val="10"/>
        <rFont val="Arial Narrow"/>
        <family val="2"/>
      </rPr>
      <t>DTAM:</t>
    </r>
    <r>
      <rPr>
        <sz val="10"/>
        <rFont val="Arial Narrow"/>
        <family val="2"/>
      </rPr>
      <t xml:space="preserve"> 25%
</t>
    </r>
    <r>
      <rPr>
        <b/>
        <sz val="10"/>
        <rFont val="Arial Narrow"/>
        <family val="2"/>
      </rPr>
      <t>DTAN:</t>
    </r>
    <r>
      <rPr>
        <sz val="10"/>
        <rFont val="Arial Narrow"/>
        <family val="2"/>
      </rPr>
      <t xml:space="preserve"> 25%
</t>
    </r>
    <r>
      <rPr>
        <b/>
        <sz val="10"/>
        <rFont val="Arial Narrow"/>
        <family val="2"/>
      </rPr>
      <t>DTCA:</t>
    </r>
    <r>
      <rPr>
        <sz val="10"/>
        <rFont val="Arial Narrow"/>
        <family val="2"/>
      </rPr>
      <t xml:space="preserve"> 25%
</t>
    </r>
    <r>
      <rPr>
        <b/>
        <sz val="10"/>
        <rFont val="Arial Narrow"/>
        <family val="2"/>
      </rPr>
      <t>DTOR:</t>
    </r>
    <r>
      <rPr>
        <sz val="10"/>
        <rFont val="Arial Narrow"/>
        <family val="2"/>
      </rPr>
      <t xml:space="preserve"> 25%</t>
    </r>
  </si>
  <si>
    <r>
      <rPr>
        <b/>
        <sz val="10"/>
        <rFont val="Arial Narrow"/>
        <family val="2"/>
      </rPr>
      <t xml:space="preserve">GGF: </t>
    </r>
    <r>
      <rPr>
        <sz val="10"/>
        <rFont val="Arial Narrow"/>
        <family val="2"/>
      </rPr>
      <t>22/11/2022</t>
    </r>
  </si>
  <si>
    <r>
      <t xml:space="preserve">GGF: Para el periodo comprendido entre julio 1 y septiembre 30 de 2022, se han emitido 28 certificaciones y 4 alcances  correspondientes a recaudo de Fonam - Recurso 20 del proyecto "Administración de las áreas del sistema de Parques Nacionales Naturales y coordinación del Sistema Nacional de Àreas Protegidas – Otros grupos" y 3 certificaciones Fonam - Recurso 20 del proyecto "Tasas de Agua" para un total de 31 certficaciones de recurso 20 con destino a las diferentes territoriales.
De forma previa a la emisión de las certificaciones se realiza verificación del recaudo, la disponibilidad de los recursos y PAA 2022 con sus actualizaciones.
</t>
    </r>
    <r>
      <rPr>
        <b/>
        <sz val="10"/>
        <rFont val="Arial Narrow"/>
        <family val="2"/>
      </rPr>
      <t xml:space="preserve">Evidencia: tres carpetas
</t>
    </r>
    <r>
      <rPr>
        <sz val="10"/>
        <rFont val="Arial Narrow"/>
        <family val="2"/>
      </rPr>
      <t xml:space="preserve">
</t>
    </r>
    <r>
      <rPr>
        <b/>
        <sz val="10"/>
        <rFont val="Arial Narrow"/>
        <family val="2"/>
      </rPr>
      <t>JULIO:</t>
    </r>
    <r>
      <rPr>
        <sz val="10"/>
        <rFont val="Arial Narrow"/>
        <family val="2"/>
      </rPr>
      <t xml:space="preserve">
1. Certificaciones:13 (</t>
    </r>
    <r>
      <rPr>
        <b/>
        <sz val="10"/>
        <rFont val="Arial Narrow"/>
        <family val="2"/>
      </rPr>
      <t>DTCA:</t>
    </r>
    <r>
      <rPr>
        <sz val="10"/>
        <rFont val="Arial Narrow"/>
        <family val="2"/>
      </rPr>
      <t xml:space="preserve"> 8
                           </t>
    </r>
    <r>
      <rPr>
        <b/>
        <sz val="10"/>
        <rFont val="Arial Narrow"/>
        <family val="2"/>
      </rPr>
      <t xml:space="preserve">DTPA: </t>
    </r>
    <r>
      <rPr>
        <sz val="10"/>
        <rFont val="Arial Narrow"/>
        <family val="2"/>
      </rPr>
      <t xml:space="preserve">1
                           </t>
    </r>
    <r>
      <rPr>
        <b/>
        <sz val="10"/>
        <rFont val="Arial Narrow"/>
        <family val="2"/>
      </rPr>
      <t>DTAM:</t>
    </r>
    <r>
      <rPr>
        <sz val="10"/>
        <rFont val="Arial Narrow"/>
        <family val="2"/>
      </rPr>
      <t xml:space="preserve">1
                           </t>
    </r>
    <r>
      <rPr>
        <b/>
        <sz val="10"/>
        <rFont val="Arial Narrow"/>
        <family val="2"/>
      </rPr>
      <t>Corporativa:1</t>
    </r>
    <r>
      <rPr>
        <sz val="10"/>
        <rFont val="Arial Narrow"/>
        <family val="2"/>
      </rPr>
      <t xml:space="preserve">
                            </t>
    </r>
    <r>
      <rPr>
        <b/>
        <sz val="10"/>
        <rFont val="Arial Narrow"/>
        <family val="2"/>
      </rPr>
      <t>DTAO:1</t>
    </r>
    <r>
      <rPr>
        <sz val="10"/>
        <rFont val="Arial Narrow"/>
        <family val="2"/>
      </rPr>
      <t xml:space="preserve"> 
                            </t>
    </r>
    <r>
      <rPr>
        <b/>
        <sz val="10"/>
        <rFont val="Arial Narrow"/>
        <family val="2"/>
      </rPr>
      <t>DTOR:1</t>
    </r>
    <r>
      <rPr>
        <sz val="10"/>
        <rFont val="Arial Narrow"/>
        <family val="2"/>
      </rPr>
      <t xml:space="preserve">
2. Alcance: </t>
    </r>
    <r>
      <rPr>
        <b/>
        <sz val="10"/>
        <rFont val="Arial Narrow"/>
        <family val="2"/>
      </rPr>
      <t>DTAM</t>
    </r>
    <r>
      <rPr>
        <sz val="10"/>
        <rFont val="Arial Narrow"/>
        <family val="2"/>
      </rPr>
      <t xml:space="preserve"> 1
</t>
    </r>
    <r>
      <rPr>
        <b/>
        <sz val="10"/>
        <rFont val="Arial Narrow"/>
        <family val="2"/>
      </rPr>
      <t>AGOSTO</t>
    </r>
    <r>
      <rPr>
        <sz val="10"/>
        <rFont val="Arial Narrow"/>
        <family val="2"/>
      </rPr>
      <t>:
1. Certificaciones: 9 (</t>
    </r>
    <r>
      <rPr>
        <b/>
        <sz val="10"/>
        <rFont val="Arial Narrow"/>
        <family val="2"/>
      </rPr>
      <t>SSNA</t>
    </r>
    <r>
      <rPr>
        <sz val="10"/>
        <rFont val="Arial Narrow"/>
        <family val="2"/>
      </rPr>
      <t xml:space="preserve">: 2
                           </t>
    </r>
    <r>
      <rPr>
        <b/>
        <sz val="10"/>
        <rFont val="Arial Narrow"/>
        <family val="2"/>
      </rPr>
      <t>DTOR:</t>
    </r>
    <r>
      <rPr>
        <sz val="10"/>
        <rFont val="Arial Narrow"/>
        <family val="2"/>
      </rPr>
      <t xml:space="preserve"> 4
                           </t>
    </r>
    <r>
      <rPr>
        <b/>
        <sz val="10"/>
        <rFont val="Arial Narrow"/>
        <family val="2"/>
      </rPr>
      <t>DTAM:</t>
    </r>
    <r>
      <rPr>
        <sz val="10"/>
        <rFont val="Arial Narrow"/>
        <family val="2"/>
      </rPr>
      <t xml:space="preserve"> 2)
 2. Alcance: </t>
    </r>
    <r>
      <rPr>
        <b/>
        <sz val="10"/>
        <rFont val="Arial Narrow"/>
        <family val="2"/>
      </rPr>
      <t>DTCA:</t>
    </r>
    <r>
      <rPr>
        <sz val="10"/>
        <rFont val="Arial Narrow"/>
        <family val="2"/>
      </rPr>
      <t xml:space="preserve">1
</t>
    </r>
    <r>
      <rPr>
        <b/>
        <sz val="10"/>
        <rFont val="Arial Narrow"/>
        <family val="2"/>
      </rPr>
      <t>SEPTIEMBRE</t>
    </r>
    <r>
      <rPr>
        <sz val="10"/>
        <rFont val="Arial Narrow"/>
        <family val="2"/>
      </rPr>
      <t>:
1. Certificaciones: 9 (</t>
    </r>
    <r>
      <rPr>
        <b/>
        <sz val="10"/>
        <rFont val="Arial Narrow"/>
        <family val="2"/>
      </rPr>
      <t xml:space="preserve">DTCA: </t>
    </r>
    <r>
      <rPr>
        <sz val="10"/>
        <rFont val="Arial Narrow"/>
        <family val="2"/>
      </rPr>
      <t xml:space="preserve">3
                              </t>
    </r>
    <r>
      <rPr>
        <b/>
        <sz val="10"/>
        <rFont val="Arial Narrow"/>
        <family val="2"/>
      </rPr>
      <t>DTOR:</t>
    </r>
    <r>
      <rPr>
        <sz val="10"/>
        <rFont val="Arial Narrow"/>
        <family val="2"/>
      </rPr>
      <t xml:space="preserve"> 3
                              </t>
    </r>
    <r>
      <rPr>
        <b/>
        <sz val="10"/>
        <rFont val="Arial Narrow"/>
        <family val="2"/>
      </rPr>
      <t xml:space="preserve">DTAO: </t>
    </r>
    <r>
      <rPr>
        <sz val="10"/>
        <rFont val="Arial Narrow"/>
        <family val="2"/>
      </rPr>
      <t xml:space="preserve">1
                              </t>
    </r>
    <r>
      <rPr>
        <b/>
        <sz val="10"/>
        <rFont val="Arial Narrow"/>
        <family val="2"/>
      </rPr>
      <t>DTAM:</t>
    </r>
    <r>
      <rPr>
        <sz val="10"/>
        <rFont val="Arial Narrow"/>
        <family val="2"/>
      </rPr>
      <t xml:space="preserve"> 2)
2. Alcance:1- </t>
    </r>
    <r>
      <rPr>
        <b/>
        <sz val="10"/>
        <rFont val="Arial Narrow"/>
        <family val="2"/>
      </rPr>
      <t>DTCA:</t>
    </r>
    <r>
      <rPr>
        <sz val="10"/>
        <rFont val="Arial Narrow"/>
        <family val="2"/>
      </rPr>
      <t xml:space="preserve">1
2.1. Alcance:2- </t>
    </r>
    <r>
      <rPr>
        <b/>
        <sz val="10"/>
        <rFont val="Arial Narrow"/>
        <family val="2"/>
      </rPr>
      <t>DTAO:</t>
    </r>
    <r>
      <rPr>
        <sz val="10"/>
        <rFont val="Arial Narrow"/>
        <family val="2"/>
      </rPr>
      <t xml:space="preserve">1
</t>
    </r>
  </si>
  <si>
    <r>
      <rPr>
        <b/>
        <sz val="10"/>
        <rFont val="Arial Narrow"/>
        <family val="2"/>
      </rPr>
      <t xml:space="preserve">GGF: </t>
    </r>
    <r>
      <rPr>
        <sz val="10"/>
        <rFont val="Arial Narrow"/>
        <family val="2"/>
      </rPr>
      <t xml:space="preserve">Se remite formato de conciliacion e informe de seguimiento al Saldo de la CUN, donde se determinan la afectación generada por el proyecto de desincentivo de los recursos del Fonam de los meses de julio, agosto, septiembre y octubre, toda vez que las conciliaciones son remitidas a partir del insumo entregado por el MADS de manera mensual y de acuerdo a sus cierres contables. 
</t>
    </r>
    <r>
      <rPr>
        <b/>
        <sz val="10"/>
        <rFont val="Arial Narrow"/>
        <family val="2"/>
      </rPr>
      <t xml:space="preserve">Evidencias:  </t>
    </r>
    <r>
      <rPr>
        <sz val="10"/>
        <rFont val="Arial Narrow"/>
        <family val="2"/>
      </rPr>
      <t xml:space="preserve">
Informe de seguimiento a la afectación del saldo CUN- julio
Informe de seguimiento a la afectación del saldo CUN-  agosto
Informe de seguimiento a la afectación del saldo CUN-  septiembre
Informe de seguimiento a la afectación del saldo CUN-  octubre
Memorando desincentivo julio
Memorando desincentivo agosto
Memorando desincentivo septiembre y octubre</t>
    </r>
  </si>
  <si>
    <r>
      <rPr>
        <b/>
        <sz val="10"/>
        <rFont val="Arial Narrow"/>
        <family val="2"/>
      </rPr>
      <t>GGF:</t>
    </r>
    <r>
      <rPr>
        <sz val="10"/>
        <rFont val="Arial Narrow"/>
        <family val="2"/>
      </rPr>
      <t xml:space="preserve"> 31%</t>
    </r>
  </si>
  <si>
    <r>
      <rPr>
        <b/>
        <sz val="10"/>
        <rFont val="Arial Narrow"/>
        <family val="2"/>
      </rPr>
      <t xml:space="preserve">GGF: </t>
    </r>
    <r>
      <rPr>
        <sz val="10"/>
        <rFont val="Arial Narrow"/>
        <family val="2"/>
      </rPr>
      <t>90%</t>
    </r>
  </si>
  <si>
    <r>
      <rPr>
        <b/>
        <sz val="11"/>
        <rFont val="Arial Narrow"/>
        <family val="2"/>
      </rPr>
      <t xml:space="preserve">GGF: </t>
    </r>
    <r>
      <rPr>
        <sz val="11"/>
        <rFont val="Arial Narrow"/>
        <family val="2"/>
      </rPr>
      <t xml:space="preserve">Se presentaron novedades para registro en el portal bancario, las evidencias se relacionan en los orfeos Nos. 20224300015403, 20224300012973 y 20224300013003 
</t>
    </r>
    <r>
      <rPr>
        <b/>
        <sz val="11"/>
        <rFont val="Arial Narrow"/>
        <family val="2"/>
      </rPr>
      <t xml:space="preserve">Evidencia: </t>
    </r>
    <r>
      <rPr>
        <sz val="11"/>
        <rFont val="Arial Narrow"/>
        <family val="2"/>
      </rPr>
      <t xml:space="preserve">ASIGNACION TOKEN PERFIL PREPARADOR, FORMATO USUARIO CONSULTA BIBANA MARIN firmado, FORMATO USUARIO PREPARADOR - LEIDY MALDONADO firmado, MEMORANDO SOLICITUD REPOSICION DE TOKEN - PERFIL PREPARADOR, PERFIL APROBADOR NC LEIDY MALDONADO, PERFIL CONSULTA NC BIBIANAN MARIN.
</t>
    </r>
    <r>
      <rPr>
        <b/>
        <sz val="11"/>
        <rFont val="Arial Narrow"/>
        <family val="2"/>
      </rPr>
      <t xml:space="preserve">DTCA: </t>
    </r>
    <r>
      <rPr>
        <sz val="11"/>
        <rFont val="Arial Narrow"/>
        <family val="2"/>
      </rPr>
      <t xml:space="preserve">Para el periodo reportado no  se han presentado novedades para solicitar inactivacion en el portal bancario.
</t>
    </r>
    <r>
      <rPr>
        <b/>
        <sz val="11"/>
        <rFont val="Arial Narrow"/>
        <family val="2"/>
      </rPr>
      <t>DTPA</t>
    </r>
    <r>
      <rPr>
        <sz val="11"/>
        <rFont val="Arial Narrow"/>
        <family val="2"/>
      </rPr>
      <t xml:space="preserve">:  Se presentaron modificaiones para el usuario en portal bancario se relacionan en el orfeo No. 
</t>
    </r>
    <r>
      <rPr>
        <b/>
        <sz val="11"/>
        <rFont val="Arial Narrow"/>
        <family val="2"/>
      </rPr>
      <t xml:space="preserve">20227510006173, 20227510005943.
Evidencia: </t>
    </r>
    <r>
      <rPr>
        <sz val="11"/>
        <rFont val="Arial Narrow"/>
        <family val="2"/>
      </rPr>
      <t xml:space="preserve">Rad. Memorando eliminacion usuario SIIF Angelica Cacua.pdf, Rad. Memorando Inactivación Usuario Pilar Fory.pdf, Rad. RESPUESTA A SOLICITUD DE CERTIFICADOS DIGITALES PROXIMOS A VENCER Y SOLICITUD DE NOVEDADES.pdf, RADICADO SOLICITUD DE TOKEN.pdf
</t>
    </r>
    <r>
      <rPr>
        <b/>
        <sz val="11"/>
        <rFont val="Arial Narrow"/>
        <family val="2"/>
      </rPr>
      <t xml:space="preserve">  
DTAO: </t>
    </r>
    <r>
      <rPr>
        <sz val="11"/>
        <rFont val="Arial Narrow"/>
        <family val="2"/>
      </rPr>
      <t xml:space="preserve"> No se han presentado cambios en  usuarios del Portal Bancario en la DTAO.
Evidencia: “Correo - Fwd_ PORTAL CONEXIÓN EN LINEA BANCO DE BOGOTA.pdf” 
</t>
    </r>
    <r>
      <rPr>
        <b/>
        <sz val="11"/>
        <rFont val="Arial Narrow"/>
        <family val="2"/>
      </rPr>
      <t xml:space="preserve">DTAM: </t>
    </r>
    <r>
      <rPr>
        <sz val="11"/>
        <rFont val="Arial Narrow"/>
        <family val="2"/>
      </rPr>
      <t xml:space="preserve">Durante el periodo se presentó la modificación token del portal bancario Banco de Bogotá, eliminar Lus Alberto y Crear Claudia Manrique como perfil autorizador. Anexo 9  20225000008933  FORMATO NOVEDADES PORTAL BANCARIO, Anexo 10 20225000008933 Oficio de aprobación 
</t>
    </r>
    <r>
      <rPr>
        <b/>
        <sz val="11"/>
        <rFont val="Arial Narrow"/>
        <family val="2"/>
      </rPr>
      <t>DTOR:</t>
    </r>
    <r>
      <rPr>
        <sz val="11"/>
        <rFont val="Arial Narrow"/>
        <family val="2"/>
      </rPr>
      <t xml:space="preserve"> Mediante memorando 20227010012773 se solicita creación del usuario LEIDY ALEJANDRA TORRES VILLALOBOS, profesional especializado grado 16, en el portal bancario, con perfil preparador y la inactivación del usuario LINA JULIETH CASTRO HERNANDEZ, lo anterior por periodo vacacional de la funcionaria. Memorando 20227010013733 se solicita la creación del usuario LINA JULIETH CASTRO HERNANDEZ, técnico administrativo grado 13 y la inactivación del usuario LEIDY ALEJANDRA TORRES VILLALOBOS, lo anterior por regreso del periodo de vacaciones de la funcionaria. Memorando 20227010013843 creación del usuario LEYDY PAOLA VELASQUEZ GARCIA, con perfil autorizador y la inactivación del usuario EDGAR OLAYA OSPINA, lo anterior por periodo vacacional del Director Terrritorial. Anexos: 1. 20227010012773 cambio preparador -  2. 20227010013733 portal bancario Lina - 3. 20227010013843 Autorizador Bancos.
</t>
    </r>
    <r>
      <rPr>
        <b/>
        <sz val="11"/>
        <rFont val="Arial Narrow"/>
        <family val="2"/>
      </rPr>
      <t xml:space="preserve">DTAN: </t>
    </r>
    <r>
      <rPr>
        <sz val="11"/>
        <rFont val="Arial Narrow"/>
        <family val="2"/>
      </rPr>
      <t xml:space="preserve">Para el presente reporte no se presentaron solicitudes por el Coordinador Admiistrativo y financiero.
</t>
    </r>
  </si>
  <si>
    <r>
      <rPr>
        <b/>
        <sz val="11"/>
        <rFont val="Arial Narrow"/>
        <family val="2"/>
      </rPr>
      <t xml:space="preserve">GGF: </t>
    </r>
    <r>
      <rPr>
        <sz val="11"/>
        <rFont val="Arial Narrow"/>
        <family val="2"/>
      </rPr>
      <t>40%</t>
    </r>
  </si>
  <si>
    <r>
      <rPr>
        <b/>
        <sz val="11"/>
        <rFont val="Arial Narrow"/>
        <family val="2"/>
      </rPr>
      <t>GGF:</t>
    </r>
    <r>
      <rPr>
        <sz val="11"/>
        <rFont val="Arial Narrow"/>
        <family val="2"/>
      </rPr>
      <t xml:space="preserve"> Durante el periodo de agosto a noviembre,  se elabora el informe de seguimiento a pagos presupuestales con traspaso a pagaduria de las direcciones territoriales, así las cosas se adjunta como evidencia  reporte en Excel de los pagos realizados con traspaso a pagaduría de las Direcciones Territoriales e informe periodo abril- julio. 
</t>
    </r>
    <r>
      <rPr>
        <b/>
        <sz val="11"/>
        <rFont val="Arial Narrow"/>
        <family val="2"/>
      </rPr>
      <t xml:space="preserve">Evidencia: </t>
    </r>
    <r>
      <rPr>
        <sz val="11"/>
        <rFont val="Arial Narrow"/>
        <family val="2"/>
      </rPr>
      <t xml:space="preserve">
1. INFORME SEGUIMIENTO PAGOS CON TRASPASO A PAGADURIA
2. PAGOS DTS TRASPASO A PAGADURIA AGOSTO A NOVIEMBRE 28 DE 2022 </t>
    </r>
  </si>
  <si>
    <r>
      <rPr>
        <b/>
        <sz val="11"/>
        <rFont val="Arial Narrow"/>
        <family val="2"/>
      </rPr>
      <t xml:space="preserve">GGF: </t>
    </r>
    <r>
      <rPr>
        <sz val="11"/>
        <rFont val="Arial Narrow"/>
        <family val="2"/>
      </rPr>
      <t>20%</t>
    </r>
  </si>
  <si>
    <r>
      <rPr>
        <b/>
        <sz val="11"/>
        <rFont val="Arial Narrow"/>
        <family val="2"/>
      </rPr>
      <t>GGF:</t>
    </r>
    <r>
      <rPr>
        <sz val="11"/>
        <rFont val="Arial Narrow"/>
        <family val="2"/>
      </rPr>
      <t xml:space="preserve"> 20%</t>
    </r>
  </si>
  <si>
    <r>
      <t xml:space="preserve">GTIC: </t>
    </r>
    <r>
      <rPr>
        <sz val="10"/>
        <rFont val="Arial Narrow"/>
        <family val="2"/>
      </rPr>
      <t>Se implementó el cuarto esquema de auditoria correspondiente herramienta Usuario, Ventanilla Única y Orfeo. Ver anexos (Anexo Screen Shot 2022-11-22 at 6.42.23 AM Catalogo de Sistemas de Informacion 2022, image Orfeo-1; image Orfeo-2, Screen Shot 2022-12-06 at 8.40.49 AM).</t>
    </r>
  </si>
  <si>
    <r>
      <rPr>
        <b/>
        <sz val="11"/>
        <rFont val="Arial Narrow"/>
        <family val="2"/>
      </rPr>
      <t xml:space="preserve">GC: </t>
    </r>
    <r>
      <rPr>
        <sz val="11"/>
        <rFont val="Arial Narrow"/>
        <family val="2"/>
      </rPr>
      <t>Del periodo comprendido el 01/09/2022 al 30/11/2022 Los estudios previos  fueron debidamente tramitados y revisados</t>
    </r>
    <r>
      <rPr>
        <b/>
        <sz val="11"/>
        <rFont val="Arial Narrow"/>
        <family val="2"/>
      </rPr>
      <t>. 1. ESTUDIOS PREVIOS IP-022-2022 (1), 2. ESTUDIOS PREVIOS DEFINITIVOS SA-SI-006-2022 (1) y 3. ESTUDIOS PREVIOS SA-SI-003-2022.</t>
    </r>
    <r>
      <rPr>
        <sz val="11"/>
        <rFont val="Arial Narrow"/>
        <family val="2"/>
      </rPr>
      <t xml:space="preserve">
</t>
    </r>
    <r>
      <rPr>
        <b/>
        <sz val="11"/>
        <rFont val="Arial Narrow"/>
        <family val="2"/>
      </rPr>
      <t>DTCA: : Para el periodo correspondiente del reporte se ha verificado previa a la publicación que los Estudios Previos de los procesos tengan los respectivos vistos buenos de quienes intervienen en él. Se remiten como 4 estudios previos. Evidencia:ESTUDIOS PREVIOS.</t>
    </r>
    <r>
      <rPr>
        <sz val="11"/>
        <rFont val="Arial Narrow"/>
        <family val="2"/>
      </rPr>
      <t xml:space="preserve">
</t>
    </r>
    <r>
      <rPr>
        <b/>
        <sz val="11"/>
        <rFont val="Arial Narrow"/>
        <family val="2"/>
      </rPr>
      <t>DTPA</t>
    </r>
    <r>
      <rPr>
        <sz val="11"/>
        <rFont val="Arial Narrow"/>
        <family val="2"/>
      </rPr>
      <t xml:space="preserve">: del periodo comprendido  septiembre a noviembre la DTPA ha efectuado los vistos buenos a los estudios previos; de donde se remiten los siguientes 3 documentos soportes que evidencian mencionada acción:
-Estudios previos
</t>
    </r>
    <r>
      <rPr>
        <b/>
        <sz val="11"/>
        <rFont val="Arial Narrow"/>
        <family val="2"/>
      </rPr>
      <t xml:space="preserve">
DTAO: </t>
    </r>
    <r>
      <rPr>
        <sz val="11"/>
        <rFont val="Arial Narrow"/>
        <family val="2"/>
      </rPr>
      <t xml:space="preserve"> En  el 3 cuatrimestre de 2022 , Se presentan 10 Estudios Previos correspondientes a los procesos de Convocatoria Pública de Mínima y Menor cuantía, los cuales cuentan con los vistos buenos técnicos y jurídicos, según corresponden.
Evidencias: Carpeta estudios previos DTAO ( 1-EP Mantenimiento Equipos de Computadores -Selva de Florencia. 2- EP Suministro de Insumos Equinos- Los Nevados. 3-EP Compra de Herramientas -Las Hermosas. 4- EP Mantenimiento Extintores -Otún Quimbaya. 5- EP Compra Llantas -Los Nevados. 6- EP Mtto Obra-San Juan y Paletará-Puracé. 7- EP Compra Papelería -Los Nevados. 8. EP Mtto Obra-Chinchiná y la Hoyola-Puracé. 9. EP Mantenimiento Computadores-Isla Corota. 10. EP- Mantenimiento de Motosierras y Motobombas -Los Nevados.)
</t>
    </r>
    <r>
      <rPr>
        <b/>
        <sz val="11"/>
        <rFont val="Arial Narrow"/>
        <family val="2"/>
      </rPr>
      <t xml:space="preserve">DTAM: </t>
    </r>
    <r>
      <rPr>
        <sz val="11"/>
        <rFont val="Arial Narrow"/>
        <family val="2"/>
      </rPr>
      <t xml:space="preserve">Los controles se aplican generando revisión  en su estructuración, se adjuntan las siguientes evidencias:
Anexo 1 ESTUDIO PREVIO publicar final, Anexo 2 ESTUDIO PREVIO DEF-1, Anexo 3 EP EVENTOS_PNN LA PAYA 2022, Anexo 4 EP Mantenimietno Extintores y BM R3, Anexo 5 ESTUDIO PREVIO DEF-1.
</t>
    </r>
    <r>
      <rPr>
        <b/>
        <sz val="11"/>
        <rFont val="Arial Narrow"/>
        <family val="2"/>
      </rPr>
      <t xml:space="preserve">DTOR: </t>
    </r>
    <r>
      <rPr>
        <sz val="11"/>
        <rFont val="Arial Narrow"/>
        <family val="2"/>
      </rPr>
      <t>Del periodo comprendido el 01/07/2022 al 30/09/2022, La DTOR ha publicado 42 procesos de la modalidad de minima cuantía por invitación pública, y un (01) proceso de licitación pública en la plataforma SECOP ll,  de los cuales se verifico que cumplimimiento de los Vistos buenos de los estructuradores ténicos.
Es pertinente aclarar que para el proceso de minimas cuantias no se requiere indicadores financieros.
Se anexa muestra de cinco (05) estudios previos en formato zip. denominado Anexo 1. EP.</t>
    </r>
    <r>
      <rPr>
        <b/>
        <sz val="11"/>
        <rFont val="Arial Narrow"/>
        <family val="2"/>
      </rPr>
      <t xml:space="preserve"> </t>
    </r>
    <r>
      <rPr>
        <sz val="11"/>
        <rFont val="Arial Narrow"/>
        <family val="2"/>
      </rPr>
      <t>EP Arriendo Oficina Uribe_revlmr ok, EP_combustible nuevas areas, EP_PAPELERIA_DTOR, Estudios Previos arriendo dtor 2022 ultim, ESTUDIOS PREVIOS_DTOR ASEO_2022 VF.</t>
    </r>
    <r>
      <rPr>
        <b/>
        <sz val="11"/>
        <rFont val="Arial Narrow"/>
        <family val="2"/>
      </rPr>
      <t xml:space="preserve">  
</t>
    </r>
    <r>
      <rPr>
        <sz val="11"/>
        <rFont val="Arial Narrow"/>
        <family val="2"/>
      </rPr>
      <t xml:space="preserve">
</t>
    </r>
    <r>
      <rPr>
        <b/>
        <sz val="11"/>
        <rFont val="Arial Narrow"/>
        <family val="2"/>
      </rPr>
      <t xml:space="preserve">DTAN:  </t>
    </r>
    <r>
      <rPr>
        <sz val="11"/>
        <rFont val="Arial Narrow"/>
        <family val="2"/>
      </rPr>
      <t>Se adjuntan 4 estudios previos con  con vistos buenos: de los estructuradores tecnicos y financieros  (1 proceso de selección abreviada y 3 procesos de minima cuantía)</t>
    </r>
    <r>
      <rPr>
        <b/>
        <sz val="11"/>
        <rFont val="Arial Narrow"/>
        <family val="2"/>
      </rPr>
      <t xml:space="preserve"> ANEXOS: 1. DOCUMENTOS PREVIOS EQUIPOS DE COMPUTO. -2. DOCUMENTOS PREVIOS TRANSPORTE VEHICULAR COCUY.- 3. DOCUMENTOS PREVIOS INSUMOS COCUY.- 4. DOCUMENTOS PREVIOS COMPRA CORTINAS.</t>
    </r>
    <r>
      <rPr>
        <sz val="11"/>
        <rFont val="Arial Narrow"/>
        <family val="2"/>
      </rPr>
      <t xml:space="preserve">
</t>
    </r>
    <r>
      <rPr>
        <b/>
        <sz val="11"/>
        <rFont val="Arial Narrow"/>
        <family val="2"/>
      </rPr>
      <t/>
    </r>
  </si>
  <si>
    <r>
      <rPr>
        <b/>
        <sz val="10"/>
        <color indexed="8"/>
        <rFont val="Arial Narrow"/>
        <family val="2"/>
      </rPr>
      <t>GGF:</t>
    </r>
    <r>
      <rPr>
        <sz val="10"/>
        <color indexed="8"/>
        <rFont val="Arial Narrow"/>
        <family val="2"/>
      </rPr>
      <t xml:space="preserve"> Se elaboraron las reconciliaciones de impuestos de julio, agosto y octubre 2022. Evidencia:                                                                                                    
</t>
    </r>
    <r>
      <rPr>
        <b/>
        <sz val="10"/>
        <color indexed="8"/>
        <rFont val="Arial Narrow"/>
        <family val="2"/>
      </rPr>
      <t xml:space="preserve">DTPA: </t>
    </r>
    <r>
      <rPr>
        <sz val="10"/>
        <color indexed="8"/>
        <rFont val="Arial Narrow"/>
        <family val="2"/>
      </rPr>
      <t xml:space="preserve">Se realizaron las conciliaciones considerando mes vencido las cuales cuentan con las respectivas firmas por contabilidad y tesoreria. 
Evidencia: 
-Conciliación de impuestos_julio
-Conciliación de impuestos_agosto
-Conciliación de impuestos_septiembre
-Conciliación de impuestos_octubre
</t>
    </r>
    <r>
      <rPr>
        <b/>
        <sz val="10"/>
        <color indexed="8"/>
        <rFont val="Arial Narrow"/>
        <family val="2"/>
      </rPr>
      <t xml:space="preserve">DTAO: </t>
    </r>
    <r>
      <rPr>
        <sz val="10"/>
        <color indexed="8"/>
        <rFont val="Arial Narrow"/>
        <family val="2"/>
      </rPr>
      <t xml:space="preserve">Se elabora las preconciliaciones de los meses JULIO A SEPTIEMBRE de 2022 debidamente firmadas por contabilidad y pagaduría.
Anexo_1_17_1_Preconciliaciones JULIO  2022 gobierno,
Anexo_1_17_1_Preconciliaciones AGOSTO 2022 gobierno,
Anexo_1_17_1_Preconciliaciones SEPTIEMBRE 2022 gobierno
Anexo_1_17_1_Preconciliaciones OCTUBRE 2022 gobierno
</t>
    </r>
    <r>
      <rPr>
        <b/>
        <sz val="10"/>
        <color indexed="8"/>
        <rFont val="Arial Narrow"/>
        <family val="2"/>
      </rPr>
      <t xml:space="preserve">DTAM:   </t>
    </r>
    <r>
      <rPr>
        <sz val="10"/>
        <color indexed="8"/>
        <rFont val="Arial Narrow"/>
        <family val="2"/>
      </rPr>
      <t xml:space="preserve">Adjunta evidencia solicitada con la observación de que las preconciliaciones no están firmadas por el pagador de la territorial. 
ANEXOS: 
07.Formato 17.2- Preconciliaciones_ julio GN  _2022
08.Formato 17.2- Preconciliaciones_ agosto FONAM  _2022
08.Formato 17.2- Preconciliaciones_ agosto GN  _2022
09.Formato 17.2- Preconciliaciones_ septiembre FONAM  _2022
09.Formato 17.2- Preconciliaciones_ septiembre GN  _2022
10.Formato 17.2- Preconciliaciones_ octubre GN  _2022
10.Formato 17.2- Preconciliaciones_ octubre FONAM  _2022
</t>
    </r>
    <r>
      <rPr>
        <b/>
        <sz val="10"/>
        <color indexed="8"/>
        <rFont val="Arial Narrow"/>
        <family val="2"/>
      </rPr>
      <t xml:space="preserve">
DTAN:</t>
    </r>
    <r>
      <rPr>
        <sz val="10"/>
        <color indexed="8"/>
        <rFont val="Arial Narrow"/>
        <family val="2"/>
      </rPr>
      <t xml:space="preserve"> Se adjuntan preconciliacion de impuestos elaborada y firmada por el contador y la pagadora, correspondientes a los meses de julio, agosto, septiembre y octubre 
ANEXOS: 
2022. 7. Preconciliaciones julio
2022. 8. Preconciliaciones agosto
2022. 9. Preconciliaciones septiembre
2022. 10. Preconciliaciones octubre
</t>
    </r>
    <r>
      <rPr>
        <b/>
        <sz val="10"/>
        <color indexed="8"/>
        <rFont val="Arial Narrow"/>
        <family val="2"/>
      </rPr>
      <t>DTCA.</t>
    </r>
    <r>
      <rPr>
        <sz val="10"/>
        <color indexed="8"/>
        <rFont val="Arial Narrow"/>
        <family val="2"/>
      </rPr>
      <t xml:space="preserve"> Se Realiza la conciliacion entre contabilidad y tesoreria, de los valores a presentar en las declaraciones tributarias, 
Anexos: 
Informe de Conciliación Impuestos agosto 2022 FONAM
Informe de Conciliación Impuestos agosto 2022 NACION
Informe de Conciliación Impuestos septiembre 2022 FONAM
Informe de Conciliación Impuestos septiembre 2022 NACION
Informe de Conciliación Impuestos octubre 2022 FONAM
Informe de Conciliación Impuestos octubre 2022 NACION
</t>
    </r>
    <r>
      <rPr>
        <b/>
        <sz val="10"/>
        <color indexed="8"/>
        <rFont val="Arial Narrow"/>
        <family val="2"/>
      </rPr>
      <t xml:space="preserve">DTOR: </t>
    </r>
    <r>
      <rPr>
        <sz val="10"/>
        <color indexed="8"/>
        <rFont val="Arial Narrow"/>
        <family val="2"/>
      </rPr>
      <t>Mensualmente se realiza conciliación de impuestos utilizando como insumo el cen de deducciones y el reporte de saldos y movimientos y se revisa junto con tesoreria para verificar que no haya diferencias entre dichos reportes. Anexo 1 conciliación de impuestos julio FONAM, Anexo 1a conciliación de impuestos agosto FONAM, Anexo 2 conciliación de impuestos julio gn, Anexo 2a conciliación de impuestos agosto gn, Anexo 3 conciliación de impuestos septiembre FONAM, Anexo 3a conciliación de impuestos septiembre gn</t>
    </r>
  </si>
  <si>
    <r>
      <rPr>
        <b/>
        <sz val="10"/>
        <color indexed="8"/>
        <rFont val="Arial Narrow"/>
        <family val="2"/>
      </rPr>
      <t>GGF:</t>
    </r>
    <r>
      <rPr>
        <sz val="10"/>
        <color indexed="8"/>
        <rFont val="Arial Narrow"/>
        <family val="2"/>
      </rPr>
      <t xml:space="preserve">Se presentaron declaraciones de impuestos de Julio de 2022 a presentar en agosto de 2022, declaraciones de agosto a presentar en septiembre de 2022, declaraciones de septiembre a presentar en octubre de 2022 y  declaraciones de octubre a presentar en noviembre de 2022.                                                                                    Evidencias:  
</t>
    </r>
    <r>
      <rPr>
        <b/>
        <sz val="10"/>
        <color indexed="8"/>
        <rFont val="Arial Narrow"/>
        <family val="2"/>
      </rPr>
      <t xml:space="preserve">DTPA: </t>
    </r>
    <r>
      <rPr>
        <sz val="10"/>
        <color indexed="8"/>
        <rFont val="Arial Narrow"/>
        <family val="2"/>
      </rPr>
      <t xml:space="preserve"> Para la Vigencia 2022, se han venido realizado los pagos oportunamente como se encuentran establecidos en el cronograma de actividades para la presentación y pago de impuestos.
Evidencias:
-Impuestos_julio_2022
- Impuestos_agosto_2022
-Impuestos_septiembre_2022 
-Impuestos_octubre_2022
</t>
    </r>
    <r>
      <rPr>
        <b/>
        <sz val="10"/>
        <color rgb="FF000000"/>
        <rFont val="Arial Narrow"/>
        <family val="2"/>
      </rPr>
      <t xml:space="preserve">
DTAO: </t>
    </r>
    <r>
      <rPr>
        <sz val="10"/>
        <color indexed="8"/>
        <rFont val="Arial Narrow"/>
        <family val="2"/>
      </rPr>
      <t xml:space="preserve">Se anexa evidencia de los soporte de pago de impuestos de la DTAO de los meses agosto, septiembre, y octubre 2022, se anexa calendarios tributarios correspondientes a cada impuesto.
Evidencias: Calendario_Tributario_2022 DIAN, calendario-tributario-ica Popayán-2022, calendariotributario reteica Medellín 2022, ESTAMPILLA JAIME ISAZA CADAVID, RETEICA MEDELLÍN, RETEICA POPAYÁN, RETENCIÓN EN LA FUENTE
</t>
    </r>
    <r>
      <rPr>
        <b/>
        <sz val="10"/>
        <color indexed="8"/>
        <rFont val="Arial Narrow"/>
        <family val="2"/>
      </rPr>
      <t>DTAM:</t>
    </r>
    <r>
      <rPr>
        <sz val="10"/>
        <color indexed="8"/>
        <rFont val="Arial Narrow"/>
        <family val="2"/>
      </rPr>
      <t xml:space="preserve"> para los meses de julio, agosto, septiembre y octubre - se continuo con el cumplimiento del procesos de pagos de los impuestos:                                                                                                    - En el drive, archivo compartido con Pagaduría,  se cuenta con los pagos de los reteicas, impuestos Distritales, con los Formularios, soporte de pagos y Exogena, por recurso Nacion y Fonam ( en el caso de Fonam algunos se realizaron pagos por este recurso).
Anexos: 
07.Julio ( Solicitado en Agosto 2022)
08.Agosto ( Solicitado en septiembre 2022)
09.Septiembre ( Solicitado en Octubre)
10.Octubre (Solicitado en Noviembre)
</t>
    </r>
    <r>
      <rPr>
        <b/>
        <sz val="10"/>
        <color indexed="8"/>
        <rFont val="Arial Narrow"/>
        <family val="2"/>
      </rPr>
      <t>DTAN:</t>
    </r>
    <r>
      <rPr>
        <sz val="10"/>
        <color indexed="8"/>
        <rFont val="Arial Narrow"/>
        <family val="2"/>
      </rPr>
      <t xml:space="preserve"> Se adjunta cronograma para presentacion y pago de impuestos de PNN y FONAM DTAN meses de julio, agosto, septiembre y octubre pagados en agosto, septiembre, octubre y noviembre respectivamente. A su vez se adjuntan como soporte los impuestos presentados y pagados oportunamente dentro de las fechas programadas. ANEXOS:  4. CRONOGRAMA Y  SEGUIMIENTO IMPTOS JULIO, AGOSTO, SEPTIEMBRE, OCTUBRE Y NOVIEMBRE
6.	IMPTOS JUNIO PAGADOS EN JULIO
7.	IMPTOS JULIO PAGADOS EN AGOSTO
8.	IMPTOS AGOSTO PAGADOS EN SEPTIEMBRE
9.	IMPTOS SEPTIEMBRE PAGADOS EN OCTUBRE
10.	IMPTOS OCTUBRE PAGADOS EN NOVIEMBRE
</t>
    </r>
    <r>
      <rPr>
        <b/>
        <sz val="10"/>
        <color indexed="8"/>
        <rFont val="Arial Narrow"/>
        <family val="2"/>
      </rPr>
      <t>DTCA</t>
    </r>
    <r>
      <rPr>
        <sz val="10"/>
        <color indexed="8"/>
        <rFont val="Arial Narrow"/>
        <family val="2"/>
      </rPr>
      <t xml:space="preserve">: Se verificó el cumplimiento de las fechas establecidas en el cronograma para cada una de las actividades para la presentación y pago de los impuestos. Se aportan evidencias de agosto, septiembre y octubre por cuanto en el primer reporte no se tenían, ya que los impuestos se presentan y pagan mes vencido de acuerdo al cronograma. &lt;Evidencias: CRONOGRAMAS IMPUESTOS RETENIDOS) (DECLARACIONES CON SOPORTE DE PAGO).
</t>
    </r>
    <r>
      <rPr>
        <b/>
        <sz val="10"/>
        <color indexed="8"/>
        <rFont val="Arial Narrow"/>
        <family val="2"/>
      </rPr>
      <t xml:space="preserve">DTOR: </t>
    </r>
    <r>
      <rPr>
        <sz val="10"/>
        <color indexed="8"/>
        <rFont val="Arial Narrow"/>
        <family val="2"/>
      </rPr>
      <t>La dirección territorial hace la presentación y pago de los impuestos mensuales cumpliendo con las fechas estipuladas por la DIAN y los municipios donde se pagan dichos impuestos, para lo cual se maneja un formato de cronograma de actividades para la presentación de impuestos. Anexo # Cronograma FONAM 2022 Anexo # Cronograma GN 2022 anexo adicional adjunta todos los soportes de los pagos realizados durante los meses de agosto, septiembre, octubre y noviembre respectivamente</t>
    </r>
  </si>
  <si>
    <r>
      <rPr>
        <b/>
        <sz val="11"/>
        <rFont val="Arial Narrow"/>
        <family val="2"/>
      </rPr>
      <t xml:space="preserve">GC: </t>
    </r>
    <r>
      <rPr>
        <sz val="11"/>
        <rFont val="Arial Narrow"/>
        <family val="2"/>
      </rPr>
      <t xml:space="preserve">100% 
</t>
    </r>
    <r>
      <rPr>
        <b/>
        <sz val="11"/>
        <rFont val="Arial Narrow"/>
        <family val="2"/>
      </rPr>
      <t>DTCA:</t>
    </r>
    <r>
      <rPr>
        <sz val="11"/>
        <rFont val="Arial Narrow"/>
        <family val="2"/>
      </rPr>
      <t xml:space="preserve">100% 
</t>
    </r>
    <r>
      <rPr>
        <b/>
        <sz val="11"/>
        <rFont val="Arial Narrow"/>
        <family val="2"/>
      </rPr>
      <t>DTPA</t>
    </r>
    <r>
      <rPr>
        <sz val="11"/>
        <rFont val="Arial Narrow"/>
        <family val="2"/>
      </rPr>
      <t xml:space="preserve">: 100% 
</t>
    </r>
    <r>
      <rPr>
        <b/>
        <sz val="11"/>
        <rFont val="Arial Narrow"/>
        <family val="2"/>
      </rPr>
      <t xml:space="preserve">DTAO: </t>
    </r>
    <r>
      <rPr>
        <sz val="11"/>
        <rFont val="Arial Narrow"/>
        <family val="2"/>
      </rPr>
      <t xml:space="preserve">100% 
</t>
    </r>
    <r>
      <rPr>
        <b/>
        <sz val="11"/>
        <rFont val="Arial Narrow"/>
        <family val="2"/>
      </rPr>
      <t xml:space="preserve">DTAM: </t>
    </r>
    <r>
      <rPr>
        <sz val="11"/>
        <rFont val="Arial Narrow"/>
        <family val="2"/>
      </rPr>
      <t xml:space="preserve">100% 
</t>
    </r>
    <r>
      <rPr>
        <b/>
        <sz val="11"/>
        <rFont val="Arial Narrow"/>
        <family val="2"/>
      </rPr>
      <t xml:space="preserve">DTOR: </t>
    </r>
    <r>
      <rPr>
        <sz val="11"/>
        <rFont val="Arial Narrow"/>
        <family val="2"/>
      </rPr>
      <t xml:space="preserve">100% 
</t>
    </r>
    <r>
      <rPr>
        <b/>
        <sz val="11"/>
        <rFont val="Arial Narrow"/>
        <family val="2"/>
      </rPr>
      <t>DTAN</t>
    </r>
    <r>
      <rPr>
        <sz val="11"/>
        <rFont val="Arial Narrow"/>
        <family val="2"/>
      </rPr>
      <t xml:space="preserve">: 100%
</t>
    </r>
  </si>
  <si>
    <r>
      <rPr>
        <b/>
        <sz val="10"/>
        <rFont val="Arial Narrow"/>
        <family val="2"/>
      </rPr>
      <t>GCI:</t>
    </r>
    <r>
      <rPr>
        <sz val="10"/>
        <rFont val="Arial Narrow"/>
        <family val="2"/>
      </rPr>
      <t xml:space="preserve"> El Plan Anual de Auditorías se ha desarrollado de acuerdo con los Roles de Control Interno, contiene la planeación y actividades a desarrollar en toda la vigencia 2022, para el tercer cuatrimestre se realizaron los siguientes seguimientos.
Anexo 1. Acta de Reunión 014 del 29-09-2022
Anexo 2. Lista Asistencia Seguimiento de Compromisos GCI - Acta 14
Anexo 3. Acta de Reunión 015 del 07-10-2022
Anexo 4. Lista Asistencia Seguimiento de Compromisos GCI - Acta 15
Anexo 5. Acta de Reunión 016 del 31-10-2022
Anexo 6. Listado de Asistencia Reunión de Seguimiento GCI - Acta 16
Anexo 7. Acta de Reunión 017 del 11-11-2022
Anexo 8. Lista Asistencia Seguimiento de Compromisos GCI - Acta 17
Anexo 9. Acta de Reunión 018 del 21-11-2022</t>
    </r>
  </si>
  <si>
    <r>
      <rPr>
        <b/>
        <sz val="10"/>
        <rFont val="Arial Narrow"/>
        <family val="2"/>
      </rPr>
      <t>GCI</t>
    </r>
    <r>
      <rPr>
        <b/>
        <i/>
        <sz val="10"/>
        <rFont val="Arial Narrow"/>
        <family val="2"/>
      </rPr>
      <t>:</t>
    </r>
    <r>
      <rPr>
        <sz val="10"/>
        <rFont val="Arial Narrow"/>
        <family val="2"/>
      </rPr>
      <t xml:space="preserve"> De acuerdo a las directrices de la Oficina Asesora de Planeación, se realizó la proyección para el Plan de Acción Anual 2023, el cual determinará los recursos para el Grupo de Control Interno.
Anexo 10. Insumos metas Fortalecimiento 2023 - GCI</t>
    </r>
  </si>
  <si>
    <r>
      <rPr>
        <b/>
        <sz val="10"/>
        <rFont val="Arial Narrow"/>
        <family val="2"/>
      </rPr>
      <t xml:space="preserve">GCI: </t>
    </r>
    <r>
      <rPr>
        <sz val="10"/>
        <rFont val="Arial Narrow"/>
        <family val="2"/>
      </rPr>
      <t>No se ha llevado a cabo.</t>
    </r>
  </si>
  <si>
    <r>
      <rPr>
        <b/>
        <sz val="10"/>
        <rFont val="Arial Narrow"/>
        <family val="2"/>
      </rPr>
      <t xml:space="preserve">GCI: </t>
    </r>
    <r>
      <rPr>
        <sz val="10"/>
        <rFont val="Arial Narrow"/>
        <family val="2"/>
      </rPr>
      <t>9/12/2022</t>
    </r>
  </si>
  <si>
    <r>
      <rPr>
        <b/>
        <sz val="10"/>
        <rFont val="Arial Narrow"/>
        <family val="2"/>
      </rPr>
      <t xml:space="preserve">GCI: </t>
    </r>
    <r>
      <rPr>
        <sz val="10"/>
        <rFont val="Arial Narrow"/>
        <family val="2"/>
      </rPr>
      <t>50%</t>
    </r>
  </si>
  <si>
    <r>
      <rPr>
        <b/>
        <sz val="10"/>
        <rFont val="Arial Narrow"/>
        <family val="2"/>
      </rPr>
      <t xml:space="preserve">GCI: </t>
    </r>
    <r>
      <rPr>
        <sz val="10"/>
        <rFont val="Arial Narrow"/>
        <family val="2"/>
      </rPr>
      <t>25%</t>
    </r>
  </si>
  <si>
    <r>
      <rPr>
        <b/>
        <sz val="11"/>
        <rFont val="Arial Narrow"/>
        <family val="2"/>
      </rPr>
      <t xml:space="preserve">GCI: </t>
    </r>
    <r>
      <rPr>
        <sz val="11"/>
        <rFont val="Arial Narrow"/>
        <family val="2"/>
      </rPr>
      <t>a Coordinadora del Grupo de Control Interno, valida la lista de Chequeo de la entrega de los documentos de Auditoría Interna en cada ejercicio auditor, realizados en el tercer cuatrimestre del 2022
1. Auditoría DTOR
Anexo 11. Correo revisión Informe Preliminar Auditoría Interna Misional y Admon de DTOR
2. Auditoría Atención al Ciudadano
Anexo 12. Correo Informe Ejecutivo Servicio al ciudadano
3. Auditoría DTAN
Anexo 13. Correo INFORME AUDITORIA ESPECIAL DTAN PROCESO GESTIÓN DE RECURSOS FINANCIEROS
Anexo 14. Correo publicación DTAN Reporte Informes Finales Proceso de Apoyo y Procesos Misionales
4. Auditoría Arqueo de Caja Menor
Anexo 15. Correo Verificación Caja Menor - Lista de chequeo y formatos
Anexo 16. Correo Verificación Listas de Verificación Auditoria Caja Menor
5. Auditoría Talento Humano
Anexo 17. Correo Verificación Auditoria Talento Humano
Anexo 18. Correo publicación Informe Ejecutivo T. Humano
Anexo 19. Correo Informe Preliminar Auditoría Talento Humano vigencia 2022
Anexo 20. Correo PRESENTACIÓN FINAL CIERRE AJUSTADA Y REMITIDA GRUPO DE GESTIÓN HUMANA_
6. Auditoría Gestión Recursos Financieros
Anexo 21. Correo Listas Verificación Auditoria Gestión Financiera
Anexo 22. Correo publicación Informe Final Auditoría Proceso Financiero
7. Accesibilidad página Web – Seguimiento ITA
Anexo 23. Correo Informe Preliminar Auditoría seguimiento ITA y Accesibilidad Web.</t>
    </r>
  </si>
  <si>
    <t>NA</t>
  </si>
  <si>
    <r>
      <rPr>
        <b/>
        <sz val="11"/>
        <rFont val="Arial Narrow"/>
        <family val="2"/>
      </rPr>
      <t xml:space="preserve">GCI: </t>
    </r>
    <r>
      <rPr>
        <sz val="11"/>
        <rFont val="Arial Narrow"/>
        <family val="2"/>
      </rPr>
      <t>La Coordinadora del grupo de Control Interno, dio Vo.Bo. a los Informes Finales de las Auditorías Internas realizadas en el tercer cuatrimestre del 2022.
Anexo 24. Correo PUBLICACIÓN INFORME PRELIMINAR AUDITORIA INTERNA MISIONAL DEL SPNN DTOR
Anexo 25. Correo publicación Informe Final DTOR y publicación
Anexo 26. Correo PUBLICACIÓN INFORME FINAL DTOR APOYO
Anexo 27. Correo publicación y revisión Informe Preliminar Auditoría Misional y Admn de DTOR
Anexo 28. Correo Informe Preliminar a los Procesos Misionales del SPNN a la DTAN
Anexo 29. Correo publicación DTAN Reporte Informes Finales Proceso de Apoyo y Procesos Misionales
Anexo 30. Correo publicación Informe Ejecutivo Servicio al ciudadano
Anexo 31. Correo INFORME PRELIMINAR PROCESO DE GESTIÓN DEL TALENTO HUMANO
Anexo 32. Correo INFORME PRELIMINAR DE AUDITORIA DE CAJA MENOR VIGENCIA 2022
Anexo 33. Correo publicación Informe Final Auditoría Proceso Financiero
Anexo 34. Correo INFORME PRELIMINAR DTOR GESTIÓN DE RECURSOS FINANCIEROS
Anexo 35. Correo PUBLICACIÓN INFORME PDF PROCESO FINANCIERO
Anexo 36. Correo Informe Preliminar Auditoría seguimiento ITA y Accesibilidad Web</t>
    </r>
  </si>
  <si>
    <r>
      <rPr>
        <b/>
        <sz val="11"/>
        <rFont val="Arial Narrow"/>
        <family val="2"/>
      </rPr>
      <t xml:space="preserve">GCI: </t>
    </r>
    <r>
      <rPr>
        <sz val="11"/>
        <rFont val="Arial Narrow"/>
        <family val="2"/>
      </rPr>
      <t>El Proceso de Evaluación Independiente cuenta con el formato EI_FO_06_declaracion-conflicto-de-interes en su versión No.2, el cual se encuentra en el Sistema de Gestión Integrado.  
De igual forma, se anexan 7 declaraciones correspondiente a cada uno de los auditores que participaron de las auditoria en el tercer cuatrimestre del año
Anexo 112. declaración Conflicto de Interés Dra. Adriana
Anexo 113. declaración Conflicto de Interés Dra. Gladys
Anexo 114. declaración Conflicto de Interés Dr. Raymon
Anexo 115. declaración Conflicto de Interés Dra. Yesmindelid
Anexo 116. declaración Conflicto de Interés Dra. Viviana
Anexo 117. declaración Conflicto de Interés Ing. Jairo
Anexo 118. declaración Conflicto de Interés Tec. Yuri</t>
    </r>
  </si>
  <si>
    <r>
      <rPr>
        <b/>
        <sz val="11"/>
        <rFont val="Arial Narrow"/>
        <family val="2"/>
      </rPr>
      <t xml:space="preserve">GCI: </t>
    </r>
    <r>
      <rPr>
        <sz val="11"/>
        <rFont val="Arial Narrow"/>
        <family val="2"/>
      </rPr>
      <t>En la presentación de cierre de las Auditorías Internas desarrolladas durante el tercer cuatrimestre, se les informó que no se presentaron hechos de corrupción. 
Anexo 119. Presentación cierre Auditoría proceso DTAN
Anexo 120. Presentación cierre Auditoria Servicio al Ciudadano
Anexo 121. Presentación Cierre Auditoría Interna DTOR
Anexo 122. Presentación cierre Auditoría Gestión Humana
Nota:  Para las auditorías realizadas en este periodo, no se presentaron hechos corrupción, por ello se anexan las presentaciones de cierre. En la última hoja de la presentación, se indica el cumplimiento de la Ley 1474 de 2011</t>
    </r>
  </si>
  <si>
    <r>
      <rPr>
        <b/>
        <sz val="11"/>
        <rFont val="Arial Narrow"/>
        <family val="2"/>
      </rPr>
      <t xml:space="preserve">GCI: </t>
    </r>
    <r>
      <rPr>
        <sz val="11"/>
        <rFont val="Arial Narrow"/>
        <family val="2"/>
      </rPr>
      <t>9/12/2022</t>
    </r>
  </si>
  <si>
    <r>
      <rPr>
        <b/>
        <sz val="11"/>
        <rFont val="Arial Narrow"/>
        <family val="2"/>
      </rPr>
      <t xml:space="preserve">GCI: </t>
    </r>
    <r>
      <rPr>
        <sz val="11"/>
        <rFont val="Arial Narrow"/>
        <family val="2"/>
      </rPr>
      <t>En el tercer cuatrimestre de 2022, la Coordinadora del Grupo de Control Interno ha realizado la revisiones, verificaciones, solicitudes de ajustes y determinado publicaciones y remisiones como parte del control de los documentos que genera el Grupo de Control Interno y su salida.
Anexo 37. Correo Auditoría PNN Los Nevados - Requerimiento 6 - Solicitud de información Contraloría
Anexo 38. Correo Auditoría Control a la Deforestación requerimiento 11 Contraloría
Anexo 39. Correo Auditoría PNN Los Nevados - Requerimiento de información 13 Contraloría
Anexo 40. Correo Auditoría PNN Los Nevados - Requerimiento de información Contraloría
Anexo 41. Correo Auditoría PNN Los Nevados - Visitas de auditoría
Anexo 42. Correo avances del Plan Nacional de Restauración y Rehabilitación de Ecosistemas PNRE 2015-2035
Anexo 43. Correo Campaña 7 claves para trabajar en grupo !
Anexo 44. Correo Campaña La Autogestión, principio del modelo estándar de control interno (MECI)
Anexo 45. Correo Cierre Acción PMP-G SINAP    Observación No.1 Oportunidad 3
Anexo 46. Correo Cierre Acción PMP-G SINAP Observación No.1 Oportunidad 3
  Anexo 47. Correo Consolidado monitoreo y revisión Segundo cuatrimestre 2022_Mapa de Riesgos
  Anexo 48. Correo Consolidado Orfeos pendientes GCI
  Anexo 49. Correo Documentos 2° Seguimiento al Monitoreo del Mapa de Riesgos 2022
  Anexo 50. Correo documentos para tener presente en las auditorias
  Anexo 51. Correo Estudios previos procesos DTOR Comité 13 de octubre de 2022
  Anexo 52. Correo Generación o actualización de documentos del SGI
  Anexo 53. Correo Informe Borrador Técnico Para Enviar A OAP
Anexo 54. Correo Informe Covid Económica, Social Y Ecológica – Pandemia COVID – 19
Anexo 55. Correo informe de gestión tercer trimestre de 2022
Anexo 56. Correo informe de tramites
Anexo 57. Correo informe en pdf de politicas de MIPG
Anexo 58. Correo informe final tramites, ejecutivo y memorandos remisorios
Anexo 59. Correo informe PQRS septiembre
Anexo 60. Correo informe preliminar requisitos legales PQRS COVID
Anexo 61. Correo informe preliminar seguimiento acuerdos de gestión
Anexo 62. Correo Invitación ventanilla única sala Pisba 11_00 am presencial jue 27 de oct de 2022
Anexo 63. Correo Invitación_ Revisión Avances Ventanilla Única PQRS Sala Piso 8 Purace lun 24 de oct de 2022
Anexo 64. Correo listas de chequeo y formatos
Anexo 65. Correo MATRIZ CON LAS VARIACIONES DEL INFORME DE AUSTERIDAD EN EL GASTO TERCER TRIMESTRE 2022
Anexo 66. Correo Matriz de auditorías Actualizada
Anexo 67. Correo Novedad respecto a respuesta memorando No. 20222200002473 del 24-08-2022
Anexo 68. Correo PLAN ANUAL DE AUDITORIAS 2022
Anexo 69. Correo PQRS VENCIDOS
Anexo 70. Correo PUBLICACIÓN DEL INFORME EN PDF Y REMISIÓN DEL INFORME
Anexo 71. Correo PUBLICACIÓN INFORME AUSTERIDAD PERIODO TERCERO
Anexo 72. Correo PUBLICACIÓN INFORME DE PQRS DE AGOSTO
Anexo 73. Correo PUBLICACION INFORME EN PDF. Y REMISION POR ORFEO DEL INFORME FINAL COVID
Anexo 74. Correo PUBLICACIÓN INFORME FINAL ACUERDOS DE GESTIÓN PDF
Anexo 75. Correo PUBLICACIÓN INFORME FINAL EN PDF EXPEDIENTES
Anexo 76. Correo PUBLICACIÓN INFORME FINAL VERIFICACION DOCUMENTOS SGI
Anexo 77. Correo PUBLICACIÓN INFORME ORFEO EN PDF
Anexo 78. Correo PUBLICACION INFORME Y MATRIZ DE PAAC
Anexo 79. Correo PUBLICACIÓN INFORMES FINAL Y EJECUTIVO DEL SEGUIMIENTO AL SIIF pdf
Anexo 80. Correo PUBLICACIÓN MATRIZ E INFORME DE RIESGOS_
Anexo 81. Correo Publicación Plan de mejoramiento Procesos y Gestión a 30092022
Anexo 82. Correo PUBLICACIÓN SEGUNDO INFORME DE RIESGOS 2022
Anexo 83. Correo Publicacón Informe de Orfeo mes de Septiembre
Anexo 84. Correo RADICADO 2022EE0190598 CDA-OBSERVACIONES AUDITORIA DE CUMPLIMIENTO DEFORESTACION
Anexo 85. Correo REMISIÓN PLANTILLA CONTROL EKOGUI PRIMER SEMESTRE 2022 -PNNC
Anexo 86. Correo REMISIÓN RESPUESTA AL OFICIO 20220060184102301 Municipio de Puerto Concordia (Meta)
Anexo 87. Correo REMISIÓN SIRECI OCTUBRE 2022 DTOR
Anexo 88. Correo Reporte Indicador PAA Septiembre
Anexo 89. Correo REPORTE PAA-PEI OCTUBRE GCI
Anexo 90. Correo REPORTE SEGUIMIENTO PROYECTOS DE INVERSIÓN AGOSTO 2022 - SPI
Anexo 91. Correo REPORTE SEGUIMIENTO PROYECTOS DE INVERSIÓN OCTUBRE 2022 - SPI
Anexo 92. Correo REPORTE SEGUIMIENTO PROYECTOS DE INVERSIÓN TERCER TRIMESTRE 2022
Anexo 93. Correo reporte SIRECI gestión contractual recursos FONAM con corte al 31 de agosto de 2022
Anexo 94. Correo Reporte Transmisión SIRECI Gestión Contractual Fuente Nación corte 30-09-2022
Anexo 95. Correo REQUERIMIENTOS CONTRALORIA
Anexo 96. Correo Respuesta Requerimiento Contraloría con radicado 2022EE0174653 sobre Minería
Anexo 97. Correo REVISION DE LA INFORMACIÓN ENVIADA POR ORFEO
Anexo 98. Correo RNN PUINAWAI Prorroga No Conformidad No 12 PMP-G Proceso Misional 2020-2021
Anexo 99. Correo SEGUIMIENTO INDICADOR PAA - PEI - AGO Y SEP
Anexo 100. Correo SEGUIMIENTO MES DE OCTUBRE CON LOS COMPROMISOS PLAN AUDITORIAS
Anexo 101. Correo SEGUIMIENTO OBLIGACIONES Y PRODUCTOS PENDIENTES PLAN AUDITORÍAS
Anexo 102. Correo SEGUIMIENTO SEPTIEMBRE Y OCTUBRE DEL PLAN ANUAL DE AUDITORIA
Anexo 103. Correo Segundo cuatrimestre 2022_Mapa de Riesgos y Matriz de Oportunidades
Anexo 104. Correo Solicitud de información Auditorias GCI
Anexo 105. Correo Solicitud DILIGENCIAMIENTO Matriz de Necesidades de Infraestructura ANIM-
Anexo 106. Correo SOLICITUD INFORMACIÓN CUMPLIMIENTO LEY DE CUOTAS
Anexo 107. Correo Solicitud información Estudio Sectorial - Seguim a Proced Administ Sanc Amb
Anexo 108. Correo Verificación de documentos del SGI 2022
Anexo 109. Correo Vo. Bo. ajuste Descripción Acción del PM-PG de la OGR, No conformidad N° 04
Anexo 110. Correo Vo. Bo. Memo cierre acciones del PM-PG del PNN Cueva de los Guácharos,No Conformidades No. 20 - 25
Anexo 111. Correo Vo. Bo. Respuesta a memorando cierre observación PM DTOR</t>
    </r>
  </si>
  <si>
    <r>
      <rPr>
        <b/>
        <sz val="11"/>
        <rFont val="Arial Narrow"/>
        <family val="2"/>
      </rPr>
      <t xml:space="preserve">GCI: </t>
    </r>
    <r>
      <rPr>
        <sz val="11"/>
        <rFont val="Arial Narrow"/>
        <family val="2"/>
      </rPr>
      <t xml:space="preserve">Ya </t>
    </r>
    <r>
      <rPr>
        <b/>
        <sz val="11"/>
        <rFont val="Arial Narrow"/>
        <family val="2"/>
      </rPr>
      <t>s</t>
    </r>
    <r>
      <rPr>
        <sz val="11"/>
        <rFont val="Arial Narrow"/>
        <family val="2"/>
      </rPr>
      <t xml:space="preserve">e llevo a cabo la socialización de conflicto de intreses el día 29 de abril del 2022 al personal del Grupo de Control Interno, Infpormacon reportada en el periodo anterior. </t>
    </r>
  </si>
  <si>
    <r>
      <rPr>
        <b/>
        <sz val="11"/>
        <rFont val="Arial Narrow"/>
        <family val="2"/>
      </rPr>
      <t xml:space="preserve">GCI: </t>
    </r>
    <r>
      <rPr>
        <sz val="11"/>
        <rFont val="Arial Narrow"/>
        <family val="2"/>
      </rPr>
      <t xml:space="preserve">Durante el tercer cuatrimestre de 2022, se adelantaron Campañas de Autocontrol, Autorregulación y Autogestión. 
Anexo 123. Campaña No 8 – 02092022
Anexo 124. Campaña No 9 – 07092022
Anexo 125. Campaña No 10 – 20092022
Anexo 126. Campaña No 11 - 30092022
Anexo 127. Campaña No 12 – 14102022
Anexo 128. Campaña No 13 – 18112022
Anexo 129. ¿Qué es el estatuto de auditoría - 0212022
</t>
    </r>
  </si>
  <si>
    <r>
      <rPr>
        <b/>
        <sz val="11"/>
        <rFont val="Arial Narrow"/>
        <family val="2"/>
      </rPr>
      <t xml:space="preserve">GCI: </t>
    </r>
    <r>
      <rPr>
        <sz val="11"/>
        <rFont val="Arial Narrow"/>
        <family val="2"/>
      </rPr>
      <t>Para el tercer cuatrimestre de 2022, el Grupo de Control Interno, por medio del correo de Buzón Comunicaciones realizó siete (7) campañas de Autocontrol, las cuales son una de las herramientas utilizadas  para mantener el interés e interiorizar el Sistema de Control Interno en la Entidad.
Anexo 130. Campaña No 8 – 02092022
Anexo 131. Campaña No 9 – 07092022
Anexo 132. Campaña No 10 – 20092022
Anexo 133. Campaña No 11 - 30092022
Anexo 134. Campaña No 12 – 14102022
Anexo 135. Campaña No 13 – 18112022
Anexo 136. ¿Qué es el estatuto de auditoría - 0212022</t>
    </r>
  </si>
  <si>
    <t xml:space="preserve">Evidencia ilegible. </t>
  </si>
  <si>
    <t xml:space="preserve">ANALISIS CONVENCIONES CONTROLES EXISTENTES </t>
  </si>
  <si>
    <t xml:space="preserve">VERDE </t>
  </si>
  <si>
    <t xml:space="preserve">AZUL </t>
  </si>
  <si>
    <t>FUCSIA</t>
  </si>
  <si>
    <t>CAFÉ</t>
  </si>
  <si>
    <t xml:space="preserve">AMARILLO </t>
  </si>
  <si>
    <t xml:space="preserve">MORADO </t>
  </si>
  <si>
    <t xml:space="preserve">Corte 30 de diciembre
CONTROL EXISTENTE </t>
  </si>
  <si>
    <t xml:space="preserve">Corte 30 de diciembre 
ACCIONES DE CONTROL </t>
  </si>
  <si>
    <r>
      <rPr>
        <b/>
        <sz val="11"/>
        <rFont val="Arial Narrow"/>
        <family val="2"/>
      </rPr>
      <t>GGH,</t>
    </r>
    <r>
      <rPr>
        <sz val="11"/>
        <rFont val="Arial Narrow"/>
        <family val="2"/>
      </rPr>
      <t xml:space="preserve"> se adelantó una jornada de SENSIBILIZACION CONFLICTOS DE INTERESES Y PROCEDIMIENTO, para la Direccion Territorial Andes Nororientales con el objetivo de fortalecer los lineamientos del procedimiento, así mimo se envió  mediante correo electrónico recordatorio del procedimiento de conflicto de interés al interior del GGH, su importancia y cumplimiento del mismo.   
EVIDENCIA ANEXO 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</si>
</sst>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dd/mm/yyyy;@"/>
    <numFmt numFmtId="166" formatCode="dd/mm/yyyy"/>
  </numFmts>
  <fonts count="57">
    <font>
      <sz val="10"/>
      <color rgb="FF000000"/>
      <name val="Calibri"/>
      <family val="2"/>
      <scheme val="minor"/>
    </font>
    <font>
      <sz val="11"/>
      <color indexed="8"/>
      <name val="Arial Narrow"/>
      <family val="2"/>
    </font>
    <font>
      <sz val="10"/>
      <name val="Calibri"/>
      <family val="2"/>
    </font>
    <font>
      <b/>
      <sz val="11"/>
      <color indexed="8"/>
      <name val="Arial Narrow"/>
      <family val="2"/>
    </font>
    <font>
      <b/>
      <sz val="11"/>
      <color indexed="53"/>
      <name val="Arial Narrow"/>
      <family val="2"/>
    </font>
    <font>
      <b/>
      <sz val="12"/>
      <name val="Arial Narrow"/>
      <family val="2"/>
    </font>
    <font>
      <sz val="10"/>
      <name val="Arial Narrow"/>
      <family val="2"/>
    </font>
    <font>
      <sz val="10"/>
      <color indexed="8"/>
      <name val="Calibri"/>
      <family val="2"/>
    </font>
    <font>
      <sz val="11"/>
      <name val="Calibri"/>
      <family val="2"/>
    </font>
    <font>
      <sz val="12"/>
      <name val="Arial Narrow"/>
      <family val="2"/>
    </font>
    <font>
      <b/>
      <sz val="10"/>
      <name val="Arial Narrow"/>
      <family val="2"/>
    </font>
    <font>
      <sz val="11"/>
      <name val="Arial Narrow"/>
      <family val="2"/>
    </font>
    <font>
      <b/>
      <sz val="11"/>
      <name val="Arial Narrow"/>
      <family val="2"/>
    </font>
    <font>
      <i/>
      <sz val="11"/>
      <name val="Arial Narrow"/>
      <family val="2"/>
    </font>
    <font>
      <u/>
      <sz val="11"/>
      <name val="Arial Narrow"/>
      <family val="2"/>
    </font>
    <font>
      <b/>
      <u/>
      <sz val="10"/>
      <name val="Arial Narrow"/>
      <family val="2"/>
    </font>
    <font>
      <u/>
      <sz val="10"/>
      <name val="Arial Narrow"/>
      <family val="2"/>
    </font>
    <font>
      <i/>
      <sz val="10"/>
      <name val="Arial Narrow"/>
      <family val="2"/>
    </font>
    <font>
      <sz val="10"/>
      <name val="Arial"/>
      <family val="2"/>
    </font>
    <font>
      <strike/>
      <sz val="11"/>
      <name val="Arial Narrow"/>
      <family val="2"/>
    </font>
    <font>
      <b/>
      <i/>
      <sz val="10"/>
      <name val="Arial Narrow"/>
      <family val="2"/>
    </font>
    <font>
      <b/>
      <sz val="9"/>
      <color indexed="81"/>
      <name val="Tahoma"/>
      <family val="2"/>
    </font>
    <font>
      <sz val="9"/>
      <color indexed="81"/>
      <name val="Tahoma"/>
      <family val="2"/>
    </font>
    <font>
      <b/>
      <u/>
      <sz val="11"/>
      <name val="Arial Narrow"/>
      <family val="2"/>
    </font>
    <font>
      <sz val="12"/>
      <color indexed="8"/>
      <name val="Arial Narrow"/>
      <family val="2"/>
    </font>
    <font>
      <b/>
      <sz val="12"/>
      <color indexed="8"/>
      <name val="Arial Narrow"/>
      <family val="2"/>
    </font>
    <font>
      <sz val="14"/>
      <color indexed="8"/>
      <name val="Arial"/>
      <family val="2"/>
    </font>
    <font>
      <strike/>
      <sz val="10"/>
      <name val="Arial Narrow"/>
      <family val="2"/>
    </font>
    <font>
      <b/>
      <sz val="9"/>
      <color indexed="8"/>
      <name val="Tahoma"/>
      <family val="2"/>
    </font>
    <font>
      <sz val="16"/>
      <name val="Arial Narrow"/>
      <family val="2"/>
    </font>
    <font>
      <sz val="14"/>
      <name val="Arial Narrow"/>
      <family val="2"/>
    </font>
    <font>
      <b/>
      <strike/>
      <sz val="11"/>
      <name val="Arial Narrow"/>
      <family val="2"/>
    </font>
    <font>
      <sz val="10"/>
      <color rgb="FF000000"/>
      <name val="Calibri"/>
      <family val="2"/>
      <scheme val="minor"/>
    </font>
    <font>
      <sz val="10"/>
      <color rgb="FF000000"/>
      <name val="Arial"/>
      <family val="2"/>
    </font>
    <font>
      <sz val="11"/>
      <color theme="1"/>
      <name val="Calibri"/>
      <family val="2"/>
      <scheme val="minor"/>
    </font>
    <font>
      <sz val="11"/>
      <color rgb="FF000000"/>
      <name val="Arial Narrow"/>
      <family val="2"/>
    </font>
    <font>
      <b/>
      <sz val="11"/>
      <color theme="1"/>
      <name val="Arial Narrow"/>
      <family val="2"/>
    </font>
    <font>
      <sz val="11"/>
      <color theme="1"/>
      <name val="Arial Narrow"/>
      <family val="2"/>
    </font>
    <font>
      <b/>
      <sz val="11"/>
      <color rgb="FF000000"/>
      <name val="Arial Narrow"/>
      <family val="2"/>
    </font>
    <font>
      <sz val="10"/>
      <color rgb="FF000000"/>
      <name val="Arial Narrow"/>
      <family val="2"/>
    </font>
    <font>
      <sz val="12"/>
      <color theme="1"/>
      <name val="Arial Narrow"/>
      <family val="2"/>
    </font>
    <font>
      <sz val="11"/>
      <color rgb="FF3F3F3F"/>
      <name val="Arial Narrow"/>
      <family val="2"/>
    </font>
    <font>
      <b/>
      <sz val="12"/>
      <color theme="1"/>
      <name val="Arial Narrow"/>
      <family val="2"/>
    </font>
    <font>
      <sz val="10"/>
      <name val="Calibri"/>
      <family val="2"/>
      <scheme val="minor"/>
    </font>
    <font>
      <sz val="10"/>
      <color theme="1"/>
      <name val="Arial Narrow"/>
      <family val="2"/>
    </font>
    <font>
      <sz val="11"/>
      <name val="Calibri"/>
      <family val="2"/>
      <scheme val="minor"/>
    </font>
    <font>
      <b/>
      <sz val="11"/>
      <color theme="0"/>
      <name val="Arial Narrow"/>
      <family val="2"/>
    </font>
    <font>
      <b/>
      <sz val="12"/>
      <color rgb="FF000000"/>
      <name val="Arial Narrow"/>
      <family val="2"/>
    </font>
    <font>
      <sz val="10"/>
      <color indexed="8"/>
      <name val="Arial Narrow"/>
      <family val="2"/>
    </font>
    <font>
      <b/>
      <sz val="10"/>
      <color theme="1"/>
      <name val="Arial Narrow"/>
      <family val="2"/>
    </font>
    <font>
      <b/>
      <sz val="10"/>
      <color indexed="8"/>
      <name val="Arial Narrow"/>
      <family val="2"/>
    </font>
    <font>
      <b/>
      <sz val="10"/>
      <color theme="1"/>
      <name val="&quot;Arial Narrow&quot;"/>
    </font>
    <font>
      <b/>
      <sz val="10"/>
      <color rgb="FF000000"/>
      <name val="Arial Narrow"/>
      <family val="2"/>
    </font>
    <font>
      <sz val="12"/>
      <color rgb="FF000000"/>
      <name val="Arial Narrow"/>
      <family val="2"/>
    </font>
    <font>
      <sz val="10"/>
      <color indexed="10"/>
      <name val="Arial Narrow"/>
      <family val="2"/>
    </font>
    <font>
      <sz val="10"/>
      <color rgb="FFFF0000"/>
      <name val="Arial Narrow"/>
      <family val="2"/>
    </font>
    <font>
      <b/>
      <sz val="10"/>
      <color indexed="10"/>
      <name val="Arial Narrow"/>
      <family val="2"/>
    </font>
  </fonts>
  <fills count="56">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DE9D9"/>
        <bgColor rgb="FFFDE9D9"/>
      </patternFill>
    </fill>
    <fill>
      <patternFill patternType="solid">
        <fgColor rgb="FFFFFF00"/>
        <bgColor rgb="FFFFFF00"/>
      </patternFill>
    </fill>
    <fill>
      <patternFill patternType="solid">
        <fgColor rgb="FFE36C09"/>
        <bgColor rgb="FFE36C09"/>
      </patternFill>
    </fill>
    <fill>
      <patternFill patternType="solid">
        <fgColor rgb="FFFF0000"/>
        <bgColor rgb="FFFF0000"/>
      </patternFill>
    </fill>
    <fill>
      <patternFill patternType="solid">
        <fgColor rgb="FFB8CCE4"/>
        <bgColor rgb="FFB8CCE4"/>
      </patternFill>
    </fill>
    <fill>
      <patternFill patternType="solid">
        <fgColor rgb="FFFBD4B4"/>
        <bgColor rgb="FFFBD4B4"/>
      </patternFill>
    </fill>
    <fill>
      <patternFill patternType="solid">
        <fgColor rgb="FFD99594"/>
        <bgColor rgb="FFD99594"/>
      </patternFill>
    </fill>
    <fill>
      <patternFill patternType="solid">
        <fgColor rgb="FFF2DBDB"/>
        <bgColor rgb="FFF2DBDB"/>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rgb="FF92CDDC"/>
        <bgColor rgb="FF92CDDC"/>
      </patternFill>
    </fill>
    <fill>
      <patternFill patternType="solid">
        <fgColor rgb="FF00FF00"/>
        <bgColor rgb="FF000000"/>
      </patternFill>
    </fill>
    <fill>
      <patternFill patternType="solid">
        <fgColor rgb="FFFF0000"/>
        <bgColor rgb="FF000000"/>
      </patternFill>
    </fill>
    <fill>
      <patternFill patternType="solid">
        <fgColor rgb="FFFFFF00"/>
        <bgColor rgb="FF000000"/>
      </patternFill>
    </fill>
    <fill>
      <patternFill patternType="solid">
        <fgColor rgb="FFFFFFFF"/>
        <bgColor rgb="FF000000"/>
      </patternFill>
    </fill>
    <fill>
      <patternFill patternType="solid">
        <fgColor theme="4" tint="0.39997558519241921"/>
        <bgColor indexed="64"/>
      </patternFill>
    </fill>
    <fill>
      <patternFill patternType="solid">
        <fgColor theme="2" tint="-0.249977111117893"/>
        <bgColor indexed="64"/>
      </patternFill>
    </fill>
    <fill>
      <patternFill patternType="solid">
        <fgColor rgb="FF4BACC6"/>
        <bgColor rgb="FF000000"/>
      </patternFill>
    </fill>
    <fill>
      <patternFill patternType="solid">
        <fgColor rgb="FFF79646"/>
        <bgColor rgb="FF000000"/>
      </patternFill>
    </fill>
    <fill>
      <patternFill patternType="solid">
        <fgColor theme="0"/>
        <bgColor rgb="FF000000"/>
      </patternFill>
    </fill>
    <fill>
      <patternFill patternType="solid">
        <fgColor rgb="FF8064A2"/>
        <bgColor rgb="FF000000"/>
      </patternFill>
    </fill>
    <fill>
      <patternFill patternType="solid">
        <fgColor rgb="FF7030A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00B0F0"/>
        <bgColor indexed="64"/>
      </patternFill>
    </fill>
    <fill>
      <patternFill patternType="solid">
        <fgColor theme="0"/>
        <bgColor rgb="FFFFFF00"/>
      </patternFill>
    </fill>
    <fill>
      <patternFill patternType="solid">
        <fgColor rgb="FFFF3399"/>
        <bgColor indexed="64"/>
      </patternFill>
    </fill>
    <fill>
      <patternFill patternType="solid">
        <fgColor theme="0"/>
        <bgColor rgb="FF75FFF1"/>
      </patternFill>
    </fill>
    <fill>
      <patternFill patternType="solid">
        <fgColor theme="0"/>
        <bgColor rgb="FFFF9DFF"/>
      </patternFill>
    </fill>
    <fill>
      <patternFill patternType="solid">
        <fgColor theme="0"/>
        <bgColor rgb="FFFF648A"/>
      </patternFill>
    </fill>
    <fill>
      <patternFill patternType="solid">
        <fgColor theme="0"/>
        <bgColor rgb="FFFFFFFF"/>
      </patternFill>
    </fill>
    <fill>
      <patternFill patternType="solid">
        <fgColor theme="0"/>
        <bgColor rgb="FFCCC0D9"/>
      </patternFill>
    </fill>
    <fill>
      <patternFill patternType="solid">
        <fgColor rgb="FF76923C"/>
        <bgColor rgb="FF76923C"/>
      </patternFill>
    </fill>
    <fill>
      <patternFill patternType="solid">
        <fgColor rgb="FFFFFFFF"/>
        <bgColor rgb="FFFFFFFF"/>
      </patternFill>
    </fill>
    <fill>
      <patternFill patternType="solid">
        <fgColor rgb="FFC4BD97"/>
        <bgColor rgb="FF000000"/>
      </patternFill>
    </fill>
    <fill>
      <patternFill patternType="solid">
        <fgColor rgb="FFFFFF00"/>
        <bgColor theme="0"/>
      </patternFill>
    </fill>
    <fill>
      <patternFill patternType="solid">
        <fgColor rgb="FF205867"/>
        <bgColor rgb="FF205867"/>
      </patternFill>
    </fill>
    <fill>
      <patternFill patternType="solid">
        <fgColor rgb="FF88D4DD"/>
        <bgColor rgb="FF88D4DD"/>
      </patternFill>
    </fill>
    <fill>
      <patternFill patternType="solid">
        <fgColor rgb="FFAFD7AC"/>
        <bgColor rgb="FFAFD7AC"/>
      </patternFill>
    </fill>
    <fill>
      <patternFill patternType="solid">
        <fgColor rgb="FF31859B"/>
        <bgColor rgb="FF31859B"/>
      </patternFill>
    </fill>
    <fill>
      <patternFill patternType="solid">
        <fgColor rgb="FFB6DDE8"/>
        <bgColor rgb="FFB6DDE8"/>
      </patternFill>
    </fill>
    <fill>
      <patternFill patternType="solid">
        <fgColor rgb="FFDAEEF3"/>
        <bgColor rgb="FFDAEEF3"/>
      </patternFill>
    </fill>
    <fill>
      <patternFill patternType="solid">
        <fgColor rgb="FFCCC0D9"/>
        <bgColor rgb="FFCCC0D9"/>
      </patternFill>
    </fill>
    <fill>
      <patternFill patternType="solid">
        <fgColor rgb="FFEAF1DD"/>
        <bgColor rgb="FFEAF1DD"/>
      </patternFill>
    </fill>
    <fill>
      <patternFill patternType="solid">
        <fgColor rgb="FF00B050"/>
        <bgColor rgb="FF00B050"/>
      </patternFill>
    </fill>
    <fill>
      <patternFill patternType="solid">
        <fgColor rgb="FFA5A5A5"/>
        <bgColor rgb="FFA5A5A5"/>
      </patternFill>
    </fill>
    <fill>
      <patternFill patternType="solid">
        <fgColor rgb="FFDBE5F1"/>
        <bgColor rgb="FFDBE5F1"/>
      </patternFill>
    </fill>
    <fill>
      <patternFill patternType="solid">
        <fgColor theme="9" tint="-0.249977111117893"/>
        <bgColor indexed="64"/>
      </patternFill>
    </fill>
    <fill>
      <patternFill patternType="solid">
        <fgColor rgb="FFFFFFFF"/>
        <bgColor indexed="64"/>
      </patternFill>
    </fill>
    <fill>
      <patternFill patternType="solid">
        <fgColor rgb="FFFF0066"/>
        <bgColor rgb="FF000000"/>
      </patternFill>
    </fill>
    <fill>
      <patternFill patternType="solid">
        <fgColor theme="0"/>
        <bgColor rgb="FF76923C"/>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diagonal/>
    </border>
    <border>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7">
    <xf numFmtId="0" fontId="0" fillId="0" borderId="0"/>
    <xf numFmtId="0" fontId="33" fillId="0" borderId="0"/>
    <xf numFmtId="0" fontId="34" fillId="0" borderId="0"/>
    <xf numFmtId="0" fontId="34" fillId="0" borderId="0"/>
    <xf numFmtId="0" fontId="34" fillId="0" borderId="0"/>
    <xf numFmtId="9" fontId="32" fillId="0" borderId="0" applyFont="0" applyFill="0" applyBorder="0" applyAlignment="0" applyProtection="0"/>
    <xf numFmtId="9" fontId="33" fillId="0" borderId="0" applyFont="0" applyFill="0" applyBorder="0" applyAlignment="0" applyProtection="0"/>
  </cellStyleXfs>
  <cellXfs count="887">
    <xf numFmtId="0" fontId="0" fillId="0" borderId="0" xfId="0"/>
    <xf numFmtId="0" fontId="35" fillId="0" borderId="0" xfId="0" applyFont="1"/>
    <xf numFmtId="0" fontId="35" fillId="0" borderId="0" xfId="0" applyFont="1" applyAlignment="1">
      <alignment vertical="center"/>
    </xf>
    <xf numFmtId="0" fontId="35" fillId="0" borderId="0" xfId="0" applyFont="1" applyAlignment="1">
      <alignment wrapText="1"/>
    </xf>
    <xf numFmtId="0" fontId="36" fillId="0" borderId="23" xfId="0" applyFont="1" applyBorder="1" applyAlignment="1">
      <alignment horizontal="center" vertical="center"/>
    </xf>
    <xf numFmtId="0" fontId="35" fillId="0" borderId="24" xfId="0" applyFont="1" applyBorder="1" applyAlignment="1">
      <alignment vertical="center" wrapText="1"/>
    </xf>
    <xf numFmtId="0" fontId="35" fillId="0" borderId="24" xfId="0" applyFont="1" applyBorder="1" applyAlignment="1">
      <alignment horizontal="center" vertical="center"/>
    </xf>
    <xf numFmtId="0" fontId="35" fillId="0" borderId="24" xfId="0" applyFont="1" applyBorder="1" applyAlignment="1">
      <alignment horizontal="center" vertical="center" wrapText="1"/>
    </xf>
    <xf numFmtId="0" fontId="37" fillId="2" borderId="0" xfId="0" applyFont="1" applyFill="1"/>
    <xf numFmtId="0" fontId="36" fillId="0" borderId="24" xfId="0" applyFont="1" applyBorder="1" applyAlignment="1">
      <alignment horizontal="center" vertical="center"/>
    </xf>
    <xf numFmtId="0" fontId="35" fillId="0" borderId="0" xfId="0" applyFont="1" applyAlignment="1">
      <alignment horizontal="center" vertical="center"/>
    </xf>
    <xf numFmtId="0" fontId="38" fillId="0" borderId="0" xfId="0" applyFont="1" applyAlignment="1">
      <alignment horizontal="center"/>
    </xf>
    <xf numFmtId="0" fontId="39" fillId="2" borderId="0" xfId="0" applyFont="1" applyFill="1" applyAlignment="1">
      <alignment wrapText="1"/>
    </xf>
    <xf numFmtId="0" fontId="39" fillId="0" borderId="24" xfId="0" applyFont="1" applyBorder="1" applyAlignment="1">
      <alignment vertical="center" wrapText="1"/>
    </xf>
    <xf numFmtId="9" fontId="39" fillId="0" borderId="24" xfId="0" applyNumberFormat="1" applyFont="1" applyBorder="1" applyAlignment="1">
      <alignment horizontal="center" vertical="center" wrapText="1"/>
    </xf>
    <xf numFmtId="14" fontId="39" fillId="0" borderId="24" xfId="0" applyNumberFormat="1" applyFont="1" applyBorder="1" applyAlignment="1">
      <alignment horizontal="center" vertical="center" wrapText="1"/>
    </xf>
    <xf numFmtId="14" fontId="39" fillId="0" borderId="24" xfId="0" applyNumberFormat="1" applyFont="1" applyBorder="1" applyAlignment="1">
      <alignment vertical="center" wrapText="1"/>
    </xf>
    <xf numFmtId="9" fontId="39" fillId="0" borderId="24" xfId="0" applyNumberFormat="1" applyFont="1" applyBorder="1" applyAlignment="1">
      <alignment vertical="center" wrapText="1"/>
    </xf>
    <xf numFmtId="0" fontId="35" fillId="2" borderId="0" xfId="0" applyFont="1" applyFill="1" applyAlignment="1">
      <alignment horizontal="center" vertical="center" wrapText="1"/>
    </xf>
    <xf numFmtId="0" fontId="40" fillId="2" borderId="0" xfId="0" applyFont="1" applyFill="1" applyAlignment="1">
      <alignment vertical="center" wrapText="1"/>
    </xf>
    <xf numFmtId="9" fontId="40" fillId="2" borderId="0" xfId="0" applyNumberFormat="1" applyFont="1" applyFill="1" applyAlignment="1">
      <alignment horizontal="center" vertical="center" wrapText="1"/>
    </xf>
    <xf numFmtId="14" fontId="40" fillId="2" borderId="0" xfId="0" applyNumberFormat="1" applyFont="1" applyFill="1" applyAlignment="1">
      <alignment horizontal="center" vertical="center" wrapText="1"/>
    </xf>
    <xf numFmtId="14" fontId="40" fillId="2" borderId="0" xfId="0" applyNumberFormat="1" applyFont="1" applyFill="1" applyAlignment="1">
      <alignment vertical="center" wrapText="1"/>
    </xf>
    <xf numFmtId="9" fontId="40" fillId="2" borderId="0" xfId="0" applyNumberFormat="1" applyFont="1" applyFill="1" applyAlignment="1">
      <alignment vertical="center" wrapText="1"/>
    </xf>
    <xf numFmtId="0" fontId="39" fillId="2" borderId="0" xfId="0" applyFont="1" applyFill="1" applyAlignment="1">
      <alignment vertical="center" wrapText="1"/>
    </xf>
    <xf numFmtId="0" fontId="40" fillId="2" borderId="24" xfId="0" applyFont="1" applyFill="1" applyBorder="1" applyAlignment="1">
      <alignment vertical="center" wrapText="1"/>
    </xf>
    <xf numFmtId="0" fontId="40" fillId="0" borderId="0" xfId="0" applyFont="1"/>
    <xf numFmtId="0" fontId="38" fillId="3" borderId="24" xfId="0" applyFont="1" applyFill="1" applyBorder="1" applyAlignment="1">
      <alignment horizontal="center" vertical="center"/>
    </xf>
    <xf numFmtId="0" fontId="38" fillId="3" borderId="24" xfId="0" applyFont="1" applyFill="1" applyBorder="1" applyAlignment="1">
      <alignment horizontal="center"/>
    </xf>
    <xf numFmtId="0" fontId="35" fillId="0" borderId="24" xfId="0" applyFont="1" applyBorder="1" applyAlignment="1">
      <alignment vertical="center"/>
    </xf>
    <xf numFmtId="0" fontId="38" fillId="4" borderId="25" xfId="0" applyFont="1" applyFill="1" applyBorder="1" applyAlignment="1">
      <alignment horizontal="center" vertical="center" wrapText="1" readingOrder="1"/>
    </xf>
    <xf numFmtId="0" fontId="38" fillId="4" borderId="26" xfId="0" applyFont="1" applyFill="1" applyBorder="1" applyAlignment="1">
      <alignment horizontal="center" vertical="center" wrapText="1" readingOrder="1"/>
    </xf>
    <xf numFmtId="0" fontId="38" fillId="0" borderId="0" xfId="0" applyFont="1" applyAlignment="1">
      <alignment vertical="center"/>
    </xf>
    <xf numFmtId="0" fontId="38" fillId="2" borderId="27" xfId="0" applyFont="1" applyFill="1" applyBorder="1" applyAlignment="1">
      <alignment horizontal="center" vertical="center" wrapText="1" readingOrder="1"/>
    </xf>
    <xf numFmtId="0" fontId="35" fillId="2" borderId="27" xfId="0" applyFont="1" applyFill="1" applyBorder="1" applyAlignment="1">
      <alignment horizontal="left" vertical="center" wrapText="1" readingOrder="1"/>
    </xf>
    <xf numFmtId="9" fontId="38" fillId="2" borderId="28" xfId="0" applyNumberFormat="1" applyFont="1" applyFill="1" applyBorder="1" applyAlignment="1">
      <alignment horizontal="center" vertical="center" wrapText="1" readingOrder="1"/>
    </xf>
    <xf numFmtId="0" fontId="38" fillId="2" borderId="24" xfId="0" applyFont="1" applyFill="1" applyBorder="1" applyAlignment="1">
      <alignment horizontal="center" vertical="center" wrapText="1" readingOrder="1"/>
    </xf>
    <xf numFmtId="0" fontId="35" fillId="2" borderId="24" xfId="0" applyFont="1" applyFill="1" applyBorder="1" applyAlignment="1">
      <alignment horizontal="left" vertical="center" wrapText="1" readingOrder="1"/>
    </xf>
    <xf numFmtId="9" fontId="38" fillId="2" borderId="29" xfId="0" applyNumberFormat="1" applyFont="1" applyFill="1" applyBorder="1" applyAlignment="1">
      <alignment horizontal="center" vertical="center" wrapText="1" readingOrder="1"/>
    </xf>
    <xf numFmtId="0" fontId="35" fillId="0" borderId="30" xfId="0" applyFont="1" applyBorder="1" applyAlignment="1">
      <alignment horizontal="center" vertical="center"/>
    </xf>
    <xf numFmtId="0" fontId="35" fillId="0" borderId="24" xfId="0" applyFont="1" applyBorder="1"/>
    <xf numFmtId="0" fontId="35" fillId="2" borderId="29" xfId="0" applyFont="1" applyFill="1" applyBorder="1" applyAlignment="1">
      <alignment horizontal="center" vertical="center" wrapText="1" readingOrder="1"/>
    </xf>
    <xf numFmtId="0" fontId="38" fillId="2" borderId="31" xfId="0" applyFont="1" applyFill="1" applyBorder="1" applyAlignment="1">
      <alignment horizontal="center" vertical="center" wrapText="1" readingOrder="1"/>
    </xf>
    <xf numFmtId="0" fontId="35" fillId="2" borderId="31" xfId="0" applyFont="1" applyFill="1" applyBorder="1" applyAlignment="1">
      <alignment horizontal="left" vertical="center" wrapText="1" readingOrder="1"/>
    </xf>
    <xf numFmtId="0" fontId="35" fillId="2" borderId="32" xfId="0" applyFont="1" applyFill="1" applyBorder="1" applyAlignment="1">
      <alignment horizontal="center" vertical="center" wrapText="1" readingOrder="1"/>
    </xf>
    <xf numFmtId="0" fontId="41" fillId="5" borderId="0" xfId="0" applyFont="1" applyFill="1" applyAlignment="1">
      <alignment horizontal="center" vertical="center"/>
    </xf>
    <xf numFmtId="0" fontId="35" fillId="6" borderId="0" xfId="0" applyFont="1" applyFill="1" applyAlignment="1">
      <alignment horizontal="center" vertical="center"/>
    </xf>
    <xf numFmtId="0" fontId="35" fillId="7" borderId="0" xfId="0" applyFont="1" applyFill="1" applyAlignment="1">
      <alignment horizontal="center" vertical="center"/>
    </xf>
    <xf numFmtId="0" fontId="38" fillId="0" borderId="0" xfId="0" applyFont="1"/>
    <xf numFmtId="0" fontId="35" fillId="0" borderId="24" xfId="0" applyFont="1" applyBorder="1" applyAlignment="1">
      <alignment horizontal="center" wrapText="1"/>
    </xf>
    <xf numFmtId="0" fontId="35" fillId="0" borderId="24" xfId="0" applyFont="1" applyBorder="1" applyAlignment="1">
      <alignment wrapText="1"/>
    </xf>
    <xf numFmtId="0" fontId="36" fillId="0" borderId="24" xfId="0" applyFont="1" applyBorder="1" applyAlignment="1">
      <alignment horizontal="center" vertical="center" wrapText="1"/>
    </xf>
    <xf numFmtId="0" fontId="38" fillId="8" borderId="24" xfId="0" applyFont="1" applyFill="1" applyBorder="1" applyAlignment="1">
      <alignment vertical="center"/>
    </xf>
    <xf numFmtId="1" fontId="40" fillId="0" borderId="0" xfId="0" applyNumberFormat="1" applyFont="1"/>
    <xf numFmtId="1" fontId="42" fillId="9" borderId="24" xfId="0" applyNumberFormat="1" applyFont="1" applyFill="1" applyBorder="1" applyAlignment="1">
      <alignment horizontal="center" vertical="center" wrapText="1"/>
    </xf>
    <xf numFmtId="0" fontId="42" fillId="10" borderId="24" xfId="0" applyFont="1" applyFill="1" applyBorder="1" applyAlignment="1">
      <alignment horizontal="center" vertical="center" wrapText="1"/>
    </xf>
    <xf numFmtId="0" fontId="42" fillId="11" borderId="24" xfId="0" applyFont="1" applyFill="1" applyBorder="1" applyAlignment="1">
      <alignment horizontal="center" vertical="center" wrapText="1"/>
    </xf>
    <xf numFmtId="0" fontId="42" fillId="10" borderId="23" xfId="0" applyFont="1" applyFill="1" applyBorder="1" applyAlignment="1">
      <alignment horizontal="center" vertical="center" wrapText="1"/>
    </xf>
    <xf numFmtId="0" fontId="42" fillId="10" borderId="29" xfId="0" applyFont="1" applyFill="1" applyBorder="1" applyAlignment="1">
      <alignment horizontal="center" vertical="center" wrapText="1"/>
    </xf>
    <xf numFmtId="0" fontId="42" fillId="0" borderId="0" xfId="0" applyFont="1" applyAlignment="1">
      <alignment horizontal="center" vertical="center"/>
    </xf>
    <xf numFmtId="49" fontId="40" fillId="0" borderId="31" xfId="0" applyNumberFormat="1" applyFont="1" applyBorder="1" applyAlignment="1">
      <alignment horizontal="center" vertical="center" wrapText="1"/>
    </xf>
    <xf numFmtId="49" fontId="40" fillId="2" borderId="0" xfId="0" applyNumberFormat="1" applyFont="1" applyFill="1"/>
    <xf numFmtId="0" fontId="40" fillId="2" borderId="0" xfId="0" applyFont="1" applyFill="1"/>
    <xf numFmtId="49" fontId="40" fillId="2" borderId="0" xfId="0" applyNumberFormat="1" applyFont="1" applyFill="1" applyAlignment="1">
      <alignment horizontal="center" vertical="center"/>
    </xf>
    <xf numFmtId="0" fontId="40" fillId="2" borderId="0" xfId="0" applyFont="1" applyFill="1" applyAlignment="1">
      <alignment vertical="center"/>
    </xf>
    <xf numFmtId="0" fontId="40" fillId="2" borderId="0" xfId="0" applyFont="1" applyFill="1" applyAlignment="1">
      <alignment horizontal="center" vertical="center"/>
    </xf>
    <xf numFmtId="0" fontId="40" fillId="2" borderId="33" xfId="0" applyFont="1" applyFill="1" applyBorder="1" applyAlignment="1">
      <alignment vertical="center" wrapText="1"/>
    </xf>
    <xf numFmtId="1" fontId="40" fillId="0" borderId="31" xfId="0" applyNumberFormat="1" applyFont="1" applyBorder="1" applyAlignment="1">
      <alignment horizontal="center" vertical="center" wrapText="1"/>
    </xf>
    <xf numFmtId="49" fontId="40" fillId="0" borderId="34" xfId="0" applyNumberFormat="1" applyFont="1" applyBorder="1" applyAlignment="1">
      <alignment horizontal="center" vertical="center" wrapText="1"/>
    </xf>
    <xf numFmtId="0" fontId="40" fillId="0" borderId="0" xfId="0" applyFont="1" applyAlignment="1">
      <alignment wrapText="1"/>
    </xf>
    <xf numFmtId="0" fontId="40" fillId="12" borderId="1" xfId="0" applyFont="1" applyFill="1" applyBorder="1" applyAlignment="1">
      <alignment horizontal="center" vertical="center"/>
    </xf>
    <xf numFmtId="0" fontId="40" fillId="13" borderId="1" xfId="0" applyFont="1" applyFill="1" applyBorder="1" applyAlignment="1">
      <alignment horizontal="center" vertical="center"/>
    </xf>
    <xf numFmtId="1" fontId="40" fillId="0" borderId="1" xfId="0" applyNumberFormat="1" applyFont="1" applyBorder="1" applyAlignment="1">
      <alignment horizontal="center" vertical="center"/>
    </xf>
    <xf numFmtId="0" fontId="40" fillId="0" borderId="1" xfId="0" applyFont="1" applyBorder="1" applyAlignment="1">
      <alignment horizontal="center" vertical="center" wrapText="1"/>
    </xf>
    <xf numFmtId="0" fontId="0" fillId="0" borderId="0" xfId="0" applyAlignment="1">
      <alignment horizontal="center"/>
    </xf>
    <xf numFmtId="0" fontId="6" fillId="0" borderId="24" xfId="0" applyFont="1" applyBorder="1" applyAlignment="1">
      <alignment vertical="center" wrapText="1"/>
    </xf>
    <xf numFmtId="0" fontId="6" fillId="14" borderId="1" xfId="4" applyFont="1" applyFill="1" applyBorder="1" applyAlignment="1" applyProtection="1">
      <alignment vertical="center" wrapText="1"/>
      <protection locked="0"/>
    </xf>
    <xf numFmtId="9" fontId="6" fillId="14" borderId="1" xfId="5" applyFont="1" applyFill="1" applyBorder="1" applyAlignment="1" applyProtection="1">
      <alignment horizontal="center" vertical="center"/>
      <protection locked="0"/>
    </xf>
    <xf numFmtId="9" fontId="11" fillId="14" borderId="1" xfId="5" applyFont="1" applyFill="1" applyBorder="1" applyAlignment="1">
      <alignment horizontal="center" vertical="center" wrapText="1"/>
    </xf>
    <xf numFmtId="9" fontId="11" fillId="14" borderId="1" xfId="6" applyFont="1" applyFill="1" applyBorder="1" applyAlignment="1">
      <alignment horizontal="center" vertical="center" wrapText="1"/>
    </xf>
    <xf numFmtId="14" fontId="11" fillId="14" borderId="1" xfId="0" applyNumberFormat="1" applyFont="1" applyFill="1" applyBorder="1" applyAlignment="1">
      <alignment horizontal="center" vertical="center" wrapText="1"/>
    </xf>
    <xf numFmtId="0" fontId="11" fillId="14" borderId="1" xfId="0" applyFont="1" applyFill="1" applyBorder="1" applyAlignment="1">
      <alignment horizontal="justify" vertical="center" wrapText="1"/>
    </xf>
    <xf numFmtId="14" fontId="11" fillId="14" borderId="24" xfId="0" applyNumberFormat="1" applyFont="1" applyFill="1" applyBorder="1" applyAlignment="1">
      <alignment horizontal="center" vertical="center" wrapText="1"/>
    </xf>
    <xf numFmtId="14" fontId="11" fillId="14" borderId="24" xfId="0" applyNumberFormat="1" applyFont="1" applyFill="1" applyBorder="1" applyAlignment="1">
      <alignment vertical="center" wrapText="1"/>
    </xf>
    <xf numFmtId="9" fontId="6" fillId="14" borderId="1" xfId="0" applyNumberFormat="1" applyFont="1" applyFill="1" applyBorder="1" applyAlignment="1">
      <alignment horizontal="center" vertical="center" wrapText="1"/>
    </xf>
    <xf numFmtId="9" fontId="12" fillId="14" borderId="1" xfId="0" applyNumberFormat="1" applyFont="1" applyFill="1" applyBorder="1" applyAlignment="1">
      <alignment horizontal="center" vertical="center" wrapText="1"/>
    </xf>
    <xf numFmtId="0" fontId="6" fillId="14" borderId="1" xfId="0" applyFont="1" applyFill="1" applyBorder="1" applyAlignment="1">
      <alignment vertical="center" wrapText="1"/>
    </xf>
    <xf numFmtId="0" fontId="6" fillId="14" borderId="1" xfId="0" applyFont="1" applyFill="1" applyBorder="1" applyAlignment="1">
      <alignment horizontal="center" vertical="center" wrapText="1"/>
    </xf>
    <xf numFmtId="0" fontId="6" fillId="14" borderId="1" xfId="0" applyFont="1" applyFill="1" applyBorder="1" applyAlignment="1">
      <alignment vertical="top" wrapText="1"/>
    </xf>
    <xf numFmtId="0" fontId="9" fillId="14" borderId="1" xfId="0" applyFont="1" applyFill="1" applyBorder="1" applyAlignment="1">
      <alignment horizontal="justify" vertical="center" wrapText="1"/>
    </xf>
    <xf numFmtId="14" fontId="6" fillId="14" borderId="1" xfId="0" applyNumberFormat="1" applyFont="1" applyFill="1" applyBorder="1" applyAlignment="1">
      <alignment horizontal="center" vertical="center"/>
    </xf>
    <xf numFmtId="0" fontId="6" fillId="14" borderId="1" xfId="0" applyFont="1" applyFill="1" applyBorder="1" applyAlignment="1">
      <alignment horizontal="left" vertical="top" wrapText="1"/>
    </xf>
    <xf numFmtId="0" fontId="6" fillId="14" borderId="1" xfId="0" applyFont="1" applyFill="1" applyBorder="1" applyAlignment="1">
      <alignment wrapText="1"/>
    </xf>
    <xf numFmtId="0" fontId="40" fillId="0" borderId="1" xfId="0" applyFont="1" applyBorder="1" applyAlignment="1">
      <alignment wrapText="1"/>
    </xf>
    <xf numFmtId="0" fontId="9" fillId="0" borderId="24" xfId="0" applyFont="1" applyBorder="1" applyAlignment="1">
      <alignment horizontal="center" vertical="center" wrapText="1"/>
    </xf>
    <xf numFmtId="0" fontId="0" fillId="0" borderId="0" xfId="0" applyAlignment="1">
      <alignment wrapText="1"/>
    </xf>
    <xf numFmtId="0" fontId="9" fillId="2" borderId="35" xfId="0" applyFont="1" applyFill="1" applyBorder="1" applyAlignment="1">
      <alignment vertical="center"/>
    </xf>
    <xf numFmtId="1" fontId="9" fillId="0" borderId="24" xfId="0" applyNumberFormat="1" applyFont="1" applyBorder="1" applyAlignment="1">
      <alignment horizontal="center" vertical="center"/>
    </xf>
    <xf numFmtId="0" fontId="9" fillId="0" borderId="24" xfId="0" applyFont="1" applyBorder="1" applyAlignment="1">
      <alignment horizontal="center" vertical="center"/>
    </xf>
    <xf numFmtId="0" fontId="9" fillId="0" borderId="36" xfId="0" applyFont="1" applyBorder="1" applyAlignment="1">
      <alignment horizontal="center" vertical="center"/>
    </xf>
    <xf numFmtId="0" fontId="5" fillId="15" borderId="35" xfId="0" applyFont="1" applyFill="1" applyBorder="1" applyAlignment="1">
      <alignment horizontal="center" vertical="center"/>
    </xf>
    <xf numFmtId="49" fontId="9" fillId="2" borderId="24" xfId="0" applyNumberFormat="1" applyFont="1" applyFill="1" applyBorder="1" applyAlignment="1">
      <alignment horizontal="center" vertical="center" wrapText="1"/>
    </xf>
    <xf numFmtId="49" fontId="9" fillId="2" borderId="23" xfId="0" applyNumberFormat="1" applyFont="1" applyFill="1" applyBorder="1" applyAlignment="1">
      <alignment horizontal="center" vertical="center" wrapText="1"/>
    </xf>
    <xf numFmtId="49" fontId="9" fillId="2" borderId="29" xfId="0" applyNumberFormat="1" applyFont="1" applyFill="1" applyBorder="1" applyAlignment="1">
      <alignment horizontal="center" vertical="center" wrapText="1"/>
    </xf>
    <xf numFmtId="0" fontId="9" fillId="2" borderId="35" xfId="0" applyFont="1" applyFill="1" applyBorder="1" applyAlignment="1">
      <alignment vertical="center" wrapText="1"/>
    </xf>
    <xf numFmtId="1" fontId="9" fillId="0" borderId="24" xfId="0" applyNumberFormat="1" applyFont="1" applyBorder="1" applyAlignment="1">
      <alignment horizontal="center" vertical="center" wrapText="1"/>
    </xf>
    <xf numFmtId="0" fontId="9" fillId="0" borderId="36" xfId="0" applyFont="1" applyBorder="1" applyAlignment="1">
      <alignment horizontal="center" vertical="center" wrapText="1"/>
    </xf>
    <xf numFmtId="0" fontId="9" fillId="0" borderId="35" xfId="0" applyFont="1" applyBorder="1" applyAlignment="1">
      <alignment vertical="center"/>
    </xf>
    <xf numFmtId="49" fontId="9" fillId="0" borderId="24" xfId="0" applyNumberFormat="1" applyFont="1" applyBorder="1" applyAlignment="1">
      <alignment horizontal="center" vertical="center" wrapText="1"/>
    </xf>
    <xf numFmtId="49" fontId="9" fillId="0" borderId="36" xfId="0" applyNumberFormat="1" applyFont="1" applyBorder="1" applyAlignment="1">
      <alignment horizontal="center" vertical="center" wrapText="1"/>
    </xf>
    <xf numFmtId="0" fontId="9" fillId="0" borderId="35" xfId="0" applyFont="1" applyBorder="1" applyAlignment="1">
      <alignment vertical="center" wrapText="1"/>
    </xf>
    <xf numFmtId="0" fontId="9" fillId="0" borderId="33" xfId="0" applyFont="1" applyBorder="1" applyAlignment="1">
      <alignment vertical="center"/>
    </xf>
    <xf numFmtId="49" fontId="9" fillId="2" borderId="37" xfId="0" applyNumberFormat="1" applyFont="1" applyFill="1" applyBorder="1" applyAlignment="1">
      <alignment horizontal="center" vertical="center" wrapText="1"/>
    </xf>
    <xf numFmtId="49" fontId="9" fillId="2" borderId="32" xfId="0" applyNumberFormat="1" applyFont="1" applyFill="1" applyBorder="1" applyAlignment="1">
      <alignment horizontal="center" vertical="center" wrapText="1"/>
    </xf>
    <xf numFmtId="0" fontId="9" fillId="2" borderId="0" xfId="0" applyFont="1" applyFill="1" applyAlignment="1">
      <alignment horizontal="center" vertical="center" wrapText="1"/>
    </xf>
    <xf numFmtId="49" fontId="9" fillId="2" borderId="0" xfId="0" applyNumberFormat="1" applyFont="1" applyFill="1"/>
    <xf numFmtId="0" fontId="9" fillId="2" borderId="0" xfId="0" applyFont="1" applyFill="1"/>
    <xf numFmtId="49" fontId="9" fillId="2" borderId="0" xfId="0" applyNumberFormat="1" applyFont="1" applyFill="1" applyAlignment="1">
      <alignment horizontal="center" vertical="center"/>
    </xf>
    <xf numFmtId="0" fontId="9" fillId="0" borderId="0" xfId="0" applyFont="1"/>
    <xf numFmtId="49" fontId="9" fillId="0" borderId="38" xfId="0" applyNumberFormat="1" applyFont="1" applyBorder="1" applyAlignment="1">
      <alignment horizontal="center" vertical="center" wrapText="1"/>
    </xf>
    <xf numFmtId="0" fontId="9" fillId="0" borderId="0" xfId="0" applyFont="1" applyAlignment="1">
      <alignment vertical="center"/>
    </xf>
    <xf numFmtId="49" fontId="9" fillId="2" borderId="0" xfId="0" applyNumberFormat="1" applyFont="1" applyFill="1" applyAlignment="1">
      <alignment horizontal="center" vertical="center" wrapText="1"/>
    </xf>
    <xf numFmtId="49" fontId="9" fillId="2" borderId="31" xfId="0" applyNumberFormat="1" applyFont="1" applyFill="1" applyBorder="1" applyAlignment="1">
      <alignment horizontal="center" vertical="center" wrapText="1"/>
    </xf>
    <xf numFmtId="49" fontId="9" fillId="2" borderId="0" xfId="0" applyNumberFormat="1" applyFont="1" applyFill="1" applyAlignment="1">
      <alignment vertical="center" wrapText="1"/>
    </xf>
    <xf numFmtId="0" fontId="9" fillId="0" borderId="38" xfId="0" applyFont="1" applyBorder="1" applyAlignment="1">
      <alignment horizontal="center" vertical="center"/>
    </xf>
    <xf numFmtId="0" fontId="9" fillId="2" borderId="0" xfId="0" applyFont="1" applyFill="1" applyAlignment="1">
      <alignment wrapText="1"/>
    </xf>
    <xf numFmtId="0" fontId="9" fillId="2" borderId="0" xfId="0" applyFont="1" applyFill="1" applyAlignment="1">
      <alignment vertical="center"/>
    </xf>
    <xf numFmtId="0" fontId="9" fillId="2" borderId="0" xfId="0" applyFont="1" applyFill="1" applyAlignment="1">
      <alignment horizontal="center" vertical="center"/>
    </xf>
    <xf numFmtId="9" fontId="10" fillId="14" borderId="1" xfId="0" applyNumberFormat="1" applyFont="1" applyFill="1" applyBorder="1" applyAlignment="1">
      <alignment horizontal="center" vertical="center" wrapText="1"/>
    </xf>
    <xf numFmtId="14" fontId="10" fillId="14" borderId="1" xfId="0" applyNumberFormat="1" applyFont="1" applyFill="1" applyBorder="1" applyAlignment="1">
      <alignment horizontal="center" vertical="center" wrapText="1"/>
    </xf>
    <xf numFmtId="0" fontId="10" fillId="14" borderId="1" xfId="0" applyFont="1" applyFill="1" applyBorder="1" applyAlignment="1">
      <alignment horizontal="center" vertical="center" wrapText="1"/>
    </xf>
    <xf numFmtId="0" fontId="6" fillId="14" borderId="1" xfId="0" applyFont="1" applyFill="1" applyBorder="1" applyAlignment="1">
      <alignment horizontal="justify" vertical="center" wrapText="1"/>
    </xf>
    <xf numFmtId="0" fontId="0" fillId="14" borderId="0" xfId="0" applyFill="1"/>
    <xf numFmtId="0" fontId="12" fillId="14" borderId="0" xfId="0" applyFont="1" applyFill="1" applyAlignment="1">
      <alignment horizontal="center" vertical="center"/>
    </xf>
    <xf numFmtId="0" fontId="39" fillId="14" borderId="0" xfId="0" applyFont="1" applyFill="1" applyAlignment="1">
      <alignment wrapText="1"/>
    </xf>
    <xf numFmtId="0" fontId="9" fillId="14" borderId="0" xfId="0" applyFont="1" applyFill="1" applyAlignment="1">
      <alignment vertical="center" wrapText="1"/>
    </xf>
    <xf numFmtId="0" fontId="43" fillId="14" borderId="0" xfId="0" applyFont="1" applyFill="1" applyAlignment="1">
      <alignment vertical="center"/>
    </xf>
    <xf numFmtId="0" fontId="6" fillId="14" borderId="0" xfId="0" applyFont="1" applyFill="1" applyAlignment="1">
      <alignment vertical="center" wrapText="1"/>
    </xf>
    <xf numFmtId="0" fontId="39" fillId="14" borderId="0" xfId="0" applyFont="1" applyFill="1" applyAlignment="1">
      <alignment vertical="center" wrapText="1"/>
    </xf>
    <xf numFmtId="0" fontId="12" fillId="0" borderId="0" xfId="0" applyFont="1" applyAlignment="1">
      <alignment horizontal="center" vertical="center"/>
    </xf>
    <xf numFmtId="0" fontId="12" fillId="0" borderId="0" xfId="0" applyFont="1" applyAlignment="1">
      <alignment horizontal="justify" vertical="center"/>
    </xf>
    <xf numFmtId="0" fontId="11" fillId="0" borderId="0" xfId="0" applyFont="1" applyAlignment="1">
      <alignment horizontal="center" vertical="center"/>
    </xf>
    <xf numFmtId="2" fontId="11" fillId="16" borderId="1" xfId="0" applyNumberFormat="1" applyFont="1" applyFill="1" applyBorder="1" applyAlignment="1">
      <alignment horizontal="justify" vertical="top" wrapText="1"/>
    </xf>
    <xf numFmtId="0" fontId="11" fillId="14" borderId="1" xfId="0" applyFont="1" applyFill="1" applyBorder="1" applyAlignment="1">
      <alignment horizontal="center" vertical="center" wrapText="1"/>
    </xf>
    <xf numFmtId="0" fontId="11" fillId="14" borderId="0" xfId="0" applyFont="1" applyFill="1" applyAlignment="1">
      <alignment horizontal="center" vertical="center"/>
    </xf>
    <xf numFmtId="0" fontId="11" fillId="14" borderId="0" xfId="0" applyFont="1" applyFill="1" applyAlignment="1">
      <alignment horizontal="left" vertical="center" wrapText="1"/>
    </xf>
    <xf numFmtId="0" fontId="11" fillId="14" borderId="1" xfId="0" applyFont="1" applyFill="1" applyBorder="1" applyAlignment="1">
      <alignment horizontal="left" vertical="center" wrapText="1"/>
    </xf>
    <xf numFmtId="0" fontId="11" fillId="2" borderId="1" xfId="0" applyFont="1" applyFill="1" applyBorder="1" applyAlignment="1">
      <alignment horizontal="center" vertical="center" wrapText="1"/>
    </xf>
    <xf numFmtId="0" fontId="11" fillId="2" borderId="1" xfId="0" applyFont="1" applyFill="1" applyBorder="1" applyAlignment="1">
      <alignment horizontal="center" vertical="center"/>
    </xf>
    <xf numFmtId="0" fontId="11" fillId="2" borderId="0" xfId="0" applyFont="1" applyFill="1" applyAlignment="1">
      <alignment horizontal="center" vertical="center"/>
    </xf>
    <xf numFmtId="0" fontId="11" fillId="14" borderId="0" xfId="0" applyFont="1" applyFill="1" applyAlignment="1">
      <alignment horizontal="center" vertical="center" wrapText="1"/>
    </xf>
    <xf numFmtId="0" fontId="6" fillId="14" borderId="0" xfId="0" applyFont="1" applyFill="1" applyAlignment="1">
      <alignment horizontal="center" vertical="center"/>
    </xf>
    <xf numFmtId="0" fontId="11" fillId="14" borderId="0" xfId="0" applyFont="1" applyFill="1" applyAlignment="1">
      <alignment horizontal="justify" vertical="center"/>
    </xf>
    <xf numFmtId="0" fontId="43" fillId="14" borderId="0" xfId="0" applyFont="1" applyFill="1" applyAlignment="1">
      <alignment horizontal="justify" vertical="center"/>
    </xf>
    <xf numFmtId="0" fontId="43" fillId="0" borderId="0" xfId="0" applyFont="1"/>
    <xf numFmtId="0" fontId="43" fillId="14" borderId="0" xfId="0" applyFont="1" applyFill="1"/>
    <xf numFmtId="2" fontId="11" fillId="17" borderId="1" xfId="0" applyNumberFormat="1" applyFont="1" applyFill="1" applyBorder="1" applyAlignment="1">
      <alignment horizontal="justify" vertical="top" wrapText="1"/>
    </xf>
    <xf numFmtId="0" fontId="11" fillId="0" borderId="24" xfId="0" applyFont="1" applyBorder="1" applyAlignment="1">
      <alignment horizontal="center" vertical="center" wrapText="1"/>
    </xf>
    <xf numFmtId="9" fontId="6" fillId="0" borderId="24" xfId="0" applyNumberFormat="1" applyFont="1" applyBorder="1" applyAlignment="1">
      <alignment horizontal="center" vertical="center" wrapText="1"/>
    </xf>
    <xf numFmtId="14" fontId="6" fillId="0" borderId="24" xfId="0" applyNumberFormat="1" applyFont="1" applyBorder="1" applyAlignment="1">
      <alignment horizontal="center" vertical="center" wrapText="1"/>
    </xf>
    <xf numFmtId="14" fontId="6" fillId="0" borderId="24" xfId="0" applyNumberFormat="1" applyFont="1" applyBorder="1" applyAlignment="1">
      <alignment vertical="center" wrapText="1"/>
    </xf>
    <xf numFmtId="9" fontId="6" fillId="0" borderId="24" xfId="0" applyNumberFormat="1" applyFont="1" applyBorder="1" applyAlignment="1">
      <alignment vertical="center" wrapText="1"/>
    </xf>
    <xf numFmtId="2" fontId="11" fillId="16" borderId="1" xfId="0" applyNumberFormat="1" applyFont="1" applyFill="1" applyBorder="1" applyAlignment="1">
      <alignment horizontal="justify" vertical="center" wrapText="1"/>
    </xf>
    <xf numFmtId="14" fontId="6" fillId="14" borderId="1" xfId="0" applyNumberFormat="1" applyFont="1" applyFill="1" applyBorder="1" applyAlignment="1">
      <alignment horizontal="center" vertical="center" wrapText="1"/>
    </xf>
    <xf numFmtId="2" fontId="11" fillId="18" borderId="1" xfId="0" applyNumberFormat="1" applyFont="1" applyFill="1" applyBorder="1" applyAlignment="1">
      <alignment horizontal="left" vertical="center" wrapText="1"/>
    </xf>
    <xf numFmtId="0" fontId="9" fillId="19" borderId="0" xfId="0" applyFont="1" applyFill="1" applyAlignment="1">
      <alignment vertical="center" wrapText="1"/>
    </xf>
    <xf numFmtId="0" fontId="37" fillId="14" borderId="1" xfId="1" applyFont="1" applyFill="1" applyBorder="1" applyAlignment="1">
      <alignment vertical="center"/>
    </xf>
    <xf numFmtId="0" fontId="44" fillId="0" borderId="0" xfId="1" applyFont="1"/>
    <xf numFmtId="0" fontId="5" fillId="20" borderId="1" xfId="1" applyFont="1" applyFill="1" applyBorder="1" applyAlignment="1">
      <alignment horizontal="center" vertical="center"/>
    </xf>
    <xf numFmtId="0" fontId="5" fillId="20" borderId="1" xfId="1" applyFont="1" applyFill="1" applyBorder="1" applyAlignment="1">
      <alignment horizontal="center" vertical="center" wrapText="1"/>
    </xf>
    <xf numFmtId="0" fontId="5" fillId="21" borderId="1" xfId="1" applyFont="1" applyFill="1" applyBorder="1" applyAlignment="1">
      <alignment horizontal="center" vertical="center" wrapText="1"/>
    </xf>
    <xf numFmtId="0" fontId="40" fillId="0" borderId="0" xfId="1" applyFont="1"/>
    <xf numFmtId="165" fontId="11" fillId="0" borderId="1" xfId="1" applyNumberFormat="1" applyFont="1" applyBorder="1" applyAlignment="1">
      <alignment horizontal="center" vertical="center"/>
    </xf>
    <xf numFmtId="1" fontId="11" fillId="0" borderId="1" xfId="1" applyNumberFormat="1" applyFont="1" applyBorder="1" applyAlignment="1">
      <alignment horizontal="center" vertical="center"/>
    </xf>
    <xf numFmtId="0" fontId="18" fillId="0" borderId="1" xfId="1" applyFont="1" applyBorder="1" applyAlignment="1">
      <alignment horizontal="center" vertical="center" wrapText="1"/>
    </xf>
    <xf numFmtId="0" fontId="11" fillId="0" borderId="1" xfId="1" applyFont="1" applyBorder="1" applyAlignment="1">
      <alignment horizontal="center" vertical="center" wrapText="1"/>
    </xf>
    <xf numFmtId="1" fontId="40" fillId="0" borderId="1" xfId="1" applyNumberFormat="1" applyFont="1" applyBorder="1" applyAlignment="1">
      <alignment horizontal="center" vertical="center"/>
    </xf>
    <xf numFmtId="0" fontId="40" fillId="0" borderId="0" xfId="1" applyFont="1" applyAlignment="1">
      <alignment horizontal="center" vertical="center"/>
    </xf>
    <xf numFmtId="14" fontId="11" fillId="0" borderId="0" xfId="0" applyNumberFormat="1" applyFont="1" applyAlignment="1">
      <alignment horizontal="center" vertical="center"/>
    </xf>
    <xf numFmtId="14" fontId="11" fillId="14" borderId="0" xfId="0" applyNumberFormat="1" applyFont="1" applyFill="1" applyAlignment="1">
      <alignment horizontal="center" vertical="center"/>
    </xf>
    <xf numFmtId="2" fontId="11" fillId="18" borderId="1" xfId="0" applyNumberFormat="1" applyFont="1" applyFill="1" applyBorder="1" applyAlignment="1">
      <alignment horizontal="justify" vertical="center" wrapText="1"/>
    </xf>
    <xf numFmtId="2" fontId="11" fillId="22" borderId="1" xfId="0" applyNumberFormat="1" applyFont="1" applyFill="1" applyBorder="1" applyAlignment="1">
      <alignment horizontal="justify" vertical="center" wrapText="1"/>
    </xf>
    <xf numFmtId="2" fontId="11" fillId="23" borderId="1" xfId="0" applyNumberFormat="1" applyFont="1" applyFill="1" applyBorder="1" applyAlignment="1">
      <alignment horizontal="justify" vertical="center" wrapText="1"/>
    </xf>
    <xf numFmtId="0" fontId="6" fillId="14" borderId="1" xfId="0" applyFont="1" applyFill="1" applyBorder="1" applyAlignment="1">
      <alignment horizontal="left" vertical="center" wrapText="1"/>
    </xf>
    <xf numFmtId="2" fontId="11" fillId="24" borderId="1" xfId="0" applyNumberFormat="1" applyFont="1" applyFill="1" applyBorder="1" applyAlignment="1">
      <alignment horizontal="justify" vertical="center" wrapText="1"/>
    </xf>
    <xf numFmtId="9" fontId="11" fillId="14" borderId="0" xfId="0" applyNumberFormat="1" applyFont="1" applyFill="1" applyAlignment="1">
      <alignment horizontal="center" vertical="center"/>
    </xf>
    <xf numFmtId="14" fontId="6" fillId="14" borderId="0" xfId="0" applyNumberFormat="1" applyFont="1" applyFill="1" applyAlignment="1">
      <alignment horizontal="center" vertical="center"/>
    </xf>
    <xf numFmtId="9" fontId="6" fillId="14" borderId="0" xfId="0" applyNumberFormat="1" applyFont="1" applyFill="1" applyAlignment="1">
      <alignment horizontal="center" vertical="center"/>
    </xf>
    <xf numFmtId="0" fontId="43" fillId="14" borderId="0" xfId="0" applyFont="1" applyFill="1" applyAlignment="1">
      <alignment horizontal="center" vertical="center"/>
    </xf>
    <xf numFmtId="0" fontId="18" fillId="14" borderId="0" xfId="0" applyFont="1" applyFill="1" applyAlignment="1">
      <alignment vertical="center"/>
    </xf>
    <xf numFmtId="0" fontId="45" fillId="14" borderId="0" xfId="0" applyFont="1" applyFill="1" applyAlignment="1">
      <alignment vertical="center"/>
    </xf>
    <xf numFmtId="2" fontId="11" fillId="16" borderId="1" xfId="0" applyNumberFormat="1" applyFont="1" applyFill="1" applyBorder="1" applyAlignment="1">
      <alignment horizontal="center" vertical="center" wrapText="1"/>
    </xf>
    <xf numFmtId="2" fontId="11" fillId="18" borderId="1" xfId="0" applyNumberFormat="1" applyFont="1" applyFill="1" applyBorder="1" applyAlignment="1">
      <alignment horizontal="justify" vertical="top" wrapText="1"/>
    </xf>
    <xf numFmtId="2" fontId="11" fillId="17" borderId="1" xfId="0" applyNumberFormat="1" applyFont="1" applyFill="1" applyBorder="1" applyAlignment="1">
      <alignment horizontal="justify" vertical="center" wrapText="1"/>
    </xf>
    <xf numFmtId="0" fontId="12" fillId="2" borderId="1" xfId="0" applyFont="1" applyFill="1" applyBorder="1" applyAlignment="1">
      <alignment horizontal="center" vertical="center"/>
    </xf>
    <xf numFmtId="0" fontId="11" fillId="14" borderId="1" xfId="0" applyFont="1" applyFill="1" applyBorder="1" applyAlignment="1">
      <alignment horizontal="center" vertical="center"/>
    </xf>
    <xf numFmtId="9" fontId="6" fillId="14" borderId="1" xfId="0" applyNumberFormat="1" applyFont="1" applyFill="1" applyBorder="1" applyAlignment="1">
      <alignment horizontal="center" vertical="center"/>
    </xf>
    <xf numFmtId="14" fontId="11" fillId="2" borderId="1" xfId="0" applyNumberFormat="1" applyFont="1" applyFill="1" applyBorder="1" applyAlignment="1">
      <alignment horizontal="center" vertical="center"/>
    </xf>
    <xf numFmtId="0" fontId="11" fillId="2" borderId="1" xfId="0" applyFont="1" applyFill="1" applyBorder="1" applyAlignment="1">
      <alignment horizontal="left" vertical="center" wrapText="1"/>
    </xf>
    <xf numFmtId="9" fontId="11" fillId="2" borderId="1" xfId="0" applyNumberFormat="1" applyFont="1" applyFill="1" applyBorder="1" applyAlignment="1">
      <alignment horizontal="center" vertical="center" wrapText="1"/>
    </xf>
    <xf numFmtId="9" fontId="6" fillId="2" borderId="1" xfId="0" applyNumberFormat="1" applyFont="1" applyFill="1" applyBorder="1" applyAlignment="1">
      <alignment horizontal="center" vertical="center" wrapText="1"/>
    </xf>
    <xf numFmtId="14" fontId="11" fillId="2" borderId="1" xfId="0" applyNumberFormat="1" applyFont="1" applyFill="1" applyBorder="1" applyAlignment="1">
      <alignment horizontal="center" vertical="center" wrapText="1"/>
    </xf>
    <xf numFmtId="14" fontId="11" fillId="14" borderId="1" xfId="0" applyNumberFormat="1" applyFont="1" applyFill="1" applyBorder="1" applyAlignment="1">
      <alignment horizontal="center" vertical="center"/>
    </xf>
    <xf numFmtId="9" fontId="11" fillId="14" borderId="1" xfId="0" applyNumberFormat="1" applyFont="1" applyFill="1" applyBorder="1" applyAlignment="1">
      <alignment horizontal="center" vertical="center" wrapText="1"/>
    </xf>
    <xf numFmtId="0" fontId="6" fillId="2" borderId="1" xfId="0" applyFont="1" applyFill="1" applyBorder="1" applyAlignment="1">
      <alignment horizontal="left" vertical="center" wrapText="1"/>
    </xf>
    <xf numFmtId="0" fontId="11" fillId="14" borderId="1" xfId="0" applyFont="1" applyFill="1" applyBorder="1" applyAlignment="1">
      <alignment vertical="center" wrapText="1"/>
    </xf>
    <xf numFmtId="2" fontId="11" fillId="25" borderId="1" xfId="0" applyNumberFormat="1" applyFont="1" applyFill="1" applyBorder="1" applyAlignment="1">
      <alignment horizontal="justify" vertical="center" wrapText="1"/>
    </xf>
    <xf numFmtId="0" fontId="11" fillId="0" borderId="1" xfId="0" applyFont="1" applyBorder="1" applyAlignment="1">
      <alignment horizontal="left" vertical="center" wrapText="1"/>
    </xf>
    <xf numFmtId="14" fontId="6" fillId="2" borderId="1" xfId="0" applyNumberFormat="1" applyFont="1" applyFill="1" applyBorder="1" applyAlignment="1">
      <alignment horizontal="center" vertical="center" wrapText="1"/>
    </xf>
    <xf numFmtId="0" fontId="6" fillId="2" borderId="1" xfId="0" applyFont="1" applyFill="1" applyBorder="1" applyAlignment="1">
      <alignment horizontal="justify" vertical="center" wrapText="1"/>
    </xf>
    <xf numFmtId="9" fontId="11" fillId="2" borderId="1" xfId="0" applyNumberFormat="1" applyFont="1" applyFill="1" applyBorder="1" applyAlignment="1">
      <alignment horizontal="center" vertical="center"/>
    </xf>
    <xf numFmtId="14" fontId="6" fillId="14" borderId="1" xfId="0" applyNumberFormat="1" applyFont="1" applyFill="1" applyBorder="1" applyAlignment="1">
      <alignment vertical="center" wrapText="1"/>
    </xf>
    <xf numFmtId="0" fontId="12" fillId="14" borderId="1" xfId="0" applyFont="1" applyFill="1" applyBorder="1" applyAlignment="1">
      <alignment horizontal="left" vertical="center" wrapText="1"/>
    </xf>
    <xf numFmtId="9" fontId="11" fillId="14" borderId="1" xfId="0" applyNumberFormat="1" applyFont="1" applyFill="1" applyBorder="1" applyAlignment="1">
      <alignment horizontal="center" vertical="center"/>
    </xf>
    <xf numFmtId="0" fontId="11" fillId="2" borderId="1" xfId="0" applyFont="1" applyFill="1" applyBorder="1" applyAlignment="1">
      <alignment horizontal="justify" vertical="center" wrapText="1"/>
    </xf>
    <xf numFmtId="14" fontId="11" fillId="14" borderId="1" xfId="0" applyNumberFormat="1" applyFont="1" applyFill="1" applyBorder="1" applyAlignment="1">
      <alignment vertical="center" wrapText="1"/>
    </xf>
    <xf numFmtId="9" fontId="11" fillId="14" borderId="1" xfId="0" applyNumberFormat="1" applyFont="1" applyFill="1" applyBorder="1" applyAlignment="1">
      <alignment horizontal="justify" vertical="center" wrapText="1"/>
    </xf>
    <xf numFmtId="10" fontId="11" fillId="14" borderId="1" xfId="0" applyNumberFormat="1" applyFont="1" applyFill="1" applyBorder="1" applyAlignment="1">
      <alignment horizontal="center" vertical="center" wrapText="1"/>
    </xf>
    <xf numFmtId="2" fontId="11" fillId="16" borderId="1" xfId="0" applyNumberFormat="1" applyFont="1" applyFill="1" applyBorder="1" applyAlignment="1">
      <alignment horizontal="left" vertical="center" wrapText="1"/>
    </xf>
    <xf numFmtId="0" fontId="12" fillId="14" borderId="1" xfId="0" applyFont="1" applyFill="1" applyBorder="1" applyAlignment="1">
      <alignment horizontal="center" vertical="center"/>
    </xf>
    <xf numFmtId="2" fontId="11" fillId="2" borderId="1" xfId="0" applyNumberFormat="1" applyFont="1" applyFill="1" applyBorder="1" applyAlignment="1">
      <alignment horizontal="left" vertical="center" wrapText="1"/>
    </xf>
    <xf numFmtId="0" fontId="12" fillId="15" borderId="1" xfId="0" applyFont="1" applyFill="1" applyBorder="1" applyAlignment="1">
      <alignment horizontal="center" vertical="center" wrapText="1"/>
    </xf>
    <xf numFmtId="0" fontId="6" fillId="2" borderId="1" xfId="0" applyFont="1" applyFill="1" applyBorder="1" applyAlignment="1">
      <alignment vertical="center" wrapText="1"/>
    </xf>
    <xf numFmtId="0" fontId="11" fillId="26" borderId="1" xfId="0" applyFont="1" applyFill="1" applyBorder="1" applyAlignment="1">
      <alignment horizontal="center" vertical="center"/>
    </xf>
    <xf numFmtId="0" fontId="11" fillId="2" borderId="1" xfId="0" applyFont="1" applyFill="1" applyBorder="1" applyAlignment="1">
      <alignment vertical="center" wrapText="1"/>
    </xf>
    <xf numFmtId="0" fontId="11" fillId="27" borderId="1" xfId="0" applyFont="1" applyFill="1" applyBorder="1" applyAlignment="1">
      <alignment horizontal="center" vertical="center"/>
    </xf>
    <xf numFmtId="1" fontId="11" fillId="14" borderId="1" xfId="0" applyNumberFormat="1" applyFont="1" applyFill="1" applyBorder="1" applyAlignment="1">
      <alignment horizontal="center" vertical="center" wrapText="1"/>
    </xf>
    <xf numFmtId="0" fontId="11" fillId="28" borderId="1" xfId="0" applyFont="1" applyFill="1" applyBorder="1" applyAlignment="1">
      <alignment horizontal="center" vertical="center"/>
    </xf>
    <xf numFmtId="1" fontId="11" fillId="2" borderId="1" xfId="0" applyNumberFormat="1" applyFont="1" applyFill="1" applyBorder="1" applyAlignment="1">
      <alignment horizontal="center" vertical="center" wrapText="1"/>
    </xf>
    <xf numFmtId="0" fontId="11" fillId="29" borderId="1" xfId="0" applyFont="1" applyFill="1" applyBorder="1" applyAlignment="1">
      <alignment horizontal="center" vertical="center"/>
    </xf>
    <xf numFmtId="165" fontId="11" fillId="14" borderId="1" xfId="0" applyNumberFormat="1" applyFont="1" applyFill="1" applyBorder="1" applyAlignment="1">
      <alignment horizontal="center" vertical="center"/>
    </xf>
    <xf numFmtId="2" fontId="11" fillId="16" borderId="1" xfId="0" applyNumberFormat="1" applyFont="1" applyFill="1" applyBorder="1" applyAlignment="1">
      <alignment vertical="center" wrapText="1"/>
    </xf>
    <xf numFmtId="14" fontId="11" fillId="2" borderId="1" xfId="0" applyNumberFormat="1" applyFont="1" applyFill="1" applyBorder="1" applyAlignment="1">
      <alignment horizontal="left" vertical="center" wrapText="1"/>
    </xf>
    <xf numFmtId="14" fontId="11" fillId="30" borderId="1" xfId="0" applyNumberFormat="1" applyFont="1" applyFill="1" applyBorder="1" applyAlignment="1">
      <alignment horizontal="center" vertical="center"/>
    </xf>
    <xf numFmtId="9" fontId="11" fillId="30" borderId="1" xfId="0" applyNumberFormat="1" applyFont="1" applyFill="1" applyBorder="1" applyAlignment="1">
      <alignment horizontal="center" vertical="center" wrapText="1"/>
    </xf>
    <xf numFmtId="0" fontId="11" fillId="31" borderId="1" xfId="0" applyFont="1" applyFill="1" applyBorder="1" applyAlignment="1">
      <alignment horizontal="center" vertical="center"/>
    </xf>
    <xf numFmtId="1" fontId="11" fillId="2" borderId="1" xfId="0" applyNumberFormat="1" applyFont="1" applyFill="1" applyBorder="1" applyAlignment="1">
      <alignment horizontal="center" vertical="center"/>
    </xf>
    <xf numFmtId="14" fontId="11" fillId="14" borderId="1" xfId="0" applyNumberFormat="1" applyFont="1" applyFill="1" applyBorder="1" applyAlignment="1">
      <alignment horizontal="justify" vertical="center" wrapText="1"/>
    </xf>
    <xf numFmtId="10" fontId="6" fillId="14" borderId="1" xfId="0" applyNumberFormat="1" applyFont="1" applyFill="1" applyBorder="1" applyAlignment="1">
      <alignment horizontal="center" vertical="center" wrapText="1"/>
    </xf>
    <xf numFmtId="0" fontId="12" fillId="0" borderId="1" xfId="0" applyFont="1" applyBorder="1" applyAlignment="1">
      <alignment horizontal="center" vertical="center"/>
    </xf>
    <xf numFmtId="0" fontId="11" fillId="0" borderId="1" xfId="0" applyFont="1" applyBorder="1" applyAlignment="1">
      <alignment horizontal="center" vertical="center"/>
    </xf>
    <xf numFmtId="0" fontId="11" fillId="32"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11" fillId="33" borderId="1" xfId="0" applyFont="1" applyFill="1" applyBorder="1" applyAlignment="1">
      <alignment horizontal="center" vertical="center"/>
    </xf>
    <xf numFmtId="14" fontId="11" fillId="14" borderId="1" xfId="0" applyNumberFormat="1" applyFont="1" applyFill="1" applyBorder="1" applyAlignment="1">
      <alignment horizontal="left" vertical="center" wrapText="1"/>
    </xf>
    <xf numFmtId="0" fontId="11" fillId="34" borderId="1" xfId="0" applyFont="1" applyFill="1" applyBorder="1" applyAlignment="1">
      <alignment horizontal="center" vertical="center"/>
    </xf>
    <xf numFmtId="9" fontId="11" fillId="2" borderId="24" xfId="0" applyNumberFormat="1" applyFont="1" applyFill="1" applyBorder="1" applyAlignment="1">
      <alignment horizontal="center" vertical="center"/>
    </xf>
    <xf numFmtId="0" fontId="11" fillId="2" borderId="24" xfId="0" applyFont="1" applyFill="1" applyBorder="1" applyAlignment="1">
      <alignment horizontal="left" vertical="center" wrapText="1"/>
    </xf>
    <xf numFmtId="14" fontId="6" fillId="2" borderId="1" xfId="0" applyNumberFormat="1" applyFont="1" applyFill="1" applyBorder="1" applyAlignment="1">
      <alignment vertical="center" wrapText="1"/>
    </xf>
    <xf numFmtId="164" fontId="6" fillId="14" borderId="1" xfId="0" applyNumberFormat="1" applyFont="1" applyFill="1" applyBorder="1" applyAlignment="1">
      <alignment horizontal="center" vertical="center" wrapText="1"/>
    </xf>
    <xf numFmtId="14" fontId="6" fillId="0" borderId="1" xfId="0" applyNumberFormat="1" applyFont="1" applyBorder="1" applyAlignment="1">
      <alignment vertical="center" wrapText="1"/>
    </xf>
    <xf numFmtId="9" fontId="6" fillId="0" borderId="1" xfId="0" applyNumberFormat="1" applyFont="1" applyBorder="1" applyAlignment="1">
      <alignment horizontal="center" vertical="center" wrapText="1"/>
    </xf>
    <xf numFmtId="14" fontId="6" fillId="30" borderId="1" xfId="0" applyNumberFormat="1" applyFont="1" applyFill="1" applyBorder="1" applyAlignment="1">
      <alignment horizontal="center" vertical="center" wrapText="1"/>
    </xf>
    <xf numFmtId="0" fontId="6" fillId="30" borderId="1" xfId="0" applyFont="1" applyFill="1" applyBorder="1" applyAlignment="1">
      <alignment vertical="center" wrapText="1"/>
    </xf>
    <xf numFmtId="9" fontId="6" fillId="30" borderId="1" xfId="0" applyNumberFormat="1" applyFont="1" applyFill="1" applyBorder="1" applyAlignment="1">
      <alignment horizontal="center" vertical="center" wrapText="1"/>
    </xf>
    <xf numFmtId="0" fontId="10" fillId="14" borderId="1" xfId="0" applyFont="1" applyFill="1" applyBorder="1" applyAlignment="1">
      <alignment vertical="center" wrapText="1"/>
    </xf>
    <xf numFmtId="2" fontId="6" fillId="0" borderId="1" xfId="0" applyNumberFormat="1" applyFont="1" applyBorder="1" applyAlignment="1">
      <alignment horizontal="center" vertical="center" wrapText="1"/>
    </xf>
    <xf numFmtId="9" fontId="10" fillId="14" borderId="1" xfId="0" applyNumberFormat="1" applyFont="1" applyFill="1" applyBorder="1" applyAlignment="1">
      <alignment horizontal="center" vertical="center"/>
    </xf>
    <xf numFmtId="164" fontId="6" fillId="14" borderId="1" xfId="0" applyNumberFormat="1" applyFont="1" applyFill="1" applyBorder="1" applyAlignment="1">
      <alignment horizontal="center" vertical="center"/>
    </xf>
    <xf numFmtId="9" fontId="6" fillId="14" borderId="1" xfId="0" applyNumberFormat="1" applyFont="1" applyFill="1" applyBorder="1" applyAlignment="1">
      <alignment vertical="center" wrapText="1"/>
    </xf>
    <xf numFmtId="9" fontId="27" fillId="14" borderId="1" xfId="0" applyNumberFormat="1" applyFont="1" applyFill="1" applyBorder="1" applyAlignment="1">
      <alignment horizontal="center" vertical="center" wrapText="1"/>
    </xf>
    <xf numFmtId="0" fontId="27" fillId="14" borderId="1" xfId="0" applyFont="1" applyFill="1" applyBorder="1" applyAlignment="1">
      <alignment horizontal="center" vertical="center" wrapText="1"/>
    </xf>
    <xf numFmtId="14" fontId="27" fillId="14" borderId="1" xfId="0" applyNumberFormat="1" applyFont="1" applyFill="1" applyBorder="1" applyAlignment="1">
      <alignment horizontal="center" vertical="center" wrapText="1"/>
    </xf>
    <xf numFmtId="14" fontId="6" fillId="14" borderId="1" xfId="0" quotePrefix="1" applyNumberFormat="1" applyFont="1" applyFill="1" applyBorder="1" applyAlignment="1">
      <alignment horizontal="center" vertical="center"/>
    </xf>
    <xf numFmtId="14" fontId="6" fillId="2" borderId="2" xfId="0" applyNumberFormat="1" applyFont="1" applyFill="1" applyBorder="1" applyAlignment="1">
      <alignment horizontal="center" vertical="center" wrapText="1"/>
    </xf>
    <xf numFmtId="0" fontId="6" fillId="2" borderId="2" xfId="0" applyFont="1" applyFill="1" applyBorder="1" applyAlignment="1">
      <alignment vertical="center" wrapText="1"/>
    </xf>
    <xf numFmtId="9" fontId="6" fillId="2" borderId="2" xfId="0" applyNumberFormat="1" applyFont="1" applyFill="1" applyBorder="1" applyAlignment="1">
      <alignment horizontal="center" vertical="center" wrapText="1"/>
    </xf>
    <xf numFmtId="14" fontId="6" fillId="2" borderId="2" xfId="0" applyNumberFormat="1" applyFont="1" applyFill="1" applyBorder="1" applyAlignment="1">
      <alignment vertical="center" wrapText="1"/>
    </xf>
    <xf numFmtId="14" fontId="6" fillId="2" borderId="3" xfId="0" applyNumberFormat="1" applyFont="1" applyFill="1" applyBorder="1" applyAlignment="1">
      <alignment vertical="center" wrapText="1"/>
    </xf>
    <xf numFmtId="0" fontId="6" fillId="2" borderId="3" xfId="0" applyFont="1" applyFill="1" applyBorder="1" applyAlignment="1">
      <alignment vertical="center" wrapText="1"/>
    </xf>
    <xf numFmtId="9" fontId="6" fillId="2" borderId="3" xfId="0" applyNumberFormat="1" applyFont="1" applyFill="1" applyBorder="1" applyAlignment="1">
      <alignment horizontal="center" vertical="center" wrapText="1"/>
    </xf>
    <xf numFmtId="0" fontId="6" fillId="14" borderId="2" xfId="0" applyFont="1" applyFill="1" applyBorder="1" applyAlignment="1">
      <alignment horizontal="left" vertical="top" wrapText="1"/>
    </xf>
    <xf numFmtId="10" fontId="6" fillId="14" borderId="2" xfId="0" applyNumberFormat="1" applyFont="1" applyFill="1" applyBorder="1" applyAlignment="1">
      <alignment horizontal="center" vertical="center" wrapText="1"/>
    </xf>
    <xf numFmtId="0" fontId="6" fillId="2" borderId="2" xfId="0" applyFont="1" applyFill="1" applyBorder="1" applyAlignment="1">
      <alignment horizontal="left" vertical="top" wrapText="1"/>
    </xf>
    <xf numFmtId="9" fontId="6" fillId="14" borderId="2" xfId="0" applyNumberFormat="1" applyFont="1" applyFill="1" applyBorder="1" applyAlignment="1">
      <alignment horizontal="center" vertical="center" wrapText="1"/>
    </xf>
    <xf numFmtId="0" fontId="6" fillId="2" borderId="2" xfId="0" applyFont="1" applyFill="1" applyBorder="1" applyAlignment="1">
      <alignment horizontal="justify" vertical="center" wrapText="1"/>
    </xf>
    <xf numFmtId="9" fontId="10" fillId="14" borderId="2" xfId="0" applyNumberFormat="1" applyFont="1" applyFill="1" applyBorder="1" applyAlignment="1">
      <alignment horizontal="center" vertical="center" wrapText="1"/>
    </xf>
    <xf numFmtId="14" fontId="6" fillId="14" borderId="2" xfId="0" applyNumberFormat="1" applyFont="1" applyFill="1" applyBorder="1" applyAlignment="1">
      <alignment horizontal="center" vertical="center" wrapText="1"/>
    </xf>
    <xf numFmtId="0" fontId="6" fillId="14" borderId="2" xfId="0" applyFont="1" applyFill="1" applyBorder="1" applyAlignment="1">
      <alignment vertical="top" wrapText="1"/>
    </xf>
    <xf numFmtId="165" fontId="6" fillId="14" borderId="2" xfId="4" applyNumberFormat="1" applyFont="1" applyFill="1" applyBorder="1" applyAlignment="1" applyProtection="1">
      <alignment vertical="center" wrapText="1"/>
      <protection locked="0"/>
    </xf>
    <xf numFmtId="0" fontId="6" fillId="14" borderId="2" xfId="4" applyFont="1" applyFill="1" applyBorder="1" applyAlignment="1" applyProtection="1">
      <alignment vertical="center" wrapText="1"/>
      <protection locked="0"/>
    </xf>
    <xf numFmtId="9" fontId="6" fillId="14" borderId="2" xfId="5" applyFont="1" applyFill="1" applyBorder="1" applyAlignment="1" applyProtection="1">
      <alignment horizontal="center" vertical="center" wrapText="1"/>
      <protection locked="0"/>
    </xf>
    <xf numFmtId="9" fontId="6" fillId="14" borderId="2" xfId="6" applyFont="1" applyFill="1" applyBorder="1" applyAlignment="1" applyProtection="1">
      <alignment horizontal="center" vertical="center" wrapText="1"/>
      <protection locked="0"/>
    </xf>
    <xf numFmtId="14" fontId="6" fillId="30" borderId="2" xfId="0" applyNumberFormat="1" applyFont="1" applyFill="1" applyBorder="1" applyAlignment="1">
      <alignment horizontal="center" vertical="center" wrapText="1"/>
    </xf>
    <xf numFmtId="0" fontId="6" fillId="30" borderId="2" xfId="0" applyFont="1" applyFill="1" applyBorder="1" applyAlignment="1">
      <alignment vertical="center" wrapText="1"/>
    </xf>
    <xf numFmtId="9" fontId="6" fillId="30" borderId="2" xfId="0" applyNumberFormat="1" applyFont="1" applyFill="1" applyBorder="1" applyAlignment="1">
      <alignment horizontal="center" vertical="center" wrapText="1"/>
    </xf>
    <xf numFmtId="14" fontId="6" fillId="14" borderId="3" xfId="0" applyNumberFormat="1" applyFont="1" applyFill="1" applyBorder="1" applyAlignment="1">
      <alignment vertical="center" wrapText="1"/>
    </xf>
    <xf numFmtId="0" fontId="6" fillId="14" borderId="3" xfId="0" applyFont="1" applyFill="1" applyBorder="1" applyAlignment="1">
      <alignment vertical="center" wrapText="1"/>
    </xf>
    <xf numFmtId="9" fontId="6" fillId="14" borderId="3" xfId="0" applyNumberFormat="1" applyFont="1" applyFill="1" applyBorder="1" applyAlignment="1">
      <alignment horizontal="center" vertical="center" wrapText="1"/>
    </xf>
    <xf numFmtId="0" fontId="6" fillId="14" borderId="2" xfId="0" applyFont="1" applyFill="1" applyBorder="1" applyAlignment="1">
      <alignment horizontal="left" vertical="center" wrapText="1"/>
    </xf>
    <xf numFmtId="9" fontId="6" fillId="14" borderId="2" xfId="0" applyNumberFormat="1" applyFont="1" applyFill="1" applyBorder="1" applyAlignment="1">
      <alignment horizontal="center" vertical="center"/>
    </xf>
    <xf numFmtId="0" fontId="6" fillId="14" borderId="2" xfId="0" applyFont="1" applyFill="1" applyBorder="1" applyAlignment="1">
      <alignment vertical="center" wrapText="1"/>
    </xf>
    <xf numFmtId="0" fontId="11" fillId="14" borderId="2" xfId="0" applyFont="1" applyFill="1" applyBorder="1" applyAlignment="1">
      <alignment horizontal="left" vertical="center" wrapText="1"/>
    </xf>
    <xf numFmtId="9" fontId="11" fillId="2" borderId="2" xfId="0" applyNumberFormat="1" applyFont="1" applyFill="1" applyBorder="1" applyAlignment="1">
      <alignment horizontal="center" vertical="center"/>
    </xf>
    <xf numFmtId="0" fontId="11" fillId="2" borderId="2" xfId="0" applyFont="1" applyFill="1" applyBorder="1" applyAlignment="1">
      <alignment horizontal="left" vertical="center" wrapText="1"/>
    </xf>
    <xf numFmtId="9" fontId="6" fillId="14" borderId="4" xfId="0" applyNumberFormat="1" applyFont="1" applyFill="1" applyBorder="1" applyAlignment="1">
      <alignment horizontal="center" vertical="center"/>
    </xf>
    <xf numFmtId="14" fontId="6" fillId="14" borderId="4" xfId="0" applyNumberFormat="1" applyFont="1" applyFill="1" applyBorder="1" applyAlignment="1">
      <alignment horizontal="center" vertical="center" wrapText="1"/>
    </xf>
    <xf numFmtId="0" fontId="6" fillId="14" borderId="4" xfId="0" applyFont="1" applyFill="1" applyBorder="1" applyAlignment="1">
      <alignment vertical="center" wrapText="1"/>
    </xf>
    <xf numFmtId="10" fontId="6" fillId="14" borderId="4" xfId="0" applyNumberFormat="1" applyFont="1" applyFill="1" applyBorder="1" applyAlignment="1">
      <alignment horizontal="center" vertical="center" wrapText="1"/>
    </xf>
    <xf numFmtId="14" fontId="6" fillId="2" borderId="4" xfId="0" applyNumberFormat="1" applyFont="1" applyFill="1" applyBorder="1" applyAlignment="1">
      <alignment vertical="center" wrapText="1"/>
    </xf>
    <xf numFmtId="9" fontId="6" fillId="2" borderId="4" xfId="0" applyNumberFormat="1" applyFont="1" applyFill="1" applyBorder="1" applyAlignment="1">
      <alignment horizontal="center" vertical="center" wrapText="1"/>
    </xf>
    <xf numFmtId="0" fontId="6" fillId="14" borderId="2" xfId="0" applyFont="1" applyFill="1" applyBorder="1" applyAlignment="1">
      <alignment horizontal="justify" vertical="center" wrapText="1"/>
    </xf>
    <xf numFmtId="14" fontId="6" fillId="14" borderId="2" xfId="0" applyNumberFormat="1" applyFont="1" applyFill="1" applyBorder="1" applyAlignment="1">
      <alignment horizontal="center" vertical="center"/>
    </xf>
    <xf numFmtId="14" fontId="10" fillId="14" borderId="2" xfId="0" applyNumberFormat="1" applyFont="1" applyFill="1" applyBorder="1" applyAlignment="1">
      <alignment horizontal="center" vertical="center" wrapText="1"/>
    </xf>
    <xf numFmtId="0" fontId="9" fillId="14" borderId="2" xfId="0" applyFont="1" applyFill="1" applyBorder="1" applyAlignment="1">
      <alignment wrapText="1"/>
    </xf>
    <xf numFmtId="0" fontId="10" fillId="14" borderId="2" xfId="0" applyFont="1" applyFill="1" applyBorder="1" applyAlignment="1">
      <alignment horizontal="center" vertical="center" wrapText="1"/>
    </xf>
    <xf numFmtId="0" fontId="6" fillId="14" borderId="2" xfId="0" applyFont="1" applyFill="1" applyBorder="1" applyAlignment="1">
      <alignment wrapText="1"/>
    </xf>
    <xf numFmtId="0" fontId="10" fillId="14" borderId="2" xfId="0" applyFont="1" applyFill="1" applyBorder="1" applyAlignment="1">
      <alignment vertical="center" wrapText="1"/>
    </xf>
    <xf numFmtId="0" fontId="9" fillId="14" borderId="2" xfId="0" applyFont="1" applyFill="1" applyBorder="1" applyAlignment="1">
      <alignment vertical="center" wrapText="1"/>
    </xf>
    <xf numFmtId="0" fontId="10" fillId="14" borderId="2" xfId="0" applyFont="1" applyFill="1" applyBorder="1" applyAlignment="1">
      <alignment vertical="top" wrapText="1"/>
    </xf>
    <xf numFmtId="0" fontId="9" fillId="14" borderId="2" xfId="0" applyFont="1" applyFill="1" applyBorder="1" applyAlignment="1">
      <alignment horizontal="justify" vertical="center" wrapText="1"/>
    </xf>
    <xf numFmtId="14" fontId="6" fillId="14" borderId="2" xfId="0" applyNumberFormat="1" applyFont="1" applyFill="1" applyBorder="1" applyAlignment="1">
      <alignment vertical="center" wrapText="1"/>
    </xf>
    <xf numFmtId="9" fontId="10" fillId="14" borderId="2" xfId="0" applyNumberFormat="1" applyFont="1" applyFill="1" applyBorder="1" applyAlignment="1">
      <alignment horizontal="center" vertical="center"/>
    </xf>
    <xf numFmtId="164" fontId="6" fillId="14" borderId="2" xfId="0" applyNumberFormat="1" applyFont="1" applyFill="1" applyBorder="1" applyAlignment="1">
      <alignment horizontal="center" vertical="center"/>
    </xf>
    <xf numFmtId="14" fontId="11" fillId="14" borderId="2" xfId="0" applyNumberFormat="1" applyFont="1" applyFill="1" applyBorder="1" applyAlignment="1">
      <alignment horizontal="center" vertical="center" wrapText="1"/>
    </xf>
    <xf numFmtId="166" fontId="6" fillId="14" borderId="2" xfId="0" applyNumberFormat="1" applyFont="1" applyFill="1" applyBorder="1" applyAlignment="1">
      <alignment horizontal="center" vertical="center" wrapText="1"/>
    </xf>
    <xf numFmtId="9" fontId="6" fillId="14" borderId="4" xfId="0" applyNumberFormat="1" applyFont="1" applyFill="1" applyBorder="1" applyAlignment="1">
      <alignment horizontal="center" vertical="center" wrapText="1"/>
    </xf>
    <xf numFmtId="14" fontId="6" fillId="14" borderId="4" xfId="0" applyNumberFormat="1" applyFont="1" applyFill="1" applyBorder="1" applyAlignment="1">
      <alignment horizontal="center" vertical="center"/>
    </xf>
    <xf numFmtId="0" fontId="6" fillId="14" borderId="4" xfId="0" applyFont="1" applyFill="1" applyBorder="1" applyAlignment="1">
      <alignment horizontal="center" vertical="center"/>
    </xf>
    <xf numFmtId="14" fontId="6" fillId="2" borderId="4" xfId="0" applyNumberFormat="1" applyFont="1" applyFill="1" applyBorder="1" applyAlignment="1">
      <alignment horizontal="center" vertical="center" wrapText="1"/>
    </xf>
    <xf numFmtId="0" fontId="6" fillId="14" borderId="3" xfId="0" applyFont="1" applyFill="1" applyBorder="1" applyAlignment="1">
      <alignment horizontal="left" vertical="center" wrapText="1"/>
    </xf>
    <xf numFmtId="0" fontId="6" fillId="14" borderId="3" xfId="0" applyFont="1" applyFill="1" applyBorder="1" applyAlignment="1">
      <alignment horizontal="center" vertical="center" wrapText="1"/>
    </xf>
    <xf numFmtId="14" fontId="6" fillId="14" borderId="3" xfId="0" applyNumberFormat="1" applyFont="1" applyFill="1" applyBorder="1" applyAlignment="1">
      <alignment horizontal="center" vertical="center" wrapText="1"/>
    </xf>
    <xf numFmtId="14" fontId="6" fillId="2" borderId="5" xfId="0" applyNumberFormat="1" applyFont="1" applyFill="1" applyBorder="1" applyAlignment="1">
      <alignment horizontal="center" vertical="center" wrapText="1"/>
    </xf>
    <xf numFmtId="0" fontId="11" fillId="2" borderId="1" xfId="0" applyFont="1" applyFill="1" applyBorder="1" applyAlignment="1">
      <alignment horizontal="justify" vertical="top" wrapText="1"/>
    </xf>
    <xf numFmtId="2" fontId="11" fillId="14" borderId="1" xfId="3" applyNumberFormat="1" applyFont="1" applyFill="1" applyBorder="1" applyAlignment="1">
      <alignment horizontal="justify" vertical="center" wrapText="1"/>
    </xf>
    <xf numFmtId="14" fontId="11" fillId="35" borderId="1" xfId="0" applyNumberFormat="1" applyFont="1" applyFill="1" applyBorder="1" applyAlignment="1">
      <alignment horizontal="center" vertical="center" wrapText="1"/>
    </xf>
    <xf numFmtId="2" fontId="11" fillId="16" borderId="1" xfId="3" applyNumberFormat="1" applyFont="1" applyFill="1" applyBorder="1" applyAlignment="1">
      <alignment horizontal="justify" vertical="center" wrapText="1"/>
    </xf>
    <xf numFmtId="0" fontId="11" fillId="35" borderId="1" xfId="0" applyFont="1" applyFill="1" applyBorder="1" applyAlignment="1">
      <alignment horizontal="left" vertical="center" wrapText="1"/>
    </xf>
    <xf numFmtId="0" fontId="11" fillId="35" borderId="1" xfId="0" applyFont="1" applyFill="1" applyBorder="1" applyAlignment="1">
      <alignment vertical="center" wrapText="1"/>
    </xf>
    <xf numFmtId="10" fontId="11" fillId="14" borderId="1" xfId="5" applyNumberFormat="1" applyFont="1" applyFill="1" applyBorder="1" applyAlignment="1">
      <alignment horizontal="center" vertical="center" wrapText="1"/>
    </xf>
    <xf numFmtId="9" fontId="11" fillId="14" borderId="1" xfId="0" applyNumberFormat="1" applyFont="1" applyFill="1" applyBorder="1" applyAlignment="1">
      <alignment horizontal="left" vertical="center" wrapText="1"/>
    </xf>
    <xf numFmtId="14" fontId="12" fillId="14" borderId="1" xfId="0" applyNumberFormat="1" applyFont="1" applyFill="1" applyBorder="1" applyAlignment="1">
      <alignment horizontal="center" vertical="center" wrapText="1"/>
    </xf>
    <xf numFmtId="0" fontId="11" fillId="0" borderId="1" xfId="0" applyFont="1" applyBorder="1" applyAlignment="1">
      <alignment horizontal="center" vertical="center" wrapText="1"/>
    </xf>
    <xf numFmtId="9" fontId="12" fillId="2" borderId="1" xfId="0" applyNumberFormat="1" applyFont="1" applyFill="1" applyBorder="1" applyAlignment="1">
      <alignment horizontal="center" vertical="center" wrapText="1"/>
    </xf>
    <xf numFmtId="2" fontId="11" fillId="14" borderId="1" xfId="2" applyNumberFormat="1" applyFont="1" applyFill="1" applyBorder="1" applyAlignment="1">
      <alignment horizontal="justify" vertical="center" wrapText="1"/>
    </xf>
    <xf numFmtId="2" fontId="11" fillId="14" borderId="1" xfId="0" applyNumberFormat="1" applyFont="1" applyFill="1" applyBorder="1" applyAlignment="1">
      <alignment horizontal="left" vertical="center" wrapText="1"/>
    </xf>
    <xf numFmtId="2" fontId="11" fillId="0" borderId="1" xfId="0" applyNumberFormat="1" applyFont="1" applyBorder="1" applyAlignment="1">
      <alignment horizontal="justify" vertical="center" wrapText="1"/>
    </xf>
    <xf numFmtId="2" fontId="11" fillId="14" borderId="1" xfId="0" applyNumberFormat="1" applyFont="1" applyFill="1" applyBorder="1" applyAlignment="1">
      <alignment horizontal="justify" vertical="center" wrapText="1"/>
    </xf>
    <xf numFmtId="0" fontId="12" fillId="14" borderId="1" xfId="0" applyFont="1" applyFill="1" applyBorder="1" applyAlignment="1">
      <alignment horizontal="center" vertical="center" wrapText="1"/>
    </xf>
    <xf numFmtId="0" fontId="11" fillId="0" borderId="1" xfId="0" applyFont="1" applyBorder="1" applyAlignment="1">
      <alignment horizontal="justify" vertical="center" wrapText="1"/>
    </xf>
    <xf numFmtId="0" fontId="12" fillId="14" borderId="1" xfId="0" applyFont="1" applyFill="1" applyBorder="1" applyAlignment="1">
      <alignment horizontal="justify" vertical="center" wrapText="1"/>
    </xf>
    <xf numFmtId="10" fontId="11" fillId="2" borderId="1" xfId="0" applyNumberFormat="1" applyFont="1" applyFill="1" applyBorder="1" applyAlignment="1">
      <alignment horizontal="center" vertical="center" wrapText="1"/>
    </xf>
    <xf numFmtId="2" fontId="11" fillId="14" borderId="1" xfId="0" applyNumberFormat="1" applyFont="1" applyFill="1" applyBorder="1" applyAlignment="1">
      <alignment horizontal="center" vertical="center" wrapText="1"/>
    </xf>
    <xf numFmtId="0" fontId="11" fillId="36" borderId="1" xfId="0" applyFont="1" applyFill="1" applyBorder="1" applyAlignment="1">
      <alignment horizontal="center" vertical="center"/>
    </xf>
    <xf numFmtId="0" fontId="46" fillId="37" borderId="30" xfId="0" applyFont="1" applyFill="1" applyBorder="1" applyAlignment="1">
      <alignment horizontal="center" vertical="center" wrapText="1"/>
    </xf>
    <xf numFmtId="0" fontId="11" fillId="14" borderId="24" xfId="0" applyFont="1" applyFill="1" applyBorder="1" applyAlignment="1">
      <alignment horizontal="center" vertical="center" wrapText="1"/>
    </xf>
    <xf numFmtId="0" fontId="11" fillId="14" borderId="24" xfId="0" applyFont="1" applyFill="1" applyBorder="1" applyAlignment="1">
      <alignment vertical="center" wrapText="1"/>
    </xf>
    <xf numFmtId="0" fontId="11" fillId="0" borderId="24" xfId="0" applyFont="1" applyBorder="1" applyAlignment="1">
      <alignment vertical="center" wrapText="1"/>
    </xf>
    <xf numFmtId="0" fontId="11" fillId="2" borderId="24" xfId="0" applyFont="1" applyFill="1" applyBorder="1" applyAlignment="1">
      <alignment vertical="center" wrapText="1"/>
    </xf>
    <xf numFmtId="0" fontId="11" fillId="2" borderId="24" xfId="0" applyFont="1" applyFill="1" applyBorder="1" applyAlignment="1">
      <alignment horizontal="center" vertical="center" wrapText="1"/>
    </xf>
    <xf numFmtId="9" fontId="11" fillId="14" borderId="24" xfId="0" applyNumberFormat="1" applyFont="1" applyFill="1" applyBorder="1" applyAlignment="1">
      <alignment horizontal="center" vertical="center"/>
    </xf>
    <xf numFmtId="9" fontId="11" fillId="14" borderId="24" xfId="0" applyNumberFormat="1" applyFont="1" applyFill="1" applyBorder="1" applyAlignment="1">
      <alignment horizontal="center" vertical="center" wrapText="1"/>
    </xf>
    <xf numFmtId="14" fontId="11" fillId="2" borderId="24" xfId="0" applyNumberFormat="1" applyFont="1" applyFill="1" applyBorder="1" applyAlignment="1">
      <alignment horizontal="center" vertical="center" wrapText="1"/>
    </xf>
    <xf numFmtId="0" fontId="11" fillId="14" borderId="24" xfId="0" applyFont="1" applyFill="1" applyBorder="1" applyAlignment="1">
      <alignment vertical="top" wrapText="1"/>
    </xf>
    <xf numFmtId="9" fontId="11" fillId="14" borderId="24" xfId="0" applyNumberFormat="1" applyFont="1" applyFill="1" applyBorder="1" applyAlignment="1">
      <alignment vertical="center" wrapText="1"/>
    </xf>
    <xf numFmtId="2" fontId="11" fillId="14" borderId="1" xfId="0" applyNumberFormat="1" applyFont="1" applyFill="1" applyBorder="1" applyAlignment="1">
      <alignment horizontal="justify" vertical="top" wrapText="1"/>
    </xf>
    <xf numFmtId="0" fontId="11" fillId="0" borderId="24" xfId="0" applyFont="1" applyBorder="1" applyAlignment="1">
      <alignment horizontal="left" vertical="center" wrapText="1"/>
    </xf>
    <xf numFmtId="0" fontId="11" fillId="35" borderId="39" xfId="0" applyFont="1" applyFill="1" applyBorder="1" applyAlignment="1">
      <alignment horizontal="left" vertical="center" wrapText="1"/>
    </xf>
    <xf numFmtId="0" fontId="11" fillId="35" borderId="39" xfId="0" applyFont="1" applyFill="1" applyBorder="1" applyAlignment="1">
      <alignment horizontal="center" vertical="center" wrapText="1"/>
    </xf>
    <xf numFmtId="0" fontId="11" fillId="35" borderId="24" xfId="0" applyFont="1" applyFill="1" applyBorder="1" applyAlignment="1">
      <alignment horizontal="center" vertical="center" wrapText="1"/>
    </xf>
    <xf numFmtId="14" fontId="11" fillId="14" borderId="39" xfId="0" applyNumberFormat="1" applyFont="1" applyFill="1" applyBorder="1" applyAlignment="1">
      <alignment horizontal="center" vertical="center" wrapText="1"/>
    </xf>
    <xf numFmtId="0" fontId="11" fillId="14" borderId="24" xfId="0" applyFont="1" applyFill="1" applyBorder="1" applyAlignment="1">
      <alignment horizontal="justify" vertical="top" wrapText="1"/>
    </xf>
    <xf numFmtId="0" fontId="11" fillId="14" borderId="24" xfId="0" applyFont="1" applyFill="1" applyBorder="1" applyAlignment="1">
      <alignment horizontal="left" vertical="center" wrapText="1"/>
    </xf>
    <xf numFmtId="14" fontId="11" fillId="14" borderId="24" xfId="0" applyNumberFormat="1" applyFont="1" applyFill="1" applyBorder="1" applyAlignment="1">
      <alignment horizontal="center" vertical="center"/>
    </xf>
    <xf numFmtId="2" fontId="11" fillId="24" borderId="1" xfId="0" applyNumberFormat="1" applyFont="1" applyFill="1" applyBorder="1" applyAlignment="1">
      <alignment horizontal="justify" vertical="top" wrapText="1"/>
    </xf>
    <xf numFmtId="0" fontId="12" fillId="14" borderId="24" xfId="0" applyFont="1" applyFill="1" applyBorder="1" applyAlignment="1">
      <alignment vertical="top" wrapText="1"/>
    </xf>
    <xf numFmtId="10" fontId="11" fillId="14" borderId="24" xfId="0" applyNumberFormat="1" applyFont="1" applyFill="1" applyBorder="1" applyAlignment="1">
      <alignment horizontal="center" vertical="center" wrapText="1"/>
    </xf>
    <xf numFmtId="165" fontId="11" fillId="14" borderId="1" xfId="0" applyNumberFormat="1" applyFont="1" applyFill="1" applyBorder="1" applyAlignment="1">
      <alignment horizontal="center" vertical="center" wrapText="1"/>
    </xf>
    <xf numFmtId="165" fontId="11" fillId="14" borderId="1" xfId="0" applyNumberFormat="1" applyFont="1" applyFill="1" applyBorder="1" applyAlignment="1">
      <alignment vertical="center" wrapText="1"/>
    </xf>
    <xf numFmtId="0" fontId="11" fillId="14" borderId="1" xfId="0" applyFont="1" applyFill="1" applyBorder="1" applyAlignment="1">
      <alignment horizontal="justify" vertical="top" wrapText="1"/>
    </xf>
    <xf numFmtId="9" fontId="11" fillId="14" borderId="1" xfId="6" applyFont="1" applyFill="1" applyBorder="1" applyAlignment="1">
      <alignment horizontal="center" vertical="center"/>
    </xf>
    <xf numFmtId="9" fontId="12" fillId="14" borderId="24" xfId="0" applyNumberFormat="1" applyFont="1" applyFill="1" applyBorder="1" applyAlignment="1">
      <alignment horizontal="center" vertical="center" wrapText="1"/>
    </xf>
    <xf numFmtId="0" fontId="11" fillId="14" borderId="24" xfId="0" applyFont="1" applyFill="1" applyBorder="1" applyAlignment="1">
      <alignment horizontal="left" vertical="top" wrapText="1"/>
    </xf>
    <xf numFmtId="0" fontId="11" fillId="14" borderId="24" xfId="0" applyFont="1" applyFill="1" applyBorder="1" applyAlignment="1">
      <alignment horizontal="justify" vertical="center" wrapText="1"/>
    </xf>
    <xf numFmtId="14" fontId="12" fillId="14" borderId="24" xfId="0" applyNumberFormat="1" applyFont="1" applyFill="1" applyBorder="1" applyAlignment="1">
      <alignment horizontal="left" vertical="top" wrapText="1"/>
    </xf>
    <xf numFmtId="14" fontId="12" fillId="14" borderId="24" xfId="0" applyNumberFormat="1" applyFont="1" applyFill="1" applyBorder="1" applyAlignment="1">
      <alignment horizontal="center" vertical="center" wrapText="1"/>
    </xf>
    <xf numFmtId="0" fontId="11" fillId="0" borderId="24" xfId="0" applyFont="1" applyBorder="1" applyAlignment="1">
      <alignment horizontal="justify" vertical="center" wrapText="1"/>
    </xf>
    <xf numFmtId="0" fontId="12" fillId="14" borderId="24" xfId="0" applyFont="1" applyFill="1" applyBorder="1" applyAlignment="1">
      <alignment horizontal="justify" vertical="top" wrapText="1"/>
    </xf>
    <xf numFmtId="9" fontId="11" fillId="2" borderId="24" xfId="0" applyNumberFormat="1" applyFont="1" applyFill="1" applyBorder="1" applyAlignment="1">
      <alignment horizontal="center" vertical="center" wrapText="1"/>
    </xf>
    <xf numFmtId="0" fontId="35" fillId="2" borderId="24" xfId="0" applyFont="1" applyFill="1" applyBorder="1" applyAlignment="1">
      <alignment vertical="center" wrapText="1"/>
    </xf>
    <xf numFmtId="166" fontId="35" fillId="2" borderId="24" xfId="0" applyNumberFormat="1" applyFont="1" applyFill="1" applyBorder="1" applyAlignment="1">
      <alignment horizontal="center" vertical="center" wrapText="1"/>
    </xf>
    <xf numFmtId="14" fontId="35" fillId="0" borderId="24" xfId="0" applyNumberFormat="1" applyFont="1" applyBorder="1" applyAlignment="1">
      <alignment vertical="center" wrapText="1"/>
    </xf>
    <xf numFmtId="9" fontId="35" fillId="0" borderId="24" xfId="0" applyNumberFormat="1" applyFont="1" applyBorder="1" applyAlignment="1">
      <alignment vertical="center" wrapText="1"/>
    </xf>
    <xf numFmtId="0" fontId="12" fillId="14" borderId="24" xfId="0" applyFont="1" applyFill="1" applyBorder="1" applyAlignment="1">
      <alignment vertical="center" wrapText="1"/>
    </xf>
    <xf numFmtId="0" fontId="11" fillId="35" borderId="24" xfId="0" applyFont="1" applyFill="1" applyBorder="1" applyAlignment="1">
      <alignment vertical="center" wrapText="1"/>
    </xf>
    <xf numFmtId="9" fontId="11" fillId="35" borderId="24" xfId="0" applyNumberFormat="1" applyFont="1" applyFill="1" applyBorder="1" applyAlignment="1">
      <alignment horizontal="center" vertical="center"/>
    </xf>
    <xf numFmtId="0" fontId="11" fillId="35" borderId="24" xfId="0" applyFont="1" applyFill="1" applyBorder="1" applyAlignment="1">
      <alignment horizontal="left" vertical="center" wrapText="1"/>
    </xf>
    <xf numFmtId="0" fontId="11" fillId="14" borderId="30" xfId="0" applyFont="1" applyFill="1" applyBorder="1" applyAlignment="1">
      <alignment vertical="center" wrapText="1"/>
    </xf>
    <xf numFmtId="14" fontId="11" fillId="14" borderId="23" xfId="0" applyNumberFormat="1" applyFont="1" applyFill="1" applyBorder="1" applyAlignment="1">
      <alignment horizontal="center" vertical="center" wrapText="1"/>
    </xf>
    <xf numFmtId="0" fontId="11" fillId="14" borderId="1" xfId="0" applyFont="1" applyFill="1" applyBorder="1" applyAlignment="1">
      <alignment vertical="center"/>
    </xf>
    <xf numFmtId="9" fontId="11" fillId="14" borderId="39" xfId="0" applyNumberFormat="1" applyFont="1" applyFill="1" applyBorder="1" applyAlignment="1">
      <alignment horizontal="center" vertical="center" wrapText="1"/>
    </xf>
    <xf numFmtId="2" fontId="11" fillId="24" borderId="6" xfId="0" applyNumberFormat="1" applyFont="1" applyFill="1" applyBorder="1" applyAlignment="1">
      <alignment horizontal="justify" vertical="top" wrapText="1"/>
    </xf>
    <xf numFmtId="0" fontId="11" fillId="35" borderId="24" xfId="0" applyFont="1" applyFill="1" applyBorder="1" applyAlignment="1">
      <alignment horizontal="left" vertical="top" wrapText="1"/>
    </xf>
    <xf numFmtId="0" fontId="11" fillId="14" borderId="27" xfId="0" applyFont="1" applyFill="1" applyBorder="1" applyAlignment="1">
      <alignment vertical="center" wrapText="1"/>
    </xf>
    <xf numFmtId="14" fontId="11" fillId="35" borderId="24" xfId="0" applyNumberFormat="1" applyFont="1" applyFill="1" applyBorder="1" applyAlignment="1">
      <alignment horizontal="center" vertical="center"/>
    </xf>
    <xf numFmtId="14" fontId="11" fillId="35" borderId="24" xfId="0" applyNumberFormat="1" applyFont="1" applyFill="1" applyBorder="1" applyAlignment="1">
      <alignment horizontal="center" vertical="center" wrapText="1"/>
    </xf>
    <xf numFmtId="0" fontId="11" fillId="14" borderId="39" xfId="0" applyFont="1" applyFill="1" applyBorder="1" applyAlignment="1">
      <alignment horizontal="justify" vertical="top" wrapText="1"/>
    </xf>
    <xf numFmtId="14" fontId="11" fillId="14" borderId="27" xfId="0" applyNumberFormat="1" applyFont="1" applyFill="1" applyBorder="1" applyAlignment="1">
      <alignment horizontal="center" vertical="center" wrapText="1"/>
    </xf>
    <xf numFmtId="0" fontId="11" fillId="14" borderId="40" xfId="0" applyFont="1" applyFill="1" applyBorder="1" applyAlignment="1">
      <alignment vertical="top" wrapText="1"/>
    </xf>
    <xf numFmtId="9" fontId="11" fillId="14" borderId="40" xfId="0" applyNumberFormat="1" applyFont="1" applyFill="1" applyBorder="1" applyAlignment="1">
      <alignment horizontal="center" vertical="center" wrapText="1"/>
    </xf>
    <xf numFmtId="0" fontId="11" fillId="35" borderId="24" xfId="0" applyFont="1" applyFill="1" applyBorder="1" applyAlignment="1">
      <alignment horizontal="justify" vertical="center" wrapText="1"/>
    </xf>
    <xf numFmtId="0" fontId="11" fillId="14" borderId="40" xfId="0" applyFont="1" applyFill="1" applyBorder="1" applyAlignment="1">
      <alignment horizontal="justify" vertical="top" wrapText="1"/>
    </xf>
    <xf numFmtId="0" fontId="11" fillId="35" borderId="24" xfId="0" applyFont="1" applyFill="1" applyBorder="1" applyAlignment="1">
      <alignment vertical="top" wrapText="1"/>
    </xf>
    <xf numFmtId="166" fontId="11" fillId="38" borderId="24" xfId="0" applyNumberFormat="1" applyFont="1" applyFill="1" applyBorder="1" applyAlignment="1">
      <alignment horizontal="center" vertical="center"/>
    </xf>
    <xf numFmtId="14" fontId="11" fillId="0" borderId="24" xfId="0" applyNumberFormat="1" applyFont="1" applyBorder="1" applyAlignment="1">
      <alignment horizontal="center" vertical="center" wrapText="1"/>
    </xf>
    <xf numFmtId="14" fontId="11" fillId="0" borderId="24" xfId="0" applyNumberFormat="1" applyFont="1" applyBorder="1" applyAlignment="1">
      <alignment vertical="center" wrapText="1"/>
    </xf>
    <xf numFmtId="166" fontId="11" fillId="35" borderId="24" xfId="0" applyNumberFormat="1" applyFont="1" applyFill="1" applyBorder="1" applyAlignment="1">
      <alignment horizontal="center" vertical="center" wrapText="1"/>
    </xf>
    <xf numFmtId="0" fontId="6" fillId="2" borderId="2" xfId="0" applyFont="1" applyFill="1" applyBorder="1" applyAlignment="1">
      <alignment horizontal="left" vertical="center" wrapText="1"/>
    </xf>
    <xf numFmtId="9" fontId="6" fillId="14" borderId="2" xfId="0" applyNumberFormat="1"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0" borderId="1" xfId="0" applyFont="1" applyBorder="1" applyAlignment="1">
      <alignment horizontal="left" vertical="center" wrapText="1"/>
    </xf>
    <xf numFmtId="0" fontId="6" fillId="14" borderId="2" xfId="4" applyFont="1" applyFill="1" applyBorder="1" applyAlignment="1" applyProtection="1">
      <alignment horizontal="left" vertical="center" wrapText="1"/>
      <protection locked="0"/>
    </xf>
    <xf numFmtId="0" fontId="6" fillId="2" borderId="4"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14" borderId="1" xfId="0" applyFont="1" applyFill="1" applyBorder="1" applyAlignment="1">
      <alignment horizontal="left" vertical="center" wrapText="1"/>
    </xf>
    <xf numFmtId="2" fontId="6" fillId="14" borderId="1" xfId="0" applyNumberFormat="1" applyFont="1" applyFill="1" applyBorder="1" applyAlignment="1">
      <alignment horizontal="left" vertical="center" wrapText="1"/>
    </xf>
    <xf numFmtId="14" fontId="6" fillId="2" borderId="4" xfId="0" applyNumberFormat="1" applyFont="1" applyFill="1" applyBorder="1" applyAlignment="1">
      <alignment horizontal="left" vertical="center" wrapText="1"/>
    </xf>
    <xf numFmtId="14" fontId="6" fillId="2" borderId="1" xfId="0" applyNumberFormat="1" applyFont="1" applyFill="1" applyBorder="1" applyAlignment="1">
      <alignment horizontal="left" vertical="center" wrapText="1"/>
    </xf>
    <xf numFmtId="14" fontId="6" fillId="2" borderId="2" xfId="0" applyNumberFormat="1" applyFont="1" applyFill="1" applyBorder="1" applyAlignment="1">
      <alignment horizontal="left" vertical="center" wrapText="1"/>
    </xf>
    <xf numFmtId="49" fontId="9" fillId="0" borderId="31" xfId="0" applyNumberFormat="1" applyFont="1" applyBorder="1" applyAlignment="1">
      <alignment horizontal="center" vertical="center" wrapText="1"/>
    </xf>
    <xf numFmtId="9" fontId="11" fillId="0" borderId="1" xfId="0" applyNumberFormat="1" applyFont="1" applyBorder="1" applyAlignment="1">
      <alignment horizontal="center" vertical="center" wrapText="1"/>
    </xf>
    <xf numFmtId="14" fontId="11" fillId="0" borderId="1" xfId="0" applyNumberFormat="1" applyFont="1" applyBorder="1" applyAlignment="1">
      <alignment horizontal="center" vertical="center"/>
    </xf>
    <xf numFmtId="9" fontId="19" fillId="0" borderId="1" xfId="0" applyNumberFormat="1" applyFont="1" applyBorder="1" applyAlignment="1">
      <alignment horizontal="center" vertical="center" wrapText="1"/>
    </xf>
    <xf numFmtId="14" fontId="11" fillId="0" borderId="1" xfId="0" applyNumberFormat="1" applyFont="1" applyBorder="1" applyAlignment="1">
      <alignment horizontal="center" vertical="center" wrapText="1"/>
    </xf>
    <xf numFmtId="14" fontId="11" fillId="0" borderId="1" xfId="0" quotePrefix="1" applyNumberFormat="1" applyFont="1" applyBorder="1" applyAlignment="1">
      <alignment horizontal="center" vertical="center"/>
    </xf>
    <xf numFmtId="2" fontId="35" fillId="0" borderId="1" xfId="0" applyNumberFormat="1" applyFont="1" applyBorder="1" applyAlignment="1">
      <alignment horizontal="justify" vertical="center" wrapText="1"/>
    </xf>
    <xf numFmtId="0" fontId="6" fillId="0" borderId="24" xfId="0" applyFont="1" applyBorder="1" applyAlignment="1">
      <alignment horizontal="left" vertical="center" wrapText="1"/>
    </xf>
    <xf numFmtId="0" fontId="43" fillId="0" borderId="0" xfId="0" applyFont="1" applyAlignment="1">
      <alignment vertical="center"/>
    </xf>
    <xf numFmtId="0" fontId="11" fillId="0" borderId="0" xfId="0" applyFont="1" applyAlignment="1">
      <alignment horizontal="left" vertical="center"/>
    </xf>
    <xf numFmtId="0" fontId="43" fillId="0" borderId="0" xfId="0" applyFont="1" applyAlignment="1">
      <alignment horizontal="left" vertical="center"/>
    </xf>
    <xf numFmtId="0" fontId="8" fillId="0" borderId="0" xfId="0" applyFont="1"/>
    <xf numFmtId="0" fontId="30" fillId="14" borderId="0" xfId="0" applyFont="1" applyFill="1" applyAlignment="1">
      <alignment vertical="center" wrapText="1"/>
    </xf>
    <xf numFmtId="9" fontId="30" fillId="14" borderId="0" xfId="0" applyNumberFormat="1" applyFont="1" applyFill="1" applyAlignment="1">
      <alignment vertical="center" wrapText="1"/>
    </xf>
    <xf numFmtId="14" fontId="8" fillId="14" borderId="0" xfId="0" applyNumberFormat="1" applyFont="1" applyFill="1" applyAlignment="1">
      <alignment vertical="center"/>
    </xf>
    <xf numFmtId="0" fontId="8" fillId="14" borderId="0" xfId="0" applyFont="1" applyFill="1" applyAlignment="1">
      <alignment vertical="center"/>
    </xf>
    <xf numFmtId="9" fontId="8" fillId="14" borderId="0" xfId="0" applyNumberFormat="1" applyFont="1" applyFill="1" applyAlignment="1">
      <alignment horizontal="center" vertical="center"/>
    </xf>
    <xf numFmtId="0" fontId="8" fillId="14" borderId="0" xfId="0" applyFont="1" applyFill="1" applyAlignment="1">
      <alignment horizontal="left" vertical="center"/>
    </xf>
    <xf numFmtId="0" fontId="8" fillId="14" borderId="0" xfId="0" applyFont="1" applyFill="1"/>
    <xf numFmtId="0" fontId="11" fillId="0" borderId="0" xfId="0" applyFont="1"/>
    <xf numFmtId="0" fontId="12" fillId="15" borderId="3" xfId="0" applyFont="1" applyFill="1" applyBorder="1" applyAlignment="1">
      <alignment horizontal="center" vertical="center" wrapText="1"/>
    </xf>
    <xf numFmtId="0" fontId="11" fillId="2" borderId="0" xfId="0" applyFont="1" applyFill="1"/>
    <xf numFmtId="0" fontId="6" fillId="0" borderId="2" xfId="0" applyFont="1" applyBorder="1" applyAlignment="1">
      <alignment horizontal="center" vertical="center" wrapText="1"/>
    </xf>
    <xf numFmtId="9" fontId="6" fillId="0" borderId="2" xfId="0" applyNumberFormat="1" applyFont="1" applyBorder="1" applyAlignment="1">
      <alignment horizontal="center" vertical="center" wrapText="1"/>
    </xf>
    <xf numFmtId="0" fontId="6" fillId="0" borderId="2" xfId="0" applyFont="1" applyBorder="1" applyAlignment="1">
      <alignment horizontal="left" vertical="center" wrapText="1"/>
    </xf>
    <xf numFmtId="0" fontId="6" fillId="0" borderId="2" xfId="0" applyFont="1" applyBorder="1" applyAlignment="1">
      <alignment horizontal="center" vertical="center" textRotation="90" wrapText="1"/>
    </xf>
    <xf numFmtId="164" fontId="6" fillId="0" borderId="2" xfId="0" applyNumberFormat="1" applyFont="1" applyBorder="1" applyAlignment="1">
      <alignment horizontal="center" vertical="center" wrapText="1"/>
    </xf>
    <xf numFmtId="0" fontId="10" fillId="0" borderId="2" xfId="0" applyFont="1" applyBorder="1" applyAlignment="1">
      <alignment horizontal="center" vertical="center" textRotation="90" wrapText="1"/>
    </xf>
    <xf numFmtId="9" fontId="6" fillId="2" borderId="2" xfId="0" applyNumberFormat="1" applyFont="1" applyFill="1" applyBorder="1" applyAlignment="1">
      <alignment horizontal="center" vertical="center"/>
    </xf>
    <xf numFmtId="14" fontId="6" fillId="0" borderId="2" xfId="0" applyNumberFormat="1" applyFont="1" applyBorder="1" applyAlignment="1">
      <alignment horizontal="center" vertical="center" wrapText="1"/>
    </xf>
    <xf numFmtId="0" fontId="6" fillId="2" borderId="2" xfId="0" applyFont="1" applyFill="1" applyBorder="1" applyAlignment="1">
      <alignment horizontal="center" vertical="center"/>
    </xf>
    <xf numFmtId="2" fontId="6" fillId="16" borderId="2" xfId="2" applyNumberFormat="1" applyFont="1" applyFill="1" applyBorder="1" applyAlignment="1">
      <alignment horizontal="justify" vertical="center" wrapText="1"/>
    </xf>
    <xf numFmtId="0" fontId="6" fillId="2" borderId="7" xfId="0" applyFont="1" applyFill="1" applyBorder="1" applyAlignment="1">
      <alignment vertical="center" wrapText="1"/>
    </xf>
    <xf numFmtId="0" fontId="6" fillId="2" borderId="0" xfId="0" applyFont="1" applyFill="1" applyAlignment="1">
      <alignment vertical="center" wrapText="1"/>
    </xf>
    <xf numFmtId="0" fontId="6" fillId="0" borderId="0" xfId="0" applyFont="1" applyAlignment="1">
      <alignment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textRotation="90" wrapText="1"/>
    </xf>
    <xf numFmtId="164" fontId="6" fillId="0" borderId="1" xfId="0" applyNumberFormat="1" applyFont="1" applyBorder="1" applyAlignment="1">
      <alignment horizontal="center" vertical="center" wrapText="1"/>
    </xf>
    <xf numFmtId="0" fontId="10" fillId="0" borderId="1" xfId="0" applyFont="1" applyBorder="1" applyAlignment="1">
      <alignment horizontal="center" vertical="center" textRotation="90" wrapText="1"/>
    </xf>
    <xf numFmtId="9" fontId="6" fillId="2" borderId="1" xfId="0" applyNumberFormat="1" applyFont="1" applyFill="1" applyBorder="1" applyAlignment="1">
      <alignment horizontal="center" vertical="center"/>
    </xf>
    <xf numFmtId="0" fontId="6" fillId="2" borderId="1" xfId="0" applyFont="1" applyFill="1" applyBorder="1" applyAlignment="1">
      <alignment horizontal="center" vertical="center" wrapText="1"/>
    </xf>
    <xf numFmtId="14" fontId="6" fillId="0" borderId="1" xfId="0" applyNumberFormat="1" applyFont="1" applyBorder="1" applyAlignment="1">
      <alignment horizontal="center" vertical="center" wrapText="1"/>
    </xf>
    <xf numFmtId="0" fontId="6" fillId="2" borderId="1" xfId="0" applyFont="1" applyFill="1" applyBorder="1" applyAlignment="1">
      <alignment horizontal="center" vertical="center"/>
    </xf>
    <xf numFmtId="2" fontId="6" fillId="16" borderId="1" xfId="2" applyNumberFormat="1" applyFont="1" applyFill="1" applyBorder="1" applyAlignment="1">
      <alignment horizontal="justify" vertical="center" wrapText="1"/>
    </xf>
    <xf numFmtId="0" fontId="6" fillId="2" borderId="5" xfId="0" applyFont="1" applyFill="1" applyBorder="1" applyAlignment="1">
      <alignment vertical="center" wrapText="1"/>
    </xf>
    <xf numFmtId="0" fontId="6" fillId="2" borderId="0" xfId="0" applyFont="1" applyFill="1" applyAlignment="1">
      <alignment wrapText="1"/>
    </xf>
    <xf numFmtId="0" fontId="6" fillId="0" borderId="0" xfId="0" applyFont="1" applyAlignment="1">
      <alignment wrapText="1"/>
    </xf>
    <xf numFmtId="0" fontId="6" fillId="0" borderId="3" xfId="0" applyFont="1" applyBorder="1" applyAlignment="1">
      <alignment horizontal="center" vertical="center" wrapText="1"/>
    </xf>
    <xf numFmtId="0" fontId="6" fillId="0" borderId="3" xfId="0" applyFont="1" applyBorder="1" applyAlignment="1">
      <alignment horizontal="left" vertical="center" wrapText="1"/>
    </xf>
    <xf numFmtId="0" fontId="6" fillId="0" borderId="3" xfId="0" applyFont="1" applyBorder="1" applyAlignment="1">
      <alignment horizontal="center" vertical="center" textRotation="90" wrapText="1"/>
    </xf>
    <xf numFmtId="9" fontId="6" fillId="0" borderId="3" xfId="0" applyNumberFormat="1" applyFont="1" applyBorder="1" applyAlignment="1">
      <alignment horizontal="center" vertical="center" wrapText="1"/>
    </xf>
    <xf numFmtId="164" fontId="6" fillId="0" borderId="3" xfId="0" applyNumberFormat="1" applyFont="1" applyBorder="1" applyAlignment="1">
      <alignment horizontal="center" vertical="center" wrapText="1"/>
    </xf>
    <xf numFmtId="0" fontId="10" fillId="0" borderId="3" xfId="0" applyFont="1" applyBorder="1" applyAlignment="1">
      <alignment horizontal="center" vertical="center" textRotation="90" wrapText="1"/>
    </xf>
    <xf numFmtId="9" fontId="6" fillId="2" borderId="3" xfId="0" applyNumberFormat="1" applyFont="1" applyFill="1" applyBorder="1" applyAlignment="1">
      <alignment horizontal="center" vertical="center"/>
    </xf>
    <xf numFmtId="0" fontId="6" fillId="2" borderId="3" xfId="0" applyFont="1" applyFill="1" applyBorder="1" applyAlignment="1">
      <alignment horizontal="center" vertical="center" wrapText="1"/>
    </xf>
    <xf numFmtId="14" fontId="6" fillId="0" borderId="3" xfId="0" applyNumberFormat="1" applyFont="1" applyBorder="1" applyAlignment="1">
      <alignment horizontal="center" vertical="center" wrapText="1"/>
    </xf>
    <xf numFmtId="0" fontId="6" fillId="2" borderId="3" xfId="0" applyFont="1" applyFill="1" applyBorder="1" applyAlignment="1">
      <alignment horizontal="center" vertical="center"/>
    </xf>
    <xf numFmtId="0" fontId="6" fillId="2" borderId="8" xfId="0" applyFont="1" applyFill="1" applyBorder="1" applyAlignment="1">
      <alignment vertical="center" wrapText="1"/>
    </xf>
    <xf numFmtId="2" fontId="6" fillId="16" borderId="2" xfId="0" applyNumberFormat="1" applyFont="1" applyFill="1" applyBorder="1" applyAlignment="1">
      <alignment horizontal="justify" vertical="center" wrapText="1"/>
    </xf>
    <xf numFmtId="0" fontId="12" fillId="0" borderId="1" xfId="0" applyFont="1" applyBorder="1" applyAlignment="1">
      <alignment horizontal="center" vertical="center" textRotation="90" wrapText="1"/>
    </xf>
    <xf numFmtId="9" fontId="11" fillId="0" borderId="1" xfId="0" applyNumberFormat="1" applyFont="1" applyBorder="1" applyAlignment="1">
      <alignment horizontal="center" vertical="center"/>
    </xf>
    <xf numFmtId="0" fontId="12" fillId="0" borderId="1" xfId="0" applyFont="1" applyBorder="1" applyAlignment="1">
      <alignment horizontal="center" vertical="center" textRotation="90"/>
    </xf>
    <xf numFmtId="9" fontId="6" fillId="0" borderId="1" xfId="0" applyNumberFormat="1" applyFont="1" applyBorder="1" applyAlignment="1">
      <alignment horizontal="center" vertical="center"/>
    </xf>
    <xf numFmtId="0" fontId="6" fillId="0" borderId="1" xfId="0" applyFont="1" applyBorder="1" applyAlignment="1">
      <alignment horizontal="center" vertical="center"/>
    </xf>
    <xf numFmtId="164" fontId="11" fillId="0" borderId="2" xfId="0" applyNumberFormat="1" applyFont="1" applyBorder="1" applyAlignment="1">
      <alignment horizontal="center" vertical="center"/>
    </xf>
    <xf numFmtId="2" fontId="6" fillId="16" borderId="1" xfId="0" applyNumberFormat="1" applyFont="1" applyFill="1" applyBorder="1" applyAlignment="1">
      <alignment horizontal="justify" vertical="center" wrapText="1"/>
    </xf>
    <xf numFmtId="9" fontId="11" fillId="0" borderId="2" xfId="0" applyNumberFormat="1" applyFont="1" applyBorder="1" applyAlignment="1">
      <alignment horizontal="center" vertical="center"/>
    </xf>
    <xf numFmtId="1" fontId="6" fillId="2" borderId="2" xfId="0" applyNumberFormat="1" applyFont="1" applyFill="1" applyBorder="1" applyAlignment="1">
      <alignment horizontal="center" vertical="center"/>
    </xf>
    <xf numFmtId="1" fontId="6" fillId="2" borderId="1" xfId="0" applyNumberFormat="1" applyFont="1" applyFill="1" applyBorder="1" applyAlignment="1">
      <alignment horizontal="center" vertical="center"/>
    </xf>
    <xf numFmtId="2" fontId="6" fillId="18" borderId="1" xfId="0" applyNumberFormat="1" applyFont="1" applyFill="1" applyBorder="1" applyAlignment="1">
      <alignment horizontal="justify" vertical="center" wrapText="1"/>
    </xf>
    <xf numFmtId="1" fontId="6" fillId="0" borderId="1" xfId="0" applyNumberFormat="1" applyFont="1" applyBorder="1" applyAlignment="1">
      <alignment horizontal="center" vertical="center" wrapText="1"/>
    </xf>
    <xf numFmtId="0" fontId="6" fillId="2" borderId="2" xfId="0" applyFont="1" applyFill="1" applyBorder="1" applyAlignment="1">
      <alignment horizontal="center" vertical="top" wrapText="1"/>
    </xf>
    <xf numFmtId="14" fontId="6" fillId="0" borderId="2" xfId="0" applyNumberFormat="1" applyFont="1" applyBorder="1" applyAlignment="1">
      <alignment horizontal="center" vertical="center"/>
    </xf>
    <xf numFmtId="9" fontId="6" fillId="0" borderId="2" xfId="0" applyNumberFormat="1" applyFont="1" applyBorder="1" applyAlignment="1">
      <alignment horizontal="center" vertical="center"/>
    </xf>
    <xf numFmtId="2" fontId="6" fillId="18" borderId="2" xfId="0" applyNumberFormat="1" applyFont="1" applyFill="1" applyBorder="1" applyAlignment="1">
      <alignment horizontal="justify" vertical="center" wrapText="1"/>
    </xf>
    <xf numFmtId="14" fontId="6" fillId="0" borderId="1" xfId="0" applyNumberFormat="1" applyFont="1" applyBorder="1" applyAlignment="1">
      <alignment horizontal="center" vertical="center"/>
    </xf>
    <xf numFmtId="0" fontId="6" fillId="0" borderId="2" xfId="0" applyFont="1" applyBorder="1" applyAlignment="1">
      <alignment horizontal="center" vertical="center"/>
    </xf>
    <xf numFmtId="0" fontId="6" fillId="0" borderId="1" xfId="0" applyFont="1" applyBorder="1" applyAlignment="1">
      <alignment vertical="center" wrapText="1"/>
    </xf>
    <xf numFmtId="0" fontId="6" fillId="0" borderId="5" xfId="0" applyFont="1" applyBorder="1" applyAlignment="1">
      <alignment vertical="center" wrapText="1"/>
    </xf>
    <xf numFmtId="14" fontId="6" fillId="0" borderId="3" xfId="0" applyNumberFormat="1" applyFont="1" applyBorder="1" applyAlignment="1">
      <alignment vertical="center" wrapText="1"/>
    </xf>
    <xf numFmtId="0" fontId="6" fillId="0" borderId="3" xfId="0" applyFont="1" applyBorder="1" applyAlignment="1">
      <alignment vertical="center" wrapText="1"/>
    </xf>
    <xf numFmtId="0" fontId="6" fillId="0" borderId="8" xfId="0" applyFont="1" applyBorder="1" applyAlignment="1">
      <alignment vertical="center" wrapText="1"/>
    </xf>
    <xf numFmtId="0" fontId="6" fillId="0" borderId="4" xfId="0" applyFont="1" applyBorder="1" applyAlignment="1">
      <alignment horizontal="center" vertical="center" wrapText="1"/>
    </xf>
    <xf numFmtId="9" fontId="6" fillId="0" borderId="4" xfId="0" applyNumberFormat="1" applyFont="1" applyBorder="1" applyAlignment="1">
      <alignment horizontal="center" vertical="center" wrapText="1"/>
    </xf>
    <xf numFmtId="0" fontId="6" fillId="0" borderId="4" xfId="0" applyFont="1" applyBorder="1" applyAlignment="1">
      <alignment horizontal="left" vertical="center" wrapText="1"/>
    </xf>
    <xf numFmtId="0" fontId="6" fillId="0" borderId="4" xfId="0" applyFont="1" applyBorder="1" applyAlignment="1">
      <alignment horizontal="center" vertical="center" textRotation="90" wrapText="1"/>
    </xf>
    <xf numFmtId="164" fontId="6" fillId="0" borderId="4" xfId="0" applyNumberFormat="1" applyFont="1" applyBorder="1" applyAlignment="1">
      <alignment horizontal="center" vertical="center" wrapText="1"/>
    </xf>
    <xf numFmtId="0" fontId="10" fillId="0" borderId="4" xfId="0" applyFont="1" applyBorder="1" applyAlignment="1">
      <alignment horizontal="center" vertical="center" textRotation="90" wrapText="1"/>
    </xf>
    <xf numFmtId="0" fontId="6" fillId="2" borderId="4" xfId="0" applyFont="1" applyFill="1" applyBorder="1" applyAlignment="1">
      <alignment horizontal="center" vertical="center" wrapText="1"/>
    </xf>
    <xf numFmtId="0" fontId="6" fillId="0" borderId="4" xfId="0" applyFont="1" applyBorder="1" applyAlignment="1">
      <alignment horizontal="center" vertical="center"/>
    </xf>
    <xf numFmtId="2" fontId="6" fillId="22" borderId="4" xfId="0" applyNumberFormat="1" applyFont="1" applyFill="1" applyBorder="1" applyAlignment="1">
      <alignment horizontal="justify" vertical="center" wrapText="1"/>
    </xf>
    <xf numFmtId="0" fontId="6" fillId="2" borderId="4" xfId="0" applyFont="1" applyFill="1" applyBorder="1" applyAlignment="1">
      <alignment vertical="center" wrapText="1"/>
    </xf>
    <xf numFmtId="0" fontId="6" fillId="2" borderId="9" xfId="0" applyFont="1" applyFill="1" applyBorder="1" applyAlignment="1">
      <alignment vertical="center" wrapText="1"/>
    </xf>
    <xf numFmtId="2" fontId="6" fillId="22" borderId="1" xfId="0" applyNumberFormat="1" applyFont="1" applyFill="1" applyBorder="1" applyAlignment="1">
      <alignment horizontal="justify" vertical="center" wrapText="1"/>
    </xf>
    <xf numFmtId="0" fontId="11" fillId="2" borderId="2" xfId="0" applyFont="1" applyFill="1" applyBorder="1" applyAlignment="1">
      <alignment horizontal="center" vertical="center" wrapText="1"/>
    </xf>
    <xf numFmtId="166" fontId="6" fillId="0" borderId="2" xfId="0" applyNumberFormat="1" applyFont="1" applyBorder="1" applyAlignment="1">
      <alignment horizontal="center" vertical="center" wrapText="1"/>
    </xf>
    <xf numFmtId="14" fontId="6" fillId="0" borderId="2" xfId="0" applyNumberFormat="1" applyFont="1" applyBorder="1" applyAlignment="1">
      <alignment vertical="center" wrapText="1"/>
    </xf>
    <xf numFmtId="0" fontId="6" fillId="0" borderId="7" xfId="0" applyFont="1" applyBorder="1" applyAlignment="1">
      <alignment vertical="center" wrapText="1"/>
    </xf>
    <xf numFmtId="166" fontId="11" fillId="0" borderId="1" xfId="0" applyNumberFormat="1" applyFont="1" applyBorder="1" applyAlignment="1">
      <alignment horizontal="center" vertical="center" wrapText="1"/>
    </xf>
    <xf numFmtId="0" fontId="10" fillId="7" borderId="1" xfId="0" applyFont="1" applyFill="1" applyBorder="1" applyAlignment="1">
      <alignment horizontal="center" vertical="center" textRotation="90" wrapText="1"/>
    </xf>
    <xf numFmtId="1" fontId="6" fillId="2" borderId="2"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6" fillId="2" borderId="2" xfId="0" applyNumberFormat="1" applyFont="1" applyFill="1" applyBorder="1" applyAlignment="1">
      <alignment horizontal="center" vertical="center"/>
    </xf>
    <xf numFmtId="2" fontId="6" fillId="0" borderId="2" xfId="0" applyNumberFormat="1" applyFont="1" applyBorder="1" applyAlignment="1">
      <alignment horizontal="center" vertical="center" wrapText="1"/>
    </xf>
    <xf numFmtId="2" fontId="6" fillId="2" borderId="1" xfId="0" applyNumberFormat="1" applyFont="1" applyFill="1" applyBorder="1" applyAlignment="1">
      <alignment horizontal="center" vertical="center" wrapText="1"/>
    </xf>
    <xf numFmtId="0" fontId="9" fillId="14" borderId="2" xfId="0" applyFont="1" applyFill="1" applyBorder="1" applyAlignment="1">
      <alignment horizontal="left" vertical="center" wrapText="1"/>
    </xf>
    <xf numFmtId="0" fontId="9" fillId="0" borderId="2" xfId="0" applyFont="1" applyBorder="1" applyAlignment="1">
      <alignment horizontal="center" vertical="center" wrapText="1"/>
    </xf>
    <xf numFmtId="2" fontId="6" fillId="22" borderId="2" xfId="0" applyNumberFormat="1" applyFont="1" applyFill="1" applyBorder="1" applyAlignment="1">
      <alignment horizontal="justify" vertical="center" wrapText="1"/>
    </xf>
    <xf numFmtId="0" fontId="9" fillId="14" borderId="1" xfId="0" applyFont="1" applyFill="1" applyBorder="1" applyAlignment="1">
      <alignment horizontal="left" vertical="center" wrapText="1"/>
    </xf>
    <xf numFmtId="0" fontId="9" fillId="0" borderId="1" xfId="0" applyFont="1" applyBorder="1" applyAlignment="1">
      <alignment horizontal="center" vertical="center" wrapText="1"/>
    </xf>
    <xf numFmtId="1" fontId="6" fillId="0" borderId="1" xfId="0" applyNumberFormat="1" applyFont="1" applyBorder="1" applyAlignment="1">
      <alignment horizontal="center" vertical="center"/>
    </xf>
    <xf numFmtId="2" fontId="6" fillId="23" borderId="1" xfId="0" applyNumberFormat="1" applyFont="1" applyFill="1" applyBorder="1" applyAlignment="1">
      <alignment horizontal="justify" vertical="center" wrapText="1"/>
    </xf>
    <xf numFmtId="9" fontId="11" fillId="0" borderId="2" xfId="0" applyNumberFormat="1" applyFont="1" applyBorder="1" applyAlignment="1">
      <alignment horizontal="left" vertical="center"/>
    </xf>
    <xf numFmtId="9" fontId="11" fillId="14" borderId="2" xfId="0" applyNumberFormat="1" applyFont="1" applyFill="1" applyBorder="1" applyAlignment="1">
      <alignment horizontal="center" vertical="center"/>
    </xf>
    <xf numFmtId="9" fontId="11" fillId="0" borderId="7" xfId="0" applyNumberFormat="1" applyFont="1" applyBorder="1" applyAlignment="1">
      <alignment horizontal="center" vertical="center"/>
    </xf>
    <xf numFmtId="9" fontId="11" fillId="0" borderId="1" xfId="0" applyNumberFormat="1" applyFont="1" applyBorder="1" applyAlignment="1">
      <alignment horizontal="left" vertical="center"/>
    </xf>
    <xf numFmtId="9" fontId="11" fillId="0" borderId="5" xfId="0" applyNumberFormat="1" applyFont="1" applyBorder="1" applyAlignment="1">
      <alignment horizontal="center" vertical="center"/>
    </xf>
    <xf numFmtId="2" fontId="6" fillId="18" borderId="2" xfId="2" applyNumberFormat="1" applyFont="1" applyFill="1" applyBorder="1" applyAlignment="1">
      <alignment horizontal="justify" vertical="center" wrapText="1"/>
    </xf>
    <xf numFmtId="2" fontId="6" fillId="23" borderId="2" xfId="0" applyNumberFormat="1" applyFont="1" applyFill="1" applyBorder="1" applyAlignment="1">
      <alignment horizontal="justify" vertical="center" wrapText="1"/>
    </xf>
    <xf numFmtId="1" fontId="6" fillId="0" borderId="2" xfId="0" applyNumberFormat="1" applyFont="1" applyBorder="1" applyAlignment="1">
      <alignment horizontal="center" vertical="center" wrapText="1"/>
    </xf>
    <xf numFmtId="2" fontId="6" fillId="39" borderId="2" xfId="0" applyNumberFormat="1" applyFont="1" applyFill="1" applyBorder="1" applyAlignment="1">
      <alignment horizontal="justify" vertical="center" wrapText="1"/>
    </xf>
    <xf numFmtId="2" fontId="6" fillId="39" borderId="1" xfId="0" applyNumberFormat="1" applyFont="1" applyFill="1" applyBorder="1" applyAlignment="1">
      <alignment horizontal="justify" vertical="center" wrapText="1"/>
    </xf>
    <xf numFmtId="0" fontId="11" fillId="0" borderId="0" xfId="0" applyFont="1" applyAlignment="1">
      <alignment horizontal="center" vertical="center" wrapText="1"/>
    </xf>
    <xf numFmtId="0" fontId="11" fillId="0" borderId="0" xfId="0" applyFont="1" applyAlignment="1">
      <alignment horizontal="center"/>
    </xf>
    <xf numFmtId="9" fontId="11" fillId="0" borderId="0" xfId="0" applyNumberFormat="1" applyFont="1"/>
    <xf numFmtId="0" fontId="11" fillId="0" borderId="0" xfId="0" applyFont="1" applyAlignment="1">
      <alignment wrapText="1"/>
    </xf>
    <xf numFmtId="14" fontId="11" fillId="0" borderId="0" xfId="0" applyNumberFormat="1" applyFont="1" applyAlignment="1">
      <alignment vertical="center"/>
    </xf>
    <xf numFmtId="0" fontId="11" fillId="0" borderId="0" xfId="0" applyFont="1" applyAlignment="1">
      <alignment vertical="center"/>
    </xf>
    <xf numFmtId="9" fontId="11" fillId="0" borderId="0" xfId="0" applyNumberFormat="1" applyFont="1" applyAlignment="1">
      <alignment horizontal="center" vertical="center"/>
    </xf>
    <xf numFmtId="14" fontId="11" fillId="14" borderId="0" xfId="0" applyNumberFormat="1" applyFont="1" applyFill="1" applyAlignment="1">
      <alignment vertical="center"/>
    </xf>
    <xf numFmtId="14" fontId="12" fillId="37" borderId="1" xfId="0" applyNumberFormat="1" applyFont="1" applyFill="1" applyBorder="1" applyAlignment="1">
      <alignment horizontal="center" vertical="center" wrapText="1"/>
    </xf>
    <xf numFmtId="0" fontId="12" fillId="37" borderId="1" xfId="0" applyFont="1" applyFill="1" applyBorder="1" applyAlignment="1">
      <alignment horizontal="center" vertical="center" wrapText="1"/>
    </xf>
    <xf numFmtId="2" fontId="11" fillId="22" borderId="1" xfId="0" applyNumberFormat="1" applyFont="1" applyFill="1" applyBorder="1" applyAlignment="1">
      <alignment horizontal="justify" vertical="top" wrapText="1"/>
    </xf>
    <xf numFmtId="2" fontId="11" fillId="18" borderId="1" xfId="3" applyNumberFormat="1" applyFont="1" applyFill="1" applyBorder="1" applyAlignment="1">
      <alignment horizontal="justify" vertical="center" wrapText="1"/>
    </xf>
    <xf numFmtId="0" fontId="12" fillId="40" borderId="1" xfId="0" applyFont="1" applyFill="1" applyBorder="1" applyAlignment="1">
      <alignment horizontal="center" vertical="center"/>
    </xf>
    <xf numFmtId="0" fontId="11" fillId="0" borderId="1" xfId="0" applyFont="1" applyBorder="1" applyAlignment="1">
      <alignment vertical="center" wrapText="1"/>
    </xf>
    <xf numFmtId="2" fontId="11" fillId="24" borderId="1" xfId="3" applyNumberFormat="1" applyFont="1" applyFill="1" applyBorder="1" applyAlignment="1">
      <alignment horizontal="justify" vertical="center" wrapText="1"/>
    </xf>
    <xf numFmtId="2" fontId="11" fillId="16" borderId="1" xfId="3" applyNumberFormat="1" applyFont="1" applyFill="1" applyBorder="1" applyAlignment="1">
      <alignment horizontal="justify" vertical="top" wrapText="1"/>
    </xf>
    <xf numFmtId="10" fontId="11" fillId="0" borderId="1" xfId="0" applyNumberFormat="1" applyFont="1" applyBorder="1" applyAlignment="1">
      <alignment horizontal="center" vertical="center"/>
    </xf>
    <xf numFmtId="9" fontId="11" fillId="0" borderId="1" xfId="0" applyNumberFormat="1" applyFont="1" applyBorder="1" applyAlignment="1">
      <alignment horizontal="left" vertical="center" wrapText="1"/>
    </xf>
    <xf numFmtId="14" fontId="12" fillId="0" borderId="1" xfId="0" applyNumberFormat="1" applyFont="1" applyBorder="1" applyAlignment="1">
      <alignment horizontal="center" vertical="center" wrapText="1"/>
    </xf>
    <xf numFmtId="2" fontId="11" fillId="22" borderId="1" xfId="2" applyNumberFormat="1" applyFont="1" applyFill="1" applyBorder="1" applyAlignment="1">
      <alignment horizontal="justify" vertical="center" wrapText="1"/>
    </xf>
    <xf numFmtId="2" fontId="11" fillId="39" borderId="1" xfId="0" applyNumberFormat="1" applyFont="1" applyFill="1" applyBorder="1" applyAlignment="1">
      <alignment horizontal="justify" vertical="center" wrapText="1"/>
    </xf>
    <xf numFmtId="0" fontId="6" fillId="14" borderId="4" xfId="0" applyFont="1" applyFill="1" applyBorder="1" applyAlignment="1">
      <alignment horizontal="center" vertical="center" wrapText="1"/>
    </xf>
    <xf numFmtId="0" fontId="6" fillId="14" borderId="4" xfId="0" applyFont="1" applyFill="1" applyBorder="1" applyAlignment="1">
      <alignment horizontal="left" vertical="center" wrapText="1"/>
    </xf>
    <xf numFmtId="0" fontId="6" fillId="2" borderId="2"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46" fillId="41" borderId="1" xfId="0" applyFont="1" applyFill="1" applyBorder="1" applyAlignment="1">
      <alignment horizontal="center" vertical="center" wrapText="1"/>
    </xf>
    <xf numFmtId="1" fontId="40" fillId="0" borderId="1" xfId="1" applyNumberFormat="1" applyFont="1" applyBorder="1" applyAlignment="1">
      <alignment horizontal="center" vertical="center" wrapText="1"/>
    </xf>
    <xf numFmtId="9" fontId="10" fillId="2" borderId="1" xfId="0" applyNumberFormat="1"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2" xfId="0" applyFont="1" applyBorder="1" applyAlignment="1">
      <alignment vertical="center" wrapText="1"/>
    </xf>
    <xf numFmtId="0" fontId="44" fillId="38" borderId="27" xfId="0" applyFont="1" applyFill="1" applyBorder="1" applyAlignment="1">
      <alignment vertical="center" wrapText="1"/>
    </xf>
    <xf numFmtId="9" fontId="44" fillId="38" borderId="27" xfId="0" applyNumberFormat="1" applyFont="1" applyFill="1" applyBorder="1" applyAlignment="1">
      <alignment horizontal="center" vertical="center" wrapText="1"/>
    </xf>
    <xf numFmtId="0" fontId="44" fillId="38" borderId="27" xfId="0" applyFont="1" applyFill="1" applyBorder="1" applyAlignment="1">
      <alignment horizontal="center" vertical="center" wrapText="1"/>
    </xf>
    <xf numFmtId="0" fontId="37" fillId="38" borderId="24" xfId="0" applyFont="1" applyFill="1" applyBorder="1" applyAlignment="1">
      <alignment horizontal="center" vertical="center" wrapText="1"/>
    </xf>
    <xf numFmtId="14" fontId="37" fillId="38" borderId="24" xfId="0" applyNumberFormat="1" applyFont="1" applyFill="1" applyBorder="1" applyAlignment="1">
      <alignment horizontal="center" vertical="center" wrapText="1"/>
    </xf>
    <xf numFmtId="0" fontId="37" fillId="38" borderId="24" xfId="0" applyFont="1" applyFill="1" applyBorder="1" applyAlignment="1">
      <alignment horizontal="justify" vertical="center" wrapText="1"/>
    </xf>
    <xf numFmtId="0" fontId="36" fillId="0" borderId="24" xfId="0" applyFont="1" applyBorder="1" applyAlignment="1">
      <alignment horizontal="justify" vertical="center" wrapText="1"/>
    </xf>
    <xf numFmtId="0" fontId="36" fillId="38" borderId="24" xfId="0" applyFont="1" applyFill="1" applyBorder="1" applyAlignment="1">
      <alignment horizontal="center" vertical="center" wrapText="1"/>
    </xf>
    <xf numFmtId="0" fontId="37" fillId="38" borderId="24" xfId="0" applyFont="1" applyFill="1" applyBorder="1" applyAlignment="1">
      <alignment horizontal="center" vertical="center"/>
    </xf>
    <xf numFmtId="0" fontId="37" fillId="38" borderId="24" xfId="0" applyFont="1" applyFill="1" applyBorder="1" applyAlignment="1">
      <alignment horizontal="left" vertical="center" wrapText="1"/>
    </xf>
    <xf numFmtId="0" fontId="36" fillId="38" borderId="24" xfId="0" applyFont="1" applyFill="1" applyBorder="1" applyAlignment="1">
      <alignment horizontal="justify" vertical="center" wrapText="1"/>
    </xf>
    <xf numFmtId="10" fontId="37" fillId="38" borderId="24" xfId="0" applyNumberFormat="1" applyFont="1" applyFill="1" applyBorder="1" applyAlignment="1">
      <alignment horizontal="center" vertical="center" wrapText="1"/>
    </xf>
    <xf numFmtId="0" fontId="37" fillId="38" borderId="39" xfId="0" applyFont="1" applyFill="1" applyBorder="1" applyAlignment="1">
      <alignment horizontal="center" vertical="center" wrapText="1"/>
    </xf>
    <xf numFmtId="14" fontId="37" fillId="0" borderId="24" xfId="0" applyNumberFormat="1" applyFont="1" applyBorder="1" applyAlignment="1">
      <alignment vertical="center" wrapText="1"/>
    </xf>
    <xf numFmtId="0" fontId="37" fillId="0" borderId="24" xfId="0" applyFont="1" applyBorder="1" applyAlignment="1">
      <alignment vertical="center" wrapText="1"/>
    </xf>
    <xf numFmtId="0" fontId="44" fillId="38" borderId="24" xfId="0" applyFont="1" applyFill="1" applyBorder="1" applyAlignment="1">
      <alignment horizontal="center" vertical="center" wrapText="1"/>
    </xf>
    <xf numFmtId="0" fontId="44" fillId="38" borderId="39" xfId="0" applyFont="1" applyFill="1" applyBorder="1" applyAlignment="1">
      <alignment horizontal="left" vertical="center" wrapText="1"/>
    </xf>
    <xf numFmtId="0" fontId="44" fillId="0" borderId="39" xfId="0" applyFont="1" applyBorder="1" applyAlignment="1">
      <alignment horizontal="center" vertical="center" wrapText="1"/>
    </xf>
    <xf numFmtId="0" fontId="44" fillId="38" borderId="39" xfId="0" applyFont="1" applyFill="1" applyBorder="1" applyAlignment="1">
      <alignment horizontal="center" vertical="center" wrapText="1"/>
    </xf>
    <xf numFmtId="0" fontId="49" fillId="38" borderId="27" xfId="0" applyFont="1" applyFill="1" applyBorder="1" applyAlignment="1">
      <alignment horizontal="center" vertical="center" wrapText="1"/>
    </xf>
    <xf numFmtId="0" fontId="44" fillId="0" borderId="24" xfId="0" applyFont="1" applyBorder="1" applyAlignment="1">
      <alignment vertical="center" wrapText="1"/>
    </xf>
    <xf numFmtId="0" fontId="44" fillId="0" borderId="24" xfId="0" applyFont="1" applyBorder="1" applyAlignment="1">
      <alignment horizontal="center" vertical="center" wrapText="1"/>
    </xf>
    <xf numFmtId="0" fontId="44" fillId="0" borderId="27" xfId="0" applyFont="1" applyBorder="1" applyAlignment="1">
      <alignment vertical="center" wrapText="1"/>
    </xf>
    <xf numFmtId="9" fontId="44" fillId="0" borderId="39" xfId="0" applyNumberFormat="1" applyFont="1" applyBorder="1" applyAlignment="1">
      <alignment horizontal="center" vertical="center" wrapText="1"/>
    </xf>
    <xf numFmtId="0" fontId="44" fillId="0" borderId="39" xfId="0" applyFont="1" applyBorder="1" applyAlignment="1">
      <alignment vertical="center" wrapText="1"/>
    </xf>
    <xf numFmtId="0" fontId="49" fillId="0" borderId="27" xfId="0" applyFont="1" applyBorder="1" applyAlignment="1">
      <alignment horizontal="center" vertical="center" wrapText="1"/>
    </xf>
    <xf numFmtId="0" fontId="6" fillId="0" borderId="2" xfId="0" applyFont="1" applyBorder="1" applyAlignment="1">
      <alignment vertical="center" wrapText="1"/>
    </xf>
    <xf numFmtId="0" fontId="44" fillId="0" borderId="39" xfId="0" applyFont="1" applyBorder="1" applyAlignment="1">
      <alignment horizontal="left" vertical="center" wrapText="1"/>
    </xf>
    <xf numFmtId="14" fontId="44" fillId="38" borderId="24" xfId="0" applyNumberFormat="1" applyFont="1" applyFill="1" applyBorder="1" applyAlignment="1">
      <alignment horizontal="center" vertical="center" wrapText="1"/>
    </xf>
    <xf numFmtId="14" fontId="51" fillId="38" borderId="24" xfId="0" applyNumberFormat="1" applyFont="1" applyFill="1" applyBorder="1" applyAlignment="1">
      <alignment horizontal="center" vertical="center" wrapText="1"/>
    </xf>
    <xf numFmtId="9" fontId="49" fillId="0" borderId="39" xfId="0" applyNumberFormat="1" applyFont="1" applyBorder="1" applyAlignment="1">
      <alignment horizontal="center" vertical="center" wrapText="1"/>
    </xf>
    <xf numFmtId="0" fontId="49" fillId="0" borderId="24" xfId="0" applyFont="1" applyBorder="1" applyAlignment="1">
      <alignment horizontal="center" vertical="center" wrapText="1"/>
    </xf>
    <xf numFmtId="14" fontId="35" fillId="38" borderId="24" xfId="0" applyNumberFormat="1" applyFont="1" applyFill="1" applyBorder="1" applyAlignment="1">
      <alignment vertical="center" wrapText="1"/>
    </xf>
    <xf numFmtId="0" fontId="35" fillId="38" borderId="39" xfId="0" applyFont="1" applyFill="1" applyBorder="1" applyAlignment="1">
      <alignment horizontal="justify" vertical="center" wrapText="1"/>
    </xf>
    <xf numFmtId="0" fontId="35" fillId="0" borderId="1" xfId="0" applyFont="1" applyBorder="1" applyAlignment="1">
      <alignment horizontal="center" vertical="center" wrapText="1"/>
    </xf>
    <xf numFmtId="0" fontId="35" fillId="0" borderId="1" xfId="0" applyFont="1" applyBorder="1" applyAlignment="1">
      <alignment vertical="center" wrapText="1"/>
    </xf>
    <xf numFmtId="0" fontId="37" fillId="0" borderId="39" xfId="0" applyFont="1" applyBorder="1" applyAlignment="1">
      <alignment vertical="center" wrapText="1"/>
    </xf>
    <xf numFmtId="0" fontId="37" fillId="0" borderId="24" xfId="0" applyFont="1" applyBorder="1" applyAlignment="1">
      <alignment horizontal="justify" vertical="center" wrapText="1"/>
    </xf>
    <xf numFmtId="0" fontId="36" fillId="38" borderId="39" xfId="0" applyFont="1" applyFill="1" applyBorder="1" applyAlignment="1">
      <alignment horizontal="center" vertical="center" wrapText="1"/>
    </xf>
    <xf numFmtId="0" fontId="37" fillId="0" borderId="24" xfId="0" applyFont="1" applyBorder="1" applyAlignment="1">
      <alignment horizontal="left" vertical="center" wrapText="1"/>
    </xf>
    <xf numFmtId="0" fontId="37" fillId="0" borderId="24" xfId="0" applyFont="1" applyBorder="1" applyAlignment="1">
      <alignment horizontal="center" vertical="center" wrapText="1"/>
    </xf>
    <xf numFmtId="14" fontId="37" fillId="0" borderId="24" xfId="0" applyNumberFormat="1" applyFont="1" applyBorder="1" applyAlignment="1">
      <alignment horizontal="center" vertical="center" wrapText="1"/>
    </xf>
    <xf numFmtId="0" fontId="37" fillId="38" borderId="27" xfId="0" applyFont="1" applyFill="1" applyBorder="1" applyAlignment="1">
      <alignment horizontal="center" vertical="center" wrapText="1"/>
    </xf>
    <xf numFmtId="0" fontId="37" fillId="0" borderId="39" xfId="0" applyFont="1" applyBorder="1" applyAlignment="1">
      <alignment horizontal="left" vertical="center" wrapText="1"/>
    </xf>
    <xf numFmtId="9" fontId="37" fillId="0" borderId="39" xfId="0" applyNumberFormat="1" applyFont="1" applyBorder="1" applyAlignment="1">
      <alignment horizontal="center" vertical="center" wrapText="1"/>
    </xf>
    <xf numFmtId="9" fontId="40" fillId="0" borderId="39" xfId="0" applyNumberFormat="1" applyFont="1" applyBorder="1" applyAlignment="1">
      <alignment horizontal="center" vertical="center" wrapText="1"/>
    </xf>
    <xf numFmtId="0" fontId="40" fillId="0" borderId="39" xfId="0" applyFont="1" applyBorder="1" applyAlignment="1">
      <alignment horizontal="left" vertical="center" wrapText="1"/>
    </xf>
    <xf numFmtId="14" fontId="12" fillId="0" borderId="39" xfId="0" applyNumberFormat="1" applyFont="1" applyBorder="1" applyAlignment="1">
      <alignment horizontal="center" vertical="center" wrapText="1"/>
    </xf>
    <xf numFmtId="14" fontId="12" fillId="0" borderId="24" xfId="0" applyNumberFormat="1" applyFont="1" applyBorder="1" applyAlignment="1">
      <alignment horizontal="center" vertical="center" wrapText="1"/>
    </xf>
    <xf numFmtId="0" fontId="11" fillId="0" borderId="39" xfId="0" applyFont="1" applyBorder="1" applyAlignment="1">
      <alignment vertical="center" wrapText="1"/>
    </xf>
    <xf numFmtId="14" fontId="36" fillId="38" borderId="24" xfId="0" applyNumberFormat="1" applyFont="1" applyFill="1" applyBorder="1" applyAlignment="1">
      <alignment horizontal="center" vertical="center" wrapText="1"/>
    </xf>
    <xf numFmtId="0" fontId="37" fillId="38" borderId="39" xfId="0" applyFont="1" applyFill="1" applyBorder="1" applyAlignment="1">
      <alignment vertical="center" wrapText="1"/>
    </xf>
    <xf numFmtId="9" fontId="36" fillId="38" borderId="39" xfId="0" applyNumberFormat="1" applyFont="1" applyFill="1" applyBorder="1" applyAlignment="1">
      <alignment horizontal="center" vertical="center" wrapText="1"/>
    </xf>
    <xf numFmtId="14" fontId="36" fillId="0" borderId="24" xfId="0" applyNumberFormat="1" applyFont="1" applyBorder="1" applyAlignment="1">
      <alignment horizontal="center" vertical="center" wrapText="1"/>
    </xf>
    <xf numFmtId="9" fontId="36" fillId="0" borderId="39" xfId="0" applyNumberFormat="1" applyFont="1" applyBorder="1" applyAlignment="1">
      <alignment horizontal="center" vertical="center" wrapText="1"/>
    </xf>
    <xf numFmtId="14" fontId="10" fillId="2" borderId="2" xfId="0" applyNumberFormat="1" applyFont="1" applyFill="1" applyBorder="1" applyAlignment="1">
      <alignment horizontal="center" vertical="center" wrapText="1"/>
    </xf>
    <xf numFmtId="2" fontId="11" fillId="16" borderId="6" xfId="0" applyNumberFormat="1" applyFont="1" applyFill="1" applyBorder="1" applyAlignment="1">
      <alignment horizontal="justify" vertical="top" wrapText="1"/>
    </xf>
    <xf numFmtId="14" fontId="11" fillId="14" borderId="30" xfId="0" applyNumberFormat="1" applyFont="1" applyFill="1" applyBorder="1" applyAlignment="1">
      <alignment horizontal="center" vertical="center" wrapText="1"/>
    </xf>
    <xf numFmtId="0" fontId="11" fillId="14" borderId="30"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10" fillId="53" borderId="1" xfId="0" applyFont="1" applyFill="1" applyBorder="1" applyAlignment="1">
      <alignment horizontal="center" vertical="center" wrapText="1"/>
    </xf>
    <xf numFmtId="14" fontId="10" fillId="19" borderId="24" xfId="0" applyNumberFormat="1" applyFont="1" applyFill="1" applyBorder="1" applyAlignment="1">
      <alignment horizontal="center" vertical="center" wrapText="1"/>
    </xf>
    <xf numFmtId="9" fontId="10" fillId="19" borderId="39" xfId="0" applyNumberFormat="1" applyFont="1" applyFill="1" applyBorder="1" applyAlignment="1">
      <alignment horizontal="center" vertical="center" wrapText="1"/>
    </xf>
    <xf numFmtId="2" fontId="11" fillId="16" borderId="6" xfId="0" applyNumberFormat="1" applyFont="1" applyFill="1" applyBorder="1" applyAlignment="1">
      <alignment horizontal="justify" vertical="center" wrapText="1"/>
    </xf>
    <xf numFmtId="14" fontId="11" fillId="2" borderId="14" xfId="0" applyNumberFormat="1" applyFont="1" applyFill="1" applyBorder="1" applyAlignment="1">
      <alignment horizontal="center" vertical="center" wrapText="1"/>
    </xf>
    <xf numFmtId="14" fontId="35" fillId="0" borderId="1" xfId="0" applyNumberFormat="1" applyFont="1" applyBorder="1" applyAlignment="1">
      <alignment horizontal="center" vertical="center" wrapText="1"/>
    </xf>
    <xf numFmtId="0" fontId="35" fillId="0" borderId="1" xfId="0" applyFont="1" applyBorder="1" applyAlignment="1">
      <alignment horizontal="justify" vertical="center" wrapText="1"/>
    </xf>
    <xf numFmtId="0" fontId="1" fillId="0" borderId="1" xfId="0" applyFont="1" applyBorder="1" applyAlignment="1">
      <alignment horizontal="justify" vertical="center" wrapText="1"/>
    </xf>
    <xf numFmtId="14" fontId="11" fillId="14" borderId="14" xfId="0" applyNumberFormat="1" applyFont="1" applyFill="1" applyBorder="1" applyAlignment="1">
      <alignment horizontal="center" vertical="center"/>
    </xf>
    <xf numFmtId="0" fontId="11" fillId="14" borderId="14" xfId="0" applyFont="1" applyFill="1" applyBorder="1" applyAlignment="1">
      <alignment horizontal="left" vertical="center" wrapText="1"/>
    </xf>
    <xf numFmtId="9" fontId="11" fillId="14" borderId="14" xfId="0" applyNumberFormat="1" applyFont="1" applyFill="1" applyBorder="1" applyAlignment="1">
      <alignment horizontal="center" vertical="center" wrapText="1"/>
    </xf>
    <xf numFmtId="9" fontId="38" fillId="0" borderId="1" xfId="0" applyNumberFormat="1" applyFont="1" applyBorder="1" applyAlignment="1">
      <alignment horizontal="center" vertical="center" wrapText="1"/>
    </xf>
    <xf numFmtId="0" fontId="37" fillId="0" borderId="30" xfId="0" applyFont="1" applyBorder="1" applyAlignment="1">
      <alignment horizontal="center" vertical="center" wrapText="1"/>
    </xf>
    <xf numFmtId="0" fontId="37" fillId="0" borderId="30" xfId="0" applyFont="1" applyBorder="1" applyAlignment="1">
      <alignment horizontal="left" vertical="center" wrapText="1"/>
    </xf>
    <xf numFmtId="9" fontId="37" fillId="0" borderId="24" xfId="0" applyNumberFormat="1" applyFont="1" applyBorder="1" applyAlignment="1">
      <alignment horizontal="center" vertical="center" wrapText="1"/>
    </xf>
    <xf numFmtId="9" fontId="55" fillId="0" borderId="1" xfId="0" applyNumberFormat="1" applyFont="1" applyBorder="1" applyAlignment="1">
      <alignment horizontal="center" vertical="center" wrapText="1"/>
    </xf>
    <xf numFmtId="9" fontId="36" fillId="0" borderId="24" xfId="0" applyNumberFormat="1" applyFont="1" applyBorder="1" applyAlignment="1">
      <alignment horizontal="center" vertical="center" wrapText="1"/>
    </xf>
    <xf numFmtId="0" fontId="12" fillId="0" borderId="1" xfId="0" applyFont="1" applyBorder="1" applyAlignment="1">
      <alignment horizontal="justify" vertical="center" wrapText="1"/>
    </xf>
    <xf numFmtId="0" fontId="11" fillId="0" borderId="1" xfId="0" applyFont="1" applyBorder="1" applyAlignment="1">
      <alignment horizontal="justify" vertical="center"/>
    </xf>
    <xf numFmtId="0" fontId="12" fillId="2" borderId="1" xfId="0" applyFont="1" applyFill="1" applyBorder="1" applyAlignment="1">
      <alignment horizontal="justify" vertical="center" wrapText="1"/>
    </xf>
    <xf numFmtId="0" fontId="11" fillId="0" borderId="1" xfId="0" applyFont="1" applyBorder="1" applyAlignment="1">
      <alignment horizontal="left" vertical="top" wrapText="1"/>
    </xf>
    <xf numFmtId="0" fontId="48" fillId="0" borderId="1" xfId="0" applyFont="1" applyBorder="1" applyAlignment="1">
      <alignment horizontal="center" vertical="center" wrapText="1"/>
    </xf>
    <xf numFmtId="0" fontId="10" fillId="0" borderId="24" xfId="0" applyFont="1" applyBorder="1" applyAlignment="1">
      <alignment horizontal="center" vertical="center" wrapText="1"/>
    </xf>
    <xf numFmtId="14" fontId="11" fillId="0" borderId="14" xfId="0" applyNumberFormat="1" applyFont="1" applyBorder="1" applyAlignment="1">
      <alignment horizontal="justify" vertical="center" wrapText="1"/>
    </xf>
    <xf numFmtId="9" fontId="11" fillId="0" borderId="24" xfId="0" applyNumberFormat="1" applyFont="1" applyBorder="1" applyAlignment="1">
      <alignment horizontal="center" vertical="center" wrapText="1"/>
    </xf>
    <xf numFmtId="0" fontId="48" fillId="0" borderId="1" xfId="0" applyFont="1" applyBorder="1" applyAlignment="1">
      <alignment vertical="center" wrapText="1"/>
    </xf>
    <xf numFmtId="0" fontId="52" fillId="14" borderId="1" xfId="0" applyFont="1" applyFill="1" applyBorder="1" applyAlignment="1">
      <alignment horizontal="center" vertical="center" wrapText="1"/>
    </xf>
    <xf numFmtId="0" fontId="52" fillId="14" borderId="1" xfId="0" applyFont="1" applyFill="1" applyBorder="1" applyAlignment="1">
      <alignment vertical="center" wrapText="1"/>
    </xf>
    <xf numFmtId="0" fontId="52" fillId="53" borderId="1" xfId="0" applyFont="1" applyFill="1" applyBorder="1" applyAlignment="1">
      <alignment horizontal="center" vertical="center" wrapText="1"/>
    </xf>
    <xf numFmtId="0" fontId="48" fillId="2" borderId="2" xfId="0" applyFont="1" applyFill="1" applyBorder="1" applyAlignment="1">
      <alignment vertical="center" wrapText="1"/>
    </xf>
    <xf numFmtId="0" fontId="44" fillId="0" borderId="1" xfId="0" applyFont="1" applyBorder="1" applyAlignment="1">
      <alignment vertical="center" wrapText="1"/>
    </xf>
    <xf numFmtId="14" fontId="38" fillId="53" borderId="64" xfId="0" applyNumberFormat="1" applyFont="1" applyFill="1" applyBorder="1" applyAlignment="1">
      <alignment horizontal="center" vertical="center" wrapText="1"/>
    </xf>
    <xf numFmtId="0" fontId="38" fillId="53" borderId="50" xfId="0" applyFont="1" applyFill="1" applyBorder="1" applyAlignment="1">
      <alignment horizontal="center" vertical="center" wrapText="1"/>
    </xf>
    <xf numFmtId="14" fontId="35" fillId="53" borderId="1" xfId="0" applyNumberFormat="1" applyFont="1" applyFill="1" applyBorder="1" applyAlignment="1">
      <alignment horizontal="center" vertical="center" wrapText="1"/>
    </xf>
    <xf numFmtId="0" fontId="38" fillId="53" borderId="1" xfId="0" applyFont="1" applyFill="1" applyBorder="1" applyAlignment="1">
      <alignment horizontal="center" vertical="center" wrapText="1"/>
    </xf>
    <xf numFmtId="14" fontId="38" fillId="53" borderId="65" xfId="0" applyNumberFormat="1" applyFont="1" applyFill="1" applyBorder="1" applyAlignment="1">
      <alignment horizontal="center" vertical="center" wrapText="1"/>
    </xf>
    <xf numFmtId="0" fontId="38" fillId="53" borderId="66" xfId="0" applyFont="1" applyFill="1" applyBorder="1" applyAlignment="1">
      <alignment horizontal="center" vertical="center" wrapText="1"/>
    </xf>
    <xf numFmtId="0" fontId="37" fillId="2" borderId="1" xfId="0" applyFont="1" applyFill="1" applyBorder="1" applyAlignment="1">
      <alignment horizontal="center" vertical="center" wrapText="1"/>
    </xf>
    <xf numFmtId="14" fontId="11" fillId="2" borderId="1" xfId="0" applyNumberFormat="1" applyFont="1" applyFill="1" applyBorder="1" applyAlignment="1">
      <alignment vertical="center" wrapText="1"/>
    </xf>
    <xf numFmtId="14" fontId="38" fillId="53" borderId="1" xfId="0" applyNumberFormat="1" applyFont="1" applyFill="1" applyBorder="1" applyAlignment="1">
      <alignment vertical="center" wrapText="1"/>
    </xf>
    <xf numFmtId="9" fontId="38" fillId="53" borderId="1" xfId="0" applyNumberFormat="1" applyFont="1" applyFill="1" applyBorder="1" applyAlignment="1">
      <alignment horizontal="center" vertical="center" wrapText="1"/>
    </xf>
    <xf numFmtId="9" fontId="35" fillId="53"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55" fillId="2" borderId="2" xfId="0" applyFont="1" applyFill="1" applyBorder="1" applyAlignment="1">
      <alignment horizontal="left" vertical="center" wrapText="1"/>
    </xf>
    <xf numFmtId="14" fontId="10" fillId="2" borderId="2" xfId="0" applyNumberFormat="1" applyFont="1" applyFill="1" applyBorder="1" applyAlignment="1">
      <alignment vertical="center" wrapText="1"/>
    </xf>
    <xf numFmtId="14" fontId="12" fillId="2" borderId="1" xfId="0" applyNumberFormat="1" applyFont="1" applyFill="1" applyBorder="1" applyAlignment="1">
      <alignment horizontal="center" vertical="center" wrapText="1"/>
    </xf>
    <xf numFmtId="165" fontId="6" fillId="0" borderId="2" xfId="4" applyNumberFormat="1" applyFont="1" applyBorder="1" applyAlignment="1" applyProtection="1">
      <alignment vertical="center" wrapText="1"/>
      <protection locked="0"/>
    </xf>
    <xf numFmtId="0" fontId="10" fillId="0" borderId="1" xfId="0" applyFont="1" applyBorder="1" applyAlignment="1">
      <alignment horizontal="left" vertical="center" wrapText="1"/>
    </xf>
    <xf numFmtId="0" fontId="37" fillId="14" borderId="1" xfId="0" applyFont="1" applyFill="1" applyBorder="1" applyAlignment="1">
      <alignment horizontal="justify" vertical="center" wrapText="1"/>
    </xf>
    <xf numFmtId="0" fontId="40" fillId="0" borderId="24" xfId="0" applyFont="1" applyBorder="1" applyAlignment="1">
      <alignment horizontal="left" vertical="center" wrapText="1"/>
    </xf>
    <xf numFmtId="0" fontId="11" fillId="2" borderId="1" xfId="0" applyFont="1" applyFill="1" applyBorder="1" applyAlignment="1">
      <alignment horizontal="justify" vertical="justify" wrapText="1"/>
    </xf>
    <xf numFmtId="14" fontId="12" fillId="0" borderId="1" xfId="0" applyNumberFormat="1" applyFont="1" applyBorder="1" applyAlignment="1">
      <alignment horizontal="center" vertical="center"/>
    </xf>
    <xf numFmtId="0" fontId="36" fillId="0" borderId="24" xfId="0" applyFont="1" applyBorder="1" applyAlignment="1">
      <alignment horizontal="justify" vertical="top" wrapText="1"/>
    </xf>
    <xf numFmtId="0" fontId="11" fillId="0" borderId="1" xfId="0" applyFont="1" applyBorder="1" applyAlignment="1">
      <alignment horizontal="justify" vertical="justify" wrapText="1"/>
    </xf>
    <xf numFmtId="9" fontId="12" fillId="0" borderId="1" xfId="0" applyNumberFormat="1" applyFont="1" applyBorder="1" applyAlignment="1">
      <alignment horizontal="center" vertical="center" wrapText="1"/>
    </xf>
    <xf numFmtId="0" fontId="11" fillId="0" borderId="39" xfId="0" applyFont="1" applyBorder="1" applyAlignment="1">
      <alignment horizontal="justify" vertical="center" wrapText="1"/>
    </xf>
    <xf numFmtId="0" fontId="6" fillId="0" borderId="27" xfId="0" applyFont="1" applyBorder="1" applyAlignment="1">
      <alignment vertical="center" wrapText="1"/>
    </xf>
    <xf numFmtId="0" fontId="10" fillId="0" borderId="27" xfId="0" applyFont="1" applyBorder="1" applyAlignment="1">
      <alignment horizontal="center" vertical="center" wrapText="1"/>
    </xf>
    <xf numFmtId="14" fontId="6" fillId="0" borderId="2" xfId="0" applyNumberFormat="1" applyFont="1" applyBorder="1" applyAlignment="1">
      <alignment horizontal="left" vertical="center" wrapText="1"/>
    </xf>
    <xf numFmtId="0" fontId="10" fillId="0" borderId="1" xfId="0" applyFont="1" applyBorder="1" applyAlignment="1">
      <alignment vertical="center" wrapText="1"/>
    </xf>
    <xf numFmtId="0" fontId="48" fillId="0" borderId="24" xfId="0" applyFont="1" applyBorder="1" applyAlignment="1">
      <alignment vertical="center" wrapText="1"/>
    </xf>
    <xf numFmtId="0" fontId="11" fillId="2" borderId="1" xfId="0" applyFont="1" applyFill="1" applyBorder="1" applyAlignment="1">
      <alignment horizontal="left" vertical="top" wrapText="1"/>
    </xf>
    <xf numFmtId="0" fontId="11" fillId="2" borderId="1" xfId="0" applyFont="1" applyFill="1" applyBorder="1" applyAlignment="1">
      <alignment horizontal="center" vertical="top"/>
    </xf>
    <xf numFmtId="0" fontId="43" fillId="14" borderId="1" xfId="0" applyFont="1" applyFill="1" applyBorder="1" applyAlignment="1">
      <alignment vertical="center"/>
    </xf>
    <xf numFmtId="2" fontId="39" fillId="22" borderId="1" xfId="0" applyNumberFormat="1" applyFont="1" applyFill="1" applyBorder="1" applyAlignment="1">
      <alignment horizontal="justify" vertical="top" wrapText="1"/>
    </xf>
    <xf numFmtId="0" fontId="12" fillId="48" borderId="1" xfId="0" applyFont="1" applyFill="1" applyBorder="1" applyAlignment="1">
      <alignment horizontal="center" vertical="center"/>
    </xf>
    <xf numFmtId="2" fontId="39" fillId="16" borderId="1" xfId="0" applyNumberFormat="1" applyFont="1" applyFill="1" applyBorder="1" applyAlignment="1">
      <alignment horizontal="justify" vertical="top" wrapText="1"/>
    </xf>
    <xf numFmtId="2" fontId="39" fillId="18" borderId="1" xfId="0" applyNumberFormat="1" applyFont="1" applyFill="1" applyBorder="1" applyAlignment="1">
      <alignment horizontal="justify" vertical="top" wrapText="1"/>
    </xf>
    <xf numFmtId="2" fontId="35" fillId="16" borderId="1" xfId="0" applyNumberFormat="1" applyFont="1" applyFill="1" applyBorder="1" applyAlignment="1">
      <alignment horizontal="justify" vertical="top" wrapText="1"/>
    </xf>
    <xf numFmtId="2" fontId="35" fillId="18" borderId="1" xfId="0" applyNumberFormat="1" applyFont="1" applyFill="1" applyBorder="1" applyAlignment="1">
      <alignment horizontal="justify" vertical="top" wrapText="1"/>
    </xf>
    <xf numFmtId="0" fontId="6" fillId="54" borderId="1" xfId="0" applyFont="1" applyFill="1" applyBorder="1" applyAlignment="1">
      <alignment horizontal="left" vertical="center" wrapText="1"/>
    </xf>
    <xf numFmtId="2" fontId="39" fillId="23" borderId="1" xfId="0" applyNumberFormat="1" applyFont="1" applyFill="1" applyBorder="1" applyAlignment="1">
      <alignment horizontal="justify" vertical="center" wrapText="1"/>
    </xf>
    <xf numFmtId="2" fontId="39" fillId="16" borderId="1" xfId="0" applyNumberFormat="1" applyFont="1" applyFill="1" applyBorder="1" applyAlignment="1">
      <alignment horizontal="left" vertical="center" wrapText="1"/>
    </xf>
    <xf numFmtId="2" fontId="6" fillId="25" borderId="1" xfId="0" applyNumberFormat="1" applyFont="1" applyFill="1" applyBorder="1" applyAlignment="1">
      <alignment horizontal="left" vertical="center" wrapText="1"/>
    </xf>
    <xf numFmtId="2" fontId="39" fillId="16" borderId="1" xfId="0" applyNumberFormat="1" applyFont="1" applyFill="1" applyBorder="1" applyAlignment="1">
      <alignment horizontal="justify" vertical="center" wrapText="1"/>
    </xf>
    <xf numFmtId="2" fontId="11" fillId="24" borderId="1" xfId="0" applyNumberFormat="1" applyFont="1" applyFill="1" applyBorder="1" applyAlignment="1">
      <alignment horizontal="left" vertical="center" wrapText="1"/>
    </xf>
    <xf numFmtId="0" fontId="12" fillId="55" borderId="1" xfId="0" applyFont="1" applyFill="1" applyBorder="1" applyAlignment="1">
      <alignment horizontal="center" vertical="center" wrapText="1"/>
    </xf>
    <xf numFmtId="0" fontId="6" fillId="24" borderId="1" xfId="0" applyFont="1" applyFill="1" applyBorder="1" applyAlignment="1">
      <alignment horizontal="left" vertical="center" wrapText="1"/>
    </xf>
    <xf numFmtId="2" fontId="39" fillId="24" borderId="1" xfId="0" applyNumberFormat="1" applyFont="1" applyFill="1" applyBorder="1" applyAlignment="1">
      <alignment horizontal="justify" vertical="center" wrapText="1"/>
    </xf>
    <xf numFmtId="2" fontId="6" fillId="24" borderId="1" xfId="0" applyNumberFormat="1" applyFont="1" applyFill="1" applyBorder="1" applyAlignment="1">
      <alignment horizontal="left" vertical="center" wrapText="1"/>
    </xf>
    <xf numFmtId="2" fontId="39" fillId="24" borderId="1" xfId="0" applyNumberFormat="1" applyFont="1" applyFill="1" applyBorder="1" applyAlignment="1">
      <alignment horizontal="justify" vertical="top" wrapText="1"/>
    </xf>
    <xf numFmtId="49" fontId="11" fillId="24" borderId="1" xfId="0" applyNumberFormat="1" applyFont="1" applyFill="1" applyBorder="1" applyAlignment="1">
      <alignment horizontal="justify" vertical="center" wrapText="1"/>
    </xf>
    <xf numFmtId="49" fontId="11" fillId="2" borderId="1" xfId="0" applyNumberFormat="1" applyFont="1" applyFill="1" applyBorder="1" applyAlignment="1">
      <alignment horizontal="center" vertical="center" wrapText="1"/>
    </xf>
    <xf numFmtId="49" fontId="11" fillId="14" borderId="0" xfId="0" applyNumberFormat="1" applyFont="1" applyFill="1" applyAlignment="1">
      <alignment horizontal="center" vertical="center"/>
    </xf>
    <xf numFmtId="49" fontId="18" fillId="14" borderId="0" xfId="0" applyNumberFormat="1" applyFont="1" applyFill="1" applyAlignment="1">
      <alignment vertical="center"/>
    </xf>
    <xf numFmtId="49" fontId="43" fillId="14" borderId="0" xfId="0" applyNumberFormat="1" applyFont="1" applyFill="1" applyAlignment="1">
      <alignment vertical="center"/>
    </xf>
    <xf numFmtId="14" fontId="6" fillId="14" borderId="24" xfId="0" applyNumberFormat="1" applyFont="1" applyFill="1" applyBorder="1" applyAlignment="1">
      <alignment horizontal="center" vertical="center" wrapText="1"/>
    </xf>
    <xf numFmtId="0" fontId="0" fillId="0" borderId="0" xfId="0" applyAlignment="1">
      <alignment horizontal="center" vertical="center"/>
    </xf>
    <xf numFmtId="0" fontId="6" fillId="14" borderId="13" xfId="0" applyFont="1" applyFill="1" applyBorder="1" applyAlignment="1">
      <alignment horizontal="center" vertical="center" wrapText="1"/>
    </xf>
    <xf numFmtId="0" fontId="2" fillId="14" borderId="11" xfId="0" applyFont="1" applyFill="1" applyBorder="1"/>
    <xf numFmtId="0" fontId="2" fillId="14" borderId="12" xfId="0" applyFont="1" applyFill="1" applyBorder="1"/>
    <xf numFmtId="0" fontId="6" fillId="0" borderId="10" xfId="0" applyFont="1" applyBorder="1" applyAlignment="1">
      <alignment horizontal="center" vertical="center" wrapText="1"/>
    </xf>
    <xf numFmtId="0" fontId="2" fillId="0" borderId="11" xfId="0" applyFont="1" applyBorder="1"/>
    <xf numFmtId="0" fontId="2" fillId="0" borderId="12" xfId="0" applyFont="1" applyBorder="1"/>
    <xf numFmtId="0" fontId="10" fillId="2" borderId="2" xfId="0" applyFont="1" applyFill="1" applyBorder="1" applyAlignment="1">
      <alignment horizontal="center" vertical="center" wrapText="1"/>
    </xf>
    <xf numFmtId="0" fontId="2" fillId="14" borderId="1" xfId="0" applyFont="1" applyFill="1" applyBorder="1"/>
    <xf numFmtId="0" fontId="2" fillId="14" borderId="3" xfId="0" applyFont="1" applyFill="1" applyBorder="1"/>
    <xf numFmtId="0" fontId="6" fillId="0" borderId="2" xfId="0" applyFont="1" applyBorder="1" applyAlignment="1">
      <alignment horizontal="center" vertical="center" wrapText="1"/>
    </xf>
    <xf numFmtId="0" fontId="2" fillId="0" borderId="1" xfId="0" applyFont="1" applyBorder="1"/>
    <xf numFmtId="0" fontId="2" fillId="0" borderId="3" xfId="0" applyFont="1" applyBorder="1"/>
    <xf numFmtId="0" fontId="6" fillId="14" borderId="10" xfId="0" applyFont="1" applyFill="1" applyBorder="1" applyAlignment="1">
      <alignment horizontal="center" vertical="center" wrapText="1"/>
    </xf>
    <xf numFmtId="9" fontId="6" fillId="0" borderId="2" xfId="0" applyNumberFormat="1" applyFont="1" applyBorder="1" applyAlignment="1">
      <alignment horizontal="center" vertical="center" wrapText="1"/>
    </xf>
    <xf numFmtId="0" fontId="10" fillId="2"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2" xfId="0" applyFont="1" applyBorder="1" applyAlignment="1">
      <alignment horizontal="center" vertical="center"/>
    </xf>
    <xf numFmtId="9" fontId="6" fillId="0" borderId="4" xfId="0" applyNumberFormat="1" applyFont="1" applyBorder="1" applyAlignment="1">
      <alignment horizontal="center" vertical="center" wrapText="1"/>
    </xf>
    <xf numFmtId="0" fontId="6" fillId="0" borderId="2" xfId="0" applyFont="1" applyBorder="1" applyAlignment="1">
      <alignment horizontal="center" vertical="center" textRotation="90" wrapText="1"/>
    </xf>
    <xf numFmtId="0" fontId="6" fillId="2" borderId="2" xfId="0" applyFont="1" applyFill="1" applyBorder="1" applyAlignment="1">
      <alignment horizontal="center" vertical="center" textRotation="90" wrapText="1"/>
    </xf>
    <xf numFmtId="0" fontId="6" fillId="0" borderId="4" xfId="0" applyFont="1" applyBorder="1" applyAlignment="1">
      <alignment horizontal="center" vertical="center" textRotation="90" wrapText="1"/>
    </xf>
    <xf numFmtId="0" fontId="6" fillId="14" borderId="2" xfId="0" applyFont="1" applyFill="1" applyBorder="1" applyAlignment="1">
      <alignment horizontal="center" vertical="center" wrapText="1"/>
    </xf>
    <xf numFmtId="0" fontId="6" fillId="14" borderId="4"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47" borderId="10" xfId="0" applyFont="1" applyFill="1" applyBorder="1" applyAlignment="1">
      <alignment horizontal="center" vertical="center" wrapText="1"/>
    </xf>
    <xf numFmtId="0" fontId="10" fillId="44" borderId="4" xfId="0" applyFont="1" applyFill="1" applyBorder="1" applyAlignment="1">
      <alignment horizontal="center" vertical="center" wrapText="1"/>
    </xf>
    <xf numFmtId="0" fontId="2" fillId="0" borderId="4" xfId="0" applyFont="1" applyBorder="1"/>
    <xf numFmtId="0" fontId="12" fillId="42" borderId="4" xfId="0" applyFont="1" applyFill="1" applyBorder="1" applyAlignment="1">
      <alignment horizontal="center" vertical="center"/>
    </xf>
    <xf numFmtId="0" fontId="12" fillId="42" borderId="1" xfId="0" applyFont="1" applyFill="1" applyBorder="1" applyAlignment="1">
      <alignment horizontal="center" vertical="center" wrapText="1"/>
    </xf>
    <xf numFmtId="0" fontId="10" fillId="45" borderId="1" xfId="0" applyFont="1" applyFill="1" applyBorder="1" applyAlignment="1">
      <alignment horizontal="center" vertical="center" wrapText="1"/>
    </xf>
    <xf numFmtId="0" fontId="12" fillId="46" borderId="1" xfId="0" applyFont="1" applyFill="1" applyBorder="1" applyAlignment="1">
      <alignment horizontal="center" vertical="center" textRotation="90" wrapText="1"/>
    </xf>
    <xf numFmtId="9" fontId="12" fillId="42" borderId="1" xfId="0" applyNumberFormat="1" applyFont="1" applyFill="1" applyBorder="1" applyAlignment="1">
      <alignment horizontal="center" vertical="center" wrapText="1"/>
    </xf>
    <xf numFmtId="0" fontId="11" fillId="0" borderId="36" xfId="0" applyFont="1" applyBorder="1" applyAlignment="1">
      <alignment horizontal="left" vertical="center"/>
    </xf>
    <xf numFmtId="0" fontId="2" fillId="0" borderId="36" xfId="0" applyFont="1" applyBorder="1"/>
    <xf numFmtId="0" fontId="2" fillId="0" borderId="39" xfId="0" applyFont="1" applyBorder="1"/>
    <xf numFmtId="0" fontId="12" fillId="44" borderId="13" xfId="0" applyFont="1" applyFill="1" applyBorder="1" applyAlignment="1">
      <alignment horizontal="center" vertical="center"/>
    </xf>
    <xf numFmtId="0" fontId="2" fillId="0" borderId="9" xfId="0" applyFont="1" applyBorder="1"/>
    <xf numFmtId="0" fontId="12" fillId="46" borderId="1" xfId="0" applyFont="1" applyFill="1" applyBorder="1" applyAlignment="1">
      <alignment horizontal="center" vertical="center" textRotation="90"/>
    </xf>
    <xf numFmtId="0" fontId="12" fillId="46" borderId="1" xfId="0" applyFont="1" applyFill="1" applyBorder="1" applyAlignment="1">
      <alignment horizontal="center" vertical="center" wrapText="1"/>
    </xf>
    <xf numFmtId="0" fontId="29" fillId="0" borderId="41" xfId="0" applyFont="1" applyBorder="1" applyAlignment="1">
      <alignment horizontal="center" vertical="center" wrapText="1"/>
    </xf>
    <xf numFmtId="0" fontId="2" fillId="0" borderId="42" xfId="0" applyFont="1" applyBorder="1"/>
    <xf numFmtId="0" fontId="2" fillId="0" borderId="43" xfId="0" applyFont="1" applyBorder="1"/>
    <xf numFmtId="0" fontId="2" fillId="0" borderId="44" xfId="0" applyFont="1" applyBorder="1"/>
    <xf numFmtId="0" fontId="2" fillId="0" borderId="45" xfId="0" applyFont="1" applyBorder="1"/>
    <xf numFmtId="0" fontId="2" fillId="0" borderId="40" xfId="0" applyFont="1" applyBorder="1"/>
    <xf numFmtId="0" fontId="2" fillId="0" borderId="46" xfId="0" applyFont="1" applyBorder="1"/>
    <xf numFmtId="0" fontId="43" fillId="0" borderId="0" xfId="0" applyFont="1"/>
    <xf numFmtId="0" fontId="2" fillId="0" borderId="47" xfId="0" applyFont="1" applyBorder="1"/>
    <xf numFmtId="0" fontId="12" fillId="43" borderId="1" xfId="0" applyFont="1" applyFill="1" applyBorder="1" applyAlignment="1">
      <alignment horizontal="center" vertical="center" wrapText="1"/>
    </xf>
    <xf numFmtId="9" fontId="12" fillId="43" borderId="1" xfId="0" applyNumberFormat="1" applyFont="1" applyFill="1" applyBorder="1" applyAlignment="1">
      <alignment horizontal="center" vertical="center" wrapText="1"/>
    </xf>
    <xf numFmtId="14" fontId="12" fillId="43" borderId="1" xfId="0" applyNumberFormat="1" applyFont="1" applyFill="1" applyBorder="1" applyAlignment="1">
      <alignment horizontal="center" vertical="center" wrapText="1"/>
    </xf>
    <xf numFmtId="0" fontId="2" fillId="0" borderId="3" xfId="0" applyFont="1" applyBorder="1" applyAlignment="1">
      <alignment horizontal="center" vertical="center"/>
    </xf>
    <xf numFmtId="0" fontId="31" fillId="15" borderId="1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12" fillId="43" borderId="5" xfId="0" applyFont="1" applyFill="1" applyBorder="1" applyAlignment="1">
      <alignment horizontal="center" vertical="center" wrapText="1"/>
    </xf>
    <xf numFmtId="0" fontId="2" fillId="0" borderId="8" xfId="0" applyFont="1" applyBorder="1"/>
    <xf numFmtId="0" fontId="2" fillId="0" borderId="3" xfId="0" applyFont="1" applyBorder="1" applyAlignment="1">
      <alignment vertical="center"/>
    </xf>
    <xf numFmtId="0" fontId="12" fillId="42" borderId="1" xfId="0" applyFont="1" applyFill="1" applyBorder="1" applyAlignment="1">
      <alignment horizontal="center" vertical="center"/>
    </xf>
    <xf numFmtId="0" fontId="2" fillId="0" borderId="5" xfId="0" applyFont="1" applyBorder="1"/>
    <xf numFmtId="0" fontId="12" fillId="15" borderId="14" xfId="0" applyFont="1" applyFill="1" applyBorder="1" applyAlignment="1">
      <alignment horizontal="center" vertical="center" wrapText="1"/>
    </xf>
    <xf numFmtId="0" fontId="12" fillId="15" borderId="2" xfId="0" applyFont="1" applyFill="1" applyBorder="1" applyAlignment="1">
      <alignment horizontal="center" vertical="center" wrapText="1"/>
    </xf>
    <xf numFmtId="0" fontId="6" fillId="45" borderId="10"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11" fillId="2" borderId="23" xfId="0" applyFont="1" applyFill="1" applyBorder="1" applyAlignment="1">
      <alignment horizontal="left" vertical="center"/>
    </xf>
    <xf numFmtId="0" fontId="2" fillId="0" borderId="36" xfId="0" applyFont="1" applyBorder="1" applyAlignment="1">
      <alignment horizontal="center" vertical="center"/>
    </xf>
    <xf numFmtId="0" fontId="2" fillId="0" borderId="39" xfId="0" applyFont="1" applyBorder="1" applyAlignment="1">
      <alignment horizontal="center" vertical="center"/>
    </xf>
    <xf numFmtId="0" fontId="11" fillId="2" borderId="36" xfId="0" applyFont="1" applyFill="1" applyBorder="1" applyAlignment="1">
      <alignment horizontal="left" vertical="center"/>
    </xf>
    <xf numFmtId="0" fontId="12" fillId="48" borderId="1" xfId="0" applyFont="1" applyFill="1" applyBorder="1" applyAlignment="1">
      <alignment horizontal="center" vertical="center"/>
    </xf>
    <xf numFmtId="0" fontId="12" fillId="44" borderId="1" xfId="0" applyFont="1" applyFill="1" applyBorder="1" applyAlignment="1">
      <alignment horizontal="center" vertical="center"/>
    </xf>
    <xf numFmtId="0" fontId="12" fillId="41" borderId="1" xfId="0" applyFont="1" applyFill="1" applyBorder="1" applyAlignment="1">
      <alignment horizontal="center" vertical="center" wrapText="1"/>
    </xf>
    <xf numFmtId="0" fontId="11" fillId="0" borderId="1" xfId="0" applyFont="1" applyBorder="1" applyAlignment="1">
      <alignment vertical="center"/>
    </xf>
    <xf numFmtId="0" fontId="11" fillId="0" borderId="41" xfId="0" applyFont="1" applyBorder="1" applyAlignment="1">
      <alignment horizontal="center" vertical="center"/>
    </xf>
    <xf numFmtId="0" fontId="2" fillId="0" borderId="46" xfId="0" applyFont="1" applyBorder="1" applyAlignment="1">
      <alignment vertical="center"/>
    </xf>
    <xf numFmtId="0" fontId="2" fillId="0" borderId="43" xfId="0" applyFont="1" applyBorder="1" applyAlignment="1">
      <alignment horizontal="center" vertical="center"/>
    </xf>
    <xf numFmtId="0" fontId="43" fillId="0" borderId="0" xfId="0" applyFont="1" applyAlignment="1">
      <alignment vertical="center"/>
    </xf>
    <xf numFmtId="0" fontId="2" fillId="0" borderId="45" xfId="0" applyFont="1" applyBorder="1" applyAlignment="1">
      <alignment horizontal="center" vertical="center"/>
    </xf>
    <xf numFmtId="0" fontId="2" fillId="0" borderId="47" xfId="0" applyFont="1" applyBorder="1" applyAlignment="1">
      <alignment vertical="center"/>
    </xf>
    <xf numFmtId="0" fontId="11" fillId="0" borderId="46" xfId="0" applyFont="1" applyBorder="1" applyAlignment="1">
      <alignment horizontal="center" vertical="center"/>
    </xf>
    <xf numFmtId="0" fontId="2" fillId="0" borderId="46" xfId="0" applyFont="1" applyBorder="1" applyAlignment="1">
      <alignment horizontal="justify" vertical="center"/>
    </xf>
    <xf numFmtId="0" fontId="2" fillId="14" borderId="46" xfId="0" applyFont="1" applyFill="1" applyBorder="1" applyAlignment="1">
      <alignment vertical="center"/>
    </xf>
    <xf numFmtId="0" fontId="8" fillId="0" borderId="46" xfId="0" applyFont="1" applyBorder="1" applyAlignment="1">
      <alignment vertical="center"/>
    </xf>
    <xf numFmtId="0" fontId="2" fillId="0" borderId="42" xfId="0" applyFont="1" applyBorder="1" applyAlignment="1">
      <alignment vertical="center"/>
    </xf>
    <xf numFmtId="0" fontId="43" fillId="0" borderId="0" xfId="0" applyFont="1" applyAlignment="1">
      <alignment horizontal="justify" vertical="center"/>
    </xf>
    <xf numFmtId="0" fontId="43" fillId="14" borderId="0" xfId="0" applyFont="1" applyFill="1" applyAlignment="1">
      <alignment vertical="center"/>
    </xf>
    <xf numFmtId="0" fontId="45" fillId="0" borderId="0" xfId="0" applyFont="1" applyAlignment="1">
      <alignment vertical="center"/>
    </xf>
    <xf numFmtId="0" fontId="2" fillId="0" borderId="44" xfId="0" applyFont="1" applyBorder="1" applyAlignment="1">
      <alignment vertical="center"/>
    </xf>
    <xf numFmtId="0" fontId="2" fillId="0" borderId="47" xfId="0" applyFont="1" applyBorder="1" applyAlignment="1">
      <alignment horizontal="justify" vertical="center"/>
    </xf>
    <xf numFmtId="0" fontId="2" fillId="14" borderId="47" xfId="0" applyFont="1" applyFill="1" applyBorder="1" applyAlignment="1">
      <alignment vertical="center"/>
    </xf>
    <xf numFmtId="0" fontId="8" fillId="0" borderId="47" xfId="0" applyFont="1" applyBorder="1" applyAlignment="1">
      <alignment vertical="center"/>
    </xf>
    <xf numFmtId="0" fontId="2" fillId="0" borderId="40" xfId="0" applyFont="1" applyBorder="1" applyAlignment="1">
      <alignment vertical="center"/>
    </xf>
    <xf numFmtId="0" fontId="12" fillId="48" borderId="1" xfId="0" applyFont="1" applyFill="1" applyBorder="1" applyAlignment="1">
      <alignment horizontal="center" vertical="center" wrapText="1"/>
    </xf>
    <xf numFmtId="0" fontId="12" fillId="44" borderId="15" xfId="0" applyFont="1" applyFill="1" applyBorder="1" applyAlignment="1">
      <alignment horizontal="center" vertical="center"/>
    </xf>
    <xf numFmtId="0" fontId="12" fillId="44" borderId="16" xfId="0" applyFont="1" applyFill="1" applyBorder="1" applyAlignment="1">
      <alignment horizontal="center" vertical="center"/>
    </xf>
    <xf numFmtId="0" fontId="12" fillId="44" borderId="17" xfId="0" applyFont="1" applyFill="1" applyBorder="1" applyAlignment="1">
      <alignment horizontal="center" vertical="center"/>
    </xf>
    <xf numFmtId="0" fontId="12" fillId="44" borderId="21" xfId="0" applyFont="1" applyFill="1" applyBorder="1" applyAlignment="1">
      <alignment horizontal="center" vertical="center"/>
    </xf>
    <xf numFmtId="0" fontId="12" fillId="44" borderId="0" xfId="0" applyFont="1" applyFill="1" applyAlignment="1">
      <alignment horizontal="center" vertical="center"/>
    </xf>
    <xf numFmtId="0" fontId="12" fillId="44" borderId="22" xfId="0" applyFont="1" applyFill="1" applyBorder="1" applyAlignment="1">
      <alignment horizontal="center" vertical="center"/>
    </xf>
    <xf numFmtId="0" fontId="12" fillId="44" borderId="18" xfId="0" applyFont="1" applyFill="1" applyBorder="1" applyAlignment="1">
      <alignment horizontal="center" vertical="center"/>
    </xf>
    <xf numFmtId="0" fontId="12" fillId="44" borderId="19" xfId="0" applyFont="1" applyFill="1" applyBorder="1" applyAlignment="1">
      <alignment horizontal="center" vertical="center"/>
    </xf>
    <xf numFmtId="0" fontId="12" fillId="44" borderId="20" xfId="0" applyFont="1" applyFill="1" applyBorder="1" applyAlignment="1">
      <alignment horizontal="center" vertical="center"/>
    </xf>
    <xf numFmtId="0" fontId="12" fillId="44" borderId="14" xfId="0" applyFont="1" applyFill="1" applyBorder="1" applyAlignment="1">
      <alignment horizontal="center" vertical="center" wrapText="1"/>
    </xf>
    <xf numFmtId="0" fontId="12" fillId="44" borderId="2" xfId="0" applyFont="1" applyFill="1" applyBorder="1" applyAlignment="1">
      <alignment horizontal="center" vertical="center" wrapText="1"/>
    </xf>
    <xf numFmtId="0" fontId="46" fillId="44" borderId="1" xfId="0" applyFont="1" applyFill="1" applyBorder="1" applyAlignment="1">
      <alignment horizontal="center" vertical="center"/>
    </xf>
    <xf numFmtId="0" fontId="11" fillId="0" borderId="1" xfId="0" applyFont="1" applyBorder="1" applyAlignment="1">
      <alignment horizontal="justify" vertical="center"/>
    </xf>
    <xf numFmtId="0" fontId="46" fillId="49" borderId="30" xfId="0" applyFont="1" applyFill="1" applyBorder="1" applyAlignment="1">
      <alignment horizontal="center" vertical="center" wrapText="1"/>
    </xf>
    <xf numFmtId="0" fontId="46" fillId="49" borderId="27" xfId="0" applyFont="1" applyFill="1" applyBorder="1" applyAlignment="1">
      <alignment horizontal="center" vertical="center" wrapText="1"/>
    </xf>
    <xf numFmtId="0" fontId="35" fillId="0" borderId="0" xfId="0" applyFont="1" applyAlignment="1">
      <alignment horizontal="center" vertical="center" wrapText="1"/>
    </xf>
    <xf numFmtId="0" fontId="35" fillId="0" borderId="0" xfId="0" applyFont="1"/>
    <xf numFmtId="0" fontId="11" fillId="0" borderId="47" xfId="0" applyFont="1" applyBorder="1"/>
    <xf numFmtId="0" fontId="36" fillId="0" borderId="0" xfId="0" applyFont="1" applyAlignment="1">
      <alignment horizontal="center" vertical="center" wrapText="1"/>
    </xf>
    <xf numFmtId="0" fontId="35" fillId="0" borderId="0" xfId="0" applyFont="1" applyAlignment="1">
      <alignment horizontal="center"/>
    </xf>
    <xf numFmtId="0" fontId="35" fillId="0" borderId="0" xfId="0" applyFont="1" applyAlignment="1">
      <alignment wrapText="1"/>
    </xf>
    <xf numFmtId="0" fontId="11" fillId="0" borderId="47" xfId="0" applyFont="1" applyBorder="1" applyAlignment="1">
      <alignment wrapText="1"/>
    </xf>
    <xf numFmtId="0" fontId="11" fillId="0" borderId="47" xfId="0" applyFont="1" applyBorder="1" applyAlignment="1">
      <alignment horizontal="center"/>
    </xf>
    <xf numFmtId="0" fontId="46" fillId="49" borderId="42" xfId="0" applyFont="1" applyFill="1" applyBorder="1" applyAlignment="1">
      <alignment horizontal="center" vertical="center" wrapText="1"/>
    </xf>
    <xf numFmtId="0" fontId="46" fillId="49" borderId="40" xfId="0" applyFont="1" applyFill="1" applyBorder="1" applyAlignment="1">
      <alignment horizontal="center" vertical="center" wrapText="1"/>
    </xf>
    <xf numFmtId="0" fontId="37" fillId="0" borderId="23" xfId="0" applyFont="1" applyBorder="1" applyAlignment="1">
      <alignment horizontal="left" vertical="center" wrapText="1"/>
    </xf>
    <xf numFmtId="0" fontId="11" fillId="0" borderId="39" xfId="0" applyFont="1" applyBorder="1"/>
    <xf numFmtId="0" fontId="46" fillId="37" borderId="23" xfId="0" applyFont="1" applyFill="1" applyBorder="1" applyAlignment="1">
      <alignment horizontal="center" vertical="center" wrapText="1"/>
    </xf>
    <xf numFmtId="0" fontId="11" fillId="0" borderId="36" xfId="0" applyFont="1" applyBorder="1"/>
    <xf numFmtId="0" fontId="46" fillId="37" borderId="45" xfId="0" applyFont="1" applyFill="1" applyBorder="1" applyAlignment="1">
      <alignment horizontal="center" vertical="center" wrapText="1"/>
    </xf>
    <xf numFmtId="0" fontId="38" fillId="15" borderId="47" xfId="0" applyFont="1" applyFill="1" applyBorder="1" applyAlignment="1">
      <alignment horizontal="center" vertical="center" wrapText="1"/>
    </xf>
    <xf numFmtId="0" fontId="38" fillId="0" borderId="23" xfId="0" applyFont="1" applyBorder="1" applyAlignment="1">
      <alignment horizontal="center" vertical="center" wrapText="1"/>
    </xf>
    <xf numFmtId="0" fontId="38" fillId="0" borderId="23" xfId="0" applyFont="1" applyBorder="1" applyAlignment="1">
      <alignment horizontal="center" vertical="center"/>
    </xf>
    <xf numFmtId="0" fontId="38" fillId="4" borderId="48" xfId="0" applyFont="1" applyFill="1" applyBorder="1" applyAlignment="1">
      <alignment horizontal="center" vertical="center" wrapText="1" readingOrder="1"/>
    </xf>
    <xf numFmtId="0" fontId="2" fillId="0" borderId="49" xfId="0" applyFont="1" applyBorder="1"/>
    <xf numFmtId="0" fontId="2" fillId="0" borderId="50" xfId="0" applyFont="1" applyBorder="1"/>
    <xf numFmtId="0" fontId="2" fillId="0" borderId="51" xfId="0" applyFont="1" applyBorder="1"/>
    <xf numFmtId="0" fontId="38" fillId="2" borderId="52" xfId="0" applyFont="1" applyFill="1" applyBorder="1" applyAlignment="1">
      <alignment horizontal="center" vertical="center" wrapText="1" readingOrder="1"/>
    </xf>
    <xf numFmtId="0" fontId="2" fillId="0" borderId="52" xfId="0" applyFont="1" applyBorder="1"/>
    <xf numFmtId="0" fontId="2" fillId="0" borderId="27" xfId="0" applyFont="1" applyBorder="1"/>
    <xf numFmtId="0" fontId="38" fillId="2" borderId="30" xfId="0" applyFont="1" applyFill="1" applyBorder="1" applyAlignment="1">
      <alignment horizontal="center" vertical="center" wrapText="1" readingOrder="1"/>
    </xf>
    <xf numFmtId="0" fontId="38" fillId="2" borderId="53" xfId="0" applyFont="1" applyFill="1" applyBorder="1" applyAlignment="1">
      <alignment horizontal="center" vertical="center" wrapText="1" readingOrder="1"/>
    </xf>
    <xf numFmtId="0" fontId="2" fillId="0" borderId="54" xfId="0" applyFont="1" applyBorder="1"/>
    <xf numFmtId="0" fontId="2" fillId="0" borderId="55" xfId="0" applyFont="1" applyBorder="1"/>
    <xf numFmtId="0" fontId="2" fillId="0" borderId="56" xfId="0" applyFont="1" applyBorder="1"/>
    <xf numFmtId="0" fontId="38" fillId="2" borderId="54" xfId="0" applyFont="1" applyFill="1" applyBorder="1" applyAlignment="1">
      <alignment horizontal="center" vertical="center" wrapText="1" readingOrder="1"/>
    </xf>
    <xf numFmtId="0" fontId="2" fillId="0" borderId="57" xfId="0" applyFont="1" applyBorder="1"/>
    <xf numFmtId="0" fontId="37" fillId="2" borderId="0" xfId="0" applyFont="1" applyFill="1" applyAlignment="1">
      <alignment horizontal="left" vertical="center" wrapText="1"/>
    </xf>
    <xf numFmtId="0" fontId="2" fillId="0" borderId="0" xfId="0" applyFont="1"/>
    <xf numFmtId="0" fontId="35" fillId="0" borderId="23" xfId="0" applyFont="1" applyBorder="1" applyAlignment="1">
      <alignment horizontal="center" vertical="center"/>
    </xf>
    <xf numFmtId="0" fontId="38" fillId="50" borderId="23" xfId="0" applyFont="1" applyFill="1" applyBorder="1" applyAlignment="1">
      <alignment horizontal="center" vertical="center"/>
    </xf>
    <xf numFmtId="0" fontId="36" fillId="15" borderId="41" xfId="0" applyFont="1" applyFill="1" applyBorder="1" applyAlignment="1">
      <alignment horizontal="center" vertical="center" wrapText="1"/>
    </xf>
    <xf numFmtId="0" fontId="36" fillId="15" borderId="30" xfId="0" applyFont="1" applyFill="1" applyBorder="1" applyAlignment="1">
      <alignment horizontal="center" vertical="center" wrapText="1"/>
    </xf>
    <xf numFmtId="0" fontId="42" fillId="0" borderId="23" xfId="0" applyFont="1" applyBorder="1" applyAlignment="1">
      <alignment horizontal="center" vertical="center" wrapText="1"/>
    </xf>
    <xf numFmtId="0" fontId="42" fillId="51" borderId="58" xfId="0" applyFont="1" applyFill="1" applyBorder="1" applyAlignment="1">
      <alignment horizontal="center" vertical="center" wrapText="1"/>
    </xf>
    <xf numFmtId="1" fontId="42" fillId="9" borderId="59" xfId="0" applyNumberFormat="1" applyFont="1" applyFill="1" applyBorder="1" applyAlignment="1">
      <alignment horizontal="center" vertical="center" wrapText="1"/>
    </xf>
    <xf numFmtId="0" fontId="42" fillId="10" borderId="60" xfId="0" applyFont="1" applyFill="1" applyBorder="1" applyAlignment="1">
      <alignment horizontal="center" vertical="center" wrapText="1"/>
    </xf>
    <xf numFmtId="0" fontId="2" fillId="0" borderId="61" xfId="0" applyFont="1" applyBorder="1"/>
    <xf numFmtId="0" fontId="42" fillId="9" borderId="62" xfId="0" applyFont="1" applyFill="1" applyBorder="1" applyAlignment="1">
      <alignment horizontal="center" vertical="center" wrapText="1"/>
    </xf>
    <xf numFmtId="0" fontId="2" fillId="0" borderId="63" xfId="0" applyFont="1" applyBorder="1"/>
    <xf numFmtId="0" fontId="42" fillId="52" borderId="1" xfId="0" applyFont="1" applyFill="1" applyBorder="1" applyAlignment="1">
      <alignment horizontal="center" vertical="center" wrapText="1"/>
    </xf>
    <xf numFmtId="0" fontId="9" fillId="2" borderId="0" xfId="0" applyFont="1" applyFill="1" applyAlignment="1">
      <alignment horizontal="center" vertical="center" wrapText="1"/>
    </xf>
    <xf numFmtId="0" fontId="35" fillId="0" borderId="1" xfId="1" applyFont="1" applyBorder="1" applyAlignment="1">
      <alignment horizontal="center"/>
    </xf>
    <xf numFmtId="0" fontId="47" fillId="0" borderId="1" xfId="1" applyFont="1" applyBorder="1" applyAlignment="1">
      <alignment horizontal="center" vertical="center" wrapText="1"/>
    </xf>
    <xf numFmtId="0" fontId="47" fillId="0" borderId="1" xfId="1" applyFont="1" applyBorder="1" applyAlignment="1">
      <alignment horizontal="center" vertical="center"/>
    </xf>
    <xf numFmtId="0" fontId="44" fillId="0" borderId="0" xfId="1" applyFont="1" applyAlignment="1">
      <alignment horizontal="center"/>
    </xf>
    <xf numFmtId="0" fontId="24" fillId="0" borderId="16" xfId="1" applyFont="1" applyBorder="1" applyAlignment="1">
      <alignment horizontal="center" vertical="center"/>
    </xf>
    <xf numFmtId="0" fontId="40" fillId="0" borderId="16" xfId="1" applyFont="1" applyBorder="1" applyAlignment="1">
      <alignment horizontal="center" vertical="center"/>
    </xf>
    <xf numFmtId="14" fontId="37" fillId="14" borderId="24" xfId="0" applyNumberFormat="1" applyFont="1" applyFill="1" applyBorder="1" applyAlignment="1">
      <alignment horizontal="center" vertical="center" wrapText="1"/>
    </xf>
    <xf numFmtId="14" fontId="44" fillId="14" borderId="24" xfId="0" applyNumberFormat="1" applyFont="1" applyFill="1" applyBorder="1" applyAlignment="1">
      <alignment vertical="center" wrapText="1"/>
    </xf>
    <xf numFmtId="0" fontId="37" fillId="14" borderId="24" xfId="0" applyFont="1" applyFill="1" applyBorder="1" applyAlignment="1">
      <alignment vertical="center" wrapText="1"/>
    </xf>
    <xf numFmtId="14" fontId="37" fillId="14" borderId="24" xfId="0" applyNumberFormat="1" applyFont="1" applyFill="1" applyBorder="1" applyAlignment="1">
      <alignment vertical="center" wrapText="1"/>
    </xf>
    <xf numFmtId="14" fontId="44" fillId="14" borderId="24" xfId="0" applyNumberFormat="1" applyFont="1" applyFill="1" applyBorder="1" applyAlignment="1">
      <alignment horizontal="center" vertical="center" wrapText="1"/>
    </xf>
    <xf numFmtId="2" fontId="11" fillId="22" borderId="1" xfId="0" applyNumberFormat="1" applyFont="1" applyFill="1" applyBorder="1" applyAlignment="1">
      <alignment horizontal="justify" vertical="justify" wrapText="1"/>
    </xf>
  </cellXfs>
  <cellStyles count="7">
    <cellStyle name="Normal" xfId="0" builtinId="0"/>
    <cellStyle name="Normal 11" xfId="1" xr:uid="{00000000-0005-0000-0000-000001000000}"/>
    <cellStyle name="Normal 2" xfId="2" xr:uid="{00000000-0005-0000-0000-000002000000}"/>
    <cellStyle name="Normal 3" xfId="3" xr:uid="{00000000-0005-0000-0000-000003000000}"/>
    <cellStyle name="Normal 3 2 3" xfId="4" xr:uid="{00000000-0005-0000-0000-000004000000}"/>
    <cellStyle name="Porcentaje" xfId="5" builtinId="5"/>
    <cellStyle name="Porcentaje 7" xfId="6" xr:uid="{00000000-0005-0000-0000-000006000000}"/>
  </cellStyles>
  <dxfs count="3754">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3753"/>
      <tableStyleElement type="firstRowStripe" dxfId="3752"/>
      <tableStyleElement type="secondRowStripe" dxfId="3751"/>
    </tableStyle>
  </tableStyles>
  <colors>
    <mruColors>
      <color rgb="FF00FF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527610</xdr:colOff>
      <xdr:row>0</xdr:row>
      <xdr:rowOff>69477</xdr:rowOff>
    </xdr:from>
    <xdr:ext cx="1220402" cy="1038138"/>
    <xdr:pic>
      <xdr:nvPicPr>
        <xdr:cNvPr id="2" name="image1.png" title="Imagen">
          <a:extLst>
            <a:ext uri="{FF2B5EF4-FFF2-40B4-BE49-F238E27FC236}">
              <a16:creationId xmlns:a16="http://schemas.microsoft.com/office/drawing/2014/main" id="{C975A98E-8152-E85E-F029-C5422C763BCB}"/>
            </a:ext>
          </a:extLst>
        </xdr:cNvPr>
        <xdr:cNvPicPr preferRelativeResize="0"/>
      </xdr:nvPicPr>
      <xdr:blipFill>
        <a:blip xmlns:r="http://schemas.openxmlformats.org/officeDocument/2006/relationships" r:embed="rId1"/>
        <a:stretch>
          <a:fillRect/>
        </a:stretch>
      </xdr:blipFill>
      <xdr:spPr>
        <a:xfrm>
          <a:off x="559360" y="69477"/>
          <a:ext cx="1227125" cy="1038138"/>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0</xdr:row>
      <xdr:rowOff>100013</xdr:rowOff>
    </xdr:from>
    <xdr:ext cx="984880" cy="971550"/>
    <xdr:pic>
      <xdr:nvPicPr>
        <xdr:cNvPr id="2" name="image1.png" title="Imagen">
          <a:extLst>
            <a:ext uri="{FF2B5EF4-FFF2-40B4-BE49-F238E27FC236}">
              <a16:creationId xmlns:a16="http://schemas.microsoft.com/office/drawing/2014/main" id="{50DE811C-5B9F-29E7-47AC-3BB8AC136C9D}"/>
            </a:ext>
          </a:extLst>
        </xdr:cNvPr>
        <xdr:cNvPicPr preferRelativeResize="0"/>
      </xdr:nvPicPr>
      <xdr:blipFill>
        <a:blip xmlns:r="http://schemas.openxmlformats.org/officeDocument/2006/relationships" r:embed="rId1"/>
        <a:stretch>
          <a:fillRect/>
        </a:stretch>
      </xdr:blipFill>
      <xdr:spPr>
        <a:xfrm>
          <a:off x="3041650" y="100013"/>
          <a:ext cx="1058068" cy="9715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69215</xdr:colOff>
      <xdr:row>0</xdr:row>
      <xdr:rowOff>114301</xdr:rowOff>
    </xdr:from>
    <xdr:ext cx="816635" cy="810986"/>
    <xdr:pic>
      <xdr:nvPicPr>
        <xdr:cNvPr id="2" name="image1.png" title="Imagen">
          <a:extLst>
            <a:ext uri="{FF2B5EF4-FFF2-40B4-BE49-F238E27FC236}">
              <a16:creationId xmlns:a16="http://schemas.microsoft.com/office/drawing/2014/main" id="{5C8F8A0A-21BF-CBEF-45B3-93C74F99D356}"/>
            </a:ext>
          </a:extLst>
        </xdr:cNvPr>
        <xdr:cNvPicPr preferRelativeResize="0"/>
      </xdr:nvPicPr>
      <xdr:blipFill>
        <a:blip xmlns:r="http://schemas.openxmlformats.org/officeDocument/2006/relationships" r:embed="rId1"/>
        <a:stretch>
          <a:fillRect/>
        </a:stretch>
      </xdr:blipFill>
      <xdr:spPr>
        <a:xfrm>
          <a:off x="66675" y="114301"/>
          <a:ext cx="875415" cy="810986"/>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711200</xdr:colOff>
      <xdr:row>0</xdr:row>
      <xdr:rowOff>76200</xdr:rowOff>
    </xdr:from>
    <xdr:to>
      <xdr:col>0</xdr:col>
      <xdr:colOff>1790700</xdr:colOff>
      <xdr:row>2</xdr:row>
      <xdr:rowOff>203200</xdr:rowOff>
    </xdr:to>
    <xdr:pic>
      <xdr:nvPicPr>
        <xdr:cNvPr id="64687" name="Imagen 1">
          <a:extLst>
            <a:ext uri="{FF2B5EF4-FFF2-40B4-BE49-F238E27FC236}">
              <a16:creationId xmlns:a16="http://schemas.microsoft.com/office/drawing/2014/main" id="{FD1A058A-0CF3-3B57-137A-18DFC405E6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86505"/>
        <a:stretch>
          <a:fillRect/>
        </a:stretch>
      </xdr:blipFill>
      <xdr:spPr bwMode="auto">
        <a:xfrm>
          <a:off x="711200" y="76200"/>
          <a:ext cx="1079500" cy="88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onicarosaniasandovalaraque\Downloads\Modificaciones\120224700006893_00002%20-%20%2020224700006893%20-%20Servicio%20al%20ciudadan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onicarosaniasandovalaraque\Downloads\Modificaciones\120222400100063_00002%20-%2020222400100063%20-%20GESTI&#211;N%20DEL%20CONOCIMIENTO%20Y%20LA%20INNOVACI&#211;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mpacto"/>
      <sheetName val="Análisis del Contexto"/>
      <sheetName val="ACTIVOS DE INFORMACIÓN"/>
      <sheetName val="Riesgos de Gestión - Seg Infor"/>
      <sheetName val="Riesgos corrupción"/>
      <sheetName val="Impacto R. Corrupción"/>
      <sheetName val="Control de Cambios"/>
      <sheetName val="DATOS OCULTOS"/>
      <sheetName val="Matriz RG-RC-RSD"/>
      <sheetName val="Riesgos por NC-DT-AP"/>
    </sheetNames>
    <sheetDataSet>
      <sheetData sheetId="0">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mpacto"/>
      <sheetName val="Análisis del Contexto"/>
      <sheetName val="ACTIVOS DE INFORMACIÓN"/>
      <sheetName val="Riesgos de Gestión - Seg Infor"/>
      <sheetName val="Riesgos corrupción"/>
      <sheetName val="Impacto R. Corrupción"/>
      <sheetName val="Matriz oportunidades V_3"/>
      <sheetName val="Control de Cambios"/>
      <sheetName val="DATOS OCULTOS"/>
      <sheetName val="Matriz RG-RC-RSD"/>
      <sheetName val="Riesgos por NC-DT-AP"/>
    </sheetNames>
    <sheetDataSet>
      <sheetData sheetId="0">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tabColor rgb="FFFF0066"/>
  </sheetPr>
  <dimension ref="A1:BC543"/>
  <sheetViews>
    <sheetView showGridLines="0" zoomScale="58" zoomScaleNormal="80" workbookViewId="0">
      <pane xSplit="1" topLeftCell="B1" activePane="topRight" state="frozen"/>
      <selection activeCell="A99" sqref="A99"/>
      <selection pane="topRight" activeCell="V11" sqref="V11"/>
    </sheetView>
  </sheetViews>
  <sheetFormatPr baseColWidth="10" defaultColWidth="14.42578125" defaultRowHeight="12.75"/>
  <cols>
    <col min="1" max="1" width="14.85546875" style="154" customWidth="1"/>
    <col min="2" max="2" width="23.85546875" style="154" customWidth="1"/>
    <col min="3" max="3" width="32.42578125" style="154" customWidth="1"/>
    <col min="4" max="4" width="19" style="154" customWidth="1"/>
    <col min="5" max="5" width="17.85546875" style="154" customWidth="1"/>
    <col min="6" max="6" width="16.42578125" style="154" customWidth="1"/>
    <col min="7" max="7" width="9.140625" style="154" customWidth="1"/>
    <col min="8" max="8" width="26.85546875" style="154" customWidth="1"/>
    <col min="9" max="9" width="9.85546875" style="154" customWidth="1"/>
    <col min="10" max="10" width="17.42578125" style="154" customWidth="1"/>
    <col min="11" max="11" width="6.140625" style="154" customWidth="1"/>
    <col min="12" max="12" width="16" style="154" customWidth="1"/>
    <col min="13" max="13" width="5.85546875" style="154" customWidth="1"/>
    <col min="14" max="14" width="38.85546875" style="154" customWidth="1"/>
    <col min="15" max="15" width="15.140625" style="154" customWidth="1"/>
    <col min="16" max="16" width="6.85546875" style="154" customWidth="1"/>
    <col min="17" max="17" width="5" style="154" customWidth="1"/>
    <col min="18" max="18" width="5.42578125" style="154" customWidth="1"/>
    <col min="19" max="19" width="7.140625" style="154" customWidth="1"/>
    <col min="20" max="20" width="6.85546875" style="154" customWidth="1"/>
    <col min="21" max="21" width="7.42578125" style="154" customWidth="1"/>
    <col min="22" max="22" width="18.140625" style="154" customWidth="1"/>
    <col min="23" max="23" width="8.85546875" style="154" customWidth="1"/>
    <col min="24" max="24" width="10.42578125" style="154" customWidth="1"/>
    <col min="25" max="26" width="9.140625" style="154" customWidth="1"/>
    <col min="27" max="27" width="8.42578125" style="154" customWidth="1"/>
    <col min="28" max="28" width="7.140625" style="154" customWidth="1"/>
    <col min="29" max="29" width="39.140625" style="154" customWidth="1"/>
    <col min="30" max="30" width="11.5703125" style="154" customWidth="1"/>
    <col min="31" max="31" width="45.42578125" style="154" customWidth="1"/>
    <col min="32" max="32" width="25.5703125" style="154" customWidth="1"/>
    <col min="33" max="35" width="22.140625" style="154" customWidth="1"/>
    <col min="36" max="36" width="29.42578125" style="154" customWidth="1"/>
    <col min="37" max="37" width="110.42578125" style="154" customWidth="1"/>
    <col min="38" max="38" width="23.5703125" style="154" customWidth="1"/>
    <col min="39" max="39" width="21.85546875" style="154" customWidth="1"/>
    <col min="40" max="40" width="23.42578125" style="428" customWidth="1"/>
    <col min="41" max="41" width="22.140625" style="154" customWidth="1"/>
    <col min="42" max="42" width="109.42578125" style="430" customWidth="1"/>
    <col min="43" max="43" width="23.5703125" style="154" customWidth="1"/>
    <col min="44" max="44" width="21.85546875" style="154" customWidth="1"/>
    <col min="45" max="45" width="23.42578125" style="154" customWidth="1"/>
    <col min="46" max="46" width="20.140625" style="155" customWidth="1"/>
    <col min="47" max="47" width="140" style="154" customWidth="1"/>
    <col min="48" max="48" width="23.5703125" style="154" customWidth="1"/>
    <col min="49" max="49" width="21.85546875" style="154" customWidth="1"/>
    <col min="50" max="50" width="23.42578125" style="154" customWidth="1"/>
    <col min="51" max="55" width="11.42578125" style="154" customWidth="1"/>
    <col min="56" max="16384" width="14.42578125" style="154"/>
  </cols>
  <sheetData>
    <row r="1" spans="1:55" ht="31.5" customHeight="1">
      <c r="A1" s="761"/>
      <c r="B1" s="762"/>
      <c r="C1" s="767"/>
      <c r="D1" s="767"/>
      <c r="E1" s="767"/>
      <c r="F1" s="767"/>
      <c r="G1" s="767"/>
      <c r="H1" s="767"/>
      <c r="I1" s="767"/>
      <c r="J1" s="767"/>
      <c r="K1" s="767"/>
      <c r="L1" s="767"/>
      <c r="M1" s="767"/>
      <c r="N1" s="767"/>
      <c r="O1" s="767"/>
      <c r="P1" s="767"/>
      <c r="Q1" s="767"/>
      <c r="R1" s="767"/>
      <c r="S1" s="767"/>
      <c r="T1" s="767"/>
      <c r="U1" s="767"/>
      <c r="V1" s="767"/>
      <c r="W1" s="767"/>
      <c r="X1" s="767"/>
      <c r="Y1" s="767"/>
      <c r="Z1" s="767"/>
      <c r="AA1" s="767"/>
      <c r="AB1" s="767"/>
      <c r="AC1" s="767"/>
      <c r="AD1" s="767"/>
      <c r="AE1" s="767"/>
      <c r="AF1" s="767"/>
      <c r="AG1" s="767"/>
      <c r="AH1" s="767"/>
      <c r="AI1" s="767"/>
      <c r="AJ1" s="767"/>
      <c r="AK1" s="767"/>
      <c r="AL1" s="767"/>
      <c r="AM1" s="767"/>
      <c r="AN1" s="767"/>
      <c r="AO1" s="767"/>
      <c r="AP1" s="767"/>
      <c r="AQ1" s="767"/>
      <c r="AR1" s="767"/>
      <c r="AS1" s="767"/>
      <c r="AT1" s="767"/>
      <c r="AU1" s="762"/>
      <c r="AV1" s="754" t="s">
        <v>0</v>
      </c>
      <c r="AW1" s="755"/>
      <c r="AX1" s="756"/>
      <c r="AY1" s="431"/>
      <c r="AZ1" s="431"/>
      <c r="BA1" s="431"/>
      <c r="BB1" s="431"/>
      <c r="BC1" s="431"/>
    </row>
    <row r="2" spans="1:55" ht="31.5" customHeight="1">
      <c r="A2" s="763"/>
      <c r="B2" s="764"/>
      <c r="C2" s="768"/>
      <c r="D2" s="768"/>
      <c r="E2" s="768"/>
      <c r="F2" s="768"/>
      <c r="G2" s="768"/>
      <c r="H2" s="768"/>
      <c r="I2" s="768"/>
      <c r="J2" s="768"/>
      <c r="K2" s="768"/>
      <c r="L2" s="768"/>
      <c r="M2" s="768"/>
      <c r="N2" s="768"/>
      <c r="O2" s="768"/>
      <c r="P2" s="768"/>
      <c r="Q2" s="768"/>
      <c r="R2" s="768"/>
      <c r="S2" s="768"/>
      <c r="T2" s="768"/>
      <c r="U2" s="768"/>
      <c r="V2" s="768"/>
      <c r="W2" s="768"/>
      <c r="X2" s="768"/>
      <c r="Y2" s="768"/>
      <c r="Z2" s="768"/>
      <c r="AA2" s="768"/>
      <c r="AB2" s="768"/>
      <c r="AC2" s="768"/>
      <c r="AD2" s="768"/>
      <c r="AE2" s="768"/>
      <c r="AF2" s="768"/>
      <c r="AG2" s="768"/>
      <c r="AH2" s="768"/>
      <c r="AI2" s="768"/>
      <c r="AJ2" s="768"/>
      <c r="AK2" s="768"/>
      <c r="AL2" s="768"/>
      <c r="AM2" s="768"/>
      <c r="AN2" s="768"/>
      <c r="AO2" s="768"/>
      <c r="AP2" s="768"/>
      <c r="AQ2" s="768"/>
      <c r="AR2" s="768"/>
      <c r="AS2" s="768"/>
      <c r="AT2" s="768"/>
      <c r="AU2" s="764"/>
      <c r="AV2" s="754" t="s">
        <v>1798</v>
      </c>
      <c r="AW2" s="755"/>
      <c r="AX2" s="756"/>
      <c r="AY2" s="431"/>
      <c r="AZ2" s="431"/>
      <c r="BA2" s="431"/>
      <c r="BB2" s="431"/>
      <c r="BC2" s="431"/>
    </row>
    <row r="3" spans="1:55" ht="31.5" customHeight="1">
      <c r="A3" s="765"/>
      <c r="B3" s="766"/>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6"/>
      <c r="AV3" s="754" t="s">
        <v>1799</v>
      </c>
      <c r="AW3" s="755"/>
      <c r="AX3" s="756"/>
      <c r="AY3" s="431"/>
      <c r="AZ3" s="431"/>
      <c r="BA3" s="431"/>
      <c r="BB3" s="431"/>
      <c r="BC3" s="431"/>
    </row>
    <row r="4" spans="1:55" s="155" customFormat="1" ht="18.75" thickBot="1">
      <c r="A4" s="432"/>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432"/>
      <c r="AD4" s="433"/>
      <c r="AE4" s="432"/>
      <c r="AF4" s="432"/>
      <c r="AG4" s="432"/>
      <c r="AH4" s="432"/>
      <c r="AI4" s="432"/>
      <c r="AJ4" s="434"/>
      <c r="AK4" s="435"/>
      <c r="AL4" s="436"/>
      <c r="AM4" s="434"/>
      <c r="AN4" s="435"/>
      <c r="AO4" s="434"/>
      <c r="AP4" s="437"/>
      <c r="AQ4" s="436"/>
      <c r="AR4" s="434"/>
      <c r="AS4" s="435"/>
      <c r="AT4" s="434"/>
      <c r="AU4" s="435"/>
      <c r="AV4" s="436"/>
      <c r="AW4" s="434"/>
      <c r="AX4" s="435"/>
      <c r="AY4" s="438"/>
      <c r="AZ4" s="438"/>
      <c r="BA4" s="438"/>
      <c r="BB4" s="438"/>
      <c r="BC4" s="438"/>
    </row>
    <row r="5" spans="1:55" ht="16.5">
      <c r="A5" s="757" t="s">
        <v>29</v>
      </c>
      <c r="B5" s="748"/>
      <c r="C5" s="748"/>
      <c r="D5" s="748"/>
      <c r="E5" s="747" t="s">
        <v>30</v>
      </c>
      <c r="F5" s="748"/>
      <c r="G5" s="748"/>
      <c r="H5" s="748"/>
      <c r="I5" s="748"/>
      <c r="J5" s="748"/>
      <c r="K5" s="748"/>
      <c r="L5" s="748"/>
      <c r="M5" s="747" t="s">
        <v>31</v>
      </c>
      <c r="N5" s="748"/>
      <c r="O5" s="748"/>
      <c r="P5" s="748"/>
      <c r="Q5" s="748"/>
      <c r="R5" s="748"/>
      <c r="S5" s="748"/>
      <c r="T5" s="748"/>
      <c r="U5" s="748"/>
      <c r="V5" s="747" t="s">
        <v>32</v>
      </c>
      <c r="W5" s="748"/>
      <c r="X5" s="748"/>
      <c r="Y5" s="748"/>
      <c r="Z5" s="748"/>
      <c r="AA5" s="748"/>
      <c r="AB5" s="748"/>
      <c r="AC5" s="747" t="s">
        <v>33</v>
      </c>
      <c r="AD5" s="748"/>
      <c r="AE5" s="748"/>
      <c r="AF5" s="748"/>
      <c r="AG5" s="748"/>
      <c r="AH5" s="748"/>
      <c r="AI5" s="748"/>
      <c r="AJ5" s="749" t="s">
        <v>34</v>
      </c>
      <c r="AK5" s="748"/>
      <c r="AL5" s="748"/>
      <c r="AM5" s="749" t="s">
        <v>35</v>
      </c>
      <c r="AN5" s="748"/>
      <c r="AO5" s="749" t="s">
        <v>34</v>
      </c>
      <c r="AP5" s="748"/>
      <c r="AQ5" s="748"/>
      <c r="AR5" s="749" t="s">
        <v>35</v>
      </c>
      <c r="AS5" s="748"/>
      <c r="AT5" s="749" t="s">
        <v>34</v>
      </c>
      <c r="AU5" s="748"/>
      <c r="AV5" s="748"/>
      <c r="AW5" s="749" t="s">
        <v>35</v>
      </c>
      <c r="AX5" s="758"/>
      <c r="AY5" s="439"/>
      <c r="AZ5" s="439"/>
      <c r="BA5" s="439"/>
      <c r="BB5" s="439"/>
      <c r="BC5" s="439"/>
    </row>
    <row r="6" spans="1:55" ht="16.5" customHeight="1">
      <c r="A6" s="774" t="s">
        <v>2591</v>
      </c>
      <c r="B6" s="775" t="s">
        <v>36</v>
      </c>
      <c r="C6" s="781" t="s">
        <v>37</v>
      </c>
      <c r="D6" s="775" t="s">
        <v>38</v>
      </c>
      <c r="E6" s="751" t="s">
        <v>39</v>
      </c>
      <c r="F6" s="751" t="s">
        <v>40</v>
      </c>
      <c r="G6" s="751" t="s">
        <v>41</v>
      </c>
      <c r="H6" s="751" t="s">
        <v>42</v>
      </c>
      <c r="I6" s="751" t="s">
        <v>43</v>
      </c>
      <c r="J6" s="751" t="s">
        <v>44</v>
      </c>
      <c r="K6" s="751" t="s">
        <v>41</v>
      </c>
      <c r="L6" s="751" t="s">
        <v>45</v>
      </c>
      <c r="M6" s="752" t="s">
        <v>46</v>
      </c>
      <c r="N6" s="760" t="s">
        <v>47</v>
      </c>
      <c r="O6" s="760" t="s">
        <v>48</v>
      </c>
      <c r="P6" s="760" t="s">
        <v>49</v>
      </c>
      <c r="Q6" s="730"/>
      <c r="R6" s="730"/>
      <c r="S6" s="730"/>
      <c r="T6" s="730"/>
      <c r="U6" s="730"/>
      <c r="V6" s="752" t="s">
        <v>50</v>
      </c>
      <c r="W6" s="752" t="s">
        <v>51</v>
      </c>
      <c r="X6" s="752" t="s">
        <v>41</v>
      </c>
      <c r="Y6" s="752" t="s">
        <v>52</v>
      </c>
      <c r="Z6" s="752" t="s">
        <v>41</v>
      </c>
      <c r="AA6" s="752" t="s">
        <v>53</v>
      </c>
      <c r="AB6" s="752" t="s">
        <v>54</v>
      </c>
      <c r="AC6" s="750" t="s">
        <v>55</v>
      </c>
      <c r="AD6" s="753" t="s">
        <v>56</v>
      </c>
      <c r="AE6" s="750" t="s">
        <v>57</v>
      </c>
      <c r="AF6" s="750" t="s">
        <v>58</v>
      </c>
      <c r="AG6" s="750" t="s">
        <v>2592</v>
      </c>
      <c r="AH6" s="750" t="s">
        <v>2593</v>
      </c>
      <c r="AI6" s="750" t="s">
        <v>59</v>
      </c>
      <c r="AJ6" s="779" t="s">
        <v>60</v>
      </c>
      <c r="AK6" s="730"/>
      <c r="AL6" s="730"/>
      <c r="AM6" s="779" t="s">
        <v>60</v>
      </c>
      <c r="AN6" s="730"/>
      <c r="AO6" s="779" t="s">
        <v>61</v>
      </c>
      <c r="AP6" s="730"/>
      <c r="AQ6" s="730"/>
      <c r="AR6" s="779" t="s">
        <v>62</v>
      </c>
      <c r="AS6" s="730"/>
      <c r="AT6" s="779" t="s">
        <v>63</v>
      </c>
      <c r="AU6" s="730"/>
      <c r="AV6" s="730"/>
      <c r="AW6" s="779" t="s">
        <v>64</v>
      </c>
      <c r="AX6" s="780"/>
      <c r="AY6" s="439"/>
      <c r="AZ6" s="439"/>
      <c r="BA6" s="439"/>
      <c r="BB6" s="439"/>
      <c r="BC6" s="439"/>
    </row>
    <row r="7" spans="1:55" ht="16.5">
      <c r="A7" s="724"/>
      <c r="B7" s="730"/>
      <c r="C7" s="782"/>
      <c r="D7" s="730"/>
      <c r="E7" s="730"/>
      <c r="F7" s="730"/>
      <c r="G7" s="730"/>
      <c r="H7" s="730"/>
      <c r="I7" s="730"/>
      <c r="J7" s="730"/>
      <c r="K7" s="730"/>
      <c r="L7" s="730"/>
      <c r="M7" s="730"/>
      <c r="N7" s="730"/>
      <c r="O7" s="730"/>
      <c r="P7" s="759" t="s">
        <v>65</v>
      </c>
      <c r="Q7" s="759" t="s">
        <v>66</v>
      </c>
      <c r="R7" s="759" t="s">
        <v>67</v>
      </c>
      <c r="S7" s="759" t="s">
        <v>68</v>
      </c>
      <c r="T7" s="759" t="s">
        <v>69</v>
      </c>
      <c r="U7" s="759" t="s">
        <v>70</v>
      </c>
      <c r="V7" s="730"/>
      <c r="W7" s="730"/>
      <c r="X7" s="730"/>
      <c r="Y7" s="730"/>
      <c r="Z7" s="730"/>
      <c r="AA7" s="730"/>
      <c r="AB7" s="730"/>
      <c r="AC7" s="730"/>
      <c r="AD7" s="730"/>
      <c r="AE7" s="730"/>
      <c r="AF7" s="730"/>
      <c r="AG7" s="730"/>
      <c r="AH7" s="730"/>
      <c r="AI7" s="730"/>
      <c r="AJ7" s="772" t="s">
        <v>71</v>
      </c>
      <c r="AK7" s="770" t="s">
        <v>72</v>
      </c>
      <c r="AL7" s="771" t="s">
        <v>2594</v>
      </c>
      <c r="AM7" s="772" t="s">
        <v>71</v>
      </c>
      <c r="AN7" s="770" t="s">
        <v>72</v>
      </c>
      <c r="AO7" s="772" t="s">
        <v>71</v>
      </c>
      <c r="AP7" s="770" t="s">
        <v>72</v>
      </c>
      <c r="AQ7" s="771" t="s">
        <v>2594</v>
      </c>
      <c r="AR7" s="772" t="s">
        <v>71</v>
      </c>
      <c r="AS7" s="770" t="s">
        <v>72</v>
      </c>
      <c r="AT7" s="770" t="s">
        <v>71</v>
      </c>
      <c r="AU7" s="770" t="s">
        <v>72</v>
      </c>
      <c r="AV7" s="771" t="s">
        <v>2594</v>
      </c>
      <c r="AW7" s="772" t="s">
        <v>71</v>
      </c>
      <c r="AX7" s="776" t="s">
        <v>72</v>
      </c>
      <c r="AY7" s="439"/>
      <c r="AZ7" s="439"/>
      <c r="BA7" s="439"/>
      <c r="BB7" s="439"/>
      <c r="BC7" s="439"/>
    </row>
    <row r="8" spans="1:55" ht="17.25" thickBot="1">
      <c r="A8" s="725"/>
      <c r="B8" s="731"/>
      <c r="C8" s="440" t="s">
        <v>73</v>
      </c>
      <c r="D8" s="731"/>
      <c r="E8" s="731"/>
      <c r="F8" s="731"/>
      <c r="G8" s="731"/>
      <c r="H8" s="731"/>
      <c r="I8" s="731"/>
      <c r="J8" s="731"/>
      <c r="K8" s="731"/>
      <c r="L8" s="731"/>
      <c r="M8" s="731"/>
      <c r="N8" s="731"/>
      <c r="O8" s="731"/>
      <c r="P8" s="731"/>
      <c r="Q8" s="731"/>
      <c r="R8" s="731"/>
      <c r="S8" s="731"/>
      <c r="T8" s="731"/>
      <c r="U8" s="731"/>
      <c r="V8" s="731"/>
      <c r="W8" s="731"/>
      <c r="X8" s="731"/>
      <c r="Y8" s="731"/>
      <c r="Z8" s="731"/>
      <c r="AA8" s="731"/>
      <c r="AB8" s="731"/>
      <c r="AC8" s="731"/>
      <c r="AD8" s="731"/>
      <c r="AE8" s="731"/>
      <c r="AF8" s="731"/>
      <c r="AG8" s="731"/>
      <c r="AH8" s="731"/>
      <c r="AI8" s="731"/>
      <c r="AJ8" s="731"/>
      <c r="AK8" s="731"/>
      <c r="AL8" s="731"/>
      <c r="AM8" s="731"/>
      <c r="AN8" s="778"/>
      <c r="AO8" s="731"/>
      <c r="AP8" s="773"/>
      <c r="AQ8" s="731"/>
      <c r="AR8" s="731"/>
      <c r="AS8" s="731"/>
      <c r="AT8" s="731"/>
      <c r="AU8" s="731"/>
      <c r="AV8" s="731"/>
      <c r="AW8" s="731"/>
      <c r="AX8" s="777"/>
      <c r="AY8" s="441"/>
      <c r="AZ8" s="441"/>
      <c r="BA8" s="441"/>
      <c r="BB8" s="441"/>
      <c r="BC8" s="441"/>
    </row>
    <row r="9" spans="1:55" ht="132">
      <c r="A9" s="723">
        <v>1</v>
      </c>
      <c r="B9" s="726" t="s">
        <v>1</v>
      </c>
      <c r="C9" s="729" t="s">
        <v>75</v>
      </c>
      <c r="D9" s="729" t="s">
        <v>76</v>
      </c>
      <c r="E9" s="729">
        <v>30</v>
      </c>
      <c r="F9" s="736" t="str">
        <f>IF(E9&lt;=0,"",IF(E9&lt;=2,"Muy Baja",IF(E9&lt;=24,"Baja",IF(E9&lt;=500,"Media",IF(E9&lt;=5000,"Alta","Muy Alta")))))</f>
        <v>Media</v>
      </c>
      <c r="G9" s="733">
        <f>IF(F9="","",IF(F9="Muy Baja",0.2,IF(F9="Baja",0.4,IF(F9="Media",0.6,IF(F9="Alta",0.8,IF(F9="Muy Alta",1,))))))</f>
        <v>0.6</v>
      </c>
      <c r="H9" s="733" t="s">
        <v>77</v>
      </c>
      <c r="I9" s="733" t="str">
        <f>IF(NOT(ISERROR(MATCH(H9,#REF!,0))),#REF!&amp;"Por favor no seleccionar los criterios de impacto(Afectación Económica o presupuestal y Pérdida Reputacional)",H9)</f>
        <v xml:space="preserve">     El riesgo afecta la imagen de la entidad con algunos usuarios de relevancia frente al logro de los objetivos</v>
      </c>
      <c r="J9" s="736" t="s">
        <v>346</v>
      </c>
      <c r="K9" s="733">
        <f>IF(J9="","",IF(J9="Leve",0.2,IF(J9="Menor",0.4,IF(J9="Moderado",0.6,IF(J9="Mayor",0.8,IF(J9="Catastrófico",1,))))))</f>
        <v>0.6</v>
      </c>
      <c r="L9" s="736" t="str">
        <f>IF(OR(AND(F9="Muy Baja",J9="Leve"),AND(F9="Muy Baja",J9="Menor"),AND(F9="Baja",J9="Leve")),"Bajo",IF(OR(AND(F9="Muy baja",J9="Moderado"),AND(F9="Baja",J9="Menor"),AND(F9="Baja",J9="Moderado"),AND(F9="Media",J9="Leve"),AND(F9="Media",J9="Menor"),AND(F9="Media",J9="Moderado"),AND(F9="Alta",J9="Leve"),AND(F9="Alta",J9="Menor")),"Moderado",IF(OR(AND(F9="Muy Baja",J9="Mayor"),AND(F9="Baja",J9="Mayor"),AND(F9="Media",J9="Mayor"),AND(F9="Alta",J9="Moderado"),AND(F9="Alta",J9="Mayor"),AND(F9="Muy Alta",J9="Leve"),AND(F9="Muy Alta",J9="Menor"),AND(F9="Muy Alta",J9="Moderado"),AND(F9="Muy Alta",J9="Mayor")),"Alto",IF(OR(AND(F9="Muy Baja",J9="Catastrófico"),AND(F9="Baja",J9="Catastrófico"),AND(F9="Media",J9="Catastrófico"),AND(F9="Alta",J9="Catastrófico"),AND(F9="Muy Alta",J9="Catastrófico")),"Extremo",""))))</f>
        <v>Moderado</v>
      </c>
      <c r="M9" s="442">
        <v>1</v>
      </c>
      <c r="N9" s="444" t="s">
        <v>78</v>
      </c>
      <c r="O9" s="442" t="str">
        <f t="shared" ref="O9:O251" si="0">IF(OR(P9="Preventivo",P9="Detectivo"),"Probabilidad",IF(P9="Correctivo","Impacto",""))</f>
        <v>Probabilidad</v>
      </c>
      <c r="P9" s="445" t="s">
        <v>79</v>
      </c>
      <c r="Q9" s="445" t="s">
        <v>80</v>
      </c>
      <c r="R9" s="443" t="str">
        <f t="shared" ref="R9:R251" si="1">IF(AND(P9="Preventivo",Q9="Automático"),"50%",IF(AND(P9="Preventivo",Q9="Manual"),"40%",IF(AND(P9="Detectivo",Q9="Automático"),"40%",IF(AND(P9="Detectivo",Q9="Manual"),"30%",IF(AND(P9="Correctivo",Q9="Automático"),"35%",IF(AND(P9="Correctivo",Q9="Manual"),"25%",""))))))</f>
        <v>30%</v>
      </c>
      <c r="S9" s="445" t="s">
        <v>81</v>
      </c>
      <c r="T9" s="445" t="s">
        <v>82</v>
      </c>
      <c r="U9" s="445" t="s">
        <v>83</v>
      </c>
      <c r="V9" s="446">
        <f>IFERROR(IF(O9="Probabilidad",(G9-(+G9*R9)),IF(O9="Impacto",G9,"")),"")</f>
        <v>0.42</v>
      </c>
      <c r="W9" s="447" t="str">
        <f t="shared" ref="W9:W251" si="2">IFERROR(IF(V9="","",IF(V9&lt;=0.2,"Muy Baja",IF(V9&lt;=0.4,"Baja",IF(V9&lt;=0.6,"Media",IF(V9&lt;=0.8,"Alta","Muy Alta"))))),"")</f>
        <v>Media</v>
      </c>
      <c r="X9" s="443">
        <f t="shared" ref="X9:X251" si="3">+V9</f>
        <v>0.42</v>
      </c>
      <c r="Y9" s="447" t="str">
        <f t="shared" ref="Y9:Y251" si="4">IFERROR(IF(Z9="","",IF(Z9&lt;=0.2,"Leve",IF(Z9&lt;=0.4,"Menor",IF(Z9&lt;=0.6,"Moderado",IF(Z9&lt;=0.8,"Mayor","Catastrófico"))))),"")</f>
        <v>Moderado</v>
      </c>
      <c r="Z9" s="443">
        <f>IFERROR(IF(O9="Impacto",(K9-(+K9*R9)),IF(O9="Probabilidad",K9,"")),"")</f>
        <v>0.6</v>
      </c>
      <c r="AA9" s="447" t="str">
        <f t="shared" ref="AA9:AA251" si="5">IFERROR(IF(OR(AND(W9="Muy Baja",Y9="Leve"),AND(W9="Muy Baja",Y9="Menor"),AND(W9="Baja",Y9="Leve")),"Bajo",IF(OR(AND(W9="Muy baja",Y9="Moderado"),AND(W9="Baja",Y9="Menor"),AND(W9="Baja",Y9="Moderado"),AND(W9="Media",Y9="Leve"),AND(W9="Media",Y9="Menor"),AND(W9="Media",Y9="Moderado"),AND(W9="Alta",Y9="Leve"),AND(W9="Alta",Y9="Menor")),"Moderado",IF(OR(AND(W9="Muy Baja",Y9="Mayor"),AND(W9="Baja",Y9="Mayor"),AND(W9="Media",Y9="Mayor"),AND(W9="Alta",Y9="Moderado"),AND(W9="Alta",Y9="Mayor"),AND(W9="Muy Alta",Y9="Leve"),AND(W9="Muy Alta",Y9="Menor"),AND(W9="Muy Alta",Y9="Moderado"),AND(W9="Muy Alta",Y9="Mayor")),"Alto",IF(OR(AND(W9="Muy Baja",Y9="Catastrófico"),AND(W9="Baja",Y9="Catastrófico"),AND(W9="Media",Y9="Catastrófico"),AND(W9="Alta",Y9="Catastrófico"),AND(W9="Muy Alta",Y9="Catastrófico")),"Extremo","")))),"")</f>
        <v>Moderado</v>
      </c>
      <c r="AB9" s="740" t="s">
        <v>84</v>
      </c>
      <c r="AC9" s="292" t="s">
        <v>85</v>
      </c>
      <c r="AD9" s="448">
        <v>0.2</v>
      </c>
      <c r="AE9" s="408" t="s">
        <v>86</v>
      </c>
      <c r="AF9" s="565" t="s">
        <v>87</v>
      </c>
      <c r="AG9" s="449">
        <v>44562</v>
      </c>
      <c r="AH9" s="449">
        <v>44895</v>
      </c>
      <c r="AI9" s="450">
        <v>1</v>
      </c>
      <c r="AJ9" s="264" t="s">
        <v>1297</v>
      </c>
      <c r="AK9" s="265" t="s">
        <v>1298</v>
      </c>
      <c r="AL9" s="266" t="s">
        <v>1299</v>
      </c>
      <c r="AM9" s="267">
        <v>44683</v>
      </c>
      <c r="AN9" s="451" t="s">
        <v>1440</v>
      </c>
      <c r="AO9" s="264" t="s">
        <v>1619</v>
      </c>
      <c r="AP9" s="408" t="s">
        <v>1620</v>
      </c>
      <c r="AQ9" s="266" t="s">
        <v>1299</v>
      </c>
      <c r="AR9" s="267"/>
      <c r="AS9" s="265"/>
      <c r="AT9" s="267" t="s">
        <v>3016</v>
      </c>
      <c r="AU9" s="265" t="s">
        <v>3017</v>
      </c>
      <c r="AV9" s="266" t="s">
        <v>1299</v>
      </c>
      <c r="AW9" s="267"/>
      <c r="AX9" s="452"/>
      <c r="AY9" s="453"/>
      <c r="AZ9" s="453"/>
      <c r="BA9" s="454"/>
      <c r="BB9" s="454"/>
      <c r="BC9" s="454"/>
    </row>
    <row r="10" spans="1:55" ht="127.5">
      <c r="A10" s="724"/>
      <c r="B10" s="730"/>
      <c r="C10" s="730"/>
      <c r="D10" s="730"/>
      <c r="E10" s="730"/>
      <c r="F10" s="730"/>
      <c r="G10" s="730"/>
      <c r="H10" s="730"/>
      <c r="I10" s="730"/>
      <c r="J10" s="730"/>
      <c r="K10" s="730"/>
      <c r="L10" s="730"/>
      <c r="M10" s="455">
        <v>2</v>
      </c>
      <c r="N10" s="411" t="s">
        <v>88</v>
      </c>
      <c r="O10" s="455" t="str">
        <f t="shared" si="0"/>
        <v>Probabilidad</v>
      </c>
      <c r="P10" s="456" t="s">
        <v>89</v>
      </c>
      <c r="Q10" s="456" t="s">
        <v>80</v>
      </c>
      <c r="R10" s="251" t="str">
        <f t="shared" si="1"/>
        <v>40%</v>
      </c>
      <c r="S10" s="456" t="s">
        <v>81</v>
      </c>
      <c r="T10" s="456" t="s">
        <v>82</v>
      </c>
      <c r="U10" s="456" t="s">
        <v>83</v>
      </c>
      <c r="V10" s="457">
        <f>IFERROR(IF(AND(O9="Probabilidad",O10="Probabilidad"),(X9-(+X9*R10)),IF(O10="Probabilidad",(G9-(+G9*R10)),IF(O10="Impacto",X9,""))),"")</f>
        <v>0.252</v>
      </c>
      <c r="W10" s="458" t="str">
        <f t="shared" si="2"/>
        <v>Baja</v>
      </c>
      <c r="X10" s="251">
        <f t="shared" si="3"/>
        <v>0.252</v>
      </c>
      <c r="Y10" s="458" t="str">
        <f t="shared" si="4"/>
        <v>Moderado</v>
      </c>
      <c r="Z10" s="251">
        <f>IFERROR(IF(AND(O9="Impacto",O10="Impacto"),(Z9-(+Z9*R10)),IF(O10="Impacto",($K$9-(+$K$9*R10)),IF(O10="Probabilidad",Z9,""))),"")</f>
        <v>0.6</v>
      </c>
      <c r="AA10" s="458" t="str">
        <f t="shared" si="5"/>
        <v>Moderado</v>
      </c>
      <c r="AB10" s="730"/>
      <c r="AC10" s="183" t="s">
        <v>90</v>
      </c>
      <c r="AD10" s="459">
        <v>0.8</v>
      </c>
      <c r="AE10" s="204" t="s">
        <v>1527</v>
      </c>
      <c r="AF10" s="460" t="s">
        <v>87</v>
      </c>
      <c r="AG10" s="461">
        <v>44562</v>
      </c>
      <c r="AH10" s="461">
        <v>44895</v>
      </c>
      <c r="AI10" s="462">
        <v>10</v>
      </c>
      <c r="AJ10" s="208" t="s">
        <v>1297</v>
      </c>
      <c r="AK10" s="222" t="s">
        <v>1300</v>
      </c>
      <c r="AL10" s="200" t="s">
        <v>1301</v>
      </c>
      <c r="AM10" s="248">
        <v>44683</v>
      </c>
      <c r="AN10" s="463" t="s">
        <v>1440</v>
      </c>
      <c r="AO10" s="208" t="s">
        <v>1619</v>
      </c>
      <c r="AP10" s="204" t="s">
        <v>1621</v>
      </c>
      <c r="AQ10" s="200" t="s">
        <v>1622</v>
      </c>
      <c r="AR10" s="248"/>
      <c r="AS10" s="222"/>
      <c r="AT10" s="248" t="s">
        <v>3018</v>
      </c>
      <c r="AU10" s="657" t="s">
        <v>3019</v>
      </c>
      <c r="AV10" s="266" t="s">
        <v>3020</v>
      </c>
      <c r="AW10" s="248"/>
      <c r="AX10" s="464"/>
      <c r="AY10" s="465"/>
      <c r="AZ10" s="465"/>
      <c r="BA10" s="466"/>
      <c r="BB10" s="466"/>
      <c r="BC10" s="466"/>
    </row>
    <row r="11" spans="1:55" ht="102">
      <c r="A11" s="724"/>
      <c r="B11" s="730"/>
      <c r="C11" s="730"/>
      <c r="D11" s="730"/>
      <c r="E11" s="730"/>
      <c r="F11" s="730"/>
      <c r="G11" s="730"/>
      <c r="H11" s="730"/>
      <c r="I11" s="730"/>
      <c r="J11" s="730"/>
      <c r="K11" s="730"/>
      <c r="L11" s="730"/>
      <c r="M11" s="455">
        <v>3</v>
      </c>
      <c r="N11" s="411" t="s">
        <v>91</v>
      </c>
      <c r="O11" s="455" t="str">
        <f t="shared" si="0"/>
        <v>Impacto</v>
      </c>
      <c r="P11" s="456" t="s">
        <v>92</v>
      </c>
      <c r="Q11" s="456" t="s">
        <v>80</v>
      </c>
      <c r="R11" s="251" t="str">
        <f t="shared" si="1"/>
        <v>25%</v>
      </c>
      <c r="S11" s="456" t="s">
        <v>93</v>
      </c>
      <c r="T11" s="456" t="s">
        <v>82</v>
      </c>
      <c r="U11" s="456" t="s">
        <v>83</v>
      </c>
      <c r="V11" s="457">
        <f>IFERROR(IF(AND(O10="Probabilidad",O11="Probabilidad"),(X10-(+X10*R11)),IF(AND(O10="Impacto",O11="Probabilidad"),(X9-(+X9*R11)),IF(O11="Impacto",X10,""))),"")</f>
        <v>0.252</v>
      </c>
      <c r="W11" s="458" t="str">
        <f t="shared" si="2"/>
        <v>Baja</v>
      </c>
      <c r="X11" s="251">
        <f t="shared" si="3"/>
        <v>0.252</v>
      </c>
      <c r="Y11" s="458" t="str">
        <f t="shared" si="4"/>
        <v>Moderado</v>
      </c>
      <c r="Z11" s="251">
        <f>IFERROR(IF(AND(O10="Impacto",O11="Impacto"),(Z10-(+Z10*R11)),IF(AND(O10="Probabilidad",O11="Impacto"),(Z9-(+Z9*R11)),IF(O11="Probabilidad",Z10,""))),"")</f>
        <v>0.44999999999999996</v>
      </c>
      <c r="AA11" s="458" t="str">
        <f t="shared" si="5"/>
        <v>Moderado</v>
      </c>
      <c r="AB11" s="730"/>
      <c r="AC11" s="183"/>
      <c r="AD11" s="459"/>
      <c r="AE11" s="204"/>
      <c r="AF11" s="460"/>
      <c r="AG11" s="461"/>
      <c r="AH11" s="461"/>
      <c r="AI11" s="462"/>
      <c r="AJ11" s="248"/>
      <c r="AK11" s="222"/>
      <c r="AL11" s="200"/>
      <c r="AM11" s="248"/>
      <c r="AN11" s="222"/>
      <c r="AO11" s="248"/>
      <c r="AP11" s="204"/>
      <c r="AQ11" s="200"/>
      <c r="AR11" s="248"/>
      <c r="AS11" s="222"/>
      <c r="AT11" s="248"/>
      <c r="AU11" s="222"/>
      <c r="AV11" s="200"/>
      <c r="AW11" s="248"/>
      <c r="AX11" s="464"/>
      <c r="AY11" s="465"/>
      <c r="AZ11" s="465"/>
      <c r="BA11" s="466"/>
      <c r="BB11" s="466"/>
      <c r="BC11" s="466"/>
    </row>
    <row r="12" spans="1:55">
      <c r="A12" s="724"/>
      <c r="B12" s="730"/>
      <c r="C12" s="730"/>
      <c r="D12" s="730"/>
      <c r="E12" s="730"/>
      <c r="F12" s="730"/>
      <c r="G12" s="730"/>
      <c r="H12" s="730"/>
      <c r="I12" s="730"/>
      <c r="J12" s="730"/>
      <c r="K12" s="730"/>
      <c r="L12" s="730"/>
      <c r="M12" s="455"/>
      <c r="N12" s="411"/>
      <c r="O12" s="455" t="str">
        <f t="shared" si="0"/>
        <v/>
      </c>
      <c r="P12" s="456"/>
      <c r="Q12" s="456"/>
      <c r="R12" s="251" t="str">
        <f t="shared" si="1"/>
        <v/>
      </c>
      <c r="S12" s="456"/>
      <c r="T12" s="456"/>
      <c r="U12" s="456"/>
      <c r="V12" s="457" t="str">
        <f>IFERROR(IF(AND(O11="Probabilidad",O12="Probabilidad"),(X11-(+X11*R12)),IF(O12="Probabilidad",(G9-(+G9*R12)),IF(O12="Impacto",X11,""))),"")</f>
        <v/>
      </c>
      <c r="W12" s="458" t="str">
        <f t="shared" si="2"/>
        <v/>
      </c>
      <c r="X12" s="251" t="str">
        <f t="shared" si="3"/>
        <v/>
      </c>
      <c r="Y12" s="458" t="str">
        <f t="shared" si="4"/>
        <v/>
      </c>
      <c r="Z12" s="251" t="str">
        <f>IFERROR(IF(AND(O11="Impacto",O12="Impacto"),(Z11-(+Z11*R12)),IF(AND(O11="Probabilidad",O12="Impacto"),(Z10-(+Z10*R12)),IF(O12="Probabilidad",Z11,""))),"")</f>
        <v/>
      </c>
      <c r="AA12" s="458" t="str">
        <f t="shared" si="5"/>
        <v/>
      </c>
      <c r="AB12" s="730"/>
      <c r="AC12" s="183"/>
      <c r="AD12" s="459"/>
      <c r="AE12" s="204"/>
      <c r="AF12" s="460"/>
      <c r="AG12" s="461"/>
      <c r="AH12" s="461"/>
      <c r="AI12" s="462"/>
      <c r="AJ12" s="248"/>
      <c r="AK12" s="222"/>
      <c r="AL12" s="200"/>
      <c r="AM12" s="248"/>
      <c r="AN12" s="222"/>
      <c r="AO12" s="248"/>
      <c r="AP12" s="204"/>
      <c r="AQ12" s="200"/>
      <c r="AR12" s="248"/>
      <c r="AS12" s="222"/>
      <c r="AT12" s="248"/>
      <c r="AU12" s="222"/>
      <c r="AV12" s="200"/>
      <c r="AW12" s="248"/>
      <c r="AX12" s="464"/>
      <c r="AY12" s="465"/>
      <c r="AZ12" s="465"/>
      <c r="BA12" s="466"/>
      <c r="BB12" s="466"/>
      <c r="BC12" s="466"/>
    </row>
    <row r="13" spans="1:55">
      <c r="A13" s="724"/>
      <c r="B13" s="730"/>
      <c r="C13" s="730"/>
      <c r="D13" s="730"/>
      <c r="E13" s="730"/>
      <c r="F13" s="730"/>
      <c r="G13" s="730"/>
      <c r="H13" s="730"/>
      <c r="I13" s="730"/>
      <c r="J13" s="730"/>
      <c r="K13" s="730"/>
      <c r="L13" s="730"/>
      <c r="M13" s="455"/>
      <c r="N13" s="411"/>
      <c r="O13" s="455" t="str">
        <f t="shared" si="0"/>
        <v/>
      </c>
      <c r="P13" s="456"/>
      <c r="Q13" s="456"/>
      <c r="R13" s="251" t="str">
        <f t="shared" si="1"/>
        <v/>
      </c>
      <c r="S13" s="456"/>
      <c r="T13" s="456"/>
      <c r="U13" s="456"/>
      <c r="V13" s="457" t="str">
        <f>IFERROR(IF(AND(O12="Probabilidad",O13="Probabilidad"),(X12-(+X12*R13)),IF(O13="Probabilidad",(G9-(+G9*R13)),IF(O13="Impacto",X12,""))),"")</f>
        <v/>
      </c>
      <c r="W13" s="458" t="str">
        <f t="shared" si="2"/>
        <v/>
      </c>
      <c r="X13" s="251" t="str">
        <f t="shared" si="3"/>
        <v/>
      </c>
      <c r="Y13" s="458" t="str">
        <f t="shared" si="4"/>
        <v/>
      </c>
      <c r="Z13" s="251" t="str">
        <f>IFERROR(IF(AND(O12="Impacto",O13="Impacto"),(Z12-(+Z12*R13)),IF(AND(O12="Probabilidad",O13="Impacto"),(Z11-(+Z11*R13)),IF(O13="Probabilidad",Z12,""))),"")</f>
        <v/>
      </c>
      <c r="AA13" s="458" t="str">
        <f t="shared" si="5"/>
        <v/>
      </c>
      <c r="AB13" s="730"/>
      <c r="AC13" s="183"/>
      <c r="AD13" s="459"/>
      <c r="AE13" s="204"/>
      <c r="AF13" s="460"/>
      <c r="AG13" s="461"/>
      <c r="AH13" s="461"/>
      <c r="AI13" s="462"/>
      <c r="AJ13" s="248"/>
      <c r="AK13" s="222"/>
      <c r="AL13" s="200"/>
      <c r="AM13" s="248"/>
      <c r="AN13" s="222"/>
      <c r="AO13" s="248"/>
      <c r="AP13" s="204"/>
      <c r="AQ13" s="200"/>
      <c r="AR13" s="248"/>
      <c r="AS13" s="222"/>
      <c r="AT13" s="248"/>
      <c r="AU13" s="222"/>
      <c r="AV13" s="200"/>
      <c r="AW13" s="248"/>
      <c r="AX13" s="464"/>
      <c r="AY13" s="465"/>
      <c r="AZ13" s="465"/>
      <c r="BA13" s="466"/>
      <c r="BB13" s="466"/>
      <c r="BC13" s="466"/>
    </row>
    <row r="14" spans="1:55" ht="13.5" thickBot="1">
      <c r="A14" s="725"/>
      <c r="B14" s="731"/>
      <c r="C14" s="731"/>
      <c r="D14" s="731"/>
      <c r="E14" s="731"/>
      <c r="F14" s="731"/>
      <c r="G14" s="731"/>
      <c r="H14" s="731"/>
      <c r="I14" s="731"/>
      <c r="J14" s="731"/>
      <c r="K14" s="731"/>
      <c r="L14" s="731"/>
      <c r="M14" s="467"/>
      <c r="N14" s="468"/>
      <c r="O14" s="467" t="str">
        <f t="shared" si="0"/>
        <v/>
      </c>
      <c r="P14" s="469"/>
      <c r="Q14" s="469"/>
      <c r="R14" s="470" t="str">
        <f t="shared" si="1"/>
        <v/>
      </c>
      <c r="S14" s="469"/>
      <c r="T14" s="469"/>
      <c r="U14" s="469"/>
      <c r="V14" s="471" t="str">
        <f>IFERROR(IF(AND(O13="Probabilidad",O14="Probabilidad"),(X13-(+X13*R14)),IF(O14="Probabilidad",(G9-(+G9*R14)),IF(O14="Impacto",X13,""))),"")</f>
        <v/>
      </c>
      <c r="W14" s="472" t="str">
        <f t="shared" si="2"/>
        <v/>
      </c>
      <c r="X14" s="470" t="str">
        <f t="shared" si="3"/>
        <v/>
      </c>
      <c r="Y14" s="472" t="str">
        <f t="shared" si="4"/>
        <v/>
      </c>
      <c r="Z14" s="470" t="str">
        <f>IFERROR(IF(AND(O13="Impacto",O14="Impacto"),(Z13-(+Z13*R14)),IF(AND(O13="Probabilidad",O14="Impacto"),(Z12-(+Z12*R14)),IF(O14="Probabilidad",Z13,""))),"")</f>
        <v/>
      </c>
      <c r="AA14" s="472" t="str">
        <f t="shared" si="5"/>
        <v/>
      </c>
      <c r="AB14" s="731"/>
      <c r="AC14" s="320"/>
      <c r="AD14" s="473"/>
      <c r="AE14" s="410"/>
      <c r="AF14" s="474"/>
      <c r="AG14" s="475"/>
      <c r="AH14" s="475"/>
      <c r="AI14" s="476"/>
      <c r="AJ14" s="268"/>
      <c r="AK14" s="269"/>
      <c r="AL14" s="270"/>
      <c r="AM14" s="268"/>
      <c r="AN14" s="269"/>
      <c r="AO14" s="268"/>
      <c r="AP14" s="410"/>
      <c r="AQ14" s="270"/>
      <c r="AR14" s="268"/>
      <c r="AS14" s="269"/>
      <c r="AT14" s="268"/>
      <c r="AU14" s="269"/>
      <c r="AV14" s="270"/>
      <c r="AW14" s="268"/>
      <c r="AX14" s="477"/>
      <c r="AY14" s="465"/>
      <c r="AZ14" s="465"/>
      <c r="BA14" s="466"/>
      <c r="BB14" s="466"/>
      <c r="BC14" s="466"/>
    </row>
    <row r="15" spans="1:55" ht="114.75">
      <c r="A15" s="723">
        <v>2</v>
      </c>
      <c r="B15" s="726" t="s">
        <v>7</v>
      </c>
      <c r="C15" s="729" t="s">
        <v>1449</v>
      </c>
      <c r="D15" s="729" t="s">
        <v>76</v>
      </c>
      <c r="E15" s="729">
        <v>5000</v>
      </c>
      <c r="F15" s="736" t="str">
        <f>IF(E15&lt;=0,"",IF(E15&lt;=2,"Muy Baja",IF(E15&lt;=24,"Baja",IF(E15&lt;=500,"Media",IF(E15&lt;=5000,"Alta","Muy Alta")))))</f>
        <v>Alta</v>
      </c>
      <c r="G15" s="733">
        <f>IF(F15="","",IF(F15="Muy Baja",0.2,IF(F15="Baja",0.4,IF(F15="Media",0.6,IF(F15="Alta",0.8,IF(F15="Muy Alta",1,))))))</f>
        <v>0.8</v>
      </c>
      <c r="H15" s="733" t="s">
        <v>94</v>
      </c>
      <c r="I15" s="733" t="str">
        <f>IF(NOT(ISERROR(MATCH(H15,#REF!,0))),#REF!&amp;"Por favor no seleccionar los criterios de impacto(Afectación Económica o presupuestal y Pérdida Reputacional)",H15)</f>
        <v xml:space="preserve">     El riesgo afecta la imagen de de la entidad con efecto publicitario sostenido a nivel de sector administrativo, nivel departamental o municipal</v>
      </c>
      <c r="J15" s="736" t="s">
        <v>347</v>
      </c>
      <c r="K15" s="733">
        <f>IF(J15="","",IF(J15="Leve",0.2,IF(J15="Menor",0.4,IF(J15="Moderado",0.6,IF(J15="Mayor",0.8,IF(J15="Catastrófico",1,))))))</f>
        <v>0.8</v>
      </c>
      <c r="L15" s="736" t="str">
        <f>IF(OR(AND(F15="Muy Baja",J15="Leve"),AND(F15="Muy Baja",J15="Menor"),AND(F15="Baja",J15="Leve")),"Bajo",IF(OR(AND(F15="Muy baja",J15="Moderado"),AND(F15="Baja",J15="Menor"),AND(F15="Baja",J15="Moderado"),AND(F15="Media",J15="Leve"),AND(F15="Media",J15="Menor"),AND(F15="Media",J15="Moderado"),AND(F15="Alta",J15="Leve"),AND(F15="Alta",J15="Menor")),"Moderado",IF(OR(AND(F15="Muy Baja",J15="Mayor"),AND(F15="Baja",J15="Mayor"),AND(F15="Media",J15="Mayor"),AND(F15="Alta",J15="Moderado"),AND(F15="Alta",J15="Mayor"),AND(F15="Muy Alta",J15="Leve"),AND(F15="Muy Alta",J15="Menor"),AND(F15="Muy Alta",J15="Moderado"),AND(F15="Muy Alta",J15="Mayor")),"Alto",IF(OR(AND(F15="Muy Baja",J15="Catastrófico"),AND(F15="Baja",J15="Catastrófico"),AND(F15="Media",J15="Catastrófico"),AND(F15="Alta",J15="Catastrófico"),AND(F15="Muy Alta",J15="Catastrófico")),"Extremo",""))))</f>
        <v>Alto</v>
      </c>
      <c r="M15" s="442">
        <v>1</v>
      </c>
      <c r="N15" s="408" t="s">
        <v>1450</v>
      </c>
      <c r="O15" s="442" t="str">
        <f t="shared" si="0"/>
        <v>Probabilidad</v>
      </c>
      <c r="P15" s="445" t="s">
        <v>79</v>
      </c>
      <c r="Q15" s="445" t="s">
        <v>80</v>
      </c>
      <c r="R15" s="443" t="str">
        <f t="shared" si="1"/>
        <v>30%</v>
      </c>
      <c r="S15" s="445" t="s">
        <v>93</v>
      </c>
      <c r="T15" s="445" t="s">
        <v>82</v>
      </c>
      <c r="U15" s="445" t="s">
        <v>83</v>
      </c>
      <c r="V15" s="446">
        <f>IFERROR(IF(O15="Probabilidad",(G15-(+G15*R15)),IF(O15="Impacto",G15,"")),"")</f>
        <v>0.56000000000000005</v>
      </c>
      <c r="W15" s="447" t="str">
        <f t="shared" si="2"/>
        <v>Media</v>
      </c>
      <c r="X15" s="443">
        <f t="shared" si="3"/>
        <v>0.56000000000000005</v>
      </c>
      <c r="Y15" s="447" t="str">
        <f t="shared" si="4"/>
        <v>Mayor</v>
      </c>
      <c r="Z15" s="443">
        <f>IFERROR(IF(O15="Impacto",(K15-(+K15*R15)),IF(O15="Probabilidad",K15,"")),"")</f>
        <v>0.8</v>
      </c>
      <c r="AA15" s="447" t="str">
        <f t="shared" si="5"/>
        <v>Alto</v>
      </c>
      <c r="AB15" s="740" t="s">
        <v>84</v>
      </c>
      <c r="AC15" s="289" t="s">
        <v>1453</v>
      </c>
      <c r="AD15" s="448">
        <v>1</v>
      </c>
      <c r="AE15" s="565" t="s">
        <v>1454</v>
      </c>
      <c r="AF15" s="565" t="s">
        <v>95</v>
      </c>
      <c r="AG15" s="449">
        <v>44562</v>
      </c>
      <c r="AH15" s="449">
        <v>44895</v>
      </c>
      <c r="AI15" s="450">
        <v>4</v>
      </c>
      <c r="AJ15" s="264" t="s">
        <v>1302</v>
      </c>
      <c r="AK15" s="265" t="s">
        <v>1303</v>
      </c>
      <c r="AL15" s="266" t="s">
        <v>1304</v>
      </c>
      <c r="AM15" s="264">
        <v>44685</v>
      </c>
      <c r="AN15" s="478" t="s">
        <v>1440</v>
      </c>
      <c r="AO15" s="267" t="s">
        <v>1623</v>
      </c>
      <c r="AP15" s="408" t="s">
        <v>1624</v>
      </c>
      <c r="AQ15" s="266" t="s">
        <v>1745</v>
      </c>
      <c r="AR15" s="267"/>
      <c r="AS15" s="265"/>
      <c r="AT15" s="267" t="s">
        <v>3021</v>
      </c>
      <c r="AU15" s="265" t="s">
        <v>3022</v>
      </c>
      <c r="AV15" s="266" t="s">
        <v>3023</v>
      </c>
      <c r="AW15" s="267"/>
      <c r="AX15" s="452"/>
      <c r="AY15" s="465"/>
      <c r="AZ15" s="465"/>
      <c r="BA15" s="466"/>
      <c r="BB15" s="466"/>
      <c r="BC15" s="466"/>
    </row>
    <row r="16" spans="1:55" ht="76.5">
      <c r="A16" s="724"/>
      <c r="B16" s="730"/>
      <c r="C16" s="730"/>
      <c r="D16" s="730"/>
      <c r="E16" s="730"/>
      <c r="F16" s="730"/>
      <c r="G16" s="730"/>
      <c r="H16" s="730"/>
      <c r="I16" s="730"/>
      <c r="J16" s="730"/>
      <c r="K16" s="730"/>
      <c r="L16" s="730"/>
      <c r="M16" s="455">
        <v>2</v>
      </c>
      <c r="N16" s="204" t="s">
        <v>1451</v>
      </c>
      <c r="O16" s="455" t="str">
        <f t="shared" si="0"/>
        <v>Probabilidad</v>
      </c>
      <c r="P16" s="456" t="s">
        <v>89</v>
      </c>
      <c r="Q16" s="456" t="s">
        <v>80</v>
      </c>
      <c r="R16" s="251" t="str">
        <f t="shared" si="1"/>
        <v>40%</v>
      </c>
      <c r="S16" s="456" t="s">
        <v>81</v>
      </c>
      <c r="T16" s="456" t="s">
        <v>82</v>
      </c>
      <c r="U16" s="456" t="s">
        <v>83</v>
      </c>
      <c r="V16" s="457">
        <f>IFERROR(IF(AND(O15="Probabilidad",O16="Probabilidad"),(X15-(+X15*R16)),IF(O16="Probabilidad",(G15-(+G15*R16)),IF(O16="Impacto",X15,""))),"")</f>
        <v>0.33600000000000002</v>
      </c>
      <c r="W16" s="479" t="str">
        <f t="shared" si="2"/>
        <v>Baja</v>
      </c>
      <c r="X16" s="480">
        <f t="shared" si="3"/>
        <v>0.33600000000000002</v>
      </c>
      <c r="Y16" s="479" t="str">
        <f t="shared" si="4"/>
        <v>Mayor</v>
      </c>
      <c r="Z16" s="480">
        <f>IFERROR(IF(AND(O15="Impacto",O16="Impacto"),(Z15-(+Z15*R16)),IF(O16="Impacto",($K$15-(+$K$15*R16)),IF(O16="Probabilidad",Z15,""))),"")</f>
        <v>0.8</v>
      </c>
      <c r="AA16" s="481" t="str">
        <f t="shared" si="5"/>
        <v>Alto</v>
      </c>
      <c r="AB16" s="730"/>
      <c r="AC16" s="183"/>
      <c r="AD16" s="459"/>
      <c r="AE16" s="460"/>
      <c r="AF16" s="460"/>
      <c r="AG16" s="461"/>
      <c r="AH16" s="461"/>
      <c r="AI16" s="462"/>
      <c r="AJ16" s="248"/>
      <c r="AK16" s="222"/>
      <c r="AL16" s="200"/>
      <c r="AM16" s="248"/>
      <c r="AN16" s="222"/>
      <c r="AO16" s="248"/>
      <c r="AP16" s="204"/>
      <c r="AQ16" s="200"/>
      <c r="AR16" s="248"/>
      <c r="AS16" s="222"/>
      <c r="AT16" s="248"/>
      <c r="AU16" s="222"/>
      <c r="AV16" s="200"/>
      <c r="AW16" s="248"/>
      <c r="AX16" s="464"/>
      <c r="AY16" s="465"/>
      <c r="AZ16" s="465"/>
      <c r="BA16" s="466"/>
      <c r="BB16" s="466"/>
      <c r="BC16" s="466"/>
    </row>
    <row r="17" spans="1:55" ht="51">
      <c r="A17" s="724"/>
      <c r="B17" s="730"/>
      <c r="C17" s="730"/>
      <c r="D17" s="730"/>
      <c r="E17" s="730"/>
      <c r="F17" s="730"/>
      <c r="G17" s="730"/>
      <c r="H17" s="730"/>
      <c r="I17" s="730"/>
      <c r="J17" s="730"/>
      <c r="K17" s="730"/>
      <c r="L17" s="730"/>
      <c r="M17" s="455">
        <v>3</v>
      </c>
      <c r="N17" s="204" t="s">
        <v>1452</v>
      </c>
      <c r="O17" s="455" t="str">
        <f t="shared" si="0"/>
        <v>Impacto</v>
      </c>
      <c r="P17" s="456" t="s">
        <v>92</v>
      </c>
      <c r="Q17" s="456" t="s">
        <v>80</v>
      </c>
      <c r="R17" s="251" t="str">
        <f t="shared" si="1"/>
        <v>25%</v>
      </c>
      <c r="S17" s="456" t="s">
        <v>93</v>
      </c>
      <c r="T17" s="456" t="s">
        <v>82</v>
      </c>
      <c r="U17" s="456" t="s">
        <v>83</v>
      </c>
      <c r="V17" s="457">
        <f>IFERROR(IF(AND(O16="Probabilidad",O17="Probabilidad"),(X16-(+X16*R17)),IF(O17="Probabilidad",(G16-(+G16*R17)),IF(O17="Impacto",X16,""))),"")</f>
        <v>0.33600000000000002</v>
      </c>
      <c r="W17" s="458" t="str">
        <f t="shared" si="2"/>
        <v>Baja</v>
      </c>
      <c r="X17" s="251">
        <f t="shared" si="3"/>
        <v>0.33600000000000002</v>
      </c>
      <c r="Y17" s="458" t="str">
        <f t="shared" si="4"/>
        <v>Moderado</v>
      </c>
      <c r="Z17" s="251">
        <f>IFERROR(IF(AND(O16="Impacto",O17="Impacto"),(Z16-(+Z16*R17)),IF(AND(O16="Probabilidad",O17="Impacto"),(Z15-(+Z15*R17)),IF(O17="Probabilidad",Z16,""))),"")</f>
        <v>0.60000000000000009</v>
      </c>
      <c r="AA17" s="458" t="str">
        <f t="shared" si="5"/>
        <v>Moderado</v>
      </c>
      <c r="AB17" s="730"/>
      <c r="AC17" s="183"/>
      <c r="AD17" s="459"/>
      <c r="AE17" s="460"/>
      <c r="AF17" s="460"/>
      <c r="AG17" s="461"/>
      <c r="AH17" s="461"/>
      <c r="AI17" s="462"/>
      <c r="AJ17" s="248"/>
      <c r="AK17" s="222"/>
      <c r="AL17" s="200"/>
      <c r="AM17" s="248"/>
      <c r="AN17" s="222"/>
      <c r="AO17" s="248"/>
      <c r="AP17" s="204"/>
      <c r="AQ17" s="200"/>
      <c r="AR17" s="248"/>
      <c r="AS17" s="222"/>
      <c r="AT17" s="248"/>
      <c r="AU17" s="222"/>
      <c r="AV17" s="200"/>
      <c r="AW17" s="248"/>
      <c r="AX17" s="464"/>
      <c r="AY17" s="465"/>
      <c r="AZ17" s="465"/>
      <c r="BA17" s="466"/>
      <c r="BB17" s="466"/>
      <c r="BC17" s="466"/>
    </row>
    <row r="18" spans="1:55">
      <c r="A18" s="724"/>
      <c r="B18" s="730"/>
      <c r="C18" s="730"/>
      <c r="D18" s="730"/>
      <c r="E18" s="730"/>
      <c r="F18" s="730"/>
      <c r="G18" s="730"/>
      <c r="H18" s="730"/>
      <c r="I18" s="730"/>
      <c r="J18" s="730"/>
      <c r="K18" s="730"/>
      <c r="L18" s="730"/>
      <c r="M18" s="455"/>
      <c r="N18" s="411"/>
      <c r="O18" s="455" t="str">
        <f t="shared" si="0"/>
        <v/>
      </c>
      <c r="P18" s="456"/>
      <c r="Q18" s="456"/>
      <c r="R18" s="251" t="str">
        <f t="shared" si="1"/>
        <v/>
      </c>
      <c r="S18" s="456"/>
      <c r="T18" s="456"/>
      <c r="U18" s="456"/>
      <c r="V18" s="457" t="str">
        <f>IFERROR(IF(AND(O17="Probabilidad",O18="Probabilidad"),(X17-(+X17*R18)),IF(O18="Probabilidad",(G15-(+G15*R18)),IF(O18="Impacto",X17,""))),"")</f>
        <v/>
      </c>
      <c r="W18" s="458" t="str">
        <f t="shared" si="2"/>
        <v/>
      </c>
      <c r="X18" s="251" t="str">
        <f t="shared" si="3"/>
        <v/>
      </c>
      <c r="Y18" s="458" t="str">
        <f t="shared" si="4"/>
        <v/>
      </c>
      <c r="Z18" s="251" t="str">
        <f>IFERROR(IF(AND(O17="Impacto",O18="Impacto"),(Z17-(+Z17*R18)),IF(AND(O17="Probabilidad",O18="Impacto"),(Z16-(+Z16*R18)),IF(O18="Probabilidad",Z17,""))),"")</f>
        <v/>
      </c>
      <c r="AA18" s="458" t="str">
        <f t="shared" si="5"/>
        <v/>
      </c>
      <c r="AB18" s="730"/>
      <c r="AC18" s="87"/>
      <c r="AD18" s="251"/>
      <c r="AE18" s="461"/>
      <c r="AF18" s="455"/>
      <c r="AG18" s="461"/>
      <c r="AH18" s="461"/>
      <c r="AI18" s="461"/>
      <c r="AJ18" s="248"/>
      <c r="AK18" s="222"/>
      <c r="AL18" s="200"/>
      <c r="AM18" s="248"/>
      <c r="AN18" s="222"/>
      <c r="AO18" s="248"/>
      <c r="AP18" s="204"/>
      <c r="AQ18" s="200"/>
      <c r="AR18" s="248"/>
      <c r="AS18" s="222"/>
      <c r="AT18" s="248"/>
      <c r="AU18" s="222"/>
      <c r="AV18" s="200"/>
      <c r="AW18" s="248"/>
      <c r="AX18" s="464"/>
      <c r="AY18" s="465"/>
      <c r="AZ18" s="465"/>
      <c r="BA18" s="466"/>
      <c r="BB18" s="466"/>
      <c r="BC18" s="466"/>
    </row>
    <row r="19" spans="1:55">
      <c r="A19" s="724"/>
      <c r="B19" s="730"/>
      <c r="C19" s="730"/>
      <c r="D19" s="730"/>
      <c r="E19" s="730"/>
      <c r="F19" s="730"/>
      <c r="G19" s="730"/>
      <c r="H19" s="730"/>
      <c r="I19" s="730"/>
      <c r="J19" s="730"/>
      <c r="K19" s="730"/>
      <c r="L19" s="730"/>
      <c r="M19" s="455"/>
      <c r="N19" s="411"/>
      <c r="O19" s="455" t="str">
        <f t="shared" si="0"/>
        <v/>
      </c>
      <c r="P19" s="456"/>
      <c r="Q19" s="456"/>
      <c r="R19" s="251" t="str">
        <f t="shared" si="1"/>
        <v/>
      </c>
      <c r="S19" s="456"/>
      <c r="T19" s="456"/>
      <c r="U19" s="456"/>
      <c r="V19" s="457" t="str">
        <f>IFERROR(IF(AND(O18="Probabilidad",O19="Probabilidad"),(X18-(+X18*R19)),IF(O19="Probabilidad",(G15-(+G15*R19)),IF(O19="Impacto",X18,""))),"")</f>
        <v/>
      </c>
      <c r="W19" s="458" t="str">
        <f t="shared" si="2"/>
        <v/>
      </c>
      <c r="X19" s="251" t="str">
        <f t="shared" si="3"/>
        <v/>
      </c>
      <c r="Y19" s="458" t="str">
        <f t="shared" si="4"/>
        <v/>
      </c>
      <c r="Z19" s="251" t="str">
        <f>IFERROR(IF(AND(O18="Impacto",O19="Impacto"),(Z18-(+Z18*R19)),IF(AND(O18="Probabilidad",O19="Impacto"),(Z17-(+Z17*R19)),IF(O19="Probabilidad",Z18,""))),"")</f>
        <v/>
      </c>
      <c r="AA19" s="458" t="str">
        <f t="shared" si="5"/>
        <v/>
      </c>
      <c r="AB19" s="730"/>
      <c r="AC19" s="87"/>
      <c r="AD19" s="251"/>
      <c r="AE19" s="461"/>
      <c r="AF19" s="455"/>
      <c r="AG19" s="461"/>
      <c r="AH19" s="461"/>
      <c r="AI19" s="461"/>
      <c r="AJ19" s="248"/>
      <c r="AK19" s="222"/>
      <c r="AL19" s="200"/>
      <c r="AM19" s="248"/>
      <c r="AN19" s="222"/>
      <c r="AO19" s="248"/>
      <c r="AP19" s="204"/>
      <c r="AQ19" s="200"/>
      <c r="AR19" s="248"/>
      <c r="AS19" s="222"/>
      <c r="AT19" s="248"/>
      <c r="AU19" s="222"/>
      <c r="AV19" s="200"/>
      <c r="AW19" s="248"/>
      <c r="AX19" s="464"/>
      <c r="AY19" s="465"/>
      <c r="AZ19" s="465"/>
      <c r="BA19" s="466"/>
      <c r="BB19" s="466"/>
      <c r="BC19" s="466"/>
    </row>
    <row r="20" spans="1:55" ht="13.5" thickBot="1">
      <c r="A20" s="725"/>
      <c r="B20" s="731"/>
      <c r="C20" s="731"/>
      <c r="D20" s="731"/>
      <c r="E20" s="731"/>
      <c r="F20" s="731"/>
      <c r="G20" s="731"/>
      <c r="H20" s="731"/>
      <c r="I20" s="731"/>
      <c r="J20" s="731"/>
      <c r="K20" s="731"/>
      <c r="L20" s="731"/>
      <c r="M20" s="467"/>
      <c r="N20" s="468"/>
      <c r="O20" s="467" t="str">
        <f t="shared" si="0"/>
        <v/>
      </c>
      <c r="P20" s="469"/>
      <c r="Q20" s="469"/>
      <c r="R20" s="470" t="str">
        <f t="shared" si="1"/>
        <v/>
      </c>
      <c r="S20" s="469"/>
      <c r="T20" s="469"/>
      <c r="U20" s="469"/>
      <c r="V20" s="471" t="str">
        <f>IFERROR(IF(AND(O19="Probabilidad",O20="Probabilidad"),(X19-(+X19*R20)),IF(O20="Probabilidad",(G15-(+G15*R20)),IF(O20="Impacto",X19,""))),"")</f>
        <v/>
      </c>
      <c r="W20" s="472" t="str">
        <f t="shared" si="2"/>
        <v/>
      </c>
      <c r="X20" s="470" t="str">
        <f t="shared" si="3"/>
        <v/>
      </c>
      <c r="Y20" s="472" t="str">
        <f t="shared" si="4"/>
        <v/>
      </c>
      <c r="Z20" s="470" t="str">
        <f>IFERROR(IF(AND(O19="Impacto",O20="Impacto"),(Z19-(+Z19*R20)),IF(AND(O19="Probabilidad",O20="Impacto"),(Z18-(+Z18*R20)),IF(O20="Probabilidad",Z19,""))),"")</f>
        <v/>
      </c>
      <c r="AA20" s="472" t="str">
        <f t="shared" si="5"/>
        <v/>
      </c>
      <c r="AB20" s="731"/>
      <c r="AC20" s="321"/>
      <c r="AD20" s="470"/>
      <c r="AE20" s="475"/>
      <c r="AF20" s="467"/>
      <c r="AG20" s="475"/>
      <c r="AH20" s="475"/>
      <c r="AI20" s="475"/>
      <c r="AJ20" s="268"/>
      <c r="AK20" s="269"/>
      <c r="AL20" s="270"/>
      <c r="AM20" s="268"/>
      <c r="AN20" s="269"/>
      <c r="AO20" s="268"/>
      <c r="AP20" s="410"/>
      <c r="AQ20" s="270"/>
      <c r="AR20" s="268"/>
      <c r="AS20" s="269"/>
      <c r="AT20" s="268"/>
      <c r="AU20" s="269"/>
      <c r="AV20" s="270"/>
      <c r="AW20" s="268"/>
      <c r="AX20" s="477"/>
      <c r="AY20" s="465"/>
      <c r="AZ20" s="465"/>
      <c r="BA20" s="466"/>
      <c r="BB20" s="466"/>
      <c r="BC20" s="466"/>
    </row>
    <row r="21" spans="1:55" ht="409.5">
      <c r="A21" s="732">
        <v>3</v>
      </c>
      <c r="B21" s="726" t="s">
        <v>8</v>
      </c>
      <c r="C21" s="729" t="s">
        <v>96</v>
      </c>
      <c r="D21" s="729" t="s">
        <v>76</v>
      </c>
      <c r="E21" s="729">
        <v>499</v>
      </c>
      <c r="F21" s="736" t="str">
        <f>IF(E21&lt;=0,"",IF(E21&lt;=2,"Muy Baja",IF(E21&lt;=24,"Baja",IF(E21&lt;=500,"Media",IF(E21&lt;=5000,"Alta","Muy Alta")))))</f>
        <v>Media</v>
      </c>
      <c r="G21" s="733">
        <f>IF(F21="","",IF(F21="Muy Baja",0.2,IF(F21="Baja",0.4,IF(F21="Media",0.6,IF(F21="Alta",0.8,IF(F21="Muy Alta",1,))))))</f>
        <v>0.6</v>
      </c>
      <c r="H21" s="733" t="s">
        <v>94</v>
      </c>
      <c r="I21" s="733" t="str">
        <f>IF(NOT(ISERROR(MATCH(H21,#REF!,0))),#REF!&amp;"Por favor no seleccionar los criterios de impacto(Afectación Económica o presupuestal y Pérdida Reputacional)",H21)</f>
        <v xml:space="preserve">     El riesgo afecta la imagen de de la entidad con efecto publicitario sostenido a nivel de sector administrativo, nivel departamental o municipal</v>
      </c>
      <c r="J21" s="736" t="s">
        <v>347</v>
      </c>
      <c r="K21" s="733">
        <f>IF(J21="","",IF(J21="Leve",0.2,IF(J21="Menor",0.4,IF(J21="Moderado",0.6,IF(J21="Mayor",0.8,IF(J21="Catastrófico",1,))))))</f>
        <v>0.8</v>
      </c>
      <c r="L21" s="736" t="str">
        <f>IF(OR(AND(F21="Muy Baja",J21="Leve"),AND(F21="Muy Baja",J21="Menor"),AND(F21="Baja",J21="Leve")),"Bajo",IF(OR(AND(F21="Muy baja",J21="Moderado"),AND(F21="Baja",J21="Menor"),AND(F21="Baja",J21="Moderado"),AND(F21="Media",J21="Leve"),AND(F21="Media",J21="Menor"),AND(F21="Media",J21="Moderado"),AND(F21="Alta",J21="Leve"),AND(F21="Alta",J21="Menor")),"Moderado",IF(OR(AND(F21="Muy Baja",J21="Mayor"),AND(F21="Baja",J21="Mayor"),AND(F21="Media",J21="Mayor"),AND(F21="Alta",J21="Moderado"),AND(F21="Alta",J21="Mayor"),AND(F21="Muy Alta",J21="Leve"),AND(F21="Muy Alta",J21="Menor"),AND(F21="Muy Alta",J21="Moderado"),AND(F21="Muy Alta",J21="Mayor")),"Alto",IF(OR(AND(F21="Muy Baja",J21="Catastrófico"),AND(F21="Baja",J21="Catastrófico"),AND(F21="Media",J21="Catastrófico"),AND(F21="Alta",J21="Catastrófico"),AND(F21="Muy Alta",J21="Catastrófico")),"Extremo",""))))</f>
        <v>Alto</v>
      </c>
      <c r="M21" s="442">
        <v>1</v>
      </c>
      <c r="N21" s="444" t="s">
        <v>97</v>
      </c>
      <c r="O21" s="442" t="str">
        <f t="shared" si="0"/>
        <v>Probabilidad</v>
      </c>
      <c r="P21" s="445" t="s">
        <v>89</v>
      </c>
      <c r="Q21" s="445" t="s">
        <v>80</v>
      </c>
      <c r="R21" s="443" t="str">
        <f t="shared" si="1"/>
        <v>40%</v>
      </c>
      <c r="S21" s="445" t="s">
        <v>81</v>
      </c>
      <c r="T21" s="445" t="s">
        <v>82</v>
      </c>
      <c r="U21" s="445" t="s">
        <v>83</v>
      </c>
      <c r="V21" s="446">
        <f>IFERROR(IF(O21="Probabilidad",(G21-(+G21*R21)),IF(O21="Impacto",G21,"")),"")</f>
        <v>0.36</v>
      </c>
      <c r="W21" s="447" t="str">
        <f t="shared" si="2"/>
        <v>Baja</v>
      </c>
      <c r="X21" s="443">
        <f t="shared" si="3"/>
        <v>0.36</v>
      </c>
      <c r="Y21" s="447" t="str">
        <f t="shared" si="4"/>
        <v>Mayor</v>
      </c>
      <c r="Z21" s="443">
        <f>IFERROR(IF(O21="Impacto",(K21-(+K21*R21)),IF(O21="Probabilidad",K21,"")),"")</f>
        <v>0.8</v>
      </c>
      <c r="AA21" s="447" t="str">
        <f t="shared" si="5"/>
        <v>Alto</v>
      </c>
      <c r="AB21" s="740" t="s">
        <v>84</v>
      </c>
      <c r="AC21" s="292" t="s">
        <v>98</v>
      </c>
      <c r="AD21" s="448">
        <v>1</v>
      </c>
      <c r="AE21" s="408" t="s">
        <v>99</v>
      </c>
      <c r="AF21" s="565" t="s">
        <v>100</v>
      </c>
      <c r="AG21" s="449">
        <v>44562</v>
      </c>
      <c r="AH21" s="449">
        <v>44895</v>
      </c>
      <c r="AI21" s="448">
        <v>1</v>
      </c>
      <c r="AJ21" s="264" t="s">
        <v>1305</v>
      </c>
      <c r="AK21" s="271" t="s">
        <v>1072</v>
      </c>
      <c r="AL21" s="272" t="s">
        <v>1022</v>
      </c>
      <c r="AM21" s="267">
        <v>44683</v>
      </c>
      <c r="AN21" s="478" t="s">
        <v>1440</v>
      </c>
      <c r="AO21" s="264" t="s">
        <v>1625</v>
      </c>
      <c r="AP21" s="408" t="s">
        <v>1626</v>
      </c>
      <c r="AQ21" s="272" t="s">
        <v>1546</v>
      </c>
      <c r="AR21" s="267"/>
      <c r="AS21" s="265"/>
      <c r="AT21" s="264" t="s">
        <v>2621</v>
      </c>
      <c r="AU21" s="265" t="s">
        <v>2958</v>
      </c>
      <c r="AV21" s="272" t="s">
        <v>2622</v>
      </c>
      <c r="AW21" s="267"/>
      <c r="AX21" s="452"/>
      <c r="AY21" s="465"/>
      <c r="AZ21" s="465"/>
      <c r="BA21" s="466"/>
      <c r="BB21" s="466"/>
      <c r="BC21" s="466"/>
    </row>
    <row r="22" spans="1:55" ht="127.5">
      <c r="A22" s="721"/>
      <c r="B22" s="727"/>
      <c r="C22" s="730"/>
      <c r="D22" s="730"/>
      <c r="E22" s="730"/>
      <c r="F22" s="730"/>
      <c r="G22" s="730"/>
      <c r="H22" s="730"/>
      <c r="I22" s="730"/>
      <c r="J22" s="730"/>
      <c r="K22" s="730"/>
      <c r="L22" s="730"/>
      <c r="M22" s="455">
        <v>2</v>
      </c>
      <c r="N22" s="411" t="s">
        <v>101</v>
      </c>
      <c r="O22" s="455" t="str">
        <f t="shared" si="0"/>
        <v>Impacto</v>
      </c>
      <c r="P22" s="456" t="s">
        <v>92</v>
      </c>
      <c r="Q22" s="456" t="s">
        <v>80</v>
      </c>
      <c r="R22" s="251" t="str">
        <f t="shared" si="1"/>
        <v>25%</v>
      </c>
      <c r="S22" s="456" t="s">
        <v>81</v>
      </c>
      <c r="T22" s="456" t="s">
        <v>82</v>
      </c>
      <c r="U22" s="456" t="s">
        <v>83</v>
      </c>
      <c r="V22" s="457">
        <f>IFERROR(IF(AND(O21="Probabilidad",O22="Probabilidad"),(X21-(+X21*R22)),IF(O22="Probabilidad",(G21-(+G21*R22)),IF(O22="Impacto",X21,""))),"")</f>
        <v>0.36</v>
      </c>
      <c r="W22" s="458" t="str">
        <f t="shared" si="2"/>
        <v>Baja</v>
      </c>
      <c r="X22" s="251">
        <f t="shared" si="3"/>
        <v>0.36</v>
      </c>
      <c r="Y22" s="458" t="str">
        <f t="shared" si="4"/>
        <v>Moderado</v>
      </c>
      <c r="Z22" s="251">
        <f>IFERROR(IF(AND(O21="Impacto",O22="Impacto"),(Z21-(+Z21*R22)),IF(O22="Impacto",($K$21-(+$K$21*R22)),IF(O22="Probabilidad",Z21,""))),"")</f>
        <v>0.60000000000000009</v>
      </c>
      <c r="AA22" s="458" t="str">
        <f t="shared" si="5"/>
        <v>Moderado</v>
      </c>
      <c r="AB22" s="730"/>
      <c r="AC22" s="183"/>
      <c r="AD22" s="482"/>
      <c r="AE22" s="455"/>
      <c r="AF22" s="455"/>
      <c r="AG22" s="461"/>
      <c r="AH22" s="461"/>
      <c r="AI22" s="483"/>
      <c r="AJ22" s="248"/>
      <c r="AK22" s="222"/>
      <c r="AL22" s="200"/>
      <c r="AM22" s="248"/>
      <c r="AN22" s="222"/>
      <c r="AO22" s="248"/>
      <c r="AP22" s="204"/>
      <c r="AQ22" s="200"/>
      <c r="AR22" s="248"/>
      <c r="AS22" s="222"/>
      <c r="AT22" s="248"/>
      <c r="AU22" s="222"/>
      <c r="AV22" s="200"/>
      <c r="AW22" s="248"/>
      <c r="AX22" s="464"/>
      <c r="AY22" s="465"/>
      <c r="AZ22" s="465"/>
      <c r="BA22" s="466"/>
      <c r="BB22" s="466"/>
      <c r="BC22" s="466"/>
    </row>
    <row r="23" spans="1:55">
      <c r="A23" s="721"/>
      <c r="B23" s="727"/>
      <c r="C23" s="730"/>
      <c r="D23" s="730"/>
      <c r="E23" s="730"/>
      <c r="F23" s="730"/>
      <c r="G23" s="730"/>
      <c r="H23" s="730"/>
      <c r="I23" s="730"/>
      <c r="J23" s="730"/>
      <c r="K23" s="730"/>
      <c r="L23" s="730"/>
      <c r="M23" s="455"/>
      <c r="N23" s="411"/>
      <c r="O23" s="455" t="str">
        <f t="shared" si="0"/>
        <v/>
      </c>
      <c r="P23" s="456"/>
      <c r="Q23" s="456"/>
      <c r="R23" s="251" t="str">
        <f t="shared" si="1"/>
        <v/>
      </c>
      <c r="S23" s="456"/>
      <c r="T23" s="456"/>
      <c r="U23" s="456"/>
      <c r="V23" s="457" t="str">
        <f>IFERROR(IF(AND(O22="Probabilidad",O23="Probabilidad"),(X22-(+X22*R23)),IF(O23="Probabilidad",(G21-(+G21*R23)),IF(O23="Impacto",X22,""))),"")</f>
        <v/>
      </c>
      <c r="W23" s="458" t="str">
        <f t="shared" si="2"/>
        <v/>
      </c>
      <c r="X23" s="251" t="str">
        <f t="shared" si="3"/>
        <v/>
      </c>
      <c r="Y23" s="458" t="str">
        <f t="shared" si="4"/>
        <v/>
      </c>
      <c r="Z23" s="251" t="str">
        <f>IFERROR(IF(AND(O22="Impacto",O23="Impacto"),(Z22-(+Z22*R23)),IF(AND(O22="Probabilidad",O23="Impacto"),(Z21-(+Z21*R23)),IF(O23="Probabilidad",Z22,""))),"")</f>
        <v/>
      </c>
      <c r="AA23" s="458" t="str">
        <f t="shared" si="5"/>
        <v/>
      </c>
      <c r="AB23" s="730"/>
      <c r="AC23" s="87"/>
      <c r="AD23" s="251"/>
      <c r="AE23" s="461"/>
      <c r="AF23" s="455"/>
      <c r="AG23" s="461"/>
      <c r="AH23" s="461"/>
      <c r="AI23" s="461"/>
      <c r="AJ23" s="248"/>
      <c r="AK23" s="222"/>
      <c r="AL23" s="200"/>
      <c r="AM23" s="248"/>
      <c r="AN23" s="222"/>
      <c r="AO23" s="248"/>
      <c r="AP23" s="204"/>
      <c r="AQ23" s="200"/>
      <c r="AR23" s="248"/>
      <c r="AS23" s="222"/>
      <c r="AT23" s="248"/>
      <c r="AU23" s="222"/>
      <c r="AV23" s="200"/>
      <c r="AW23" s="248"/>
      <c r="AX23" s="464"/>
      <c r="AY23" s="465"/>
      <c r="AZ23" s="465"/>
      <c r="BA23" s="466"/>
      <c r="BB23" s="466"/>
      <c r="BC23" s="466"/>
    </row>
    <row r="24" spans="1:55">
      <c r="A24" s="721"/>
      <c r="B24" s="727"/>
      <c r="C24" s="730"/>
      <c r="D24" s="730"/>
      <c r="E24" s="730"/>
      <c r="F24" s="730"/>
      <c r="G24" s="730"/>
      <c r="H24" s="730"/>
      <c r="I24" s="730"/>
      <c r="J24" s="730"/>
      <c r="K24" s="730"/>
      <c r="L24" s="730"/>
      <c r="M24" s="455"/>
      <c r="N24" s="411"/>
      <c r="O24" s="455" t="str">
        <f t="shared" si="0"/>
        <v/>
      </c>
      <c r="P24" s="456"/>
      <c r="Q24" s="456"/>
      <c r="R24" s="251" t="str">
        <f t="shared" si="1"/>
        <v/>
      </c>
      <c r="S24" s="456"/>
      <c r="T24" s="456"/>
      <c r="U24" s="456"/>
      <c r="V24" s="457" t="str">
        <f>IFERROR(IF(AND(O23="Probabilidad",O24="Probabilidad"),(X23-(+X23*R24)),IF(O24="Probabilidad",(G21-(+G21*R24)),IF(O24="Impacto",X23,""))),"")</f>
        <v/>
      </c>
      <c r="W24" s="458" t="str">
        <f t="shared" si="2"/>
        <v/>
      </c>
      <c r="X24" s="251" t="str">
        <f t="shared" si="3"/>
        <v/>
      </c>
      <c r="Y24" s="458" t="str">
        <f t="shared" si="4"/>
        <v/>
      </c>
      <c r="Z24" s="251" t="str">
        <f>IFERROR(IF(AND(O23="Impacto",O24="Impacto"),(Z23-(+Z23*R24)),IF(AND(O23="Probabilidad",O24="Impacto"),(Z22-(+Z22*R24)),IF(O24="Probabilidad",Z23,""))),"")</f>
        <v/>
      </c>
      <c r="AA24" s="458" t="str">
        <f t="shared" si="5"/>
        <v/>
      </c>
      <c r="AB24" s="730"/>
      <c r="AC24" s="87"/>
      <c r="AD24" s="251"/>
      <c r="AE24" s="461"/>
      <c r="AF24" s="455"/>
      <c r="AG24" s="461"/>
      <c r="AH24" s="461"/>
      <c r="AI24" s="461"/>
      <c r="AJ24" s="248"/>
      <c r="AK24" s="222"/>
      <c r="AL24" s="200"/>
      <c r="AM24" s="248"/>
      <c r="AN24" s="222"/>
      <c r="AO24" s="248"/>
      <c r="AP24" s="204"/>
      <c r="AQ24" s="200"/>
      <c r="AR24" s="248"/>
      <c r="AS24" s="222"/>
      <c r="AT24" s="248"/>
      <c r="AU24" s="222"/>
      <c r="AV24" s="200"/>
      <c r="AW24" s="248"/>
      <c r="AX24" s="464"/>
      <c r="AY24" s="465"/>
      <c r="AZ24" s="465"/>
      <c r="BA24" s="466"/>
      <c r="BB24" s="466"/>
      <c r="BC24" s="466"/>
    </row>
    <row r="25" spans="1:55">
      <c r="A25" s="721"/>
      <c r="B25" s="727"/>
      <c r="C25" s="730"/>
      <c r="D25" s="730"/>
      <c r="E25" s="730"/>
      <c r="F25" s="730"/>
      <c r="G25" s="730"/>
      <c r="H25" s="730"/>
      <c r="I25" s="730"/>
      <c r="J25" s="730"/>
      <c r="K25" s="730"/>
      <c r="L25" s="730"/>
      <c r="M25" s="455"/>
      <c r="N25" s="411"/>
      <c r="O25" s="455" t="str">
        <f t="shared" si="0"/>
        <v/>
      </c>
      <c r="P25" s="456"/>
      <c r="Q25" s="456"/>
      <c r="R25" s="251" t="str">
        <f t="shared" si="1"/>
        <v/>
      </c>
      <c r="S25" s="456"/>
      <c r="T25" s="456"/>
      <c r="U25" s="456"/>
      <c r="V25" s="457" t="str">
        <f>IFERROR(IF(AND(O24="Probabilidad",O25="Probabilidad"),(X24-(+X24*R25)),IF(O25="Probabilidad",(G21-(+G21*R25)),IF(O25="Impacto",X24,""))),"")</f>
        <v/>
      </c>
      <c r="W25" s="458" t="str">
        <f t="shared" si="2"/>
        <v/>
      </c>
      <c r="X25" s="251" t="str">
        <f t="shared" si="3"/>
        <v/>
      </c>
      <c r="Y25" s="458" t="str">
        <f t="shared" si="4"/>
        <v/>
      </c>
      <c r="Z25" s="251" t="str">
        <f>IFERROR(IF(AND(O24="Impacto",O25="Impacto"),(Z24-(+Z24*R25)),IF(AND(O24="Probabilidad",O25="Impacto"),(Z23-(+Z23*R25)),IF(O25="Probabilidad",Z24,""))),"")</f>
        <v/>
      </c>
      <c r="AA25" s="458" t="str">
        <f t="shared" si="5"/>
        <v/>
      </c>
      <c r="AB25" s="730"/>
      <c r="AC25" s="87"/>
      <c r="AD25" s="251"/>
      <c r="AE25" s="461"/>
      <c r="AF25" s="455"/>
      <c r="AG25" s="461"/>
      <c r="AH25" s="461"/>
      <c r="AI25" s="461"/>
      <c r="AJ25" s="248"/>
      <c r="AK25" s="222"/>
      <c r="AL25" s="200"/>
      <c r="AM25" s="248"/>
      <c r="AN25" s="222"/>
      <c r="AO25" s="248"/>
      <c r="AP25" s="204"/>
      <c r="AQ25" s="200"/>
      <c r="AR25" s="248"/>
      <c r="AS25" s="222"/>
      <c r="AT25" s="248"/>
      <c r="AU25" s="222"/>
      <c r="AV25" s="200"/>
      <c r="AW25" s="248"/>
      <c r="AX25" s="464"/>
      <c r="AY25" s="465"/>
      <c r="AZ25" s="465"/>
      <c r="BA25" s="466"/>
      <c r="BB25" s="466"/>
      <c r="BC25" s="466"/>
    </row>
    <row r="26" spans="1:55" ht="13.5" thickBot="1">
      <c r="A26" s="722"/>
      <c r="B26" s="728"/>
      <c r="C26" s="731"/>
      <c r="D26" s="731"/>
      <c r="E26" s="731"/>
      <c r="F26" s="731"/>
      <c r="G26" s="731"/>
      <c r="H26" s="731"/>
      <c r="I26" s="731"/>
      <c r="J26" s="731"/>
      <c r="K26" s="731"/>
      <c r="L26" s="731"/>
      <c r="M26" s="467"/>
      <c r="N26" s="468"/>
      <c r="O26" s="467" t="str">
        <f t="shared" si="0"/>
        <v/>
      </c>
      <c r="P26" s="469"/>
      <c r="Q26" s="469"/>
      <c r="R26" s="470" t="str">
        <f t="shared" si="1"/>
        <v/>
      </c>
      <c r="S26" s="469"/>
      <c r="T26" s="469"/>
      <c r="U26" s="469"/>
      <c r="V26" s="471" t="str">
        <f>IFERROR(IF(AND(O25="Probabilidad",O26="Probabilidad"),(X25-(+X25*R26)),IF(O26="Probabilidad",(G21-(+G21*R26)),IF(O26="Impacto",X25,""))),"")</f>
        <v/>
      </c>
      <c r="W26" s="472" t="str">
        <f t="shared" si="2"/>
        <v/>
      </c>
      <c r="X26" s="470" t="str">
        <f t="shared" si="3"/>
        <v/>
      </c>
      <c r="Y26" s="472" t="str">
        <f t="shared" si="4"/>
        <v/>
      </c>
      <c r="Z26" s="470" t="str">
        <f>IFERROR(IF(AND(O25="Impacto",O26="Impacto"),(Z25-(+Z25*R26)),IF(AND(O25="Probabilidad",O26="Impacto"),(Z24-(+Z24*R26)),IF(O26="Probabilidad",Z25,""))),"")</f>
        <v/>
      </c>
      <c r="AA26" s="472" t="str">
        <f t="shared" si="5"/>
        <v/>
      </c>
      <c r="AB26" s="731"/>
      <c r="AC26" s="321"/>
      <c r="AD26" s="470"/>
      <c r="AE26" s="475"/>
      <c r="AF26" s="467"/>
      <c r="AG26" s="475"/>
      <c r="AH26" s="475"/>
      <c r="AI26" s="475"/>
      <c r="AJ26" s="268"/>
      <c r="AK26" s="269"/>
      <c r="AL26" s="270"/>
      <c r="AM26" s="268"/>
      <c r="AN26" s="269"/>
      <c r="AO26" s="268"/>
      <c r="AP26" s="410"/>
      <c r="AQ26" s="270"/>
      <c r="AR26" s="268"/>
      <c r="AS26" s="269"/>
      <c r="AT26" s="268"/>
      <c r="AU26" s="269"/>
      <c r="AV26" s="270"/>
      <c r="AW26" s="268"/>
      <c r="AX26" s="477"/>
      <c r="AY26" s="465"/>
      <c r="AZ26" s="465"/>
      <c r="BA26" s="466"/>
      <c r="BB26" s="466"/>
      <c r="BC26" s="466"/>
    </row>
    <row r="27" spans="1:55" ht="216.75">
      <c r="A27" s="732">
        <v>4</v>
      </c>
      <c r="B27" s="726" t="s">
        <v>8</v>
      </c>
      <c r="C27" s="729" t="s">
        <v>102</v>
      </c>
      <c r="D27" s="729" t="s">
        <v>76</v>
      </c>
      <c r="E27" s="729">
        <v>450</v>
      </c>
      <c r="F27" s="736" t="str">
        <f>IF(E27&lt;=0,"",IF(E27&lt;=2,"Muy Baja",IF(E27&lt;=24,"Baja",IF(E27&lt;=500,"Media",IF(E27&lt;=5000,"Alta","Muy Alta")))))</f>
        <v>Media</v>
      </c>
      <c r="G27" s="733">
        <f>IF(F27="","",IF(F27="Muy Baja",0.2,IF(F27="Baja",0.4,IF(F27="Media",0.6,IF(F27="Alta",0.8,IF(F27="Muy Alta",1,))))))</f>
        <v>0.6</v>
      </c>
      <c r="H27" s="733" t="s">
        <v>103</v>
      </c>
      <c r="I27" s="733" t="str">
        <f>IF(NOT(ISERROR(MATCH(H27,#REF!,0))),#REF!&amp;"Por favor no seleccionar los criterios de impacto(Afectación Económica o presupuestal y Pérdida Reputacional)",H27)</f>
        <v xml:space="preserve">     El riesgo afecta la imagen de la entidad a nivel nacional, con efecto publicitarios sostenible a nivel país</v>
      </c>
      <c r="J27" s="736" t="s">
        <v>348</v>
      </c>
      <c r="K27" s="733">
        <f>IF(J27="","",IF(J27="Leve",0.2,IF(J27="Menor",0.4,IF(J27="Moderado",0.6,IF(J27="Mayor",0.8,IF(J27="Catastrófico",1,))))))</f>
        <v>1</v>
      </c>
      <c r="L27" s="736" t="str">
        <f>IF(OR(AND(F27="Muy Baja",J27="Leve"),AND(F27="Muy Baja",J27="Menor"),AND(F27="Baja",J27="Leve")),"Bajo",IF(OR(AND(F27="Muy baja",J27="Moderado"),AND(F27="Baja",J27="Menor"),AND(F27="Baja",J27="Moderado"),AND(F27="Media",J27="Leve"),AND(F27="Media",J27="Menor"),AND(F27="Media",J27="Moderado"),AND(F27="Alta",J27="Leve"),AND(F27="Alta",J27="Menor")),"Moderado",IF(OR(AND(F27="Muy Baja",J27="Mayor"),AND(F27="Baja",J27="Mayor"),AND(F27="Media",J27="Mayor"),AND(F27="Alta",J27="Moderado"),AND(F27="Alta",J27="Mayor"),AND(F27="Muy Alta",J27="Leve"),AND(F27="Muy Alta",J27="Menor"),AND(F27="Muy Alta",J27="Moderado"),AND(F27="Muy Alta",J27="Mayor")),"Alto",IF(OR(AND(F27="Muy Baja",J27="Catastrófico"),AND(F27="Baja",J27="Catastrófico"),AND(F27="Media",J27="Catastrófico"),AND(F27="Alta",J27="Catastrófico"),AND(F27="Muy Alta",J27="Catastrófico")),"Extremo",""))))</f>
        <v>Extremo</v>
      </c>
      <c r="M27" s="442">
        <v>1</v>
      </c>
      <c r="N27" s="444" t="s">
        <v>104</v>
      </c>
      <c r="O27" s="442" t="str">
        <f t="shared" si="0"/>
        <v>Probabilidad</v>
      </c>
      <c r="P27" s="445" t="s">
        <v>79</v>
      </c>
      <c r="Q27" s="445" t="s">
        <v>80</v>
      </c>
      <c r="R27" s="443" t="str">
        <f t="shared" si="1"/>
        <v>30%</v>
      </c>
      <c r="S27" s="445" t="s">
        <v>81</v>
      </c>
      <c r="T27" s="445" t="s">
        <v>82</v>
      </c>
      <c r="U27" s="445" t="s">
        <v>83</v>
      </c>
      <c r="V27" s="484">
        <f>IFERROR(IF(O27="Probabilidad",(G27-(+G27*R27)),IF(O27="Impacto",G27,"")),"")</f>
        <v>0.42</v>
      </c>
      <c r="W27" s="447" t="str">
        <f t="shared" si="2"/>
        <v>Media</v>
      </c>
      <c r="X27" s="443">
        <f t="shared" si="3"/>
        <v>0.42</v>
      </c>
      <c r="Y27" s="447" t="str">
        <f t="shared" si="4"/>
        <v>Catastrófico</v>
      </c>
      <c r="Z27" s="443">
        <f>IFERROR(IF(O27="Impacto",(K27-(+K27*R27)),IF(O27="Probabilidad",K27,"")),"")</f>
        <v>1</v>
      </c>
      <c r="AA27" s="447" t="str">
        <f t="shared" si="5"/>
        <v>Extremo</v>
      </c>
      <c r="AB27" s="740" t="s">
        <v>84</v>
      </c>
      <c r="AC27" s="289" t="s">
        <v>105</v>
      </c>
      <c r="AD27" s="448">
        <v>0.4</v>
      </c>
      <c r="AE27" s="565" t="s">
        <v>106</v>
      </c>
      <c r="AF27" s="565" t="s">
        <v>107</v>
      </c>
      <c r="AG27" s="449">
        <v>44562</v>
      </c>
      <c r="AH27" s="449">
        <v>44895</v>
      </c>
      <c r="AI27" s="450">
        <v>2</v>
      </c>
      <c r="AJ27" s="264" t="s">
        <v>1306</v>
      </c>
      <c r="AK27" s="265" t="s">
        <v>1307</v>
      </c>
      <c r="AL27" s="266" t="s">
        <v>1308</v>
      </c>
      <c r="AM27" s="267">
        <v>44683</v>
      </c>
      <c r="AN27" s="478" t="s">
        <v>1440</v>
      </c>
      <c r="AO27" s="267" t="s">
        <v>1627</v>
      </c>
      <c r="AP27" s="408" t="s">
        <v>1628</v>
      </c>
      <c r="AQ27" s="274" t="s">
        <v>1629</v>
      </c>
      <c r="AR27" s="267"/>
      <c r="AS27" s="265"/>
      <c r="AT27" s="264" t="s">
        <v>2626</v>
      </c>
      <c r="AU27" s="265" t="s">
        <v>2623</v>
      </c>
      <c r="AV27" s="274" t="s">
        <v>1629</v>
      </c>
      <c r="AW27" s="267"/>
      <c r="AX27" s="452"/>
      <c r="AY27" s="465"/>
      <c r="AZ27" s="465"/>
      <c r="BA27" s="466"/>
      <c r="BB27" s="466"/>
      <c r="BC27" s="466"/>
    </row>
    <row r="28" spans="1:55" ht="191.25">
      <c r="A28" s="721"/>
      <c r="B28" s="727"/>
      <c r="C28" s="730"/>
      <c r="D28" s="730"/>
      <c r="E28" s="730"/>
      <c r="F28" s="730"/>
      <c r="G28" s="730"/>
      <c r="H28" s="730"/>
      <c r="I28" s="730"/>
      <c r="J28" s="730"/>
      <c r="K28" s="730"/>
      <c r="L28" s="730"/>
      <c r="M28" s="455">
        <v>2</v>
      </c>
      <c r="N28" s="411" t="s">
        <v>108</v>
      </c>
      <c r="O28" s="455" t="str">
        <f t="shared" si="0"/>
        <v>Probabilidad</v>
      </c>
      <c r="P28" s="456" t="s">
        <v>89</v>
      </c>
      <c r="Q28" s="456" t="s">
        <v>80</v>
      </c>
      <c r="R28" s="251" t="str">
        <f t="shared" si="1"/>
        <v>40%</v>
      </c>
      <c r="S28" s="456" t="s">
        <v>81</v>
      </c>
      <c r="T28" s="456" t="s">
        <v>82</v>
      </c>
      <c r="U28" s="456" t="s">
        <v>83</v>
      </c>
      <c r="V28" s="457">
        <f>IFERROR(IF(AND(O27="Probabilidad",O28="Probabilidad"),(X27-(+X27*R28)),IF(O28="Probabilidad",(G27-(+G27*R28)),IF(O28="Impacto",X27,""))),"")</f>
        <v>0.252</v>
      </c>
      <c r="W28" s="458" t="str">
        <f t="shared" si="2"/>
        <v>Baja</v>
      </c>
      <c r="X28" s="251">
        <f t="shared" si="3"/>
        <v>0.252</v>
      </c>
      <c r="Y28" s="458" t="str">
        <f t="shared" si="4"/>
        <v>Catastrófico</v>
      </c>
      <c r="Z28" s="251">
        <f>IFERROR(IF(AND(O27="Impacto",O28="Impacto"),(Z27-(+Z27*R28)),IF(O28="Impacto",($K$27-(+$K$27*R28)),IF(O28="Probabilidad",Z27,""))),"")</f>
        <v>1</v>
      </c>
      <c r="AA28" s="458" t="str">
        <f t="shared" si="5"/>
        <v>Extremo</v>
      </c>
      <c r="AB28" s="730"/>
      <c r="AC28" s="183" t="s">
        <v>109</v>
      </c>
      <c r="AD28" s="459">
        <v>0.6</v>
      </c>
      <c r="AE28" s="460" t="s">
        <v>110</v>
      </c>
      <c r="AF28" s="460" t="s">
        <v>107</v>
      </c>
      <c r="AG28" s="461">
        <v>44562</v>
      </c>
      <c r="AH28" s="461">
        <v>44895</v>
      </c>
      <c r="AI28" s="462">
        <v>1</v>
      </c>
      <c r="AJ28" s="208" t="s">
        <v>1306</v>
      </c>
      <c r="AK28" s="222" t="s">
        <v>1309</v>
      </c>
      <c r="AL28" s="200" t="s">
        <v>1308</v>
      </c>
      <c r="AM28" s="248">
        <v>44683</v>
      </c>
      <c r="AN28" s="485" t="s">
        <v>1440</v>
      </c>
      <c r="AO28" s="248" t="s">
        <v>1627</v>
      </c>
      <c r="AP28" s="204" t="s">
        <v>1547</v>
      </c>
      <c r="AQ28" s="200" t="s">
        <v>1629</v>
      </c>
      <c r="AR28" s="248"/>
      <c r="AS28" s="222"/>
      <c r="AT28" s="264" t="s">
        <v>2626</v>
      </c>
      <c r="AU28" s="222" t="s">
        <v>2624</v>
      </c>
      <c r="AV28" s="569" t="s">
        <v>2625</v>
      </c>
      <c r="AW28" s="248"/>
      <c r="AX28" s="464"/>
      <c r="AY28" s="465"/>
      <c r="AZ28" s="465"/>
      <c r="BA28" s="466"/>
      <c r="BB28" s="466"/>
      <c r="BC28" s="466"/>
    </row>
    <row r="29" spans="1:55" ht="89.25">
      <c r="A29" s="721"/>
      <c r="B29" s="727"/>
      <c r="C29" s="730"/>
      <c r="D29" s="730"/>
      <c r="E29" s="730"/>
      <c r="F29" s="730"/>
      <c r="G29" s="730"/>
      <c r="H29" s="730"/>
      <c r="I29" s="730"/>
      <c r="J29" s="730"/>
      <c r="K29" s="730"/>
      <c r="L29" s="730"/>
      <c r="M29" s="455">
        <v>3</v>
      </c>
      <c r="N29" s="411" t="s">
        <v>111</v>
      </c>
      <c r="O29" s="455" t="str">
        <f t="shared" si="0"/>
        <v>Impacto</v>
      </c>
      <c r="P29" s="456" t="s">
        <v>92</v>
      </c>
      <c r="Q29" s="456" t="s">
        <v>80</v>
      </c>
      <c r="R29" s="251" t="str">
        <f t="shared" si="1"/>
        <v>25%</v>
      </c>
      <c r="S29" s="456" t="s">
        <v>93</v>
      </c>
      <c r="T29" s="456" t="s">
        <v>82</v>
      </c>
      <c r="U29" s="456" t="s">
        <v>83</v>
      </c>
      <c r="V29" s="457">
        <f>IFERROR(IF(AND(O28="Probabilidad",O29="Probabilidad"),(X28-(+X28*R29)),IF(O29="Probabilidad",(G27-(+G27*R29)),IF(O29="Impacto",X28,""))),"")</f>
        <v>0.252</v>
      </c>
      <c r="W29" s="458" t="str">
        <f t="shared" si="2"/>
        <v>Baja</v>
      </c>
      <c r="X29" s="251">
        <f t="shared" si="3"/>
        <v>0.252</v>
      </c>
      <c r="Y29" s="458" t="str">
        <f t="shared" si="4"/>
        <v>Mayor</v>
      </c>
      <c r="Z29" s="251">
        <f>IFERROR(IF(AND(O28="Impacto",O29="Impacto"),(Z28-(+Z28*R29)),IF(AND(O28="Probabilidad",O29="Impacto"),(Z27-(+Z27*R29)),IF(O29="Probabilidad",Z28,""))),"")</f>
        <v>0.75</v>
      </c>
      <c r="AA29" s="458" t="str">
        <f t="shared" si="5"/>
        <v>Alto</v>
      </c>
      <c r="AB29" s="730"/>
      <c r="AC29" s="87"/>
      <c r="AD29" s="251"/>
      <c r="AE29" s="461"/>
      <c r="AF29" s="455"/>
      <c r="AG29" s="461"/>
      <c r="AH29" s="461"/>
      <c r="AI29" s="461"/>
      <c r="AJ29" s="248"/>
      <c r="AK29" s="222"/>
      <c r="AL29" s="200"/>
      <c r="AM29" s="248"/>
      <c r="AN29" s="222"/>
      <c r="AO29" s="248"/>
      <c r="AP29" s="204"/>
      <c r="AQ29" s="200"/>
      <c r="AR29" s="248"/>
      <c r="AS29" s="222"/>
      <c r="AT29" s="248"/>
      <c r="AU29" s="222"/>
      <c r="AV29" s="200"/>
      <c r="AW29" s="248"/>
      <c r="AX29" s="464"/>
      <c r="AY29" s="465"/>
      <c r="AZ29" s="465"/>
      <c r="BA29" s="466"/>
      <c r="BB29" s="466"/>
      <c r="BC29" s="466"/>
    </row>
    <row r="30" spans="1:55">
      <c r="A30" s="721"/>
      <c r="B30" s="727"/>
      <c r="C30" s="730"/>
      <c r="D30" s="730"/>
      <c r="E30" s="730"/>
      <c r="F30" s="730"/>
      <c r="G30" s="730"/>
      <c r="H30" s="730"/>
      <c r="I30" s="730"/>
      <c r="J30" s="730"/>
      <c r="K30" s="730"/>
      <c r="L30" s="730"/>
      <c r="M30" s="455"/>
      <c r="N30" s="411"/>
      <c r="O30" s="455" t="str">
        <f t="shared" si="0"/>
        <v/>
      </c>
      <c r="P30" s="456"/>
      <c r="Q30" s="456"/>
      <c r="R30" s="251" t="str">
        <f t="shared" si="1"/>
        <v/>
      </c>
      <c r="S30" s="456"/>
      <c r="T30" s="456"/>
      <c r="U30" s="456"/>
      <c r="V30" s="457" t="str">
        <f>IFERROR(IF(AND(O29="Probabilidad",O30="Probabilidad"),(X29-(+X29*R30)),IF(O30="Probabilidad",(G27-(+G27*R30)),IF(O30="Impacto",X29,""))),"")</f>
        <v/>
      </c>
      <c r="W30" s="458" t="str">
        <f t="shared" si="2"/>
        <v/>
      </c>
      <c r="X30" s="251" t="str">
        <f t="shared" si="3"/>
        <v/>
      </c>
      <c r="Y30" s="458" t="str">
        <f t="shared" si="4"/>
        <v/>
      </c>
      <c r="Z30" s="251" t="str">
        <f>IFERROR(IF(AND(O29="Impacto",O30="Impacto"),(Z29-(+Z29*R30)),IF(AND(O29="Probabilidad",O30="Impacto"),(Z28-(+Z28*R30)),IF(O30="Probabilidad",Z29,""))),"")</f>
        <v/>
      </c>
      <c r="AA30" s="458" t="str">
        <f t="shared" si="5"/>
        <v/>
      </c>
      <c r="AB30" s="730"/>
      <c r="AC30" s="87"/>
      <c r="AD30" s="251"/>
      <c r="AE30" s="461"/>
      <c r="AF30" s="455"/>
      <c r="AG30" s="461"/>
      <c r="AH30" s="461"/>
      <c r="AI30" s="461"/>
      <c r="AJ30" s="248"/>
      <c r="AK30" s="222"/>
      <c r="AL30" s="200"/>
      <c r="AM30" s="248"/>
      <c r="AN30" s="222"/>
      <c r="AO30" s="248"/>
      <c r="AP30" s="204"/>
      <c r="AQ30" s="200"/>
      <c r="AR30" s="248"/>
      <c r="AS30" s="222"/>
      <c r="AT30" s="248"/>
      <c r="AU30" s="222"/>
      <c r="AV30" s="200"/>
      <c r="AW30" s="248"/>
      <c r="AX30" s="464"/>
      <c r="AY30" s="465"/>
      <c r="AZ30" s="465"/>
      <c r="BA30" s="466"/>
      <c r="BB30" s="466"/>
      <c r="BC30" s="466"/>
    </row>
    <row r="31" spans="1:55">
      <c r="A31" s="721"/>
      <c r="B31" s="727"/>
      <c r="C31" s="730"/>
      <c r="D31" s="730"/>
      <c r="E31" s="730"/>
      <c r="F31" s="730"/>
      <c r="G31" s="730"/>
      <c r="H31" s="730"/>
      <c r="I31" s="730"/>
      <c r="J31" s="730"/>
      <c r="K31" s="730"/>
      <c r="L31" s="730"/>
      <c r="M31" s="455"/>
      <c r="N31" s="411"/>
      <c r="O31" s="455" t="str">
        <f t="shared" si="0"/>
        <v/>
      </c>
      <c r="P31" s="456"/>
      <c r="Q31" s="456"/>
      <c r="R31" s="251" t="str">
        <f t="shared" si="1"/>
        <v/>
      </c>
      <c r="S31" s="456"/>
      <c r="T31" s="456"/>
      <c r="U31" s="456"/>
      <c r="V31" s="457" t="str">
        <f>IFERROR(IF(AND(O30="Probabilidad",O31="Probabilidad"),(X30-(+X30*R31)),IF(O31="Probabilidad",(G27-(+G27*R31)),IF(O31="Impacto",X30,""))),"")</f>
        <v/>
      </c>
      <c r="W31" s="458" t="str">
        <f t="shared" si="2"/>
        <v/>
      </c>
      <c r="X31" s="251" t="str">
        <f t="shared" si="3"/>
        <v/>
      </c>
      <c r="Y31" s="458" t="str">
        <f t="shared" si="4"/>
        <v/>
      </c>
      <c r="Z31" s="251" t="str">
        <f>IFERROR(IF(AND(O30="Impacto",O31="Impacto"),(Z30-(+Z30*R31)),IF(AND(O30="Probabilidad",O31="Impacto"),(Z29-(+Z29*R31)),IF(O31="Probabilidad",Z30,""))),"")</f>
        <v/>
      </c>
      <c r="AA31" s="458" t="str">
        <f t="shared" si="5"/>
        <v/>
      </c>
      <c r="AB31" s="730"/>
      <c r="AC31" s="87"/>
      <c r="AD31" s="251"/>
      <c r="AE31" s="461"/>
      <c r="AF31" s="455"/>
      <c r="AG31" s="461"/>
      <c r="AH31" s="461"/>
      <c r="AI31" s="461"/>
      <c r="AJ31" s="248"/>
      <c r="AK31" s="222"/>
      <c r="AL31" s="200"/>
      <c r="AM31" s="248"/>
      <c r="AN31" s="222"/>
      <c r="AO31" s="248"/>
      <c r="AP31" s="204"/>
      <c r="AQ31" s="200"/>
      <c r="AR31" s="248"/>
      <c r="AS31" s="222"/>
      <c r="AT31" s="248"/>
      <c r="AU31" s="222"/>
      <c r="AV31" s="200"/>
      <c r="AW31" s="248"/>
      <c r="AX31" s="464"/>
      <c r="AY31" s="465"/>
      <c r="AZ31" s="465"/>
      <c r="BA31" s="466"/>
      <c r="BB31" s="466"/>
      <c r="BC31" s="466"/>
    </row>
    <row r="32" spans="1:55" ht="13.5" thickBot="1">
      <c r="A32" s="722"/>
      <c r="B32" s="728"/>
      <c r="C32" s="731"/>
      <c r="D32" s="731"/>
      <c r="E32" s="731"/>
      <c r="F32" s="731"/>
      <c r="G32" s="731"/>
      <c r="H32" s="731"/>
      <c r="I32" s="731"/>
      <c r="J32" s="731"/>
      <c r="K32" s="731"/>
      <c r="L32" s="731"/>
      <c r="M32" s="467"/>
      <c r="N32" s="468"/>
      <c r="O32" s="467" t="str">
        <f t="shared" si="0"/>
        <v/>
      </c>
      <c r="P32" s="469"/>
      <c r="Q32" s="469"/>
      <c r="R32" s="470" t="str">
        <f t="shared" si="1"/>
        <v/>
      </c>
      <c r="S32" s="469"/>
      <c r="T32" s="469"/>
      <c r="U32" s="469"/>
      <c r="V32" s="471" t="str">
        <f>IFERROR(IF(AND(O31="Probabilidad",O32="Probabilidad"),(X31-(+X31*R32)),IF(O32="Probabilidad",(G27-(+G27*R32)),IF(O32="Impacto",X31,""))),"")</f>
        <v/>
      </c>
      <c r="W32" s="472" t="str">
        <f t="shared" si="2"/>
        <v/>
      </c>
      <c r="X32" s="470" t="str">
        <f t="shared" si="3"/>
        <v/>
      </c>
      <c r="Y32" s="472" t="str">
        <f t="shared" si="4"/>
        <v/>
      </c>
      <c r="Z32" s="470" t="str">
        <f>IFERROR(IF(AND(O31="Impacto",O32="Impacto"),(Z31-(+Z31*R32)),IF(AND(O31="Probabilidad",O32="Impacto"),(Z30-(+Z30*R32)),IF(O32="Probabilidad",Z31,""))),"")</f>
        <v/>
      </c>
      <c r="AA32" s="472" t="str">
        <f t="shared" si="5"/>
        <v/>
      </c>
      <c r="AB32" s="731"/>
      <c r="AC32" s="321"/>
      <c r="AD32" s="470"/>
      <c r="AE32" s="475"/>
      <c r="AF32" s="467"/>
      <c r="AG32" s="475"/>
      <c r="AH32" s="475"/>
      <c r="AI32" s="475"/>
      <c r="AJ32" s="268"/>
      <c r="AK32" s="269"/>
      <c r="AL32" s="270"/>
      <c r="AM32" s="268"/>
      <c r="AN32" s="269"/>
      <c r="AO32" s="268"/>
      <c r="AP32" s="410"/>
      <c r="AQ32" s="270"/>
      <c r="AR32" s="268"/>
      <c r="AS32" s="269"/>
      <c r="AT32" s="268"/>
      <c r="AU32" s="269"/>
      <c r="AV32" s="270"/>
      <c r="AW32" s="268"/>
      <c r="AX32" s="477"/>
      <c r="AY32" s="465"/>
      <c r="AZ32" s="465"/>
      <c r="BA32" s="466"/>
      <c r="BB32" s="466"/>
      <c r="BC32" s="466"/>
    </row>
    <row r="33" spans="1:55" ht="242.25">
      <c r="A33" s="732">
        <v>5</v>
      </c>
      <c r="B33" s="726" t="s">
        <v>9</v>
      </c>
      <c r="C33" s="729" t="s">
        <v>113</v>
      </c>
      <c r="D33" s="729" t="s">
        <v>76</v>
      </c>
      <c r="E33" s="729">
        <v>246</v>
      </c>
      <c r="F33" s="736" t="str">
        <f>IF(E33&lt;=0,"",IF(E33&lt;=2,"Muy Baja",IF(E33&lt;=24,"Baja",IF(E33&lt;=500,"Media",IF(E33&lt;=5000,"Alta","Muy Alta")))))</f>
        <v>Media</v>
      </c>
      <c r="G33" s="733">
        <f>IF(F33="","",IF(F33="Muy Baja",0.2,IF(F33="Baja",0.4,IF(F33="Media",0.6,IF(F33="Alta",0.8,IF(F33="Muy Alta",1,))))))</f>
        <v>0.6</v>
      </c>
      <c r="H33" s="733" t="s">
        <v>77</v>
      </c>
      <c r="I33" s="733" t="str">
        <f>IF(NOT(ISERROR(MATCH(H33,#REF!,0))),#REF!&amp;"Por favor no seleccionar los criterios de impacto(Afectación Económica o presupuestal y Pérdida Reputacional)",H33)</f>
        <v xml:space="preserve">     El riesgo afecta la imagen de la entidad con algunos usuarios de relevancia frente al logro de los objetivos</v>
      </c>
      <c r="J33" s="736" t="s">
        <v>346</v>
      </c>
      <c r="K33" s="733">
        <f>IF(J33="","",IF(J33="Leve",0.2,IF(J33="Menor",0.4,IF(J33="Moderado",0.6,IF(J33="Mayor",0.8,IF(J33="Catastrófico",1,))))))</f>
        <v>0.6</v>
      </c>
      <c r="L33" s="736" t="str">
        <f>IF(OR(AND(F33="Muy Baja",J33="Leve"),AND(F33="Muy Baja",J33="Menor"),AND(F33="Baja",J33="Leve")),"Bajo",IF(OR(AND(F33="Muy baja",J33="Moderado"),AND(F33="Baja",J33="Menor"),AND(F33="Baja",J33="Moderado"),AND(F33="Media",J33="Leve"),AND(F33="Media",J33="Menor"),AND(F33="Media",J33="Moderado"),AND(F33="Alta",J33="Leve"),AND(F33="Alta",J33="Menor")),"Moderado",IF(OR(AND(F33="Muy Baja",J33="Mayor"),AND(F33="Baja",J33="Mayor"),AND(F33="Media",J33="Mayor"),AND(F33="Alta",J33="Moderado"),AND(F33="Alta",J33="Mayor"),AND(F33="Muy Alta",J33="Leve"),AND(F33="Muy Alta",J33="Menor"),AND(F33="Muy Alta",J33="Moderado"),AND(F33="Muy Alta",J33="Mayor")),"Alto",IF(OR(AND(F33="Muy Baja",J33="Catastrófico"),AND(F33="Baja",J33="Catastrófico"),AND(F33="Media",J33="Catastrófico"),AND(F33="Alta",J33="Catastrófico"),AND(F33="Muy Alta",J33="Catastrófico")),"Extremo",""))))</f>
        <v>Moderado</v>
      </c>
      <c r="M33" s="442">
        <v>1</v>
      </c>
      <c r="N33" s="444" t="s">
        <v>1463</v>
      </c>
      <c r="O33" s="442" t="str">
        <f t="shared" si="0"/>
        <v>Probabilidad</v>
      </c>
      <c r="P33" s="445" t="s">
        <v>89</v>
      </c>
      <c r="Q33" s="445" t="s">
        <v>80</v>
      </c>
      <c r="R33" s="486" t="str">
        <f t="shared" si="1"/>
        <v>40%</v>
      </c>
      <c r="S33" s="445" t="s">
        <v>93</v>
      </c>
      <c r="T33" s="445" t="s">
        <v>82</v>
      </c>
      <c r="U33" s="445" t="s">
        <v>83</v>
      </c>
      <c r="V33" s="446">
        <f>IFERROR(IF(O33="Probabilidad",(G33-(+G33*R33)),IF(O33="Impacto",G33,"")),"")</f>
        <v>0.36</v>
      </c>
      <c r="W33" s="447" t="str">
        <f t="shared" si="2"/>
        <v>Baja</v>
      </c>
      <c r="X33" s="443">
        <f t="shared" si="3"/>
        <v>0.36</v>
      </c>
      <c r="Y33" s="447" t="str">
        <f t="shared" si="4"/>
        <v>Moderado</v>
      </c>
      <c r="Z33" s="443">
        <f>IFERROR(IF(O33="Impacto",(K33-(+K33*R33)),IF(O33="Probabilidad",K33,"")),"")</f>
        <v>0.6</v>
      </c>
      <c r="AA33" s="447" t="str">
        <f t="shared" si="5"/>
        <v>Moderado</v>
      </c>
      <c r="AB33" s="740" t="s">
        <v>84</v>
      </c>
      <c r="AC33" s="275" t="s">
        <v>114</v>
      </c>
      <c r="AD33" s="448">
        <v>0.5</v>
      </c>
      <c r="AE33" s="565" t="s">
        <v>115</v>
      </c>
      <c r="AF33" s="265" t="s">
        <v>116</v>
      </c>
      <c r="AG33" s="264">
        <v>44593</v>
      </c>
      <c r="AH33" s="264">
        <v>44895</v>
      </c>
      <c r="AI33" s="487">
        <v>10</v>
      </c>
      <c r="AJ33" s="264" t="s">
        <v>1310</v>
      </c>
      <c r="AK33" s="275" t="s">
        <v>1311</v>
      </c>
      <c r="AL33" s="266" t="s">
        <v>1088</v>
      </c>
      <c r="AM33" s="264">
        <v>44685</v>
      </c>
      <c r="AN33" s="478" t="s">
        <v>1440</v>
      </c>
      <c r="AO33" s="264" t="s">
        <v>1533</v>
      </c>
      <c r="AP33" s="289" t="s">
        <v>1550</v>
      </c>
      <c r="AQ33" s="276" t="s">
        <v>1551</v>
      </c>
      <c r="AR33" s="267"/>
      <c r="AS33" s="265"/>
      <c r="AT33" s="264" t="s">
        <v>3269</v>
      </c>
      <c r="AU33" s="265" t="s">
        <v>3266</v>
      </c>
      <c r="AV33" s="266" t="s">
        <v>3270</v>
      </c>
      <c r="AW33" s="267"/>
      <c r="AX33" s="452"/>
      <c r="AY33" s="465"/>
      <c r="AZ33" s="465"/>
      <c r="BA33" s="466"/>
      <c r="BB33" s="466"/>
      <c r="BC33" s="466"/>
    </row>
    <row r="34" spans="1:55" ht="76.5">
      <c r="A34" s="721"/>
      <c r="B34" s="727"/>
      <c r="C34" s="730"/>
      <c r="D34" s="730"/>
      <c r="E34" s="730"/>
      <c r="F34" s="730"/>
      <c r="G34" s="730"/>
      <c r="H34" s="730"/>
      <c r="I34" s="730"/>
      <c r="J34" s="730"/>
      <c r="K34" s="730"/>
      <c r="L34" s="730"/>
      <c r="M34" s="455">
        <v>2</v>
      </c>
      <c r="N34" s="411" t="s">
        <v>117</v>
      </c>
      <c r="O34" s="455" t="str">
        <f t="shared" si="0"/>
        <v>Impacto</v>
      </c>
      <c r="P34" s="456" t="s">
        <v>92</v>
      </c>
      <c r="Q34" s="456" t="s">
        <v>80</v>
      </c>
      <c r="R34" s="251" t="str">
        <f t="shared" si="1"/>
        <v>25%</v>
      </c>
      <c r="S34" s="456" t="s">
        <v>81</v>
      </c>
      <c r="T34" s="456" t="s">
        <v>82</v>
      </c>
      <c r="U34" s="456" t="s">
        <v>83</v>
      </c>
      <c r="V34" s="457">
        <f>IFERROR(IF(AND(O33="Probabilidad",O34="Probabilidad"),(X33-(+X33*R34)),IF(O34="Probabilidad",(G33-(+G33*R34)),IF(O34="Impacto",X33,""))),"")</f>
        <v>0.36</v>
      </c>
      <c r="W34" s="458" t="str">
        <f t="shared" si="2"/>
        <v>Baja</v>
      </c>
      <c r="X34" s="251">
        <f t="shared" si="3"/>
        <v>0.36</v>
      </c>
      <c r="Y34" s="458" t="str">
        <f t="shared" si="4"/>
        <v>Moderado</v>
      </c>
      <c r="Z34" s="251">
        <f>IFERROR(IF(AND(O33="Impacto",O34="Impacto"),(Z27-(+Z27*R34)),IF(O34="Impacto",($K$33-(+$K$33*R34)),IF(O34="Probabilidad",Z27,""))),"")</f>
        <v>0.44999999999999996</v>
      </c>
      <c r="AA34" s="458" t="str">
        <f t="shared" si="5"/>
        <v>Moderado</v>
      </c>
      <c r="AB34" s="730"/>
      <c r="AC34" s="209" t="s">
        <v>118</v>
      </c>
      <c r="AD34" s="459">
        <v>0.25</v>
      </c>
      <c r="AE34" s="460" t="s">
        <v>119</v>
      </c>
      <c r="AF34" s="222" t="s">
        <v>116</v>
      </c>
      <c r="AG34" s="208">
        <v>44562</v>
      </c>
      <c r="AH34" s="208">
        <v>44895</v>
      </c>
      <c r="AI34" s="488">
        <v>1</v>
      </c>
      <c r="AJ34" s="208" t="s">
        <v>1310</v>
      </c>
      <c r="AK34" s="209" t="s">
        <v>1312</v>
      </c>
      <c r="AL34" s="249" t="s">
        <v>1087</v>
      </c>
      <c r="AM34" s="208">
        <v>44685</v>
      </c>
      <c r="AN34" s="485" t="s">
        <v>1440</v>
      </c>
      <c r="AO34" s="208" t="s">
        <v>1533</v>
      </c>
      <c r="AP34" s="204" t="s">
        <v>1535</v>
      </c>
      <c r="AQ34" s="200" t="s">
        <v>1534</v>
      </c>
      <c r="AR34" s="248"/>
      <c r="AS34" s="222"/>
      <c r="AT34" s="264" t="s">
        <v>3269</v>
      </c>
      <c r="AU34" s="204" t="s">
        <v>3267</v>
      </c>
      <c r="AV34" s="266" t="s">
        <v>3271</v>
      </c>
      <c r="AW34" s="248"/>
      <c r="AX34" s="464"/>
      <c r="AY34" s="465"/>
      <c r="AZ34" s="465"/>
      <c r="BA34" s="466"/>
      <c r="BB34" s="466"/>
      <c r="BC34" s="466"/>
    </row>
    <row r="35" spans="1:55" ht="114.75">
      <c r="A35" s="721"/>
      <c r="B35" s="727"/>
      <c r="C35" s="730"/>
      <c r="D35" s="730"/>
      <c r="E35" s="730"/>
      <c r="F35" s="730"/>
      <c r="G35" s="730"/>
      <c r="H35" s="730"/>
      <c r="I35" s="730"/>
      <c r="J35" s="730"/>
      <c r="K35" s="730"/>
      <c r="L35" s="730"/>
      <c r="M35" s="455">
        <v>3</v>
      </c>
      <c r="N35" s="411" t="s">
        <v>120</v>
      </c>
      <c r="O35" s="455" t="str">
        <f t="shared" si="0"/>
        <v>Probabilidad</v>
      </c>
      <c r="P35" s="456" t="s">
        <v>79</v>
      </c>
      <c r="Q35" s="456" t="s">
        <v>80</v>
      </c>
      <c r="R35" s="251" t="str">
        <f t="shared" si="1"/>
        <v>30%</v>
      </c>
      <c r="S35" s="456" t="s">
        <v>81</v>
      </c>
      <c r="T35" s="456" t="s">
        <v>82</v>
      </c>
      <c r="U35" s="456" t="s">
        <v>83</v>
      </c>
      <c r="V35" s="457">
        <f>IFERROR(IF(AND(O34="Probabilidad",O35="Probabilidad"),(X34-(+X34*R35)),IF(AND(O34="Impacto",O35="Probabilidad"),(X33-(+X33*R35)),IF(O35="Impacto",X34,""))),"")</f>
        <v>0.252</v>
      </c>
      <c r="W35" s="458" t="str">
        <f t="shared" si="2"/>
        <v>Baja</v>
      </c>
      <c r="X35" s="251">
        <f t="shared" si="3"/>
        <v>0.252</v>
      </c>
      <c r="Y35" s="458" t="str">
        <f t="shared" si="4"/>
        <v>Moderado</v>
      </c>
      <c r="Z35" s="251">
        <f>IFERROR(IF(AND(O34="Impacto",O35="Impacto"),(Z34-(+Z34*R35)),IF(AND(O34="Probabilidad",O35="Impacto"),(Z33-(+Z33*R35)),IF(O35="Probabilidad",Z34,""))),"")</f>
        <v>0.44999999999999996</v>
      </c>
      <c r="AA35" s="458" t="str">
        <f t="shared" si="5"/>
        <v>Moderado</v>
      </c>
      <c r="AB35" s="730"/>
      <c r="AC35" s="209" t="s">
        <v>121</v>
      </c>
      <c r="AD35" s="459">
        <v>0.25</v>
      </c>
      <c r="AE35" s="460" t="s">
        <v>122</v>
      </c>
      <c r="AF35" s="222" t="s">
        <v>123</v>
      </c>
      <c r="AG35" s="208">
        <v>44562</v>
      </c>
      <c r="AH35" s="208">
        <v>44895</v>
      </c>
      <c r="AI35" s="459">
        <v>1</v>
      </c>
      <c r="AJ35" s="208" t="s">
        <v>1310</v>
      </c>
      <c r="AK35" s="209" t="s">
        <v>1313</v>
      </c>
      <c r="AL35" s="200" t="s">
        <v>1086</v>
      </c>
      <c r="AM35" s="208">
        <v>44685</v>
      </c>
      <c r="AN35" s="489" t="s">
        <v>1442</v>
      </c>
      <c r="AO35" s="208" t="s">
        <v>1533</v>
      </c>
      <c r="AP35" s="204" t="s">
        <v>1553</v>
      </c>
      <c r="AQ35" s="200" t="s">
        <v>1552</v>
      </c>
      <c r="AR35" s="248"/>
      <c r="AS35" s="222"/>
      <c r="AT35" s="264" t="s">
        <v>3269</v>
      </c>
      <c r="AU35" s="222" t="s">
        <v>3268</v>
      </c>
      <c r="AV35" s="266" t="s">
        <v>1552</v>
      </c>
      <c r="AW35" s="248"/>
      <c r="AX35" s="464"/>
      <c r="AY35" s="465"/>
      <c r="AZ35" s="465"/>
      <c r="BA35" s="466"/>
      <c r="BB35" s="466"/>
      <c r="BC35" s="466"/>
    </row>
    <row r="36" spans="1:55">
      <c r="A36" s="721"/>
      <c r="B36" s="727"/>
      <c r="C36" s="730"/>
      <c r="D36" s="730"/>
      <c r="E36" s="730"/>
      <c r="F36" s="730"/>
      <c r="G36" s="730"/>
      <c r="H36" s="730"/>
      <c r="I36" s="730"/>
      <c r="J36" s="730"/>
      <c r="K36" s="730"/>
      <c r="L36" s="730"/>
      <c r="M36" s="455"/>
      <c r="N36" s="411"/>
      <c r="O36" s="455" t="str">
        <f t="shared" si="0"/>
        <v/>
      </c>
      <c r="P36" s="456"/>
      <c r="Q36" s="456"/>
      <c r="R36" s="251" t="str">
        <f t="shared" si="1"/>
        <v/>
      </c>
      <c r="S36" s="456"/>
      <c r="T36" s="456"/>
      <c r="U36" s="456"/>
      <c r="V36" s="457" t="str">
        <f>IFERROR(IF(AND(O35="Probabilidad",O36="Probabilidad"),(X35-(+X35*R36)),IF(O36="Probabilidad",(G33-(+G33*R36)),IF(O36="Impacto",X35,""))),"")</f>
        <v/>
      </c>
      <c r="W36" s="458" t="str">
        <f t="shared" si="2"/>
        <v/>
      </c>
      <c r="X36" s="251" t="str">
        <f t="shared" si="3"/>
        <v/>
      </c>
      <c r="Y36" s="458" t="str">
        <f t="shared" si="4"/>
        <v/>
      </c>
      <c r="Z36" s="251" t="str">
        <f>IFERROR(IF(AND(O35="Impacto",O36="Impacto"),(Z35-(+Z35*R36)),IF(AND(O35="Probabilidad",O36="Impacto"),(Z34-(+Z34*R36)),IF(O36="Probabilidad",Z35,""))),"")</f>
        <v/>
      </c>
      <c r="AA36" s="458" t="str">
        <f t="shared" si="5"/>
        <v/>
      </c>
      <c r="AB36" s="730"/>
      <c r="AC36" s="87"/>
      <c r="AD36" s="251"/>
      <c r="AE36" s="461"/>
      <c r="AF36" s="455"/>
      <c r="AG36" s="461"/>
      <c r="AH36" s="461"/>
      <c r="AI36" s="461"/>
      <c r="AJ36" s="248"/>
      <c r="AK36" s="222"/>
      <c r="AL36" s="200"/>
      <c r="AM36" s="248"/>
      <c r="AN36" s="222"/>
      <c r="AO36" s="248"/>
      <c r="AP36" s="204"/>
      <c r="AQ36" s="200"/>
      <c r="AR36" s="248"/>
      <c r="AS36" s="222"/>
      <c r="AT36" s="248"/>
      <c r="AU36" s="222"/>
      <c r="AV36" s="200"/>
      <c r="AW36" s="248"/>
      <c r="AX36" s="464"/>
      <c r="AY36" s="465"/>
      <c r="AZ36" s="465"/>
      <c r="BA36" s="466"/>
      <c r="BB36" s="466"/>
      <c r="BC36" s="466"/>
    </row>
    <row r="37" spans="1:55">
      <c r="A37" s="721"/>
      <c r="B37" s="727"/>
      <c r="C37" s="730"/>
      <c r="D37" s="730"/>
      <c r="E37" s="730"/>
      <c r="F37" s="730"/>
      <c r="G37" s="730"/>
      <c r="H37" s="730"/>
      <c r="I37" s="730"/>
      <c r="J37" s="730"/>
      <c r="K37" s="730"/>
      <c r="L37" s="730"/>
      <c r="M37" s="455"/>
      <c r="N37" s="411"/>
      <c r="O37" s="455" t="str">
        <f t="shared" si="0"/>
        <v/>
      </c>
      <c r="P37" s="456"/>
      <c r="Q37" s="456"/>
      <c r="R37" s="251" t="str">
        <f t="shared" si="1"/>
        <v/>
      </c>
      <c r="S37" s="456"/>
      <c r="T37" s="456"/>
      <c r="U37" s="456"/>
      <c r="V37" s="457" t="str">
        <f>IFERROR(IF(AND(O36="Probabilidad",O37="Probabilidad"),(X36-(+X36*R37)),IF(O37="Probabilidad",(G33-(+G33*R37)),IF(O37="Impacto",X36,""))),"")</f>
        <v/>
      </c>
      <c r="W37" s="458" t="str">
        <f t="shared" si="2"/>
        <v/>
      </c>
      <c r="X37" s="251" t="str">
        <f t="shared" si="3"/>
        <v/>
      </c>
      <c r="Y37" s="458" t="str">
        <f t="shared" si="4"/>
        <v/>
      </c>
      <c r="Z37" s="251" t="str">
        <f>IFERROR(IF(AND(O36="Impacto",O37="Impacto"),(Z36-(+Z36*R37)),IF(AND(O36="Probabilidad",O37="Impacto"),(Z35-(+Z35*R37)),IF(O37="Probabilidad",Z36,""))),"")</f>
        <v/>
      </c>
      <c r="AA37" s="458" t="str">
        <f t="shared" si="5"/>
        <v/>
      </c>
      <c r="AB37" s="730"/>
      <c r="AC37" s="87"/>
      <c r="AD37" s="251"/>
      <c r="AE37" s="461"/>
      <c r="AF37" s="455"/>
      <c r="AG37" s="461"/>
      <c r="AH37" s="461"/>
      <c r="AI37" s="461"/>
      <c r="AJ37" s="248"/>
      <c r="AK37" s="222"/>
      <c r="AL37" s="200"/>
      <c r="AM37" s="248"/>
      <c r="AN37" s="222"/>
      <c r="AO37" s="248"/>
      <c r="AP37" s="204"/>
      <c r="AQ37" s="200"/>
      <c r="AR37" s="248"/>
      <c r="AS37" s="222"/>
      <c r="AT37" s="248"/>
      <c r="AU37" s="222"/>
      <c r="AV37" s="200"/>
      <c r="AW37" s="248"/>
      <c r="AX37" s="464"/>
      <c r="AY37" s="465"/>
      <c r="AZ37" s="465"/>
      <c r="BA37" s="466"/>
      <c r="BB37" s="466"/>
      <c r="BC37" s="466"/>
    </row>
    <row r="38" spans="1:55" ht="13.5" thickBot="1">
      <c r="A38" s="722"/>
      <c r="B38" s="728"/>
      <c r="C38" s="731"/>
      <c r="D38" s="731"/>
      <c r="E38" s="731"/>
      <c r="F38" s="731"/>
      <c r="G38" s="731"/>
      <c r="H38" s="731"/>
      <c r="I38" s="731"/>
      <c r="J38" s="731"/>
      <c r="K38" s="731"/>
      <c r="L38" s="731"/>
      <c r="M38" s="467"/>
      <c r="N38" s="468"/>
      <c r="O38" s="467" t="str">
        <f t="shared" si="0"/>
        <v/>
      </c>
      <c r="P38" s="469"/>
      <c r="Q38" s="469"/>
      <c r="R38" s="470" t="str">
        <f t="shared" si="1"/>
        <v/>
      </c>
      <c r="S38" s="469"/>
      <c r="T38" s="469"/>
      <c r="U38" s="469"/>
      <c r="V38" s="471" t="str">
        <f>IFERROR(IF(AND(O37="Probabilidad",O38="Probabilidad"),(X37-(+X37*R38)),IF(O38="Probabilidad",(G33-(+G33*R38)),IF(O38="Impacto",X37,""))),"")</f>
        <v/>
      </c>
      <c r="W38" s="472" t="str">
        <f t="shared" si="2"/>
        <v/>
      </c>
      <c r="X38" s="470" t="str">
        <f t="shared" si="3"/>
        <v/>
      </c>
      <c r="Y38" s="472" t="str">
        <f t="shared" si="4"/>
        <v/>
      </c>
      <c r="Z38" s="470" t="str">
        <f>IFERROR(IF(AND(O37="Impacto",O38="Impacto"),(Z37-(+Z37*R38)),IF(AND(O37="Probabilidad",O38="Impacto"),(Z36-(+Z36*R38)),IF(O38="Probabilidad",Z37,""))),"")</f>
        <v/>
      </c>
      <c r="AA38" s="472" t="str">
        <f t="shared" si="5"/>
        <v/>
      </c>
      <c r="AB38" s="731"/>
      <c r="AC38" s="321"/>
      <c r="AD38" s="470"/>
      <c r="AE38" s="475"/>
      <c r="AF38" s="467"/>
      <c r="AG38" s="475"/>
      <c r="AH38" s="475"/>
      <c r="AI38" s="475"/>
      <c r="AJ38" s="268"/>
      <c r="AK38" s="269"/>
      <c r="AL38" s="270"/>
      <c r="AM38" s="268"/>
      <c r="AN38" s="269"/>
      <c r="AO38" s="268"/>
      <c r="AP38" s="410"/>
      <c r="AQ38" s="270"/>
      <c r="AR38" s="268"/>
      <c r="AS38" s="269"/>
      <c r="AT38" s="268"/>
      <c r="AU38" s="269"/>
      <c r="AV38" s="270"/>
      <c r="AW38" s="268"/>
      <c r="AX38" s="477"/>
      <c r="AY38" s="465"/>
      <c r="AZ38" s="465"/>
      <c r="BA38" s="466"/>
      <c r="BB38" s="466"/>
      <c r="BC38" s="466"/>
    </row>
    <row r="39" spans="1:55" ht="114.75">
      <c r="A39" s="723">
        <v>6</v>
      </c>
      <c r="B39" s="726" t="s">
        <v>10</v>
      </c>
      <c r="C39" s="729" t="s">
        <v>124</v>
      </c>
      <c r="D39" s="729" t="s">
        <v>76</v>
      </c>
      <c r="E39" s="729">
        <v>250</v>
      </c>
      <c r="F39" s="736" t="str">
        <f>IF(E39&lt;=0,"",IF(E39&lt;=2,"Muy Baja",IF(E39&lt;=24,"Baja",IF(E39&lt;=500,"Media",IF(E39&lt;=5000,"Alta","Muy Alta")))))</f>
        <v>Media</v>
      </c>
      <c r="G39" s="733">
        <f>IF(F39="","",IF(F39="Muy Baja",0.2,IF(F39="Baja",0.4,IF(F39="Media",0.6,IF(F39="Alta",0.8,IF(F39="Muy Alta",1,))))))</f>
        <v>0.6</v>
      </c>
      <c r="H39" s="733" t="s">
        <v>77</v>
      </c>
      <c r="I39" s="733" t="str">
        <f>IF(NOT(ISERROR(MATCH(H39,#REF!,0))),#REF!&amp;"Por favor no seleccionar los criterios de impacto(Afectación Económica o presupuestal y Pérdida Reputacional)",H39)</f>
        <v xml:space="preserve">     El riesgo afecta la imagen de la entidad con algunos usuarios de relevancia frente al logro de los objetivos</v>
      </c>
      <c r="J39" s="736" t="s">
        <v>346</v>
      </c>
      <c r="K39" s="733">
        <f>IF(J39="","",IF(J39="Leve",0.2,IF(J39="Menor",0.4,IF(J39="Moderado",0.6,IF(J39="Mayor",0.8,IF(J39="Catastrófico",1,))))))</f>
        <v>0.6</v>
      </c>
      <c r="L39" s="736" t="str">
        <f>IF(OR(AND(F39="Muy Baja",J39="Leve"),AND(F39="Muy Baja",J39="Menor"),AND(F39="Baja",J39="Leve")),"Bajo",IF(OR(AND(F39="Muy baja",J39="Moderado"),AND(F39="Baja",J39="Menor"),AND(F39="Baja",J39="Moderado"),AND(F39="Media",J39="Leve"),AND(F39="Media",J39="Menor"),AND(F39="Media",J39="Moderado"),AND(F39="Alta",J39="Leve"),AND(F39="Alta",J39="Menor")),"Moderado",IF(OR(AND(F39="Muy Baja",J39="Mayor"),AND(F39="Baja",J39="Mayor"),AND(F39="Media",J39="Mayor"),AND(F39="Alta",J39="Moderado"),AND(F39="Alta",J39="Mayor"),AND(F39="Muy Alta",J39="Leve"),AND(F39="Muy Alta",J39="Menor"),AND(F39="Muy Alta",J39="Moderado"),AND(F39="Muy Alta",J39="Mayor")),"Alto",IF(OR(AND(F39="Muy Baja",J39="Catastrófico"),AND(F39="Baja",J39="Catastrófico"),AND(F39="Media",J39="Catastrófico"),AND(F39="Alta",J39="Catastrófico"),AND(F39="Muy Alta",J39="Catastrófico")),"Extremo",""))))</f>
        <v>Moderado</v>
      </c>
      <c r="M39" s="442">
        <v>1</v>
      </c>
      <c r="N39" s="408" t="s">
        <v>125</v>
      </c>
      <c r="O39" s="442" t="str">
        <f t="shared" si="0"/>
        <v>Probabilidad</v>
      </c>
      <c r="P39" s="445" t="s">
        <v>89</v>
      </c>
      <c r="Q39" s="445" t="s">
        <v>80</v>
      </c>
      <c r="R39" s="443" t="str">
        <f t="shared" si="1"/>
        <v>40%</v>
      </c>
      <c r="S39" s="445" t="s">
        <v>93</v>
      </c>
      <c r="T39" s="445" t="s">
        <v>82</v>
      </c>
      <c r="U39" s="445" t="s">
        <v>83</v>
      </c>
      <c r="V39" s="446">
        <f>IFERROR(IF(O39="Probabilidad",(G39-(+G39*R39)),IF(O39="Impacto",G39,"")),"")</f>
        <v>0.36</v>
      </c>
      <c r="W39" s="447" t="str">
        <f t="shared" si="2"/>
        <v>Baja</v>
      </c>
      <c r="X39" s="443">
        <f t="shared" si="3"/>
        <v>0.36</v>
      </c>
      <c r="Y39" s="447" t="str">
        <f t="shared" si="4"/>
        <v>Moderado</v>
      </c>
      <c r="Z39" s="443">
        <f>IFERROR(IF(O39="Impacto",(K39-(+K39*R39)),IF(O39="Probabilidad",K39,"")),"")</f>
        <v>0.6</v>
      </c>
      <c r="AA39" s="447" t="str">
        <f t="shared" si="5"/>
        <v>Moderado</v>
      </c>
      <c r="AB39" s="740" t="s">
        <v>84</v>
      </c>
      <c r="AC39" s="566" t="s">
        <v>126</v>
      </c>
      <c r="AD39" s="266">
        <v>0.5</v>
      </c>
      <c r="AE39" s="565" t="s">
        <v>127</v>
      </c>
      <c r="AF39" s="565" t="s">
        <v>128</v>
      </c>
      <c r="AG39" s="264">
        <v>44562</v>
      </c>
      <c r="AH39" s="264">
        <v>44895</v>
      </c>
      <c r="AI39" s="266">
        <v>1</v>
      </c>
      <c r="AJ39" s="267" t="s">
        <v>1314</v>
      </c>
      <c r="AK39" s="265" t="s">
        <v>1315</v>
      </c>
      <c r="AL39" s="266" t="s">
        <v>1316</v>
      </c>
      <c r="AM39" s="267">
        <v>44687</v>
      </c>
      <c r="AN39" s="478" t="s">
        <v>1440</v>
      </c>
      <c r="AO39" s="267" t="s">
        <v>1630</v>
      </c>
      <c r="AP39" s="408" t="s">
        <v>1631</v>
      </c>
      <c r="AQ39" s="266" t="s">
        <v>1632</v>
      </c>
      <c r="AR39" s="267"/>
      <c r="AS39" s="265"/>
      <c r="AT39" s="267" t="s">
        <v>3024</v>
      </c>
      <c r="AU39" s="408" t="s">
        <v>3025</v>
      </c>
      <c r="AV39" s="266" t="s">
        <v>3026</v>
      </c>
      <c r="AW39" s="267"/>
      <c r="AX39" s="452"/>
      <c r="AY39" s="465"/>
      <c r="AZ39" s="465"/>
      <c r="BA39" s="466"/>
      <c r="BB39" s="466"/>
      <c r="BC39" s="466"/>
    </row>
    <row r="40" spans="1:55" ht="76.5">
      <c r="A40" s="724"/>
      <c r="B40" s="730"/>
      <c r="C40" s="730"/>
      <c r="D40" s="730"/>
      <c r="E40" s="730"/>
      <c r="F40" s="730"/>
      <c r="G40" s="730"/>
      <c r="H40" s="730"/>
      <c r="I40" s="730"/>
      <c r="J40" s="730"/>
      <c r="K40" s="730"/>
      <c r="L40" s="730"/>
      <c r="M40" s="455">
        <v>2</v>
      </c>
      <c r="N40" s="204" t="s">
        <v>129</v>
      </c>
      <c r="O40" s="455" t="str">
        <f t="shared" si="0"/>
        <v>Probabilidad</v>
      </c>
      <c r="P40" s="456" t="s">
        <v>89</v>
      </c>
      <c r="Q40" s="456" t="s">
        <v>80</v>
      </c>
      <c r="R40" s="251" t="str">
        <f t="shared" si="1"/>
        <v>40%</v>
      </c>
      <c r="S40" s="456" t="s">
        <v>93</v>
      </c>
      <c r="T40" s="456" t="s">
        <v>82</v>
      </c>
      <c r="U40" s="456" t="s">
        <v>83</v>
      </c>
      <c r="V40" s="457">
        <f>IFERROR(IF(AND(O39="Probabilidad",O40="Probabilidad"),(X39-(+X39*R40)),IF(O40="Probabilidad",(G39-(+G39*R40)),IF(O40="Impacto",X39,""))),"")</f>
        <v>0.216</v>
      </c>
      <c r="W40" s="458" t="str">
        <f t="shared" si="2"/>
        <v>Baja</v>
      </c>
      <c r="X40" s="251">
        <f t="shared" si="3"/>
        <v>0.216</v>
      </c>
      <c r="Y40" s="458" t="str">
        <f t="shared" si="4"/>
        <v>Moderado</v>
      </c>
      <c r="Z40" s="251">
        <f>IFERROR(IF(AND(O39="Impacto",O40="Impacto"),(Z39-(+Z39*R40)),IF(O40="Impacto",($K$39-(+$K$39*R40)),IF(O40="Probabilidad",Z39,""))),"")</f>
        <v>0.6</v>
      </c>
      <c r="AA40" s="458" t="str">
        <f t="shared" si="5"/>
        <v>Moderado</v>
      </c>
      <c r="AB40" s="730"/>
      <c r="AC40" s="87" t="s">
        <v>1459</v>
      </c>
      <c r="AD40" s="200">
        <v>0.25</v>
      </c>
      <c r="AE40" s="460" t="s">
        <v>1460</v>
      </c>
      <c r="AF40" s="460" t="s">
        <v>130</v>
      </c>
      <c r="AG40" s="208">
        <v>44562</v>
      </c>
      <c r="AH40" s="208">
        <v>44895</v>
      </c>
      <c r="AI40" s="200">
        <v>1</v>
      </c>
      <c r="AJ40" s="248" t="s">
        <v>1317</v>
      </c>
      <c r="AK40" s="222" t="s">
        <v>1318</v>
      </c>
      <c r="AL40" s="200" t="s">
        <v>1319</v>
      </c>
      <c r="AM40" s="248">
        <v>44687</v>
      </c>
      <c r="AN40" s="485" t="s">
        <v>1440</v>
      </c>
      <c r="AO40" s="248" t="s">
        <v>1633</v>
      </c>
      <c r="AP40" s="204" t="s">
        <v>1634</v>
      </c>
      <c r="AQ40" s="200" t="s">
        <v>1635</v>
      </c>
      <c r="AR40" s="248"/>
      <c r="AS40" s="222"/>
      <c r="AT40" s="267" t="s">
        <v>3024</v>
      </c>
      <c r="AU40" s="222" t="s">
        <v>3027</v>
      </c>
      <c r="AV40" s="266" t="s">
        <v>1322</v>
      </c>
      <c r="AW40" s="248"/>
      <c r="AX40" s="464"/>
      <c r="AY40" s="465"/>
      <c r="AZ40" s="465"/>
      <c r="BA40" s="466"/>
      <c r="BB40" s="466"/>
      <c r="BC40" s="466"/>
    </row>
    <row r="41" spans="1:55" ht="76.5">
      <c r="A41" s="724"/>
      <c r="B41" s="730"/>
      <c r="C41" s="730"/>
      <c r="D41" s="730"/>
      <c r="E41" s="730"/>
      <c r="F41" s="730"/>
      <c r="G41" s="730"/>
      <c r="H41" s="730"/>
      <c r="I41" s="730"/>
      <c r="J41" s="730"/>
      <c r="K41" s="730"/>
      <c r="L41" s="730"/>
      <c r="M41" s="455">
        <v>3</v>
      </c>
      <c r="N41" s="411" t="s">
        <v>131</v>
      </c>
      <c r="O41" s="455" t="str">
        <f t="shared" si="0"/>
        <v>Impacto</v>
      </c>
      <c r="P41" s="456" t="s">
        <v>92</v>
      </c>
      <c r="Q41" s="456" t="s">
        <v>80</v>
      </c>
      <c r="R41" s="251" t="str">
        <f t="shared" si="1"/>
        <v>25%</v>
      </c>
      <c r="S41" s="456" t="s">
        <v>93</v>
      </c>
      <c r="T41" s="456" t="s">
        <v>82</v>
      </c>
      <c r="U41" s="456" t="s">
        <v>83</v>
      </c>
      <c r="V41" s="457">
        <f>IFERROR(IF(AND(O40="Probabilidad",O41="Probabilidad"),(X40-(+X40*R41)),IF(O41="Probabilidad",(G40-(+G40*R41)),IF(O41="Impacto",X40,""))),"")</f>
        <v>0.216</v>
      </c>
      <c r="W41" s="458" t="str">
        <f t="shared" si="2"/>
        <v>Baja</v>
      </c>
      <c r="X41" s="251">
        <f t="shared" si="3"/>
        <v>0.216</v>
      </c>
      <c r="Y41" s="458" t="str">
        <f t="shared" si="4"/>
        <v>Moderado</v>
      </c>
      <c r="Z41" s="251">
        <f>IFERROR(IF(AND(O40="Impacto",O41="Impacto"),(Z40-(+Z40*R41)),IF(AND(O40="Probabilidad",O41="Impacto"),(Z39-(+Z39*R41)),IF(O41="Probabilidad",Z40,""))),"")</f>
        <v>0.44999999999999996</v>
      </c>
      <c r="AA41" s="458" t="str">
        <f t="shared" si="5"/>
        <v>Moderado</v>
      </c>
      <c r="AB41" s="730"/>
      <c r="AC41" s="87" t="s">
        <v>132</v>
      </c>
      <c r="AD41" s="251">
        <v>0.25</v>
      </c>
      <c r="AE41" s="461" t="s">
        <v>133</v>
      </c>
      <c r="AF41" s="455" t="s">
        <v>128</v>
      </c>
      <c r="AG41" s="461">
        <v>44562</v>
      </c>
      <c r="AH41" s="461">
        <v>44584</v>
      </c>
      <c r="AI41" s="490">
        <v>2</v>
      </c>
      <c r="AJ41" s="248" t="s">
        <v>1320</v>
      </c>
      <c r="AK41" s="222" t="s">
        <v>1321</v>
      </c>
      <c r="AL41" s="200" t="s">
        <v>1322</v>
      </c>
      <c r="AM41" s="248">
        <v>44684</v>
      </c>
      <c r="AN41" s="463" t="s">
        <v>1440</v>
      </c>
      <c r="AO41" s="250"/>
      <c r="AP41" s="411"/>
      <c r="AQ41" s="251"/>
      <c r="AR41" s="248"/>
      <c r="AS41" s="222"/>
      <c r="AT41" s="267" t="s">
        <v>3024</v>
      </c>
      <c r="AU41" s="222" t="s">
        <v>3028</v>
      </c>
      <c r="AV41" s="200" t="s">
        <v>3029</v>
      </c>
      <c r="AW41" s="248"/>
      <c r="AX41" s="464"/>
      <c r="AY41" s="465"/>
      <c r="AZ41" s="465"/>
      <c r="BA41" s="466"/>
      <c r="BB41" s="466"/>
      <c r="BC41" s="466"/>
    </row>
    <row r="42" spans="1:55">
      <c r="A42" s="724"/>
      <c r="B42" s="730"/>
      <c r="C42" s="730"/>
      <c r="D42" s="730"/>
      <c r="E42" s="730"/>
      <c r="F42" s="730"/>
      <c r="G42" s="730"/>
      <c r="H42" s="730"/>
      <c r="I42" s="730"/>
      <c r="J42" s="730"/>
      <c r="K42" s="730"/>
      <c r="L42" s="730"/>
      <c r="M42" s="455"/>
      <c r="N42" s="411"/>
      <c r="O42" s="455" t="str">
        <f t="shared" si="0"/>
        <v/>
      </c>
      <c r="P42" s="456"/>
      <c r="Q42" s="456"/>
      <c r="R42" s="251" t="str">
        <f t="shared" si="1"/>
        <v/>
      </c>
      <c r="S42" s="456"/>
      <c r="T42" s="456"/>
      <c r="U42" s="456"/>
      <c r="V42" s="457" t="str">
        <f>IFERROR(IF(AND(O41="Probabilidad",O42="Probabilidad"),(X41-(+X41*R42)),IF(O42="Probabilidad",(G39-(+G39*R42)),IF(O42="Impacto",X41,""))),"")</f>
        <v/>
      </c>
      <c r="W42" s="458" t="str">
        <f t="shared" si="2"/>
        <v/>
      </c>
      <c r="X42" s="251" t="str">
        <f t="shared" si="3"/>
        <v/>
      </c>
      <c r="Y42" s="458" t="str">
        <f t="shared" si="4"/>
        <v/>
      </c>
      <c r="Z42" s="251" t="str">
        <f>IFERROR(IF(AND(O41="Impacto",O42="Impacto"),(Z41-(+Z41*R42)),IF(AND(O41="Probabilidad",O42="Impacto"),(Z40-(+Z40*R42)),IF(O42="Probabilidad",Z41,""))),"")</f>
        <v/>
      </c>
      <c r="AA42" s="458" t="str">
        <f t="shared" si="5"/>
        <v/>
      </c>
      <c r="AB42" s="730"/>
      <c r="AC42" s="183"/>
      <c r="AD42" s="251"/>
      <c r="AE42" s="461"/>
      <c r="AF42" s="455"/>
      <c r="AG42" s="461"/>
      <c r="AH42" s="461"/>
      <c r="AI42" s="461"/>
      <c r="AJ42" s="248"/>
      <c r="AK42" s="222"/>
      <c r="AL42" s="200"/>
      <c r="AM42" s="248"/>
      <c r="AN42" s="222"/>
      <c r="AO42" s="248"/>
      <c r="AP42" s="204"/>
      <c r="AQ42" s="200"/>
      <c r="AR42" s="248"/>
      <c r="AS42" s="222"/>
      <c r="AT42" s="248"/>
      <c r="AU42" s="222"/>
      <c r="AV42" s="200"/>
      <c r="AW42" s="248"/>
      <c r="AX42" s="464"/>
      <c r="AY42" s="465"/>
      <c r="AZ42" s="465"/>
      <c r="BA42" s="466"/>
      <c r="BB42" s="466"/>
      <c r="BC42" s="466"/>
    </row>
    <row r="43" spans="1:55">
      <c r="A43" s="724"/>
      <c r="B43" s="730"/>
      <c r="C43" s="730"/>
      <c r="D43" s="730"/>
      <c r="E43" s="730"/>
      <c r="F43" s="730"/>
      <c r="G43" s="730"/>
      <c r="H43" s="730"/>
      <c r="I43" s="730"/>
      <c r="J43" s="730"/>
      <c r="K43" s="730"/>
      <c r="L43" s="730"/>
      <c r="M43" s="455"/>
      <c r="N43" s="411"/>
      <c r="O43" s="455" t="str">
        <f t="shared" si="0"/>
        <v/>
      </c>
      <c r="P43" s="456"/>
      <c r="Q43" s="456"/>
      <c r="R43" s="251" t="str">
        <f t="shared" si="1"/>
        <v/>
      </c>
      <c r="S43" s="456"/>
      <c r="T43" s="456"/>
      <c r="U43" s="456"/>
      <c r="V43" s="457" t="str">
        <f>IFERROR(IF(AND(O42="Probabilidad",O43="Probabilidad"),(X42-(+X42*R43)),IF(O43="Probabilidad",(G39-(+G39*R43)),IF(O43="Impacto",X42,""))),"")</f>
        <v/>
      </c>
      <c r="W43" s="458" t="str">
        <f t="shared" si="2"/>
        <v/>
      </c>
      <c r="X43" s="251" t="str">
        <f t="shared" si="3"/>
        <v/>
      </c>
      <c r="Y43" s="458" t="str">
        <f t="shared" si="4"/>
        <v/>
      </c>
      <c r="Z43" s="251" t="str">
        <f>IFERROR(IF(AND(O42="Impacto",O43="Impacto"),(Z42-(+Z42*R43)),IF(AND(O42="Probabilidad",O43="Impacto"),(Z41-(+Z41*R43)),IF(O43="Probabilidad",Z42,""))),"")</f>
        <v/>
      </c>
      <c r="AA43" s="458" t="str">
        <f t="shared" si="5"/>
        <v/>
      </c>
      <c r="AB43" s="730"/>
      <c r="AC43" s="183"/>
      <c r="AD43" s="251"/>
      <c r="AE43" s="461"/>
      <c r="AF43" s="455"/>
      <c r="AG43" s="461"/>
      <c r="AH43" s="461"/>
      <c r="AI43" s="461"/>
      <c r="AJ43" s="248"/>
      <c r="AK43" s="222"/>
      <c r="AL43" s="200"/>
      <c r="AM43" s="248"/>
      <c r="AN43" s="222"/>
      <c r="AO43" s="248"/>
      <c r="AP43" s="204"/>
      <c r="AQ43" s="200"/>
      <c r="AR43" s="248"/>
      <c r="AS43" s="222"/>
      <c r="AT43" s="248"/>
      <c r="AU43" s="222"/>
      <c r="AV43" s="200"/>
      <c r="AW43" s="248"/>
      <c r="AX43" s="464"/>
      <c r="AY43" s="465"/>
      <c r="AZ43" s="465"/>
      <c r="BA43" s="466"/>
      <c r="BB43" s="466"/>
      <c r="BC43" s="466"/>
    </row>
    <row r="44" spans="1:55" ht="13.5" thickBot="1">
      <c r="A44" s="725"/>
      <c r="B44" s="731"/>
      <c r="C44" s="731"/>
      <c r="D44" s="731"/>
      <c r="E44" s="731"/>
      <c r="F44" s="731"/>
      <c r="G44" s="731"/>
      <c r="H44" s="731"/>
      <c r="I44" s="731"/>
      <c r="J44" s="731"/>
      <c r="K44" s="731"/>
      <c r="L44" s="731"/>
      <c r="M44" s="467"/>
      <c r="N44" s="468"/>
      <c r="O44" s="467" t="str">
        <f t="shared" si="0"/>
        <v/>
      </c>
      <c r="P44" s="469"/>
      <c r="Q44" s="469"/>
      <c r="R44" s="470" t="str">
        <f t="shared" si="1"/>
        <v/>
      </c>
      <c r="S44" s="469"/>
      <c r="T44" s="469"/>
      <c r="U44" s="469"/>
      <c r="V44" s="471" t="str">
        <f>IFERROR(IF(AND(O43="Probabilidad",O44="Probabilidad"),(X43-(+X43*R44)),IF(O44="Probabilidad",(G39-(+G39*R44)),IF(O44="Impacto",X43,""))),"")</f>
        <v/>
      </c>
      <c r="W44" s="472" t="str">
        <f t="shared" si="2"/>
        <v/>
      </c>
      <c r="X44" s="470" t="str">
        <f t="shared" si="3"/>
        <v/>
      </c>
      <c r="Y44" s="472" t="str">
        <f t="shared" si="4"/>
        <v/>
      </c>
      <c r="Z44" s="470" t="str">
        <f>IFERROR(IF(AND(O43="Impacto",O44="Impacto"),(Z43-(+Z43*R44)),IF(AND(O43="Probabilidad",O44="Impacto"),(Z42-(+Z42*R44)),IF(O44="Probabilidad",Z43,""))),"")</f>
        <v/>
      </c>
      <c r="AA44" s="472" t="str">
        <f t="shared" si="5"/>
        <v/>
      </c>
      <c r="AB44" s="731"/>
      <c r="AC44" s="321"/>
      <c r="AD44" s="470"/>
      <c r="AE44" s="475"/>
      <c r="AF44" s="467"/>
      <c r="AG44" s="475"/>
      <c r="AH44" s="475"/>
      <c r="AI44" s="475"/>
      <c r="AJ44" s="268"/>
      <c r="AK44" s="269"/>
      <c r="AL44" s="270"/>
      <c r="AM44" s="268"/>
      <c r="AN44" s="269"/>
      <c r="AO44" s="268"/>
      <c r="AP44" s="410"/>
      <c r="AQ44" s="270"/>
      <c r="AR44" s="268"/>
      <c r="AS44" s="269"/>
      <c r="AT44" s="268"/>
      <c r="AU44" s="269"/>
      <c r="AV44" s="270"/>
      <c r="AW44" s="268"/>
      <c r="AX44" s="477"/>
      <c r="AY44" s="465"/>
      <c r="AZ44" s="465"/>
      <c r="BA44" s="466"/>
      <c r="BB44" s="466"/>
      <c r="BC44" s="466"/>
    </row>
    <row r="45" spans="1:55" ht="255">
      <c r="A45" s="732">
        <v>7</v>
      </c>
      <c r="B45" s="726" t="s">
        <v>11</v>
      </c>
      <c r="C45" s="729" t="s">
        <v>135</v>
      </c>
      <c r="D45" s="729" t="s">
        <v>76</v>
      </c>
      <c r="E45" s="729">
        <v>24</v>
      </c>
      <c r="F45" s="736" t="str">
        <f>IF(E45&lt;=0,"",IF(E45&lt;=2,"Muy Baja",IF(E45&lt;=24,"Baja",IF(E45&lt;=500,"Media",IF(E45&lt;=5000,"Alta","Muy Alta")))))</f>
        <v>Baja</v>
      </c>
      <c r="G45" s="733">
        <f>IF(F45="","",IF(F45="Muy Baja",0.2,IF(F45="Baja",0.4,IF(F45="Media",0.6,IF(F45="Alta",0.8,IF(F45="Muy Alta",1,))))))</f>
        <v>0.4</v>
      </c>
      <c r="H45" s="733" t="s">
        <v>136</v>
      </c>
      <c r="I45" s="733" t="str">
        <f>IF(NOT(ISERROR(MATCH(H45,#REF!,0))),#REF!&amp;"Por favor no seleccionar los criterios de impacto(Afectación Económica o presupuestal y Pérdida Reputacional)",H45)</f>
        <v xml:space="preserve">     Entre 100 y 500 SMLMV </v>
      </c>
      <c r="J45" s="736" t="s">
        <v>347</v>
      </c>
      <c r="K45" s="733">
        <f>IF(J45="","",IF(J45="Leve",0.2,IF(J45="Menor",0.4,IF(J45="Moderado",0.6,IF(J45="Mayor",0.8,IF(J45="Catastrófico",1,))))))</f>
        <v>0.8</v>
      </c>
      <c r="L45" s="736" t="str">
        <f>IF(OR(AND(F45="Muy Baja",J45="Leve"),AND(F45="Muy Baja",J45="Menor"),AND(F45="Baja",J45="Leve")),"Bajo",IF(OR(AND(F45="Muy baja",J45="Moderado"),AND(F45="Baja",J45="Menor"),AND(F45="Baja",J45="Moderado"),AND(F45="Media",J45="Leve"),AND(F45="Media",J45="Menor"),AND(F45="Media",J45="Moderado"),AND(F45="Alta",J45="Leve"),AND(F45="Alta",J45="Menor")),"Moderado",IF(OR(AND(F45="Muy Baja",J45="Mayor"),AND(F45="Baja",J45="Mayor"),AND(F45="Media",J45="Mayor"),AND(F45="Alta",J45="Moderado"),AND(F45="Alta",J45="Mayor"),AND(F45="Muy Alta",J45="Leve"),AND(F45="Muy Alta",J45="Menor"),AND(F45="Muy Alta",J45="Moderado"),AND(F45="Muy Alta",J45="Mayor")),"Alto",IF(OR(AND(F45="Muy Baja",J45="Catastrófico"),AND(F45="Baja",J45="Catastrófico"),AND(F45="Media",J45="Catastrófico"),AND(F45="Alta",J45="Catastrófico"),AND(F45="Muy Alta",J45="Catastrófico")),"Extremo",""))))</f>
        <v>Alto</v>
      </c>
      <c r="M45" s="442">
        <v>1</v>
      </c>
      <c r="N45" s="444" t="s">
        <v>137</v>
      </c>
      <c r="O45" s="442" t="str">
        <f t="shared" si="0"/>
        <v>Probabilidad</v>
      </c>
      <c r="P45" s="445" t="s">
        <v>79</v>
      </c>
      <c r="Q45" s="445" t="s">
        <v>80</v>
      </c>
      <c r="R45" s="443" t="str">
        <f t="shared" si="1"/>
        <v>30%</v>
      </c>
      <c r="S45" s="445" t="s">
        <v>81</v>
      </c>
      <c r="T45" s="445" t="s">
        <v>82</v>
      </c>
      <c r="U45" s="445" t="s">
        <v>83</v>
      </c>
      <c r="V45" s="446">
        <f>IFERROR(IF(O45="Probabilidad",(G45-(+G45*R45)),IF(O45="Impacto",G45,"")),"")</f>
        <v>0.28000000000000003</v>
      </c>
      <c r="W45" s="447" t="str">
        <f t="shared" si="2"/>
        <v>Baja</v>
      </c>
      <c r="X45" s="443">
        <f t="shared" si="3"/>
        <v>0.28000000000000003</v>
      </c>
      <c r="Y45" s="447" t="str">
        <f t="shared" si="4"/>
        <v>Mayor</v>
      </c>
      <c r="Z45" s="443">
        <f>IFERROR(IF(O45="Impacto",(K45-(+K45*R45)),IF(O45="Probabilidad",K45,"")),"")</f>
        <v>0.8</v>
      </c>
      <c r="AA45" s="447" t="str">
        <f t="shared" si="5"/>
        <v>Alto</v>
      </c>
      <c r="AB45" s="740" t="s">
        <v>84</v>
      </c>
      <c r="AC45" s="289" t="s">
        <v>138</v>
      </c>
      <c r="AD45" s="448">
        <v>1</v>
      </c>
      <c r="AE45" s="565" t="s">
        <v>139</v>
      </c>
      <c r="AF45" s="565" t="s">
        <v>140</v>
      </c>
      <c r="AG45" s="264">
        <v>44562</v>
      </c>
      <c r="AH45" s="264">
        <v>44895</v>
      </c>
      <c r="AI45" s="266">
        <v>1</v>
      </c>
      <c r="AJ45" s="277" t="s">
        <v>1323</v>
      </c>
      <c r="AK45" s="301" t="s">
        <v>1324</v>
      </c>
      <c r="AL45" s="272" t="s">
        <v>1325</v>
      </c>
      <c r="AM45" s="264">
        <v>44685</v>
      </c>
      <c r="AN45" s="478" t="s">
        <v>1440</v>
      </c>
      <c r="AO45" s="277" t="s">
        <v>1537</v>
      </c>
      <c r="AP45" s="408" t="s">
        <v>1636</v>
      </c>
      <c r="AQ45" s="272" t="s">
        <v>1549</v>
      </c>
      <c r="AR45" s="267"/>
      <c r="AS45" s="265"/>
      <c r="AT45" s="277" t="s">
        <v>2637</v>
      </c>
      <c r="AU45" s="275" t="s">
        <v>2972</v>
      </c>
      <c r="AV45" s="272" t="s">
        <v>2638</v>
      </c>
      <c r="AW45" s="267"/>
      <c r="AX45" s="452"/>
      <c r="AY45" s="465"/>
      <c r="AZ45" s="465"/>
      <c r="BA45" s="466"/>
      <c r="BB45" s="466"/>
      <c r="BC45" s="466"/>
    </row>
    <row r="46" spans="1:55" ht="114.75">
      <c r="A46" s="721"/>
      <c r="B46" s="727"/>
      <c r="C46" s="730"/>
      <c r="D46" s="730"/>
      <c r="E46" s="730"/>
      <c r="F46" s="730"/>
      <c r="G46" s="730"/>
      <c r="H46" s="730"/>
      <c r="I46" s="730"/>
      <c r="J46" s="730"/>
      <c r="K46" s="730"/>
      <c r="L46" s="730"/>
      <c r="M46" s="455">
        <v>2</v>
      </c>
      <c r="N46" s="411" t="s">
        <v>141</v>
      </c>
      <c r="O46" s="455" t="str">
        <f t="shared" si="0"/>
        <v>Probabilidad</v>
      </c>
      <c r="P46" s="456" t="s">
        <v>89</v>
      </c>
      <c r="Q46" s="456" t="s">
        <v>80</v>
      </c>
      <c r="R46" s="251" t="str">
        <f t="shared" si="1"/>
        <v>40%</v>
      </c>
      <c r="S46" s="456" t="s">
        <v>81</v>
      </c>
      <c r="T46" s="456" t="s">
        <v>82</v>
      </c>
      <c r="U46" s="456" t="s">
        <v>83</v>
      </c>
      <c r="V46" s="457">
        <f>IFERROR(IF(AND(O45="Probabilidad",O46="Probabilidad"),(X45-(+X45*R46)),IF(O46="Probabilidad",(G45-(+G45*R46)),IF(O46="Impacto",X45,""))),"")</f>
        <v>0.16800000000000001</v>
      </c>
      <c r="W46" s="458" t="str">
        <f t="shared" si="2"/>
        <v>Muy Baja</v>
      </c>
      <c r="X46" s="251">
        <f t="shared" si="3"/>
        <v>0.16800000000000001</v>
      </c>
      <c r="Y46" s="458" t="str">
        <f t="shared" si="4"/>
        <v>Mayor</v>
      </c>
      <c r="Z46" s="251">
        <f>IFERROR(IF(AND(O45="Impacto",O46="Impacto"),(Z45-(+Z45*R46)),IF(O46="Impacto",($K$45-(+$K$45*R46)),IF(O46="Probabilidad",Z45,""))),"")</f>
        <v>0.8</v>
      </c>
      <c r="AA46" s="458" t="str">
        <f t="shared" si="5"/>
        <v>Alto</v>
      </c>
      <c r="AB46" s="730"/>
      <c r="AC46" s="87"/>
      <c r="AD46" s="251"/>
      <c r="AE46" s="461"/>
      <c r="AF46" s="455"/>
      <c r="AG46" s="461"/>
      <c r="AH46" s="461"/>
      <c r="AI46" s="490"/>
      <c r="AJ46" s="248"/>
      <c r="AK46" s="222"/>
      <c r="AL46" s="200"/>
      <c r="AM46" s="248"/>
      <c r="AN46" s="222"/>
      <c r="AO46" s="248"/>
      <c r="AP46" s="204"/>
      <c r="AQ46" s="200"/>
      <c r="AR46" s="248"/>
      <c r="AS46" s="222"/>
      <c r="AT46" s="248"/>
      <c r="AU46" s="222"/>
      <c r="AV46" s="200"/>
      <c r="AW46" s="248"/>
      <c r="AX46" s="464"/>
      <c r="AY46" s="465"/>
      <c r="AZ46" s="465"/>
      <c r="BA46" s="466"/>
      <c r="BB46" s="466"/>
      <c r="BC46" s="466"/>
    </row>
    <row r="47" spans="1:55" ht="89.25">
      <c r="A47" s="721"/>
      <c r="B47" s="727"/>
      <c r="C47" s="730"/>
      <c r="D47" s="730"/>
      <c r="E47" s="730"/>
      <c r="F47" s="730"/>
      <c r="G47" s="730"/>
      <c r="H47" s="730"/>
      <c r="I47" s="730"/>
      <c r="J47" s="730"/>
      <c r="K47" s="730"/>
      <c r="L47" s="730"/>
      <c r="M47" s="455">
        <v>3</v>
      </c>
      <c r="N47" s="411" t="s">
        <v>142</v>
      </c>
      <c r="O47" s="455" t="str">
        <f t="shared" si="0"/>
        <v>Impacto</v>
      </c>
      <c r="P47" s="456" t="s">
        <v>92</v>
      </c>
      <c r="Q47" s="456" t="s">
        <v>80</v>
      </c>
      <c r="R47" s="251" t="str">
        <f t="shared" si="1"/>
        <v>25%</v>
      </c>
      <c r="S47" s="456" t="s">
        <v>81</v>
      </c>
      <c r="T47" s="456" t="s">
        <v>82</v>
      </c>
      <c r="U47" s="456" t="s">
        <v>83</v>
      </c>
      <c r="V47" s="457">
        <f>IFERROR(IF(AND(O46="Probabilidad",O47="Probabilidad"),(X46-(+X46*R47)),IF(O47="Probabilidad",(G46-(+G46*R47)),IF(O47="Impacto",X46,""))),"")</f>
        <v>0.16800000000000001</v>
      </c>
      <c r="W47" s="458" t="str">
        <f t="shared" si="2"/>
        <v>Muy Baja</v>
      </c>
      <c r="X47" s="251">
        <f t="shared" si="3"/>
        <v>0.16800000000000001</v>
      </c>
      <c r="Y47" s="458" t="str">
        <f t="shared" si="4"/>
        <v>Moderado</v>
      </c>
      <c r="Z47" s="251">
        <f>IFERROR(IF(AND(O46="Impacto",O47="Impacto"),(Z46-(+Z46*R47)),IF(AND(O46="Probabilidad",O47="Impacto"),(Z45-(+Z45*R47)),IF(O47="Probabilidad",Z46,""))),"")</f>
        <v>0.60000000000000009</v>
      </c>
      <c r="AA47" s="458" t="str">
        <f t="shared" si="5"/>
        <v>Moderado</v>
      </c>
      <c r="AB47" s="730"/>
      <c r="AC47" s="87"/>
      <c r="AD47" s="251"/>
      <c r="AE47" s="461"/>
      <c r="AF47" s="455"/>
      <c r="AG47" s="461"/>
      <c r="AH47" s="461"/>
      <c r="AI47" s="490"/>
      <c r="AJ47" s="248"/>
      <c r="AK47" s="222"/>
      <c r="AL47" s="200"/>
      <c r="AM47" s="248"/>
      <c r="AN47" s="222"/>
      <c r="AO47" s="248"/>
      <c r="AP47" s="204"/>
      <c r="AQ47" s="200"/>
      <c r="AR47" s="248"/>
      <c r="AS47" s="222"/>
      <c r="AT47" s="248"/>
      <c r="AU47" s="222"/>
      <c r="AV47" s="200"/>
      <c r="AW47" s="248"/>
      <c r="AX47" s="464"/>
      <c r="AY47" s="465"/>
      <c r="AZ47" s="465"/>
      <c r="BA47" s="466"/>
      <c r="BB47" s="466"/>
      <c r="BC47" s="466"/>
    </row>
    <row r="48" spans="1:55">
      <c r="A48" s="721"/>
      <c r="B48" s="727"/>
      <c r="C48" s="730"/>
      <c r="D48" s="730"/>
      <c r="E48" s="730"/>
      <c r="F48" s="730"/>
      <c r="G48" s="730"/>
      <c r="H48" s="730"/>
      <c r="I48" s="730"/>
      <c r="J48" s="730"/>
      <c r="K48" s="730"/>
      <c r="L48" s="730"/>
      <c r="M48" s="455"/>
      <c r="N48" s="411"/>
      <c r="O48" s="455" t="str">
        <f t="shared" si="0"/>
        <v/>
      </c>
      <c r="P48" s="456"/>
      <c r="Q48" s="456"/>
      <c r="R48" s="251" t="str">
        <f t="shared" si="1"/>
        <v/>
      </c>
      <c r="S48" s="456"/>
      <c r="T48" s="456"/>
      <c r="U48" s="456"/>
      <c r="V48" s="457" t="str">
        <f>IFERROR(IF(AND(O47="Probabilidad",O48="Probabilidad"),(X47-(+X47*R48)),IF(O48="Probabilidad",(G45-(+G45*R48)),IF(O48="Impacto",X47,""))),"")</f>
        <v/>
      </c>
      <c r="W48" s="458" t="str">
        <f t="shared" si="2"/>
        <v/>
      </c>
      <c r="X48" s="251" t="str">
        <f t="shared" si="3"/>
        <v/>
      </c>
      <c r="Y48" s="458" t="str">
        <f t="shared" si="4"/>
        <v/>
      </c>
      <c r="Z48" s="251" t="str">
        <f>IFERROR(IF(AND(O47="Impacto",O48="Impacto"),(Z47-(+Z47*R48)),IF(AND(O47="Probabilidad",O48="Impacto"),(Z46-(+Z46*R48)),IF(O48="Probabilidad",Z47,""))),"")</f>
        <v/>
      </c>
      <c r="AA48" s="458" t="str">
        <f t="shared" si="5"/>
        <v/>
      </c>
      <c r="AB48" s="730"/>
      <c r="AC48" s="87"/>
      <c r="AD48" s="251"/>
      <c r="AE48" s="461"/>
      <c r="AF48" s="455"/>
      <c r="AG48" s="461"/>
      <c r="AH48" s="461"/>
      <c r="AI48" s="461"/>
      <c r="AJ48" s="248"/>
      <c r="AK48" s="222"/>
      <c r="AL48" s="200"/>
      <c r="AM48" s="248"/>
      <c r="AN48" s="222"/>
      <c r="AO48" s="248"/>
      <c r="AP48" s="204"/>
      <c r="AQ48" s="200"/>
      <c r="AR48" s="248"/>
      <c r="AS48" s="222"/>
      <c r="AT48" s="248"/>
      <c r="AU48" s="222"/>
      <c r="AV48" s="200"/>
      <c r="AW48" s="248"/>
      <c r="AX48" s="464"/>
      <c r="AY48" s="465"/>
      <c r="AZ48" s="465"/>
      <c r="BA48" s="466"/>
      <c r="BB48" s="466"/>
      <c r="BC48" s="466"/>
    </row>
    <row r="49" spans="1:55">
      <c r="A49" s="721"/>
      <c r="B49" s="727"/>
      <c r="C49" s="730"/>
      <c r="D49" s="730"/>
      <c r="E49" s="730"/>
      <c r="F49" s="730"/>
      <c r="G49" s="730"/>
      <c r="H49" s="730"/>
      <c r="I49" s="730"/>
      <c r="J49" s="730"/>
      <c r="K49" s="730"/>
      <c r="L49" s="730"/>
      <c r="M49" s="455"/>
      <c r="N49" s="411"/>
      <c r="O49" s="455" t="str">
        <f t="shared" si="0"/>
        <v/>
      </c>
      <c r="P49" s="456"/>
      <c r="Q49" s="456"/>
      <c r="R49" s="251" t="str">
        <f t="shared" si="1"/>
        <v/>
      </c>
      <c r="S49" s="456"/>
      <c r="T49" s="456"/>
      <c r="U49" s="456"/>
      <c r="V49" s="457" t="str">
        <f>IFERROR(IF(AND(O48="Probabilidad",O49="Probabilidad"),(X48-(+X48*R49)),IF(O49="Probabilidad",(G45-(+G45*R49)),IF(O49="Impacto",X48,""))),"")</f>
        <v/>
      </c>
      <c r="W49" s="458" t="str">
        <f t="shared" si="2"/>
        <v/>
      </c>
      <c r="X49" s="251" t="str">
        <f t="shared" si="3"/>
        <v/>
      </c>
      <c r="Y49" s="458" t="str">
        <f t="shared" si="4"/>
        <v/>
      </c>
      <c r="Z49" s="251" t="str">
        <f>IFERROR(IF(AND(O48="Impacto",O49="Impacto"),(Z48-(+Z48*R49)),IF(AND(O48="Probabilidad",O49="Impacto"),(Z47-(+Z47*R49)),IF(O49="Probabilidad",Z48,""))),"")</f>
        <v/>
      </c>
      <c r="AA49" s="458" t="str">
        <f t="shared" si="5"/>
        <v/>
      </c>
      <c r="AB49" s="730"/>
      <c r="AC49" s="87"/>
      <c r="AD49" s="251"/>
      <c r="AE49" s="461"/>
      <c r="AF49" s="455"/>
      <c r="AG49" s="461"/>
      <c r="AH49" s="461"/>
      <c r="AI49" s="461"/>
      <c r="AJ49" s="248"/>
      <c r="AK49" s="222"/>
      <c r="AL49" s="200"/>
      <c r="AM49" s="248"/>
      <c r="AN49" s="222"/>
      <c r="AO49" s="248"/>
      <c r="AP49" s="204"/>
      <c r="AQ49" s="200"/>
      <c r="AR49" s="248"/>
      <c r="AS49" s="222"/>
      <c r="AT49" s="248"/>
      <c r="AU49" s="222"/>
      <c r="AV49" s="200"/>
      <c r="AW49" s="248"/>
      <c r="AX49" s="464"/>
      <c r="AY49" s="465"/>
      <c r="AZ49" s="465"/>
      <c r="BA49" s="466"/>
      <c r="BB49" s="466"/>
      <c r="BC49" s="466"/>
    </row>
    <row r="50" spans="1:55" ht="13.5" thickBot="1">
      <c r="A50" s="722"/>
      <c r="B50" s="728"/>
      <c r="C50" s="731"/>
      <c r="D50" s="731"/>
      <c r="E50" s="731"/>
      <c r="F50" s="731"/>
      <c r="G50" s="731"/>
      <c r="H50" s="731"/>
      <c r="I50" s="731"/>
      <c r="J50" s="731"/>
      <c r="K50" s="731"/>
      <c r="L50" s="731"/>
      <c r="M50" s="467"/>
      <c r="N50" s="468"/>
      <c r="O50" s="467" t="str">
        <f t="shared" si="0"/>
        <v/>
      </c>
      <c r="P50" s="469"/>
      <c r="Q50" s="469"/>
      <c r="R50" s="470" t="str">
        <f t="shared" si="1"/>
        <v/>
      </c>
      <c r="S50" s="469"/>
      <c r="T50" s="469"/>
      <c r="U50" s="469"/>
      <c r="V50" s="471" t="str">
        <f>IFERROR(IF(AND(O49="Probabilidad",O50="Probabilidad"),(X49-(+X49*R50)),IF(O50="Probabilidad",(G45-(+G45*R50)),IF(O50="Impacto",X49,""))),"")</f>
        <v/>
      </c>
      <c r="W50" s="472" t="str">
        <f t="shared" si="2"/>
        <v/>
      </c>
      <c r="X50" s="470" t="str">
        <f t="shared" si="3"/>
        <v/>
      </c>
      <c r="Y50" s="472" t="str">
        <f t="shared" si="4"/>
        <v/>
      </c>
      <c r="Z50" s="470" t="str">
        <f>IFERROR(IF(AND(O49="Impacto",O50="Impacto"),(Z49-(+Z49*R50)),IF(AND(O49="Probabilidad",O50="Impacto"),(Z48-(+Z48*R50)),IF(O50="Probabilidad",Z49,""))),"")</f>
        <v/>
      </c>
      <c r="AA50" s="472" t="str">
        <f t="shared" si="5"/>
        <v/>
      </c>
      <c r="AB50" s="731"/>
      <c r="AC50" s="321"/>
      <c r="AD50" s="470"/>
      <c r="AE50" s="475"/>
      <c r="AF50" s="467"/>
      <c r="AG50" s="475"/>
      <c r="AH50" s="475"/>
      <c r="AI50" s="475"/>
      <c r="AJ50" s="268"/>
      <c r="AK50" s="269"/>
      <c r="AL50" s="270"/>
      <c r="AM50" s="268"/>
      <c r="AN50" s="269"/>
      <c r="AO50" s="268"/>
      <c r="AP50" s="410"/>
      <c r="AQ50" s="270"/>
      <c r="AR50" s="268"/>
      <c r="AS50" s="269"/>
      <c r="AT50" s="268"/>
      <c r="AU50" s="269"/>
      <c r="AV50" s="270"/>
      <c r="AW50" s="268"/>
      <c r="AX50" s="477"/>
      <c r="AY50" s="465"/>
      <c r="AZ50" s="465"/>
      <c r="BA50" s="466"/>
      <c r="BB50" s="466"/>
      <c r="BC50" s="466"/>
    </row>
    <row r="51" spans="1:55" ht="102">
      <c r="A51" s="723">
        <v>8</v>
      </c>
      <c r="B51" s="726" t="s">
        <v>12</v>
      </c>
      <c r="C51" s="729" t="s">
        <v>143</v>
      </c>
      <c r="D51" s="729" t="s">
        <v>76</v>
      </c>
      <c r="E51" s="729">
        <v>365</v>
      </c>
      <c r="F51" s="738" t="str">
        <f>IF(E51&lt;=0,"",IF(E51&lt;=2,"Muy Baja",IF(E51&lt;=24,"Baja",IF(E51&lt;=500,"Media",IF(E51&lt;=5000,"Alta","Muy Alta")))))</f>
        <v>Media</v>
      </c>
      <c r="G51" s="733">
        <f>IF(F51="","",IF(F51="Muy Baja",0.2,IF(F51="Baja",0.4,IF(F51="Media",0.6,IF(F51="Alta",0.8,IF(F51="Muy Alta",1,))))))</f>
        <v>0.6</v>
      </c>
      <c r="H51" s="733" t="s">
        <v>77</v>
      </c>
      <c r="I51" s="733" t="str">
        <f>IF(NOT(ISERROR(MATCH(H51,#REF!,0))),#REF!&amp;"Por favor no seleccionar los criterios de impacto(Afectación Económica o presupuestal y Pérdida Reputacional)",H51)</f>
        <v xml:space="preserve">     El riesgo afecta la imagen de la entidad con algunos usuarios de relevancia frente al logro de los objetivos</v>
      </c>
      <c r="J51" s="736" t="s">
        <v>346</v>
      </c>
      <c r="K51" s="733">
        <f>IF(J51="","",IF(J51="Leve",0.2,IF(J51="Menor",0.4,IF(J51="Moderado",0.6,IF(J51="Mayor",0.8,IF(J51="Catastrófico",1,))))))</f>
        <v>0.6</v>
      </c>
      <c r="L51" s="736" t="str">
        <f>IF(OR(AND(F51="Muy Baja",J51="Leve"),AND(F51="Muy Baja",J51="Menor"),AND(F51="Baja",J51="Leve")),"Bajo",IF(OR(AND(F51="Muy baja",J51="Moderado"),AND(F51="Baja",J51="Menor"),AND(F51="Baja",J51="Moderado"),AND(F51="Media",J51="Leve"),AND(F51="Media",J51="Menor"),AND(F51="Media",J51="Moderado"),AND(F51="Alta",J51="Leve"),AND(F51="Alta",J51="Menor")),"Moderado",IF(OR(AND(F51="Muy Baja",J51="Mayor"),AND(F51="Baja",J51="Mayor"),AND(F51="Media",J51="Mayor"),AND(F51="Alta",J51="Moderado"),AND(F51="Alta",J51="Mayor"),AND(F51="Muy Alta",J51="Leve"),AND(F51="Muy Alta",J51="Menor"),AND(F51="Muy Alta",J51="Moderado"),AND(F51="Muy Alta",J51="Mayor")),"Alto",IF(OR(AND(F51="Muy Baja",J51="Catastrófico"),AND(F51="Baja",J51="Catastrófico"),AND(F51="Media",J51="Catastrófico"),AND(F51="Alta",J51="Catastrófico"),AND(F51="Muy Alta",J51="Catastrófico")),"Extremo",""))))</f>
        <v>Moderado</v>
      </c>
      <c r="M51" s="442">
        <v>1</v>
      </c>
      <c r="N51" s="444" t="s">
        <v>144</v>
      </c>
      <c r="O51" s="442" t="str">
        <f t="shared" si="0"/>
        <v>Probabilidad</v>
      </c>
      <c r="P51" s="445" t="s">
        <v>89</v>
      </c>
      <c r="Q51" s="445" t="s">
        <v>80</v>
      </c>
      <c r="R51" s="443" t="str">
        <f t="shared" si="1"/>
        <v>40%</v>
      </c>
      <c r="S51" s="445" t="s">
        <v>81</v>
      </c>
      <c r="T51" s="445" t="s">
        <v>82</v>
      </c>
      <c r="U51" s="445" t="s">
        <v>83</v>
      </c>
      <c r="V51" s="446">
        <f>IFERROR(IF(O51="Probabilidad",(G51-(+G51*R51)),IF(O51="Impacto",G51,"")),"")</f>
        <v>0.36</v>
      </c>
      <c r="W51" s="447" t="str">
        <f t="shared" si="2"/>
        <v>Baja</v>
      </c>
      <c r="X51" s="443">
        <f t="shared" si="3"/>
        <v>0.36</v>
      </c>
      <c r="Y51" s="447" t="str">
        <f t="shared" si="4"/>
        <v>Moderado</v>
      </c>
      <c r="Z51" s="443">
        <f>IFERROR(IF(O51="Impacto",(K51-(+K51*R51)),IF(O51="Probabilidad",K51,"")),"")</f>
        <v>0.6</v>
      </c>
      <c r="AA51" s="447" t="str">
        <f t="shared" si="5"/>
        <v>Moderado</v>
      </c>
      <c r="AB51" s="740" t="s">
        <v>84</v>
      </c>
      <c r="AC51" s="292" t="s">
        <v>2595</v>
      </c>
      <c r="AD51" s="448">
        <v>1</v>
      </c>
      <c r="AE51" s="408" t="s">
        <v>145</v>
      </c>
      <c r="AF51" s="565" t="s">
        <v>146</v>
      </c>
      <c r="AG51" s="449">
        <v>44562</v>
      </c>
      <c r="AH51" s="449">
        <v>44926</v>
      </c>
      <c r="AI51" s="448">
        <v>0.8</v>
      </c>
      <c r="AJ51" s="279" t="s">
        <v>1107</v>
      </c>
      <c r="AK51" s="280" t="s">
        <v>1108</v>
      </c>
      <c r="AL51" s="281" t="s">
        <v>1109</v>
      </c>
      <c r="AM51" s="264">
        <v>44685</v>
      </c>
      <c r="AN51" s="478" t="s">
        <v>1440</v>
      </c>
      <c r="AO51" s="279" t="s">
        <v>1584</v>
      </c>
      <c r="AP51" s="412" t="s">
        <v>1585</v>
      </c>
      <c r="AQ51" s="282" t="s">
        <v>1586</v>
      </c>
      <c r="AR51" s="267"/>
      <c r="AS51" s="265"/>
      <c r="AT51" s="279" t="s">
        <v>3118</v>
      </c>
      <c r="AU51" s="265" t="s">
        <v>3117</v>
      </c>
      <c r="AV51" s="266" t="s">
        <v>3119</v>
      </c>
      <c r="AW51" s="267"/>
      <c r="AX51" s="452"/>
      <c r="AY51" s="465"/>
      <c r="AZ51" s="465"/>
      <c r="BA51" s="466"/>
      <c r="BB51" s="466"/>
      <c r="BC51" s="466"/>
    </row>
    <row r="52" spans="1:55" ht="63.75">
      <c r="A52" s="724"/>
      <c r="B52" s="730"/>
      <c r="C52" s="730"/>
      <c r="D52" s="730"/>
      <c r="E52" s="730"/>
      <c r="F52" s="730"/>
      <c r="G52" s="730"/>
      <c r="H52" s="730"/>
      <c r="I52" s="730"/>
      <c r="J52" s="730"/>
      <c r="K52" s="730"/>
      <c r="L52" s="730"/>
      <c r="M52" s="455">
        <v>2</v>
      </c>
      <c r="N52" s="411" t="s">
        <v>147</v>
      </c>
      <c r="O52" s="455" t="str">
        <f t="shared" si="0"/>
        <v>Impacto</v>
      </c>
      <c r="P52" s="456" t="s">
        <v>92</v>
      </c>
      <c r="Q52" s="456" t="s">
        <v>80</v>
      </c>
      <c r="R52" s="251" t="str">
        <f t="shared" si="1"/>
        <v>25%</v>
      </c>
      <c r="S52" s="456" t="s">
        <v>81</v>
      </c>
      <c r="T52" s="456" t="s">
        <v>82</v>
      </c>
      <c r="U52" s="456" t="s">
        <v>83</v>
      </c>
      <c r="V52" s="457">
        <f>IFERROR(IF(AND(O51="Probabilidad",O52="Probabilidad"),(X51-(+X51*R52)),IF(O52="Probabilidad",(G51-(+G51*R52)),IF(O52="Impacto",X51,""))),"")</f>
        <v>0.36</v>
      </c>
      <c r="W52" s="458" t="str">
        <f t="shared" si="2"/>
        <v>Baja</v>
      </c>
      <c r="X52" s="251">
        <f t="shared" si="3"/>
        <v>0.36</v>
      </c>
      <c r="Y52" s="458" t="str">
        <f t="shared" si="4"/>
        <v>Moderado</v>
      </c>
      <c r="Z52" s="251">
        <f>IFERROR(IF(AND(O51="Impacto",O52="Impacto"),(Z51-(+Z51*R52)),IF(O52="Impacto",($K$51-(+$K$51*R52)),IF(O52="Probabilidad",Z51,""))),"")</f>
        <v>0.44999999999999996</v>
      </c>
      <c r="AA52" s="458" t="str">
        <f t="shared" si="5"/>
        <v>Moderado</v>
      </c>
      <c r="AB52" s="730"/>
      <c r="AC52" s="183"/>
      <c r="AD52" s="251"/>
      <c r="AE52" s="461"/>
      <c r="AF52" s="455"/>
      <c r="AG52" s="461"/>
      <c r="AH52" s="461"/>
      <c r="AI52" s="490"/>
      <c r="AJ52" s="248"/>
      <c r="AK52" s="222"/>
      <c r="AL52" s="200"/>
      <c r="AM52" s="248"/>
      <c r="AN52" s="222"/>
      <c r="AO52" s="248"/>
      <c r="AP52" s="204"/>
      <c r="AQ52" s="200"/>
      <c r="AR52" s="248"/>
      <c r="AS52" s="222"/>
      <c r="AT52" s="248"/>
      <c r="AU52" s="222"/>
      <c r="AV52" s="200"/>
      <c r="AW52" s="248"/>
      <c r="AX52" s="464"/>
      <c r="AY52" s="465"/>
      <c r="AZ52" s="465"/>
      <c r="BA52" s="466"/>
      <c r="BB52" s="466"/>
      <c r="BC52" s="466"/>
    </row>
    <row r="53" spans="1:55" ht="63.75">
      <c r="A53" s="724"/>
      <c r="B53" s="730"/>
      <c r="C53" s="730"/>
      <c r="D53" s="730"/>
      <c r="E53" s="730"/>
      <c r="F53" s="730"/>
      <c r="G53" s="730"/>
      <c r="H53" s="730"/>
      <c r="I53" s="730"/>
      <c r="J53" s="730"/>
      <c r="K53" s="730"/>
      <c r="L53" s="730"/>
      <c r="M53" s="455">
        <v>3</v>
      </c>
      <c r="N53" s="411" t="s">
        <v>148</v>
      </c>
      <c r="O53" s="455" t="str">
        <f t="shared" si="0"/>
        <v>Impacto</v>
      </c>
      <c r="P53" s="456" t="s">
        <v>92</v>
      </c>
      <c r="Q53" s="456" t="s">
        <v>80</v>
      </c>
      <c r="R53" s="251" t="str">
        <f t="shared" si="1"/>
        <v>25%</v>
      </c>
      <c r="S53" s="456" t="s">
        <v>81</v>
      </c>
      <c r="T53" s="456" t="s">
        <v>82</v>
      </c>
      <c r="U53" s="456" t="s">
        <v>83</v>
      </c>
      <c r="V53" s="457">
        <f>IFERROR(IF(AND(O52="Probabilidad",O53="Probabilidad"),(X52-(+X52*R53)),IF(O53="Probabilidad",(G52-(+G52*R53)),IF(O53="Impacto",X52,""))),"")</f>
        <v>0.36</v>
      </c>
      <c r="W53" s="458" t="str">
        <f t="shared" si="2"/>
        <v>Baja</v>
      </c>
      <c r="X53" s="251">
        <f t="shared" si="3"/>
        <v>0.36</v>
      </c>
      <c r="Y53" s="458" t="str">
        <f t="shared" si="4"/>
        <v>Menor</v>
      </c>
      <c r="Z53" s="251">
        <f>IFERROR(IF(AND(O52="Impacto",O53="Impacto"),(Z52-(+Z52*R53)),IF(AND(O52="Probabilidad",O53="Impacto"),(Z51-(+Z51*R53)),IF(O53="Probabilidad",Z52,""))),"")</f>
        <v>0.33749999999999997</v>
      </c>
      <c r="AA53" s="458" t="str">
        <f t="shared" si="5"/>
        <v>Moderado</v>
      </c>
      <c r="AB53" s="730"/>
      <c r="AC53" s="87"/>
      <c r="AD53" s="251"/>
      <c r="AE53" s="461"/>
      <c r="AF53" s="455"/>
      <c r="AG53" s="461"/>
      <c r="AH53" s="461"/>
      <c r="AI53" s="461"/>
      <c r="AJ53" s="248"/>
      <c r="AK53" s="222"/>
      <c r="AL53" s="200"/>
      <c r="AM53" s="248"/>
      <c r="AN53" s="222"/>
      <c r="AO53" s="248"/>
      <c r="AP53" s="204"/>
      <c r="AQ53" s="200"/>
      <c r="AR53" s="248"/>
      <c r="AS53" s="222"/>
      <c r="AT53" s="248"/>
      <c r="AU53" s="222"/>
      <c r="AV53" s="200"/>
      <c r="AW53" s="248"/>
      <c r="AX53" s="464"/>
      <c r="AY53" s="465"/>
      <c r="AZ53" s="465"/>
      <c r="BA53" s="466"/>
      <c r="BB53" s="466"/>
      <c r="BC53" s="466"/>
    </row>
    <row r="54" spans="1:55">
      <c r="A54" s="724"/>
      <c r="B54" s="730"/>
      <c r="C54" s="730"/>
      <c r="D54" s="730"/>
      <c r="E54" s="730"/>
      <c r="F54" s="730"/>
      <c r="G54" s="730"/>
      <c r="H54" s="730"/>
      <c r="I54" s="730"/>
      <c r="J54" s="730"/>
      <c r="K54" s="730"/>
      <c r="L54" s="730"/>
      <c r="M54" s="455"/>
      <c r="N54" s="411"/>
      <c r="O54" s="455" t="str">
        <f t="shared" si="0"/>
        <v/>
      </c>
      <c r="P54" s="456"/>
      <c r="Q54" s="456"/>
      <c r="R54" s="251" t="str">
        <f t="shared" si="1"/>
        <v/>
      </c>
      <c r="S54" s="456"/>
      <c r="T54" s="456"/>
      <c r="U54" s="456"/>
      <c r="V54" s="457" t="str">
        <f>IFERROR(IF(AND(O53="Probabilidad",O54="Probabilidad"),(X53-(+X53*R54)),IF(O54="Probabilidad",(G51-(+G51*R54)),IF(O54="Impacto",X53,""))),"")</f>
        <v/>
      </c>
      <c r="W54" s="458" t="str">
        <f t="shared" si="2"/>
        <v/>
      </c>
      <c r="X54" s="251" t="str">
        <f t="shared" si="3"/>
        <v/>
      </c>
      <c r="Y54" s="458" t="str">
        <f t="shared" si="4"/>
        <v/>
      </c>
      <c r="Z54" s="251" t="str">
        <f>IFERROR(IF(AND(O53="Impacto",O54="Impacto"),(Z53-(+Z53*R54)),IF(AND(O53="Probabilidad",O54="Impacto"),(Z52-(+Z52*R54)),IF(O54="Probabilidad",Z53,""))),"")</f>
        <v/>
      </c>
      <c r="AA54" s="458" t="str">
        <f t="shared" si="5"/>
        <v/>
      </c>
      <c r="AB54" s="730"/>
      <c r="AC54" s="87"/>
      <c r="AD54" s="251"/>
      <c r="AE54" s="461"/>
      <c r="AF54" s="455"/>
      <c r="AG54" s="461"/>
      <c r="AH54" s="461"/>
      <c r="AI54" s="461"/>
      <c r="AJ54" s="248"/>
      <c r="AK54" s="222"/>
      <c r="AL54" s="200"/>
      <c r="AM54" s="248"/>
      <c r="AN54" s="222"/>
      <c r="AO54" s="248"/>
      <c r="AP54" s="204"/>
      <c r="AQ54" s="200"/>
      <c r="AR54" s="248"/>
      <c r="AS54" s="222"/>
      <c r="AT54" s="248"/>
      <c r="AU54" s="222"/>
      <c r="AV54" s="200"/>
      <c r="AW54" s="248"/>
      <c r="AX54" s="464"/>
      <c r="AY54" s="465"/>
      <c r="AZ54" s="465"/>
      <c r="BA54" s="466"/>
      <c r="BB54" s="466"/>
      <c r="BC54" s="466"/>
    </row>
    <row r="55" spans="1:55">
      <c r="A55" s="724"/>
      <c r="B55" s="730"/>
      <c r="C55" s="730"/>
      <c r="D55" s="730"/>
      <c r="E55" s="730"/>
      <c r="F55" s="730"/>
      <c r="G55" s="730"/>
      <c r="H55" s="730"/>
      <c r="I55" s="730"/>
      <c r="J55" s="730"/>
      <c r="K55" s="730"/>
      <c r="L55" s="730"/>
      <c r="M55" s="455"/>
      <c r="N55" s="411"/>
      <c r="O55" s="455" t="str">
        <f t="shared" si="0"/>
        <v/>
      </c>
      <c r="P55" s="456"/>
      <c r="Q55" s="456"/>
      <c r="R55" s="251" t="str">
        <f t="shared" si="1"/>
        <v/>
      </c>
      <c r="S55" s="456"/>
      <c r="T55" s="456"/>
      <c r="U55" s="456"/>
      <c r="V55" s="457" t="str">
        <f>IFERROR(IF(AND(O54="Probabilidad",O55="Probabilidad"),(X54-(+X54*R55)),IF(O55="Probabilidad",(G51-(+G51*R55)),IF(O55="Impacto",X54,""))),"")</f>
        <v/>
      </c>
      <c r="W55" s="458" t="str">
        <f t="shared" si="2"/>
        <v/>
      </c>
      <c r="X55" s="251" t="str">
        <f t="shared" si="3"/>
        <v/>
      </c>
      <c r="Y55" s="458" t="str">
        <f t="shared" si="4"/>
        <v/>
      </c>
      <c r="Z55" s="251" t="str">
        <f>IFERROR(IF(AND(O54="Impacto",O55="Impacto"),(Z54-(+Z54*R55)),IF(AND(O54="Probabilidad",O55="Impacto"),(Z53-(+Z53*R55)),IF(O55="Probabilidad",Z54,""))),"")</f>
        <v/>
      </c>
      <c r="AA55" s="458" t="str">
        <f t="shared" si="5"/>
        <v/>
      </c>
      <c r="AB55" s="730"/>
      <c r="AC55" s="87"/>
      <c r="AD55" s="251"/>
      <c r="AE55" s="461"/>
      <c r="AF55" s="455"/>
      <c r="AG55" s="461"/>
      <c r="AH55" s="461"/>
      <c r="AI55" s="461"/>
      <c r="AJ55" s="248"/>
      <c r="AK55" s="222"/>
      <c r="AL55" s="200"/>
      <c r="AM55" s="248"/>
      <c r="AN55" s="222"/>
      <c r="AO55" s="248"/>
      <c r="AP55" s="204"/>
      <c r="AQ55" s="200"/>
      <c r="AR55" s="248"/>
      <c r="AS55" s="222"/>
      <c r="AT55" s="248"/>
      <c r="AU55" s="222"/>
      <c r="AV55" s="200"/>
      <c r="AW55" s="248"/>
      <c r="AX55" s="464"/>
      <c r="AY55" s="465"/>
      <c r="AZ55" s="465"/>
      <c r="BA55" s="466"/>
      <c r="BB55" s="466"/>
      <c r="BC55" s="466"/>
    </row>
    <row r="56" spans="1:55" ht="13.5" thickBot="1">
      <c r="A56" s="725"/>
      <c r="B56" s="731"/>
      <c r="C56" s="731"/>
      <c r="D56" s="731"/>
      <c r="E56" s="731"/>
      <c r="F56" s="731"/>
      <c r="G56" s="731"/>
      <c r="H56" s="731"/>
      <c r="I56" s="731"/>
      <c r="J56" s="731"/>
      <c r="K56" s="731"/>
      <c r="L56" s="731"/>
      <c r="M56" s="467"/>
      <c r="N56" s="468"/>
      <c r="O56" s="467" t="str">
        <f t="shared" si="0"/>
        <v/>
      </c>
      <c r="P56" s="469"/>
      <c r="Q56" s="469"/>
      <c r="R56" s="470" t="str">
        <f t="shared" si="1"/>
        <v/>
      </c>
      <c r="S56" s="469"/>
      <c r="T56" s="469"/>
      <c r="U56" s="469"/>
      <c r="V56" s="471" t="str">
        <f>IFERROR(IF(AND(O55="Probabilidad",O56="Probabilidad"),(X55-(+X55*R56)),IF(O56="Probabilidad",(G51-(+G51*R56)),IF(O56="Impacto",X55,""))),"")</f>
        <v/>
      </c>
      <c r="W56" s="472" t="str">
        <f t="shared" si="2"/>
        <v/>
      </c>
      <c r="X56" s="470" t="str">
        <f t="shared" si="3"/>
        <v/>
      </c>
      <c r="Y56" s="472" t="str">
        <f t="shared" si="4"/>
        <v/>
      </c>
      <c r="Z56" s="470" t="str">
        <f>IFERROR(IF(AND(O55="Impacto",O56="Impacto"),(Z55-(+Z55*R56)),IF(AND(O55="Probabilidad",O56="Impacto"),(Z54-(+Z54*R56)),IF(O56="Probabilidad",Z55,""))),"")</f>
        <v/>
      </c>
      <c r="AA56" s="472" t="str">
        <f t="shared" si="5"/>
        <v/>
      </c>
      <c r="AB56" s="731"/>
      <c r="AC56" s="321"/>
      <c r="AD56" s="470"/>
      <c r="AE56" s="475"/>
      <c r="AF56" s="467"/>
      <c r="AG56" s="475"/>
      <c r="AH56" s="475"/>
      <c r="AI56" s="475"/>
      <c r="AJ56" s="268"/>
      <c r="AK56" s="269"/>
      <c r="AL56" s="270"/>
      <c r="AM56" s="268"/>
      <c r="AN56" s="269"/>
      <c r="AO56" s="268"/>
      <c r="AP56" s="410"/>
      <c r="AQ56" s="270"/>
      <c r="AR56" s="268"/>
      <c r="AS56" s="269"/>
      <c r="AT56" s="268"/>
      <c r="AU56" s="269"/>
      <c r="AV56" s="270"/>
      <c r="AW56" s="268"/>
      <c r="AX56" s="477"/>
      <c r="AY56" s="465"/>
      <c r="AZ56" s="465"/>
      <c r="BA56" s="466"/>
      <c r="BB56" s="466"/>
      <c r="BC56" s="466"/>
    </row>
    <row r="57" spans="1:55" ht="409.5">
      <c r="A57" s="723">
        <v>9</v>
      </c>
      <c r="B57" s="726" t="s">
        <v>14</v>
      </c>
      <c r="C57" s="729" t="s">
        <v>149</v>
      </c>
      <c r="D57" s="729" t="s">
        <v>76</v>
      </c>
      <c r="E57" s="729">
        <v>50</v>
      </c>
      <c r="F57" s="736" t="str">
        <f>IF(E57&lt;=0,"",IF(E57&lt;=2,"Muy Baja",IF(E57&lt;=24,"Baja",IF(E57&lt;=500,"Media",IF(E57&lt;=5000,"Alta","Muy Alta")))))</f>
        <v>Media</v>
      </c>
      <c r="G57" s="733">
        <f>IF(F57="","",IF(F57="Muy Baja",0.2,IF(F57="Baja",0.4,IF(F57="Media",0.6,IF(F57="Alta",0.8,IF(F57="Muy Alta",1,))))))</f>
        <v>0.6</v>
      </c>
      <c r="H57" s="733" t="s">
        <v>150</v>
      </c>
      <c r="I57" s="733" t="str">
        <f>IF(NOT(ISERROR(MATCH(H57,#REF!,0))),#REF!&amp;"Por favor no seleccionar los criterios de impacto(Afectación Económica o presupuestal y Pérdida Reputacional)",H57)</f>
        <v xml:space="preserve">     Entre 10 y 50 SMLMV </v>
      </c>
      <c r="J57" s="736" t="s">
        <v>345</v>
      </c>
      <c r="K57" s="733">
        <f>IF(J57="","",IF(J57="Leve",0.2,IF(J57="Menor",0.4,IF(J57="Moderado",0.6,IF(J57="Mayor",0.8,IF(J57="Catastrófico",1,))))))</f>
        <v>0.4</v>
      </c>
      <c r="L57" s="736" t="str">
        <f>IF(OR(AND(F57="Muy Baja",J57="Leve"),AND(F57="Muy Baja",J57="Menor"),AND(F57="Baja",J57="Leve")),"Bajo",IF(OR(AND(F57="Muy baja",J57="Moderado"),AND(F57="Baja",J57="Menor"),AND(F57="Baja",J57="Moderado"),AND(F57="Media",J57="Leve"),AND(F57="Media",J57="Menor"),AND(F57="Media",J57="Moderado"),AND(F57="Alta",J57="Leve"),AND(F57="Alta",J57="Menor")),"Moderado",IF(OR(AND(F57="Muy Baja",J57="Mayor"),AND(F57="Baja",J57="Mayor"),AND(F57="Media",J57="Mayor"),AND(F57="Alta",J57="Moderado"),AND(F57="Alta",J57="Mayor"),AND(F57="Muy Alta",J57="Leve"),AND(F57="Muy Alta",J57="Menor"),AND(F57="Muy Alta",J57="Moderado"),AND(F57="Muy Alta",J57="Mayor")),"Alto",IF(OR(AND(F57="Muy Baja",J57="Catastrófico"),AND(F57="Baja",J57="Catastrófico"),AND(F57="Media",J57="Catastrófico"),AND(F57="Alta",J57="Catastrófico"),AND(F57="Muy Alta",J57="Catastrófico")),"Extremo",""))))</f>
        <v>Moderado</v>
      </c>
      <c r="M57" s="442">
        <v>1</v>
      </c>
      <c r="N57" s="444" t="s">
        <v>151</v>
      </c>
      <c r="O57" s="442" t="str">
        <f t="shared" si="0"/>
        <v>Impacto</v>
      </c>
      <c r="P57" s="445" t="s">
        <v>92</v>
      </c>
      <c r="Q57" s="445" t="s">
        <v>80</v>
      </c>
      <c r="R57" s="443" t="str">
        <f t="shared" si="1"/>
        <v>25%</v>
      </c>
      <c r="S57" s="445" t="s">
        <v>81</v>
      </c>
      <c r="T57" s="445" t="s">
        <v>82</v>
      </c>
      <c r="U57" s="445" t="s">
        <v>83</v>
      </c>
      <c r="V57" s="446">
        <f>IFERROR(IF(O57="Probabilidad",(G57-(+G57*R57)),IF(O57="Impacto",G57,"")),"")</f>
        <v>0.6</v>
      </c>
      <c r="W57" s="447" t="str">
        <f t="shared" si="2"/>
        <v>Media</v>
      </c>
      <c r="X57" s="443">
        <f t="shared" si="3"/>
        <v>0.6</v>
      </c>
      <c r="Y57" s="447" t="str">
        <f t="shared" si="4"/>
        <v>Menor</v>
      </c>
      <c r="Z57" s="443">
        <f>IFERROR(IF(O57="Impacto",(K57-(+K57*R57)),IF(O57="Probabilidad",K57,"")),"")</f>
        <v>0.30000000000000004</v>
      </c>
      <c r="AA57" s="447" t="str">
        <f t="shared" si="5"/>
        <v>Moderado</v>
      </c>
      <c r="AB57" s="740" t="s">
        <v>152</v>
      </c>
      <c r="AC57" s="566" t="s">
        <v>153</v>
      </c>
      <c r="AD57" s="443">
        <v>0.5</v>
      </c>
      <c r="AE57" s="491" t="s">
        <v>154</v>
      </c>
      <c r="AF57" s="565" t="s">
        <v>155</v>
      </c>
      <c r="AG57" s="492">
        <v>44562</v>
      </c>
      <c r="AH57" s="492">
        <v>44895</v>
      </c>
      <c r="AI57" s="493">
        <v>1</v>
      </c>
      <c r="AJ57" s="267" t="s">
        <v>1103</v>
      </c>
      <c r="AK57" s="275" t="s">
        <v>1868</v>
      </c>
      <c r="AL57" s="266" t="s">
        <v>1326</v>
      </c>
      <c r="AM57" s="267">
        <v>44684</v>
      </c>
      <c r="AN57" s="494" t="s">
        <v>1442</v>
      </c>
      <c r="AO57" s="267" t="s">
        <v>1587</v>
      </c>
      <c r="AP57" s="408" t="s">
        <v>1749</v>
      </c>
      <c r="AQ57" s="266" t="s">
        <v>1588</v>
      </c>
      <c r="AR57" s="267"/>
      <c r="AS57" s="265"/>
      <c r="AT57" s="267" t="s">
        <v>3115</v>
      </c>
      <c r="AU57" s="408" t="s">
        <v>3111</v>
      </c>
      <c r="AV57" s="266" t="s">
        <v>3112</v>
      </c>
      <c r="AW57" s="267"/>
      <c r="AX57" s="452"/>
      <c r="AY57" s="465"/>
      <c r="AZ57" s="465"/>
      <c r="BA57" s="466"/>
      <c r="BB57" s="466"/>
      <c r="BC57" s="466"/>
    </row>
    <row r="58" spans="1:55" ht="153">
      <c r="A58" s="724"/>
      <c r="B58" s="730"/>
      <c r="C58" s="730"/>
      <c r="D58" s="730"/>
      <c r="E58" s="730"/>
      <c r="F58" s="730"/>
      <c r="G58" s="730"/>
      <c r="H58" s="730"/>
      <c r="I58" s="730"/>
      <c r="J58" s="730"/>
      <c r="K58" s="730"/>
      <c r="L58" s="730"/>
      <c r="M58" s="455">
        <v>2</v>
      </c>
      <c r="N58" s="411" t="s">
        <v>156</v>
      </c>
      <c r="O58" s="455" t="str">
        <f t="shared" si="0"/>
        <v>Impacto</v>
      </c>
      <c r="P58" s="456" t="s">
        <v>92</v>
      </c>
      <c r="Q58" s="456" t="s">
        <v>80</v>
      </c>
      <c r="R58" s="251" t="str">
        <f t="shared" si="1"/>
        <v>25%</v>
      </c>
      <c r="S58" s="456" t="s">
        <v>81</v>
      </c>
      <c r="T58" s="456" t="s">
        <v>157</v>
      </c>
      <c r="U58" s="456" t="s">
        <v>158</v>
      </c>
      <c r="V58" s="457">
        <f>IFERROR(IF(AND(O57="Probabilidad",O58="Probabilidad"),(X57-(+X57*R58)),IF(O58="Probabilidad",(G57-(+G57*R58)),IF(O58="Impacto",X57,""))),"")</f>
        <v>0.6</v>
      </c>
      <c r="W58" s="458" t="str">
        <f t="shared" si="2"/>
        <v>Media</v>
      </c>
      <c r="X58" s="251">
        <f t="shared" si="3"/>
        <v>0.6</v>
      </c>
      <c r="Y58" s="458" t="str">
        <f t="shared" si="4"/>
        <v>Menor</v>
      </c>
      <c r="Z58" s="251">
        <f>IFERROR(IF(AND(O57="Impacto",O58="Impacto"),(Z57-(+Z57*R58)),IF(O58="Impacto",($K$57-(+$K$57*R58)),IF(O58="Probabilidad",Z57,""))),"")</f>
        <v>0.22500000000000003</v>
      </c>
      <c r="AA58" s="458" t="str">
        <f t="shared" si="5"/>
        <v>Moderado</v>
      </c>
      <c r="AB58" s="730"/>
      <c r="AC58" s="87" t="s">
        <v>159</v>
      </c>
      <c r="AD58" s="251">
        <v>0.5</v>
      </c>
      <c r="AE58" s="495" t="s">
        <v>160</v>
      </c>
      <c r="AF58" s="461" t="s">
        <v>146</v>
      </c>
      <c r="AG58" s="495">
        <v>44562</v>
      </c>
      <c r="AH58" s="495">
        <v>44895</v>
      </c>
      <c r="AI58" s="482">
        <v>1</v>
      </c>
      <c r="AJ58" s="248" t="s">
        <v>1104</v>
      </c>
      <c r="AK58" s="76" t="s">
        <v>1105</v>
      </c>
      <c r="AL58" s="77" t="s">
        <v>1106</v>
      </c>
      <c r="AM58" s="248">
        <v>44684</v>
      </c>
      <c r="AN58" s="485" t="s">
        <v>1440</v>
      </c>
      <c r="AO58" s="248" t="s">
        <v>1584</v>
      </c>
      <c r="AP58" s="204" t="s">
        <v>1589</v>
      </c>
      <c r="AQ58" s="200" t="s">
        <v>1590</v>
      </c>
      <c r="AR58" s="248"/>
      <c r="AS58" s="222"/>
      <c r="AT58" s="678" t="s">
        <v>3116</v>
      </c>
      <c r="AU58" s="497" t="s">
        <v>3113</v>
      </c>
      <c r="AV58" s="251" t="s">
        <v>3114</v>
      </c>
      <c r="AW58" s="248"/>
      <c r="AX58" s="464"/>
      <c r="AY58" s="465"/>
      <c r="AZ58" s="465"/>
      <c r="BA58" s="466"/>
      <c r="BB58" s="466"/>
      <c r="BC58" s="466"/>
    </row>
    <row r="59" spans="1:55">
      <c r="A59" s="724"/>
      <c r="B59" s="730"/>
      <c r="C59" s="730"/>
      <c r="D59" s="730"/>
      <c r="E59" s="730"/>
      <c r="F59" s="730"/>
      <c r="G59" s="730"/>
      <c r="H59" s="730"/>
      <c r="I59" s="730"/>
      <c r="J59" s="730"/>
      <c r="K59" s="730"/>
      <c r="L59" s="730"/>
      <c r="M59" s="455"/>
      <c r="N59" s="411"/>
      <c r="O59" s="455" t="str">
        <f t="shared" si="0"/>
        <v/>
      </c>
      <c r="P59" s="456"/>
      <c r="Q59" s="456"/>
      <c r="R59" s="251" t="str">
        <f t="shared" si="1"/>
        <v/>
      </c>
      <c r="S59" s="456"/>
      <c r="T59" s="456"/>
      <c r="U59" s="456"/>
      <c r="V59" s="457" t="str">
        <f>IFERROR(IF(AND(O58="Probabilidad",O59="Probabilidad"),(X58-(+X58*R59)),IF(O59="Probabilidad",(G57-(+G57*R59)),IF(O59="Impacto",X58,""))),"")</f>
        <v/>
      </c>
      <c r="W59" s="458" t="str">
        <f t="shared" si="2"/>
        <v/>
      </c>
      <c r="X59" s="251" t="str">
        <f t="shared" si="3"/>
        <v/>
      </c>
      <c r="Y59" s="458" t="str">
        <f t="shared" si="4"/>
        <v/>
      </c>
      <c r="Z59" s="251" t="str">
        <f>IFERROR(IF(AND(O58="Impacto",O59="Impacto"),(Z58-(+Z58*R59)),IF(AND(O58="Probabilidad",O59="Impacto"),(Z57-(+Z57*R59)),IF(O59="Probabilidad",Z58,""))),"")</f>
        <v/>
      </c>
      <c r="AA59" s="458" t="str">
        <f t="shared" si="5"/>
        <v/>
      </c>
      <c r="AB59" s="730"/>
      <c r="AC59" s="87"/>
      <c r="AD59" s="251"/>
      <c r="AE59" s="461"/>
      <c r="AF59" s="455"/>
      <c r="AG59" s="461"/>
      <c r="AH59" s="461"/>
      <c r="AI59" s="461"/>
      <c r="AJ59" s="248"/>
      <c r="AK59" s="222"/>
      <c r="AL59" s="200"/>
      <c r="AM59" s="248"/>
      <c r="AN59" s="222"/>
      <c r="AO59" s="248"/>
      <c r="AP59" s="204"/>
      <c r="AQ59" s="200"/>
      <c r="AR59" s="248"/>
      <c r="AS59" s="222"/>
      <c r="AT59" s="248"/>
      <c r="AU59" s="222"/>
      <c r="AV59" s="200"/>
      <c r="AW59" s="248"/>
      <c r="AX59" s="464"/>
      <c r="AY59" s="465"/>
      <c r="AZ59" s="465"/>
      <c r="BA59" s="466"/>
      <c r="BB59" s="466"/>
      <c r="BC59" s="466"/>
    </row>
    <row r="60" spans="1:55">
      <c r="A60" s="724"/>
      <c r="B60" s="730"/>
      <c r="C60" s="730"/>
      <c r="D60" s="730"/>
      <c r="E60" s="730"/>
      <c r="F60" s="730"/>
      <c r="G60" s="730"/>
      <c r="H60" s="730"/>
      <c r="I60" s="730"/>
      <c r="J60" s="730"/>
      <c r="K60" s="730"/>
      <c r="L60" s="730"/>
      <c r="M60" s="455"/>
      <c r="N60" s="411"/>
      <c r="O60" s="455" t="str">
        <f t="shared" si="0"/>
        <v/>
      </c>
      <c r="P60" s="456"/>
      <c r="Q60" s="456"/>
      <c r="R60" s="251" t="str">
        <f t="shared" si="1"/>
        <v/>
      </c>
      <c r="S60" s="456"/>
      <c r="T60" s="456"/>
      <c r="U60" s="456"/>
      <c r="V60" s="457" t="str">
        <f>IFERROR(IF(AND(O59="Probabilidad",O60="Probabilidad"),(X59-(+X59*R60)),IF(O60="Probabilidad",(G57-(+G57*R60)),IF(O60="Impacto",X59,""))),"")</f>
        <v/>
      </c>
      <c r="W60" s="458" t="str">
        <f t="shared" si="2"/>
        <v/>
      </c>
      <c r="X60" s="251" t="str">
        <f t="shared" si="3"/>
        <v/>
      </c>
      <c r="Y60" s="458" t="str">
        <f t="shared" si="4"/>
        <v/>
      </c>
      <c r="Z60" s="251" t="str">
        <f>IFERROR(IF(AND(O59="Impacto",O60="Impacto"),(Z59-(+Z59*R60)),IF(AND(O59="Probabilidad",O60="Impacto"),(Z58-(+Z58*R60)),IF(O60="Probabilidad",Z59,""))),"")</f>
        <v/>
      </c>
      <c r="AA60" s="458" t="str">
        <f t="shared" si="5"/>
        <v/>
      </c>
      <c r="AB60" s="730"/>
      <c r="AC60" s="87"/>
      <c r="AD60" s="251"/>
      <c r="AE60" s="461"/>
      <c r="AF60" s="455"/>
      <c r="AG60" s="461"/>
      <c r="AH60" s="461"/>
      <c r="AI60" s="461"/>
      <c r="AJ60" s="248"/>
      <c r="AK60" s="222"/>
      <c r="AL60" s="200"/>
      <c r="AM60" s="248"/>
      <c r="AN60" s="222"/>
      <c r="AO60" s="248"/>
      <c r="AP60" s="204"/>
      <c r="AQ60" s="200"/>
      <c r="AR60" s="248"/>
      <c r="AS60" s="222"/>
      <c r="AT60" s="248"/>
      <c r="AU60" s="222"/>
      <c r="AV60" s="200"/>
      <c r="AW60" s="248"/>
      <c r="AX60" s="464"/>
      <c r="AY60" s="465"/>
      <c r="AZ60" s="465"/>
      <c r="BA60" s="466"/>
      <c r="BB60" s="466"/>
      <c r="BC60" s="466"/>
    </row>
    <row r="61" spans="1:55">
      <c r="A61" s="724"/>
      <c r="B61" s="730"/>
      <c r="C61" s="730"/>
      <c r="D61" s="730"/>
      <c r="E61" s="730"/>
      <c r="F61" s="730"/>
      <c r="G61" s="730"/>
      <c r="H61" s="730"/>
      <c r="I61" s="730"/>
      <c r="J61" s="730"/>
      <c r="K61" s="730"/>
      <c r="L61" s="730"/>
      <c r="M61" s="455"/>
      <c r="N61" s="411"/>
      <c r="O61" s="455" t="str">
        <f t="shared" si="0"/>
        <v/>
      </c>
      <c r="P61" s="456"/>
      <c r="Q61" s="456"/>
      <c r="R61" s="251" t="str">
        <f t="shared" si="1"/>
        <v/>
      </c>
      <c r="S61" s="456"/>
      <c r="T61" s="456"/>
      <c r="U61" s="456"/>
      <c r="V61" s="457" t="str">
        <f>IFERROR(IF(AND(O60="Probabilidad",O61="Probabilidad"),(X60-(+X60*R61)),IF(O61="Probabilidad",(G57-(+G57*R61)),IF(O61="Impacto",X60,""))),"")</f>
        <v/>
      </c>
      <c r="W61" s="458" t="str">
        <f t="shared" si="2"/>
        <v/>
      </c>
      <c r="X61" s="251" t="str">
        <f t="shared" si="3"/>
        <v/>
      </c>
      <c r="Y61" s="458" t="str">
        <f t="shared" si="4"/>
        <v/>
      </c>
      <c r="Z61" s="251" t="str">
        <f>IFERROR(IF(AND(O60="Impacto",O61="Impacto"),(Z60-(+Z60*R61)),IF(AND(O60="Probabilidad",O61="Impacto"),(Z59-(+Z59*R61)),IF(O61="Probabilidad",Z60,""))),"")</f>
        <v/>
      </c>
      <c r="AA61" s="458" t="str">
        <f t="shared" si="5"/>
        <v/>
      </c>
      <c r="AB61" s="730"/>
      <c r="AC61" s="87"/>
      <c r="AD61" s="251"/>
      <c r="AE61" s="461"/>
      <c r="AF61" s="455"/>
      <c r="AG61" s="461"/>
      <c r="AH61" s="461"/>
      <c r="AI61" s="461"/>
      <c r="AJ61" s="248"/>
      <c r="AK61" s="222"/>
      <c r="AL61" s="200"/>
      <c r="AM61" s="248"/>
      <c r="AN61" s="222"/>
      <c r="AO61" s="248"/>
      <c r="AP61" s="204"/>
      <c r="AQ61" s="200"/>
      <c r="AR61" s="248"/>
      <c r="AS61" s="222"/>
      <c r="AT61" s="248"/>
      <c r="AU61" s="222"/>
      <c r="AV61" s="200"/>
      <c r="AW61" s="248"/>
      <c r="AX61" s="464"/>
      <c r="AY61" s="465"/>
      <c r="AZ61" s="465"/>
      <c r="BA61" s="466"/>
      <c r="BB61" s="466"/>
      <c r="BC61" s="466"/>
    </row>
    <row r="62" spans="1:55" ht="13.5" thickBot="1">
      <c r="A62" s="725"/>
      <c r="B62" s="731"/>
      <c r="C62" s="731"/>
      <c r="D62" s="731"/>
      <c r="E62" s="731"/>
      <c r="F62" s="731"/>
      <c r="G62" s="731"/>
      <c r="H62" s="731"/>
      <c r="I62" s="731"/>
      <c r="J62" s="731"/>
      <c r="K62" s="731"/>
      <c r="L62" s="731"/>
      <c r="M62" s="467"/>
      <c r="N62" s="468"/>
      <c r="O62" s="467" t="str">
        <f t="shared" si="0"/>
        <v/>
      </c>
      <c r="P62" s="469"/>
      <c r="Q62" s="469"/>
      <c r="R62" s="470" t="str">
        <f t="shared" si="1"/>
        <v/>
      </c>
      <c r="S62" s="469"/>
      <c r="T62" s="469"/>
      <c r="U62" s="469"/>
      <c r="V62" s="471" t="str">
        <f>IFERROR(IF(AND(O61="Probabilidad",O62="Probabilidad"),(X61-(+X61*R62)),IF(O62="Probabilidad",(G57-(+G57*R62)),IF(O62="Impacto",X61,""))),"")</f>
        <v/>
      </c>
      <c r="W62" s="472" t="str">
        <f t="shared" si="2"/>
        <v/>
      </c>
      <c r="X62" s="470" t="str">
        <f t="shared" si="3"/>
        <v/>
      </c>
      <c r="Y62" s="472" t="str">
        <f t="shared" si="4"/>
        <v/>
      </c>
      <c r="Z62" s="470" t="str">
        <f>IFERROR(IF(AND(O61="Impacto",O62="Impacto"),(Z61-(+Z61*R62)),IF(AND(O61="Probabilidad",O62="Impacto"),(Z60-(+Z60*R62)),IF(O62="Probabilidad",Z61,""))),"")</f>
        <v/>
      </c>
      <c r="AA62" s="472" t="str">
        <f t="shared" si="5"/>
        <v/>
      </c>
      <c r="AB62" s="731"/>
      <c r="AC62" s="321"/>
      <c r="AD62" s="470"/>
      <c r="AE62" s="475"/>
      <c r="AF62" s="467"/>
      <c r="AG62" s="475"/>
      <c r="AH62" s="475"/>
      <c r="AI62" s="475"/>
      <c r="AJ62" s="268"/>
      <c r="AK62" s="269"/>
      <c r="AL62" s="270"/>
      <c r="AM62" s="268"/>
      <c r="AN62" s="269"/>
      <c r="AO62" s="268"/>
      <c r="AP62" s="410"/>
      <c r="AQ62" s="270"/>
      <c r="AR62" s="268"/>
      <c r="AS62" s="269"/>
      <c r="AT62" s="268"/>
      <c r="AU62" s="269"/>
      <c r="AV62" s="270"/>
      <c r="AW62" s="268"/>
      <c r="AX62" s="477"/>
      <c r="AY62" s="465"/>
      <c r="AZ62" s="465"/>
      <c r="BA62" s="466"/>
      <c r="BB62" s="466"/>
      <c r="BC62" s="466"/>
    </row>
    <row r="63" spans="1:55" ht="102">
      <c r="A63" s="723">
        <v>10</v>
      </c>
      <c r="B63" s="726" t="s">
        <v>16</v>
      </c>
      <c r="C63" s="729" t="s">
        <v>161</v>
      </c>
      <c r="D63" s="729" t="s">
        <v>76</v>
      </c>
      <c r="E63" s="729">
        <v>365</v>
      </c>
      <c r="F63" s="736" t="str">
        <f>IF(E63&lt;=0,"",IF(E63&lt;=2,"Muy Baja",IF(E63&lt;=24,"Baja",IF(E63&lt;=500,"Media",IF(E63&lt;=5000,"Alta","Muy Alta")))))</f>
        <v>Media</v>
      </c>
      <c r="G63" s="733">
        <f>IF(F63="","",IF(F63="Muy Baja",0.2,IF(F63="Baja",0.4,IF(F63="Media",0.6,IF(F63="Alta",0.8,IF(F63="Muy Alta",1,))))))</f>
        <v>0.6</v>
      </c>
      <c r="H63" s="733" t="s">
        <v>103</v>
      </c>
      <c r="I63" s="733" t="str">
        <f>IF(NOT(ISERROR(MATCH(H63,#REF!,0))),#REF!&amp;"Por favor no seleccionar los criterios de impacto(Afectación Económica o presupuestal y Pérdida Reputacional)",H63)</f>
        <v xml:space="preserve">     El riesgo afecta la imagen de la entidad a nivel nacional, con efecto publicitarios sostenible a nivel país</v>
      </c>
      <c r="J63" s="736" t="s">
        <v>348</v>
      </c>
      <c r="K63" s="733">
        <f>IF(J63="","",IF(J63="Leve",0.2,IF(J63="Menor",0.4,IF(J63="Moderado",0.6,IF(J63="Mayor",0.8,IF(J63="Catastrófico",1,))))))</f>
        <v>1</v>
      </c>
      <c r="L63" s="736" t="str">
        <f>IF(OR(AND(F63="Muy Baja",J63="Leve"),AND(F63="Muy Baja",J63="Menor"),AND(F63="Baja",J63="Leve")),"Bajo",IF(OR(AND(F63="Muy baja",J63="Moderado"),AND(F63="Baja",J63="Menor"),AND(F63="Baja",J63="Moderado"),AND(F63="Media",J63="Leve"),AND(F63="Media",J63="Menor"),AND(F63="Media",J63="Moderado"),AND(F63="Alta",J63="Leve"),AND(F63="Alta",J63="Menor")),"Moderado",IF(OR(AND(F63="Muy Baja",J63="Mayor"),AND(F63="Baja",J63="Mayor"),AND(F63="Media",J63="Mayor"),AND(F63="Alta",J63="Moderado"),AND(F63="Alta",J63="Mayor"),AND(F63="Muy Alta",J63="Leve"),AND(F63="Muy Alta",J63="Menor"),AND(F63="Muy Alta",J63="Moderado"),AND(F63="Muy Alta",J63="Mayor")),"Alto",IF(OR(AND(F63="Muy Baja",J63="Catastrófico"),AND(F63="Baja",J63="Catastrófico"),AND(F63="Media",J63="Catastrófico"),AND(F63="Alta",J63="Catastrófico"),AND(F63="Muy Alta",J63="Catastrófico")),"Extremo",""))))</f>
        <v>Extremo</v>
      </c>
      <c r="M63" s="442">
        <v>1</v>
      </c>
      <c r="N63" s="444" t="s">
        <v>162</v>
      </c>
      <c r="O63" s="442" t="str">
        <f t="shared" si="0"/>
        <v>Probabilidad</v>
      </c>
      <c r="P63" s="445" t="s">
        <v>89</v>
      </c>
      <c r="Q63" s="445" t="s">
        <v>80</v>
      </c>
      <c r="R63" s="443" t="str">
        <f t="shared" si="1"/>
        <v>40%</v>
      </c>
      <c r="S63" s="445" t="s">
        <v>93</v>
      </c>
      <c r="T63" s="445" t="s">
        <v>82</v>
      </c>
      <c r="U63" s="445" t="s">
        <v>83</v>
      </c>
      <c r="V63" s="446">
        <f>IFERROR(IF(O63="Probabilidad",(G63-(+G63*R63)),IF(O63="Impacto",G63,"")),"")</f>
        <v>0.36</v>
      </c>
      <c r="W63" s="447" t="str">
        <f t="shared" si="2"/>
        <v>Baja</v>
      </c>
      <c r="X63" s="443">
        <f t="shared" si="3"/>
        <v>0.36</v>
      </c>
      <c r="Y63" s="447" t="str">
        <f t="shared" si="4"/>
        <v>Catastrófico</v>
      </c>
      <c r="Z63" s="443">
        <f>IFERROR(IF(O63="Impacto",(K63-(+K63*R63)),IF(O63="Probabilidad",K63,"")),"")</f>
        <v>1</v>
      </c>
      <c r="AA63" s="447" t="str">
        <f t="shared" si="5"/>
        <v>Extremo</v>
      </c>
      <c r="AB63" s="740" t="s">
        <v>84</v>
      </c>
      <c r="AC63" s="289" t="s">
        <v>2596</v>
      </c>
      <c r="AD63" s="493">
        <v>1</v>
      </c>
      <c r="AE63" s="442" t="s">
        <v>163</v>
      </c>
      <c r="AF63" s="565" t="s">
        <v>164</v>
      </c>
      <c r="AG63" s="264">
        <v>44562</v>
      </c>
      <c r="AH63" s="264">
        <v>44895</v>
      </c>
      <c r="AI63" s="496">
        <v>6</v>
      </c>
      <c r="AJ63" s="283" t="s">
        <v>1327</v>
      </c>
      <c r="AK63" s="284" t="s">
        <v>1328</v>
      </c>
      <c r="AL63" s="285" t="s">
        <v>1329</v>
      </c>
      <c r="AM63" s="267">
        <v>44684</v>
      </c>
      <c r="AN63" s="451" t="s">
        <v>1440</v>
      </c>
      <c r="AO63" s="267" t="s">
        <v>1637</v>
      </c>
      <c r="AP63" s="408" t="s">
        <v>1638</v>
      </c>
      <c r="AQ63" s="266" t="s">
        <v>1639</v>
      </c>
      <c r="AR63" s="267"/>
      <c r="AS63" s="265"/>
      <c r="AT63" s="267" t="s">
        <v>3030</v>
      </c>
      <c r="AU63" s="408" t="s">
        <v>3031</v>
      </c>
      <c r="AV63" s="266" t="s">
        <v>1639</v>
      </c>
      <c r="AW63" s="267"/>
      <c r="AX63" s="452"/>
      <c r="AY63" s="465"/>
      <c r="AZ63" s="465"/>
      <c r="BA63" s="466"/>
      <c r="BB63" s="466"/>
      <c r="BC63" s="466"/>
    </row>
    <row r="64" spans="1:55" ht="114.75">
      <c r="A64" s="724"/>
      <c r="B64" s="730"/>
      <c r="C64" s="730"/>
      <c r="D64" s="730"/>
      <c r="E64" s="730"/>
      <c r="F64" s="730"/>
      <c r="G64" s="730"/>
      <c r="H64" s="730"/>
      <c r="I64" s="730"/>
      <c r="J64" s="730"/>
      <c r="K64" s="730"/>
      <c r="L64" s="730"/>
      <c r="M64" s="455">
        <v>2</v>
      </c>
      <c r="N64" s="411" t="s">
        <v>165</v>
      </c>
      <c r="O64" s="455" t="str">
        <f t="shared" si="0"/>
        <v>Probabilidad</v>
      </c>
      <c r="P64" s="456" t="s">
        <v>89</v>
      </c>
      <c r="Q64" s="456" t="s">
        <v>80</v>
      </c>
      <c r="R64" s="251" t="str">
        <f t="shared" si="1"/>
        <v>40%</v>
      </c>
      <c r="S64" s="456" t="s">
        <v>93</v>
      </c>
      <c r="T64" s="456" t="s">
        <v>82</v>
      </c>
      <c r="U64" s="456" t="s">
        <v>83</v>
      </c>
      <c r="V64" s="457">
        <f>IFERROR(IF(AND(O63="Probabilidad",O64="Probabilidad"),(X63-(+X63*R64)),IF(O64="Probabilidad",(G63-(+G63*R64)),IF(O64="Impacto",X63,""))),"")</f>
        <v>0.216</v>
      </c>
      <c r="W64" s="458" t="str">
        <f t="shared" si="2"/>
        <v>Baja</v>
      </c>
      <c r="X64" s="251">
        <f t="shared" si="3"/>
        <v>0.216</v>
      </c>
      <c r="Y64" s="458" t="str">
        <f t="shared" si="4"/>
        <v>Catastrófico</v>
      </c>
      <c r="Z64" s="251">
        <f>IFERROR(IF(AND(O63="Impacto",O64="Impacto"),(Z63-(+Z63*R64)),IF(O64="Impacto",($K$63-(+$K$63*R64)),IF(O64="Probabilidad",Z63,""))),"")</f>
        <v>1</v>
      </c>
      <c r="AA64" s="458" t="str">
        <f t="shared" si="5"/>
        <v>Extremo</v>
      </c>
      <c r="AB64" s="730"/>
      <c r="AC64" s="87"/>
      <c r="AD64" s="251"/>
      <c r="AE64" s="461"/>
      <c r="AF64" s="455"/>
      <c r="AG64" s="461"/>
      <c r="AH64" s="461"/>
      <c r="AI64" s="461"/>
      <c r="AJ64" s="211"/>
      <c r="AK64" s="86"/>
      <c r="AL64" s="84"/>
      <c r="AM64" s="250"/>
      <c r="AN64" s="497"/>
      <c r="AO64" s="211"/>
      <c r="AP64" s="183"/>
      <c r="AQ64" s="84"/>
      <c r="AR64" s="250"/>
      <c r="AS64" s="497"/>
      <c r="AT64" s="211"/>
      <c r="AU64" s="497"/>
      <c r="AV64" s="251"/>
      <c r="AW64" s="250"/>
      <c r="AX64" s="498"/>
      <c r="AY64" s="466"/>
      <c r="AZ64" s="466"/>
      <c r="BA64" s="466"/>
      <c r="BB64" s="466"/>
      <c r="BC64" s="466"/>
    </row>
    <row r="65" spans="1:55" ht="102">
      <c r="A65" s="724"/>
      <c r="B65" s="730"/>
      <c r="C65" s="730"/>
      <c r="D65" s="730"/>
      <c r="E65" s="730"/>
      <c r="F65" s="730"/>
      <c r="G65" s="730"/>
      <c r="H65" s="730"/>
      <c r="I65" s="730"/>
      <c r="J65" s="730"/>
      <c r="K65" s="730"/>
      <c r="L65" s="730"/>
      <c r="M65" s="455">
        <v>3</v>
      </c>
      <c r="N65" s="411" t="s">
        <v>166</v>
      </c>
      <c r="O65" s="455" t="str">
        <f t="shared" si="0"/>
        <v>Probabilidad</v>
      </c>
      <c r="P65" s="456" t="s">
        <v>89</v>
      </c>
      <c r="Q65" s="456" t="s">
        <v>80</v>
      </c>
      <c r="R65" s="251" t="str">
        <f t="shared" si="1"/>
        <v>40%</v>
      </c>
      <c r="S65" s="456" t="s">
        <v>93</v>
      </c>
      <c r="T65" s="456" t="s">
        <v>82</v>
      </c>
      <c r="U65" s="456" t="s">
        <v>83</v>
      </c>
      <c r="V65" s="457">
        <f>IFERROR(IF(AND(O64="Probabilidad",O65="Probabilidad"),(X64-(+X64*R65)),IF(O65="Probabilidad",(G63-(+G63*R65)),IF(O65="Impacto",X64,""))),"")</f>
        <v>0.12959999999999999</v>
      </c>
      <c r="W65" s="458" t="str">
        <f t="shared" si="2"/>
        <v>Muy Baja</v>
      </c>
      <c r="X65" s="251">
        <f t="shared" si="3"/>
        <v>0.12959999999999999</v>
      </c>
      <c r="Y65" s="458" t="str">
        <f t="shared" si="4"/>
        <v>Catastrófico</v>
      </c>
      <c r="Z65" s="251">
        <f>IFERROR(IF(AND(O64="Impacto",O65="Impacto"),(Z64-(+Z64*R65)),IF(AND(O64="Probabilidad",O65="Impacto"),(Z63-(+Z63*R65)),IF(O65="Probabilidad",Z64,""))),"")</f>
        <v>1</v>
      </c>
      <c r="AA65" s="458" t="str">
        <f t="shared" si="5"/>
        <v>Extremo</v>
      </c>
      <c r="AB65" s="730"/>
      <c r="AC65" s="87"/>
      <c r="AD65" s="251"/>
      <c r="AE65" s="461"/>
      <c r="AF65" s="455"/>
      <c r="AG65" s="461"/>
      <c r="AH65" s="461"/>
      <c r="AI65" s="461"/>
      <c r="AJ65" s="211"/>
      <c r="AK65" s="86"/>
      <c r="AL65" s="84"/>
      <c r="AM65" s="250"/>
      <c r="AN65" s="497"/>
      <c r="AO65" s="211"/>
      <c r="AP65" s="183"/>
      <c r="AQ65" s="84"/>
      <c r="AR65" s="250"/>
      <c r="AS65" s="497"/>
      <c r="AT65" s="211"/>
      <c r="AU65" s="497"/>
      <c r="AV65" s="251"/>
      <c r="AW65" s="250"/>
      <c r="AX65" s="498"/>
      <c r="AY65" s="466"/>
      <c r="AZ65" s="466"/>
      <c r="BA65" s="466"/>
      <c r="BB65" s="466"/>
      <c r="BC65" s="466"/>
    </row>
    <row r="66" spans="1:55" ht="102">
      <c r="A66" s="724"/>
      <c r="B66" s="730"/>
      <c r="C66" s="730"/>
      <c r="D66" s="730"/>
      <c r="E66" s="730"/>
      <c r="F66" s="730"/>
      <c r="G66" s="730"/>
      <c r="H66" s="730"/>
      <c r="I66" s="730"/>
      <c r="J66" s="730"/>
      <c r="K66" s="730"/>
      <c r="L66" s="730"/>
      <c r="M66" s="455">
        <v>4</v>
      </c>
      <c r="N66" s="411" t="s">
        <v>167</v>
      </c>
      <c r="O66" s="455" t="str">
        <f t="shared" si="0"/>
        <v>Impacto</v>
      </c>
      <c r="P66" s="456" t="s">
        <v>92</v>
      </c>
      <c r="Q66" s="456" t="s">
        <v>80</v>
      </c>
      <c r="R66" s="251" t="str">
        <f t="shared" si="1"/>
        <v>25%</v>
      </c>
      <c r="S66" s="456" t="s">
        <v>93</v>
      </c>
      <c r="T66" s="456" t="s">
        <v>82</v>
      </c>
      <c r="U66" s="456" t="s">
        <v>83</v>
      </c>
      <c r="V66" s="457">
        <f>IFERROR(IF(AND(O65="Probabilidad",O66="Probabilidad"),(X65-(+X65*R66)),IF(O66="Probabilidad",(G63-(+G63*R66)),IF(O66="Impacto",X65,""))),"")</f>
        <v>0.12959999999999999</v>
      </c>
      <c r="W66" s="458" t="str">
        <f t="shared" si="2"/>
        <v>Muy Baja</v>
      </c>
      <c r="X66" s="251">
        <f t="shared" si="3"/>
        <v>0.12959999999999999</v>
      </c>
      <c r="Y66" s="458" t="str">
        <f t="shared" si="4"/>
        <v>Mayor</v>
      </c>
      <c r="Z66" s="251">
        <f>IFERROR(IF(AND(O65="Impacto",O66="Impacto"),(Z65-(+Z65*R66)),IF(AND(O65="Probabilidad",O66="Impacto"),(Z64-(+Z64*R66)),IF(O66="Probabilidad",Z65,""))),"")</f>
        <v>0.75</v>
      </c>
      <c r="AA66" s="458" t="str">
        <f t="shared" si="5"/>
        <v>Alto</v>
      </c>
      <c r="AB66" s="730"/>
      <c r="AC66" s="87"/>
      <c r="AD66" s="251"/>
      <c r="AE66" s="461"/>
      <c r="AF66" s="455"/>
      <c r="AG66" s="461"/>
      <c r="AH66" s="461"/>
      <c r="AI66" s="461"/>
      <c r="AJ66" s="211"/>
      <c r="AK66" s="86"/>
      <c r="AL66" s="84"/>
      <c r="AM66" s="250"/>
      <c r="AN66" s="497"/>
      <c r="AO66" s="211"/>
      <c r="AP66" s="183"/>
      <c r="AQ66" s="84"/>
      <c r="AR66" s="250"/>
      <c r="AS66" s="497"/>
      <c r="AT66" s="211"/>
      <c r="AU66" s="497"/>
      <c r="AV66" s="251"/>
      <c r="AW66" s="250"/>
      <c r="AX66" s="498"/>
      <c r="AY66" s="466"/>
      <c r="AZ66" s="466"/>
      <c r="BA66" s="466"/>
      <c r="BB66" s="466"/>
      <c r="BC66" s="466"/>
    </row>
    <row r="67" spans="1:55">
      <c r="A67" s="724"/>
      <c r="B67" s="730"/>
      <c r="C67" s="730"/>
      <c r="D67" s="730"/>
      <c r="E67" s="730"/>
      <c r="F67" s="730"/>
      <c r="G67" s="730"/>
      <c r="H67" s="730"/>
      <c r="I67" s="730"/>
      <c r="J67" s="730"/>
      <c r="K67" s="730"/>
      <c r="L67" s="730"/>
      <c r="M67" s="455"/>
      <c r="N67" s="411"/>
      <c r="O67" s="455" t="str">
        <f t="shared" si="0"/>
        <v/>
      </c>
      <c r="P67" s="456"/>
      <c r="Q67" s="456"/>
      <c r="R67" s="251" t="str">
        <f t="shared" si="1"/>
        <v/>
      </c>
      <c r="S67" s="456"/>
      <c r="T67" s="456"/>
      <c r="U67" s="456"/>
      <c r="V67" s="457" t="str">
        <f>IFERROR(IF(AND(O66="Probabilidad",O67="Probabilidad"),(X66-(+X66*R67)),IF(O67="Probabilidad",(G63-(+G63*R67)),IF(O67="Impacto",X66,""))),"")</f>
        <v/>
      </c>
      <c r="W67" s="458" t="str">
        <f t="shared" si="2"/>
        <v/>
      </c>
      <c r="X67" s="251" t="str">
        <f t="shared" si="3"/>
        <v/>
      </c>
      <c r="Y67" s="458" t="str">
        <f t="shared" si="4"/>
        <v/>
      </c>
      <c r="Z67" s="251" t="str">
        <f>IFERROR(IF(AND(O66="Impacto",O67="Impacto"),(Z66-(+Z66*R67)),IF(AND(O66="Probabilidad",O67="Impacto"),(Z65-(+Z65*R67)),IF(O67="Probabilidad",Z66,""))),"")</f>
        <v/>
      </c>
      <c r="AA67" s="458" t="str">
        <f t="shared" si="5"/>
        <v/>
      </c>
      <c r="AB67" s="730"/>
      <c r="AC67" s="87"/>
      <c r="AD67" s="251"/>
      <c r="AE67" s="461"/>
      <c r="AF67" s="455"/>
      <c r="AG67" s="461"/>
      <c r="AH67" s="461"/>
      <c r="AI67" s="461"/>
      <c r="AJ67" s="211"/>
      <c r="AK67" s="86"/>
      <c r="AL67" s="84"/>
      <c r="AM67" s="250"/>
      <c r="AN67" s="497"/>
      <c r="AO67" s="211"/>
      <c r="AP67" s="183"/>
      <c r="AQ67" s="84"/>
      <c r="AR67" s="250"/>
      <c r="AS67" s="497"/>
      <c r="AT67" s="211"/>
      <c r="AU67" s="497"/>
      <c r="AV67" s="251"/>
      <c r="AW67" s="250"/>
      <c r="AX67" s="498"/>
      <c r="AY67" s="466"/>
      <c r="AZ67" s="466"/>
      <c r="BA67" s="466"/>
      <c r="BB67" s="466"/>
      <c r="BC67" s="466"/>
    </row>
    <row r="68" spans="1:55" ht="13.5" thickBot="1">
      <c r="A68" s="725"/>
      <c r="B68" s="731"/>
      <c r="C68" s="731"/>
      <c r="D68" s="731"/>
      <c r="E68" s="731"/>
      <c r="F68" s="731"/>
      <c r="G68" s="731"/>
      <c r="H68" s="731"/>
      <c r="I68" s="731"/>
      <c r="J68" s="731"/>
      <c r="K68" s="731"/>
      <c r="L68" s="731"/>
      <c r="M68" s="467"/>
      <c r="N68" s="468"/>
      <c r="O68" s="467" t="str">
        <f t="shared" si="0"/>
        <v/>
      </c>
      <c r="P68" s="469"/>
      <c r="Q68" s="469"/>
      <c r="R68" s="470" t="str">
        <f t="shared" si="1"/>
        <v/>
      </c>
      <c r="S68" s="469"/>
      <c r="T68" s="469"/>
      <c r="U68" s="469"/>
      <c r="V68" s="471" t="str">
        <f>IFERROR(IF(AND(O67="Probabilidad",O68="Probabilidad"),(X67-(+X67*R68)),IF(O68="Probabilidad",(G63-(+G63*R68)),IF(O68="Impacto",X67,""))),"")</f>
        <v/>
      </c>
      <c r="W68" s="472" t="str">
        <f t="shared" si="2"/>
        <v/>
      </c>
      <c r="X68" s="470" t="str">
        <f t="shared" si="3"/>
        <v/>
      </c>
      <c r="Y68" s="472" t="str">
        <f t="shared" si="4"/>
        <v/>
      </c>
      <c r="Z68" s="470" t="str">
        <f>IFERROR(IF(AND(O67="Impacto",O68="Impacto"),(Z67-(+Z67*R68)),IF(AND(O67="Probabilidad",O68="Impacto"),(Z66-(+Z66*R68)),IF(O68="Probabilidad",Z67,""))),"")</f>
        <v/>
      </c>
      <c r="AA68" s="472" t="str">
        <f t="shared" si="5"/>
        <v/>
      </c>
      <c r="AB68" s="731"/>
      <c r="AC68" s="321"/>
      <c r="AD68" s="470"/>
      <c r="AE68" s="475"/>
      <c r="AF68" s="467"/>
      <c r="AG68" s="475"/>
      <c r="AH68" s="475"/>
      <c r="AI68" s="475"/>
      <c r="AJ68" s="286"/>
      <c r="AK68" s="287"/>
      <c r="AL68" s="288"/>
      <c r="AM68" s="499"/>
      <c r="AN68" s="500"/>
      <c r="AO68" s="286"/>
      <c r="AP68" s="320"/>
      <c r="AQ68" s="288"/>
      <c r="AR68" s="499"/>
      <c r="AS68" s="500"/>
      <c r="AT68" s="286"/>
      <c r="AU68" s="500"/>
      <c r="AV68" s="470"/>
      <c r="AW68" s="499"/>
      <c r="AX68" s="501"/>
      <c r="AY68" s="466"/>
      <c r="AZ68" s="466"/>
      <c r="BA68" s="466"/>
      <c r="BB68" s="466"/>
      <c r="BC68" s="466"/>
    </row>
    <row r="69" spans="1:55" ht="153">
      <c r="A69" s="723">
        <v>11</v>
      </c>
      <c r="B69" s="726" t="s">
        <v>16</v>
      </c>
      <c r="C69" s="729" t="s">
        <v>26</v>
      </c>
      <c r="D69" s="729" t="s">
        <v>168</v>
      </c>
      <c r="E69" s="729">
        <v>365</v>
      </c>
      <c r="F69" s="736" t="str">
        <f>IF(E69&lt;=0,"",IF(E69&lt;=2,"Muy Baja",IF(E69&lt;=24,"Baja",IF(E69&lt;=500,"Media",IF(E69&lt;=5000,"Alta","Muy Alta")))))</f>
        <v>Media</v>
      </c>
      <c r="G69" s="733">
        <f>IF(F69="","",IF(F69="Muy Baja",0.2,IF(F69="Baja",0.4,IF(F69="Media",0.6,IF(F69="Alta",0.8,IF(F69="Muy Alta",1,))))))</f>
        <v>0.6</v>
      </c>
      <c r="H69" s="733" t="s">
        <v>103</v>
      </c>
      <c r="I69" s="733" t="str">
        <f>IF(NOT(ISERROR(MATCH(H69,#REF!,0))),#REF!&amp;"Por favor no seleccionar los criterios de impacto(Afectación Económica o presupuestal y Pérdida Reputacional)",H69)</f>
        <v xml:space="preserve">     El riesgo afecta la imagen de la entidad a nivel nacional, con efecto publicitarios sostenible a nivel país</v>
      </c>
      <c r="J69" s="736" t="s">
        <v>348</v>
      </c>
      <c r="K69" s="733">
        <f>IF(J69="","",IF(J69="Leve",0.2,IF(J69="Menor",0.4,IF(J69="Moderado",0.6,IF(J69="Mayor",0.8,IF(J69="Catastrófico",1,))))))</f>
        <v>1</v>
      </c>
      <c r="L69" s="736" t="str">
        <f>IF(OR(AND(F69="Muy Baja",J69="Leve"),AND(F69="Muy Baja",J69="Menor"),AND(F69="Baja",J69="Leve")),"Bajo",IF(OR(AND(F69="Muy baja",J69="Moderado"),AND(F69="Baja",J69="Menor"),AND(F69="Baja",J69="Moderado"),AND(F69="Media",J69="Leve"),AND(F69="Media",J69="Menor"),AND(F69="Media",J69="Moderado"),AND(F69="Alta",J69="Leve"),AND(F69="Alta",J69="Menor")),"Moderado",IF(OR(AND(F69="Muy Baja",J69="Mayor"),AND(F69="Baja",J69="Mayor"),AND(F69="Media",J69="Mayor"),AND(F69="Alta",J69="Moderado"),AND(F69="Alta",J69="Mayor"),AND(F69="Muy Alta",J69="Leve"),AND(F69="Muy Alta",J69="Menor"),AND(F69="Muy Alta",J69="Moderado"),AND(F69="Muy Alta",J69="Mayor")),"Alto",IF(OR(AND(F69="Muy Baja",J69="Catastrófico"),AND(F69="Baja",J69="Catastrófico"),AND(F69="Media",J69="Catastrófico"),AND(F69="Alta",J69="Catastrófico"),AND(F69="Muy Alta",J69="Catastrófico")),"Extremo",""))))</f>
        <v>Extremo</v>
      </c>
      <c r="M69" s="442">
        <v>1</v>
      </c>
      <c r="N69" s="444" t="s">
        <v>1475</v>
      </c>
      <c r="O69" s="442" t="str">
        <f t="shared" si="0"/>
        <v>Probabilidad</v>
      </c>
      <c r="P69" s="445" t="s">
        <v>89</v>
      </c>
      <c r="Q69" s="445" t="s">
        <v>169</v>
      </c>
      <c r="R69" s="443" t="str">
        <f t="shared" si="1"/>
        <v>50%</v>
      </c>
      <c r="S69" s="445" t="s">
        <v>81</v>
      </c>
      <c r="T69" s="445" t="s">
        <v>82</v>
      </c>
      <c r="U69" s="445" t="s">
        <v>83</v>
      </c>
      <c r="V69" s="446">
        <f>IFERROR(IF(O69="Probabilidad",(G69-(+G69*R69)),IF(O69="Impacto",G69,"")),"")</f>
        <v>0.3</v>
      </c>
      <c r="W69" s="447" t="str">
        <f t="shared" si="2"/>
        <v>Baja</v>
      </c>
      <c r="X69" s="443">
        <f t="shared" si="3"/>
        <v>0.3</v>
      </c>
      <c r="Y69" s="447" t="str">
        <f t="shared" si="4"/>
        <v>Catastrófico</v>
      </c>
      <c r="Z69" s="443">
        <f>IFERROR(IF(O69="Impacto",(K69-(+K69*R69)),IF(O69="Probabilidad",K69,"")),"")</f>
        <v>1</v>
      </c>
      <c r="AA69" s="447" t="str">
        <f t="shared" si="5"/>
        <v>Extremo</v>
      </c>
      <c r="AB69" s="740" t="s">
        <v>84</v>
      </c>
      <c r="AC69" s="292" t="s">
        <v>170</v>
      </c>
      <c r="AD69" s="448">
        <v>1</v>
      </c>
      <c r="AE69" s="408" t="s">
        <v>171</v>
      </c>
      <c r="AF69" s="565" t="s">
        <v>164</v>
      </c>
      <c r="AG69" s="264">
        <v>44562</v>
      </c>
      <c r="AH69" s="264">
        <v>44895</v>
      </c>
      <c r="AI69" s="450">
        <v>3</v>
      </c>
      <c r="AJ69" s="283" t="s">
        <v>1327</v>
      </c>
      <c r="AK69" s="284" t="s">
        <v>1330</v>
      </c>
      <c r="AL69" s="285" t="s">
        <v>1331</v>
      </c>
      <c r="AM69" s="267">
        <v>44684</v>
      </c>
      <c r="AN69" s="478" t="s">
        <v>1440</v>
      </c>
      <c r="AO69" s="267" t="s">
        <v>1640</v>
      </c>
      <c r="AP69" s="408" t="s">
        <v>1641</v>
      </c>
      <c r="AQ69" s="266" t="s">
        <v>1642</v>
      </c>
      <c r="AR69" s="267"/>
      <c r="AS69" s="265"/>
      <c r="AT69" s="264" t="s">
        <v>3032</v>
      </c>
      <c r="AU69" s="565" t="s">
        <v>3033</v>
      </c>
      <c r="AV69" s="266" t="s">
        <v>3034</v>
      </c>
      <c r="AW69" s="267"/>
      <c r="AX69" s="452"/>
      <c r="AY69" s="465"/>
      <c r="AZ69" s="465"/>
      <c r="BA69" s="466"/>
      <c r="BB69" s="466"/>
      <c r="BC69" s="466"/>
    </row>
    <row r="70" spans="1:55" ht="102">
      <c r="A70" s="724"/>
      <c r="B70" s="730"/>
      <c r="C70" s="730"/>
      <c r="D70" s="730"/>
      <c r="E70" s="730"/>
      <c r="F70" s="730"/>
      <c r="G70" s="730"/>
      <c r="H70" s="730"/>
      <c r="I70" s="730"/>
      <c r="J70" s="730"/>
      <c r="K70" s="730"/>
      <c r="L70" s="730"/>
      <c r="M70" s="455">
        <v>2</v>
      </c>
      <c r="N70" s="411" t="s">
        <v>172</v>
      </c>
      <c r="O70" s="455" t="str">
        <f t="shared" si="0"/>
        <v>Probabilidad</v>
      </c>
      <c r="P70" s="456" t="s">
        <v>79</v>
      </c>
      <c r="Q70" s="456" t="s">
        <v>80</v>
      </c>
      <c r="R70" s="251" t="str">
        <f t="shared" si="1"/>
        <v>30%</v>
      </c>
      <c r="S70" s="456" t="s">
        <v>93</v>
      </c>
      <c r="T70" s="456" t="s">
        <v>82</v>
      </c>
      <c r="U70" s="456" t="s">
        <v>83</v>
      </c>
      <c r="V70" s="457">
        <f>IFERROR(IF(AND(O69="Probabilidad",O70="Probabilidad"),(X69-(+X69*R70)),IF(O70="Probabilidad",(G69-(+G69*R70)),IF(O70="Impacto",X69,""))),"")</f>
        <v>0.21</v>
      </c>
      <c r="W70" s="458" t="str">
        <f t="shared" si="2"/>
        <v>Baja</v>
      </c>
      <c r="X70" s="251">
        <f t="shared" si="3"/>
        <v>0.21</v>
      </c>
      <c r="Y70" s="458" t="str">
        <f t="shared" si="4"/>
        <v>Catastrófico</v>
      </c>
      <c r="Z70" s="251">
        <f>IFERROR(IF(AND(O69="Impacto",O70="Impacto"),(Z69-(+Z69*R70)),IF(O70="Impacto",($K$69-(+$K$69*R70)),IF(O70="Probabilidad",Z69,""))),"")</f>
        <v>1</v>
      </c>
      <c r="AA70" s="458" t="str">
        <f t="shared" si="5"/>
        <v>Extremo</v>
      </c>
      <c r="AB70" s="730"/>
      <c r="AC70" s="87"/>
      <c r="AD70" s="251"/>
      <c r="AE70" s="461"/>
      <c r="AF70" s="455"/>
      <c r="AG70" s="461"/>
      <c r="AH70" s="461"/>
      <c r="AI70" s="461"/>
      <c r="AJ70" s="211"/>
      <c r="AK70" s="86"/>
      <c r="AL70" s="84"/>
      <c r="AM70" s="250"/>
      <c r="AN70" s="497"/>
      <c r="AO70" s="211"/>
      <c r="AP70" s="183"/>
      <c r="AQ70" s="84"/>
      <c r="AR70" s="250"/>
      <c r="AS70" s="497"/>
      <c r="AT70" s="211"/>
      <c r="AU70" s="497"/>
      <c r="AV70" s="251"/>
      <c r="AW70" s="250"/>
      <c r="AX70" s="498"/>
      <c r="AY70" s="466"/>
      <c r="AZ70" s="466"/>
      <c r="BA70" s="466"/>
      <c r="BB70" s="466"/>
      <c r="BC70" s="466"/>
    </row>
    <row r="71" spans="1:55" ht="63.75">
      <c r="A71" s="724"/>
      <c r="B71" s="730"/>
      <c r="C71" s="730"/>
      <c r="D71" s="730"/>
      <c r="E71" s="730"/>
      <c r="F71" s="730"/>
      <c r="G71" s="730"/>
      <c r="H71" s="730"/>
      <c r="I71" s="730"/>
      <c r="J71" s="730"/>
      <c r="K71" s="730"/>
      <c r="L71" s="730"/>
      <c r="M71" s="455">
        <v>3</v>
      </c>
      <c r="N71" s="411" t="s">
        <v>173</v>
      </c>
      <c r="O71" s="455" t="str">
        <f t="shared" si="0"/>
        <v>Impacto</v>
      </c>
      <c r="P71" s="456" t="s">
        <v>92</v>
      </c>
      <c r="Q71" s="456" t="s">
        <v>80</v>
      </c>
      <c r="R71" s="251" t="str">
        <f t="shared" si="1"/>
        <v>25%</v>
      </c>
      <c r="S71" s="456" t="s">
        <v>81</v>
      </c>
      <c r="T71" s="456" t="s">
        <v>82</v>
      </c>
      <c r="U71" s="456" t="s">
        <v>158</v>
      </c>
      <c r="V71" s="457">
        <f>IFERROR(IF(AND(O70="Probabilidad",O71="Probabilidad"),(X70-(+X70*R71)),IF(O71="Probabilidad",(G69-(+G69*R71)),IF(O71="Impacto",X70,""))),"")</f>
        <v>0.21</v>
      </c>
      <c r="W71" s="458" t="str">
        <f t="shared" si="2"/>
        <v>Baja</v>
      </c>
      <c r="X71" s="251">
        <f t="shared" si="3"/>
        <v>0.21</v>
      </c>
      <c r="Y71" s="458" t="str">
        <f t="shared" si="4"/>
        <v>Mayor</v>
      </c>
      <c r="Z71" s="251">
        <f>IFERROR(IF(AND(O70="Impacto",O71="Impacto"),(Z70-(+Z70*R71)),IF(AND(O70="Probabilidad",O71="Impacto"),(Z69-(+Z69*R71)),IF(O71="Probabilidad",Z70,""))),"")</f>
        <v>0.75</v>
      </c>
      <c r="AA71" s="458" t="str">
        <f t="shared" si="5"/>
        <v>Alto</v>
      </c>
      <c r="AB71" s="730"/>
      <c r="AC71" s="87"/>
      <c r="AD71" s="251"/>
      <c r="AE71" s="461"/>
      <c r="AF71" s="455"/>
      <c r="AG71" s="461"/>
      <c r="AH71" s="461"/>
      <c r="AI71" s="461"/>
      <c r="AJ71" s="211"/>
      <c r="AK71" s="86"/>
      <c r="AL71" s="84"/>
      <c r="AM71" s="250"/>
      <c r="AN71" s="497"/>
      <c r="AO71" s="211"/>
      <c r="AP71" s="183"/>
      <c r="AQ71" s="84"/>
      <c r="AR71" s="250"/>
      <c r="AS71" s="497"/>
      <c r="AT71" s="211"/>
      <c r="AU71" s="497"/>
      <c r="AV71" s="251"/>
      <c r="AW71" s="250"/>
      <c r="AX71" s="498"/>
      <c r="AY71" s="466"/>
      <c r="AZ71" s="466"/>
      <c r="BA71" s="466"/>
      <c r="BB71" s="466"/>
      <c r="BC71" s="466"/>
    </row>
    <row r="72" spans="1:55" ht="89.25">
      <c r="A72" s="724"/>
      <c r="B72" s="730"/>
      <c r="C72" s="730"/>
      <c r="D72" s="730"/>
      <c r="E72" s="730"/>
      <c r="F72" s="730"/>
      <c r="G72" s="730"/>
      <c r="H72" s="730"/>
      <c r="I72" s="730"/>
      <c r="J72" s="730"/>
      <c r="K72" s="730"/>
      <c r="L72" s="730"/>
      <c r="M72" s="455">
        <v>4</v>
      </c>
      <c r="N72" s="411" t="s">
        <v>174</v>
      </c>
      <c r="O72" s="455" t="str">
        <f t="shared" si="0"/>
        <v>Probabilidad</v>
      </c>
      <c r="P72" s="456" t="s">
        <v>89</v>
      </c>
      <c r="Q72" s="456" t="s">
        <v>80</v>
      </c>
      <c r="R72" s="251" t="str">
        <f t="shared" si="1"/>
        <v>40%</v>
      </c>
      <c r="S72" s="456" t="s">
        <v>81</v>
      </c>
      <c r="T72" s="456" t="s">
        <v>82</v>
      </c>
      <c r="U72" s="456" t="s">
        <v>83</v>
      </c>
      <c r="V72" s="457">
        <f>IFERROR(IF(AND(O71="Probabilidad",O72="Probabilidad"),(X71-(+X71*R72)),IF(O72="Probabilidad",(G69-(+G69*R72)),IF(O72="Impacto",X71,""))),"")</f>
        <v>0.36</v>
      </c>
      <c r="W72" s="458" t="str">
        <f t="shared" si="2"/>
        <v>Baja</v>
      </c>
      <c r="X72" s="251">
        <f t="shared" si="3"/>
        <v>0.36</v>
      </c>
      <c r="Y72" s="458" t="str">
        <f t="shared" si="4"/>
        <v>Mayor</v>
      </c>
      <c r="Z72" s="251">
        <f>IFERROR(IF(AND(O71="Impacto",O72="Impacto"),(Z71-(+Z71*R72)),IF(AND(O71="Probabilidad",O72="Impacto"),(Z70-(+Z70*R72)),IF(O72="Probabilidad",Z71,""))),"")</f>
        <v>0.75</v>
      </c>
      <c r="AA72" s="458" t="str">
        <f t="shared" si="5"/>
        <v>Alto</v>
      </c>
      <c r="AB72" s="730"/>
      <c r="AC72" s="87"/>
      <c r="AD72" s="251"/>
      <c r="AE72" s="461"/>
      <c r="AF72" s="455"/>
      <c r="AG72" s="461"/>
      <c r="AH72" s="461"/>
      <c r="AI72" s="461"/>
      <c r="AJ72" s="211"/>
      <c r="AK72" s="86"/>
      <c r="AL72" s="84"/>
      <c r="AM72" s="250"/>
      <c r="AN72" s="497"/>
      <c r="AO72" s="211"/>
      <c r="AP72" s="183"/>
      <c r="AQ72" s="84"/>
      <c r="AR72" s="250"/>
      <c r="AS72" s="497"/>
      <c r="AT72" s="211"/>
      <c r="AU72" s="497"/>
      <c r="AV72" s="251"/>
      <c r="AW72" s="250"/>
      <c r="AX72" s="498"/>
      <c r="AY72" s="466"/>
      <c r="AZ72" s="466"/>
      <c r="BA72" s="466"/>
      <c r="BB72" s="466"/>
      <c r="BC72" s="466"/>
    </row>
    <row r="73" spans="1:55">
      <c r="A73" s="724"/>
      <c r="B73" s="730"/>
      <c r="C73" s="730"/>
      <c r="D73" s="730"/>
      <c r="E73" s="730"/>
      <c r="F73" s="730"/>
      <c r="G73" s="730"/>
      <c r="H73" s="730"/>
      <c r="I73" s="730"/>
      <c r="J73" s="730"/>
      <c r="K73" s="730"/>
      <c r="L73" s="730"/>
      <c r="M73" s="455"/>
      <c r="N73" s="411"/>
      <c r="O73" s="455" t="str">
        <f t="shared" si="0"/>
        <v/>
      </c>
      <c r="P73" s="456"/>
      <c r="Q73" s="456"/>
      <c r="R73" s="251" t="str">
        <f t="shared" si="1"/>
        <v/>
      </c>
      <c r="S73" s="456"/>
      <c r="T73" s="456"/>
      <c r="U73" s="456"/>
      <c r="V73" s="457" t="str">
        <f>IFERROR(IF(AND(O72="Probabilidad",O73="Probabilidad"),(X72-(+X72*R73)),IF(O73="Probabilidad",(G69-(+G69*R73)),IF(O73="Impacto",X72,""))),"")</f>
        <v/>
      </c>
      <c r="W73" s="458" t="str">
        <f t="shared" si="2"/>
        <v/>
      </c>
      <c r="X73" s="251" t="str">
        <f t="shared" si="3"/>
        <v/>
      </c>
      <c r="Y73" s="458" t="str">
        <f t="shared" si="4"/>
        <v/>
      </c>
      <c r="Z73" s="251" t="str">
        <f>IFERROR(IF(AND(O72="Impacto",O73="Impacto"),(Z72-(+Z72*R73)),IF(AND(O72="Probabilidad",O73="Impacto"),(Z71-(+Z71*R73)),IF(O73="Probabilidad",Z72,""))),"")</f>
        <v/>
      </c>
      <c r="AA73" s="458" t="str">
        <f t="shared" si="5"/>
        <v/>
      </c>
      <c r="AB73" s="730"/>
      <c r="AC73" s="87"/>
      <c r="AD73" s="251"/>
      <c r="AE73" s="461"/>
      <c r="AF73" s="455"/>
      <c r="AG73" s="461"/>
      <c r="AH73" s="461"/>
      <c r="AI73" s="461"/>
      <c r="AJ73" s="211"/>
      <c r="AK73" s="86"/>
      <c r="AL73" s="84"/>
      <c r="AM73" s="250"/>
      <c r="AN73" s="497"/>
      <c r="AO73" s="211"/>
      <c r="AP73" s="183"/>
      <c r="AQ73" s="84"/>
      <c r="AR73" s="250"/>
      <c r="AS73" s="497"/>
      <c r="AT73" s="211"/>
      <c r="AU73" s="497"/>
      <c r="AV73" s="251"/>
      <c r="AW73" s="250"/>
      <c r="AX73" s="498"/>
      <c r="AY73" s="466"/>
      <c r="AZ73" s="466"/>
      <c r="BA73" s="466"/>
      <c r="BB73" s="466"/>
      <c r="BC73" s="466"/>
    </row>
    <row r="74" spans="1:55" ht="13.5" thickBot="1">
      <c r="A74" s="725"/>
      <c r="B74" s="731"/>
      <c r="C74" s="731"/>
      <c r="D74" s="731"/>
      <c r="E74" s="731"/>
      <c r="F74" s="731"/>
      <c r="G74" s="731"/>
      <c r="H74" s="731"/>
      <c r="I74" s="731"/>
      <c r="J74" s="731"/>
      <c r="K74" s="731"/>
      <c r="L74" s="731"/>
      <c r="M74" s="467"/>
      <c r="N74" s="468"/>
      <c r="O74" s="467" t="str">
        <f t="shared" si="0"/>
        <v/>
      </c>
      <c r="P74" s="469"/>
      <c r="Q74" s="469"/>
      <c r="R74" s="470" t="str">
        <f t="shared" si="1"/>
        <v/>
      </c>
      <c r="S74" s="469"/>
      <c r="T74" s="469"/>
      <c r="U74" s="469"/>
      <c r="V74" s="471" t="str">
        <f>IFERROR(IF(AND(O73="Probabilidad",O74="Probabilidad"),(X73-(+X73*R74)),IF(O74="Probabilidad",(G69-(+G69*R74)),IF(O74="Impacto",X73,""))),"")</f>
        <v/>
      </c>
      <c r="W74" s="472" t="str">
        <f t="shared" si="2"/>
        <v/>
      </c>
      <c r="X74" s="470" t="str">
        <f t="shared" si="3"/>
        <v/>
      </c>
      <c r="Y74" s="472" t="str">
        <f t="shared" si="4"/>
        <v/>
      </c>
      <c r="Z74" s="470" t="str">
        <f>IFERROR(IF(AND(O73="Impacto",O74="Impacto"),(Z73-(+Z73*R74)),IF(AND(O73="Probabilidad",O74="Impacto"),(Z72-(+Z72*R74)),IF(O74="Probabilidad",Z73,""))),"")</f>
        <v/>
      </c>
      <c r="AA74" s="472" t="str">
        <f t="shared" si="5"/>
        <v/>
      </c>
      <c r="AB74" s="731"/>
      <c r="AC74" s="321"/>
      <c r="AD74" s="470"/>
      <c r="AE74" s="475"/>
      <c r="AF74" s="467"/>
      <c r="AG74" s="475"/>
      <c r="AH74" s="475"/>
      <c r="AI74" s="475"/>
      <c r="AJ74" s="286"/>
      <c r="AK74" s="287"/>
      <c r="AL74" s="288"/>
      <c r="AM74" s="499"/>
      <c r="AN74" s="500"/>
      <c r="AO74" s="286"/>
      <c r="AP74" s="320"/>
      <c r="AQ74" s="288"/>
      <c r="AR74" s="499"/>
      <c r="AS74" s="500"/>
      <c r="AT74" s="286"/>
      <c r="AU74" s="500"/>
      <c r="AV74" s="470"/>
      <c r="AW74" s="499"/>
      <c r="AX74" s="501"/>
      <c r="AY74" s="466"/>
      <c r="AZ74" s="466"/>
      <c r="BA74" s="466"/>
      <c r="BB74" s="466"/>
      <c r="BC74" s="466"/>
    </row>
    <row r="75" spans="1:55" ht="127.5">
      <c r="A75" s="720">
        <v>12</v>
      </c>
      <c r="B75" s="734" t="s">
        <v>16</v>
      </c>
      <c r="C75" s="735" t="s">
        <v>27</v>
      </c>
      <c r="D75" s="735" t="s">
        <v>76</v>
      </c>
      <c r="E75" s="735">
        <v>365</v>
      </c>
      <c r="F75" s="737" t="str">
        <f>IF(E75&lt;=0,"",IF(E75&lt;=2,"Muy Baja",IF(E75&lt;=24,"Baja",IF(E75&lt;=500,"Media",IF(E75&lt;=5000,"Alta","Muy Alta")))))</f>
        <v>Media</v>
      </c>
      <c r="G75" s="739">
        <f>IF(F75="","",IF(F75="Muy Baja",0.2,IF(F75="Baja",0.4,IF(F75="Media",0.6,IF(F75="Alta",0.8,IF(F75="Muy Alta",1,))))))</f>
        <v>0.6</v>
      </c>
      <c r="H75" s="739" t="s">
        <v>175</v>
      </c>
      <c r="I75" s="739" t="s">
        <v>175</v>
      </c>
      <c r="J75" s="737" t="s">
        <v>345</v>
      </c>
      <c r="K75" s="739">
        <f>IF(J75="","",IF(J75="Leve",0.2,IF(J75="Menor",0.4,IF(J75="Moderado",0.6,IF(J75="Mayor",0.8,IF(J75="Catastrófico",1,))))))</f>
        <v>0.4</v>
      </c>
      <c r="L75" s="737" t="str">
        <f>IF(OR(AND(F75="Muy Baja",J75="Leve"),AND(F75="Muy Baja",J75="Menor"),AND(F75="Baja",J75="Leve")),"Bajo",IF(OR(AND(F75="Muy baja",J75="Moderado"),AND(F75="Baja",J75="Menor"),AND(F75="Baja",J75="Moderado"),AND(F75="Media",J75="Leve"),AND(F75="Media",J75="Menor"),AND(F75="Media",J75="Moderado"),AND(F75="Alta",J75="Leve"),AND(F75="Alta",J75="Menor")),"Moderado",IF(OR(AND(F75="Muy Baja",J75="Mayor"),AND(F75="Baja",J75="Mayor"),AND(F75="Media",J75="Mayor"),AND(F75="Alta",J75="Moderado"),AND(F75="Alta",J75="Mayor"),AND(F75="Muy Alta",J75="Leve"),AND(F75="Muy Alta",J75="Menor"),AND(F75="Muy Alta",J75="Moderado"),AND(F75="Muy Alta",J75="Mayor")),"Alto",IF(OR(AND(F75="Muy Baja",J75="Catastrófico"),AND(F75="Baja",J75="Catastrófico"),AND(F75="Media",J75="Catastrófico"),AND(F75="Alta",J75="Catastrófico"),AND(F75="Muy Alta",J75="Catastrófico")),"Extremo",""))))</f>
        <v>Moderado</v>
      </c>
      <c r="M75" s="502">
        <v>1</v>
      </c>
      <c r="N75" s="504" t="s">
        <v>176</v>
      </c>
      <c r="O75" s="502" t="str">
        <f t="shared" si="0"/>
        <v>Probabilidad</v>
      </c>
      <c r="P75" s="505" t="s">
        <v>89</v>
      </c>
      <c r="Q75" s="505" t="s">
        <v>80</v>
      </c>
      <c r="R75" s="503" t="str">
        <f t="shared" si="1"/>
        <v>40%</v>
      </c>
      <c r="S75" s="505" t="s">
        <v>81</v>
      </c>
      <c r="T75" s="505" t="s">
        <v>82</v>
      </c>
      <c r="U75" s="505" t="s">
        <v>83</v>
      </c>
      <c r="V75" s="506">
        <f>IFERROR(IF(O75="Probabilidad",(G75-(+G75*R75)),IF(O75="Impacto",G75,"")),"")</f>
        <v>0.36</v>
      </c>
      <c r="W75" s="507" t="str">
        <f t="shared" si="2"/>
        <v>Baja</v>
      </c>
      <c r="X75" s="503">
        <f t="shared" si="3"/>
        <v>0.36</v>
      </c>
      <c r="Y75" s="507" t="str">
        <f t="shared" si="4"/>
        <v>Menor</v>
      </c>
      <c r="Z75" s="503">
        <f>IFERROR(IF(O75="Impacto",(K75-(+K75*R75)),IF(O75="Probabilidad",K75,"")),"")</f>
        <v>0.4</v>
      </c>
      <c r="AA75" s="507" t="str">
        <f t="shared" si="5"/>
        <v>Moderado</v>
      </c>
      <c r="AB75" s="742" t="s">
        <v>84</v>
      </c>
      <c r="AC75" s="564" t="s">
        <v>1877</v>
      </c>
      <c r="AD75" s="295">
        <v>0.7</v>
      </c>
      <c r="AE75" s="563" t="s">
        <v>1878</v>
      </c>
      <c r="AF75" s="508" t="s">
        <v>177</v>
      </c>
      <c r="AG75" s="319">
        <v>44562</v>
      </c>
      <c r="AH75" s="319">
        <v>44895</v>
      </c>
      <c r="AI75" s="509">
        <v>6</v>
      </c>
      <c r="AJ75" s="296" t="s">
        <v>1327</v>
      </c>
      <c r="AK75" s="297" t="s">
        <v>1332</v>
      </c>
      <c r="AL75" s="298" t="s">
        <v>1333</v>
      </c>
      <c r="AM75" s="299">
        <v>44684</v>
      </c>
      <c r="AN75" s="510" t="s">
        <v>1441</v>
      </c>
      <c r="AO75" s="299" t="s">
        <v>1637</v>
      </c>
      <c r="AP75" s="413" t="s">
        <v>1643</v>
      </c>
      <c r="AQ75" s="300" t="s">
        <v>1644</v>
      </c>
      <c r="AR75" s="299"/>
      <c r="AS75" s="511"/>
      <c r="AT75" s="248" t="s">
        <v>3030</v>
      </c>
      <c r="AU75" s="691" t="s">
        <v>3261</v>
      </c>
      <c r="AV75" s="658" t="s">
        <v>3035</v>
      </c>
      <c r="AW75" s="299"/>
      <c r="AX75" s="512"/>
      <c r="AY75" s="465"/>
      <c r="AZ75" s="465"/>
      <c r="BA75" s="466"/>
      <c r="BB75" s="466"/>
      <c r="BC75" s="466"/>
    </row>
    <row r="76" spans="1:55" ht="127.5">
      <c r="A76" s="721"/>
      <c r="B76" s="730"/>
      <c r="C76" s="730"/>
      <c r="D76" s="730"/>
      <c r="E76" s="730"/>
      <c r="F76" s="730"/>
      <c r="G76" s="730"/>
      <c r="H76" s="730"/>
      <c r="I76" s="730"/>
      <c r="J76" s="730"/>
      <c r="K76" s="730"/>
      <c r="L76" s="730"/>
      <c r="M76" s="455">
        <v>2</v>
      </c>
      <c r="N76" s="411" t="s">
        <v>178</v>
      </c>
      <c r="O76" s="455" t="str">
        <f t="shared" si="0"/>
        <v>Impacto</v>
      </c>
      <c r="P76" s="456" t="s">
        <v>92</v>
      </c>
      <c r="Q76" s="456" t="s">
        <v>80</v>
      </c>
      <c r="R76" s="251" t="str">
        <f t="shared" si="1"/>
        <v>25%</v>
      </c>
      <c r="S76" s="456" t="s">
        <v>81</v>
      </c>
      <c r="T76" s="456" t="s">
        <v>82</v>
      </c>
      <c r="U76" s="456" t="s">
        <v>83</v>
      </c>
      <c r="V76" s="457">
        <f>IFERROR(IF(AND(O75="Probabilidad",O76="Probabilidad"),(X75-(+X75*R76)),IF(O76="Probabilidad",(G75-(+G75*R76)),IF(O76="Impacto",X75,""))),"")</f>
        <v>0.36</v>
      </c>
      <c r="W76" s="458" t="str">
        <f t="shared" si="2"/>
        <v>Baja</v>
      </c>
      <c r="X76" s="251">
        <f t="shared" si="3"/>
        <v>0.36</v>
      </c>
      <c r="Y76" s="458" t="str">
        <f t="shared" si="4"/>
        <v>Moderado</v>
      </c>
      <c r="Z76" s="251">
        <f>IFERROR(IF(AND(O75="Impacto",O76="Impacto"),(Z75-(+Z75*R76)),IF(O76="Impacto",($K$21-(+$K$21*R76)),IF(O76="Probabilidad",Z75,""))),"")</f>
        <v>0.60000000000000009</v>
      </c>
      <c r="AA76" s="458" t="str">
        <f t="shared" si="5"/>
        <v>Moderado</v>
      </c>
      <c r="AB76" s="730"/>
      <c r="AC76" s="183" t="s">
        <v>1879</v>
      </c>
      <c r="AD76" s="196">
        <v>0.3</v>
      </c>
      <c r="AE76" s="87" t="s">
        <v>1880</v>
      </c>
      <c r="AF76" s="460" t="s">
        <v>179</v>
      </c>
      <c r="AG76" s="208">
        <v>44562</v>
      </c>
      <c r="AH76" s="208">
        <v>44895</v>
      </c>
      <c r="AI76" s="455">
        <v>6</v>
      </c>
      <c r="AJ76" s="252" t="s">
        <v>1327</v>
      </c>
      <c r="AK76" s="253" t="s">
        <v>1334</v>
      </c>
      <c r="AL76" s="254" t="s">
        <v>1335</v>
      </c>
      <c r="AM76" s="248">
        <v>44684</v>
      </c>
      <c r="AN76" s="513" t="s">
        <v>1441</v>
      </c>
      <c r="AO76" s="211" t="s">
        <v>1645</v>
      </c>
      <c r="AP76" s="183" t="s">
        <v>1646</v>
      </c>
      <c r="AQ76" s="84" t="s">
        <v>1647</v>
      </c>
      <c r="AR76" s="250"/>
      <c r="AS76" s="497"/>
      <c r="AT76" s="211" t="s">
        <v>3032</v>
      </c>
      <c r="AU76" s="659" t="s">
        <v>3036</v>
      </c>
      <c r="AV76" s="660" t="s">
        <v>3037</v>
      </c>
      <c r="AW76" s="250"/>
      <c r="AX76" s="498"/>
      <c r="AY76" s="466"/>
      <c r="AZ76" s="466"/>
      <c r="BA76" s="466"/>
      <c r="BB76" s="466"/>
      <c r="BC76" s="466"/>
    </row>
    <row r="77" spans="1:55">
      <c r="A77" s="721"/>
      <c r="B77" s="730"/>
      <c r="C77" s="730"/>
      <c r="D77" s="730"/>
      <c r="E77" s="730"/>
      <c r="F77" s="730"/>
      <c r="G77" s="730"/>
      <c r="H77" s="730"/>
      <c r="I77" s="730"/>
      <c r="J77" s="730"/>
      <c r="K77" s="730"/>
      <c r="L77" s="730"/>
      <c r="M77" s="455"/>
      <c r="N77" s="411"/>
      <c r="O77" s="455" t="str">
        <f t="shared" si="0"/>
        <v/>
      </c>
      <c r="P77" s="456"/>
      <c r="Q77" s="456"/>
      <c r="R77" s="251" t="str">
        <f t="shared" si="1"/>
        <v/>
      </c>
      <c r="S77" s="456"/>
      <c r="T77" s="456"/>
      <c r="U77" s="456"/>
      <c r="V77" s="457" t="str">
        <f>IFERROR(IF(AND(O76="Probabilidad",O77="Probabilidad"),(X76-(+X76*R77)),IF(O77="Probabilidad",(G75-(+G75*R77)),IF(O77="Impacto",X76,""))),"")</f>
        <v/>
      </c>
      <c r="W77" s="458" t="str">
        <f t="shared" si="2"/>
        <v/>
      </c>
      <c r="X77" s="251" t="str">
        <f t="shared" si="3"/>
        <v/>
      </c>
      <c r="Y77" s="458" t="str">
        <f t="shared" si="4"/>
        <v/>
      </c>
      <c r="Z77" s="251" t="str">
        <f>IFERROR(IF(AND(O76="Impacto",O77="Impacto"),(Z76-(+Z76*R77)),IF(AND(O76="Probabilidad",O77="Impacto"),(Z75-(+Z75*R77)),IF(O77="Probabilidad",Z76,""))),"")</f>
        <v/>
      </c>
      <c r="AA77" s="458" t="str">
        <f t="shared" si="5"/>
        <v/>
      </c>
      <c r="AB77" s="730"/>
      <c r="AC77" s="87"/>
      <c r="AD77" s="251"/>
      <c r="AE77" s="461"/>
      <c r="AF77" s="455"/>
      <c r="AG77" s="461"/>
      <c r="AH77" s="461"/>
      <c r="AI77" s="461"/>
      <c r="AJ77" s="211"/>
      <c r="AK77" s="86"/>
      <c r="AL77" s="84"/>
      <c r="AM77" s="250"/>
      <c r="AN77" s="497"/>
      <c r="AO77" s="211"/>
      <c r="AP77" s="183"/>
      <c r="AQ77" s="84"/>
      <c r="AR77" s="250"/>
      <c r="AS77" s="497"/>
      <c r="AT77" s="211"/>
      <c r="AU77" s="497"/>
      <c r="AV77" s="251"/>
      <c r="AW77" s="250"/>
      <c r="AX77" s="498"/>
      <c r="AY77" s="466"/>
      <c r="AZ77" s="466"/>
      <c r="BA77" s="466"/>
      <c r="BB77" s="466"/>
      <c r="BC77" s="466"/>
    </row>
    <row r="78" spans="1:55">
      <c r="A78" s="721"/>
      <c r="B78" s="730"/>
      <c r="C78" s="730"/>
      <c r="D78" s="730"/>
      <c r="E78" s="730"/>
      <c r="F78" s="730"/>
      <c r="G78" s="730"/>
      <c r="H78" s="730"/>
      <c r="I78" s="730"/>
      <c r="J78" s="730"/>
      <c r="K78" s="730"/>
      <c r="L78" s="730"/>
      <c r="M78" s="455"/>
      <c r="N78" s="411"/>
      <c r="O78" s="455" t="str">
        <f t="shared" si="0"/>
        <v/>
      </c>
      <c r="P78" s="456"/>
      <c r="Q78" s="456"/>
      <c r="R78" s="251" t="str">
        <f t="shared" si="1"/>
        <v/>
      </c>
      <c r="S78" s="456"/>
      <c r="T78" s="456"/>
      <c r="U78" s="456"/>
      <c r="V78" s="457" t="str">
        <f>IFERROR(IF(AND(O77="Probabilidad",O78="Probabilidad"),(X77-(+X77*R78)),IF(O78="Probabilidad",(G75-(+G75*R78)),IF(O78="Impacto",X77,""))),"")</f>
        <v/>
      </c>
      <c r="W78" s="458" t="str">
        <f t="shared" si="2"/>
        <v/>
      </c>
      <c r="X78" s="251" t="str">
        <f t="shared" si="3"/>
        <v/>
      </c>
      <c r="Y78" s="458" t="str">
        <f t="shared" si="4"/>
        <v/>
      </c>
      <c r="Z78" s="251" t="str">
        <f>IFERROR(IF(AND(O77="Impacto",O78="Impacto"),(Z77-(+Z77*R78)),IF(AND(O77="Probabilidad",O78="Impacto"),(Z76-(+Z76*R78)),IF(O78="Probabilidad",Z77,""))),"")</f>
        <v/>
      </c>
      <c r="AA78" s="458" t="str">
        <f t="shared" si="5"/>
        <v/>
      </c>
      <c r="AB78" s="730"/>
      <c r="AC78" s="87"/>
      <c r="AD78" s="251"/>
      <c r="AE78" s="461"/>
      <c r="AF78" s="455"/>
      <c r="AG78" s="461"/>
      <c r="AH78" s="461"/>
      <c r="AI78" s="461"/>
      <c r="AJ78" s="211"/>
      <c r="AK78" s="86"/>
      <c r="AL78" s="84"/>
      <c r="AM78" s="250"/>
      <c r="AN78" s="497"/>
      <c r="AO78" s="211"/>
      <c r="AP78" s="183"/>
      <c r="AQ78" s="84"/>
      <c r="AR78" s="250"/>
      <c r="AS78" s="497"/>
      <c r="AT78" s="211"/>
      <c r="AU78" s="497"/>
      <c r="AV78" s="251"/>
      <c r="AW78" s="250"/>
      <c r="AX78" s="498"/>
      <c r="AY78" s="466"/>
      <c r="AZ78" s="466"/>
      <c r="BA78" s="466"/>
      <c r="BB78" s="466"/>
      <c r="BC78" s="466"/>
    </row>
    <row r="79" spans="1:55">
      <c r="A79" s="721"/>
      <c r="B79" s="730"/>
      <c r="C79" s="730"/>
      <c r="D79" s="730"/>
      <c r="E79" s="730"/>
      <c r="F79" s="730"/>
      <c r="G79" s="730"/>
      <c r="H79" s="730"/>
      <c r="I79" s="730"/>
      <c r="J79" s="730"/>
      <c r="K79" s="730"/>
      <c r="L79" s="730"/>
      <c r="M79" s="455"/>
      <c r="N79" s="411"/>
      <c r="O79" s="455" t="str">
        <f t="shared" si="0"/>
        <v/>
      </c>
      <c r="P79" s="456"/>
      <c r="Q79" s="456"/>
      <c r="R79" s="251" t="str">
        <f t="shared" si="1"/>
        <v/>
      </c>
      <c r="S79" s="456"/>
      <c r="T79" s="456"/>
      <c r="U79" s="456"/>
      <c r="V79" s="457" t="str">
        <f>IFERROR(IF(AND(O78="Probabilidad",O79="Probabilidad"),(X78-(+X78*R79)),IF(O79="Probabilidad",(G75-(+G75*R79)),IF(O79="Impacto",X78,""))),"")</f>
        <v/>
      </c>
      <c r="W79" s="458" t="str">
        <f t="shared" si="2"/>
        <v/>
      </c>
      <c r="X79" s="251" t="str">
        <f t="shared" si="3"/>
        <v/>
      </c>
      <c r="Y79" s="458" t="str">
        <f t="shared" si="4"/>
        <v/>
      </c>
      <c r="Z79" s="251" t="str">
        <f>IFERROR(IF(AND(O78="Impacto",O79="Impacto"),(Z78-(+Z78*R79)),IF(AND(O78="Probabilidad",O79="Impacto"),(Z77-(+Z77*R79)),IF(O79="Probabilidad",Z78,""))),"")</f>
        <v/>
      </c>
      <c r="AA79" s="458" t="str">
        <f t="shared" si="5"/>
        <v/>
      </c>
      <c r="AB79" s="730"/>
      <c r="AC79" s="87"/>
      <c r="AD79" s="251"/>
      <c r="AE79" s="461"/>
      <c r="AF79" s="455"/>
      <c r="AG79" s="461"/>
      <c r="AH79" s="461"/>
      <c r="AI79" s="461"/>
      <c r="AJ79" s="211"/>
      <c r="AK79" s="86"/>
      <c r="AL79" s="84"/>
      <c r="AM79" s="250"/>
      <c r="AN79" s="497"/>
      <c r="AO79" s="211"/>
      <c r="AP79" s="183"/>
      <c r="AQ79" s="84"/>
      <c r="AR79" s="250"/>
      <c r="AS79" s="497"/>
      <c r="AT79" s="211"/>
      <c r="AU79" s="497"/>
      <c r="AV79" s="251"/>
      <c r="AW79" s="250"/>
      <c r="AX79" s="498"/>
      <c r="AY79" s="466"/>
      <c r="AZ79" s="466"/>
      <c r="BA79" s="466"/>
      <c r="BB79" s="466"/>
      <c r="BC79" s="466"/>
    </row>
    <row r="80" spans="1:55" ht="13.5" thickBot="1">
      <c r="A80" s="722"/>
      <c r="B80" s="731"/>
      <c r="C80" s="731"/>
      <c r="D80" s="731"/>
      <c r="E80" s="731"/>
      <c r="F80" s="731"/>
      <c r="G80" s="731"/>
      <c r="H80" s="731"/>
      <c r="I80" s="731"/>
      <c r="J80" s="731"/>
      <c r="K80" s="731"/>
      <c r="L80" s="731"/>
      <c r="M80" s="467"/>
      <c r="N80" s="468"/>
      <c r="O80" s="467" t="str">
        <f t="shared" si="0"/>
        <v/>
      </c>
      <c r="P80" s="469"/>
      <c r="Q80" s="469"/>
      <c r="R80" s="470" t="str">
        <f t="shared" si="1"/>
        <v/>
      </c>
      <c r="S80" s="469"/>
      <c r="T80" s="469"/>
      <c r="U80" s="469"/>
      <c r="V80" s="471" t="str">
        <f>IFERROR(IF(AND(O79="Probabilidad",O80="Probabilidad"),(X79-(+X79*R80)),IF(O80="Probabilidad",(G75-(+G75*R80)),IF(O80="Impacto",X79,""))),"")</f>
        <v/>
      </c>
      <c r="W80" s="472" t="str">
        <f t="shared" si="2"/>
        <v/>
      </c>
      <c r="X80" s="470" t="str">
        <f t="shared" si="3"/>
        <v/>
      </c>
      <c r="Y80" s="472" t="str">
        <f t="shared" si="4"/>
        <v/>
      </c>
      <c r="Z80" s="470" t="str">
        <f>IFERROR(IF(AND(O79="Impacto",O80="Impacto"),(Z79-(+Z79*R80)),IF(AND(O79="Probabilidad",O80="Impacto"),(Z78-(+Z78*R80)),IF(O80="Probabilidad",Z79,""))),"")</f>
        <v/>
      </c>
      <c r="AA80" s="472" t="str">
        <f t="shared" si="5"/>
        <v/>
      </c>
      <c r="AB80" s="731"/>
      <c r="AC80" s="321"/>
      <c r="AD80" s="470"/>
      <c r="AE80" s="475"/>
      <c r="AF80" s="467"/>
      <c r="AG80" s="475"/>
      <c r="AH80" s="475"/>
      <c r="AI80" s="475"/>
      <c r="AJ80" s="286"/>
      <c r="AK80" s="287"/>
      <c r="AL80" s="288"/>
      <c r="AM80" s="499"/>
      <c r="AN80" s="500"/>
      <c r="AO80" s="286"/>
      <c r="AP80" s="320"/>
      <c r="AQ80" s="288"/>
      <c r="AR80" s="499"/>
      <c r="AS80" s="500"/>
      <c r="AT80" s="286"/>
      <c r="AU80" s="500"/>
      <c r="AV80" s="470"/>
      <c r="AW80" s="499"/>
      <c r="AX80" s="501"/>
      <c r="AY80" s="466"/>
      <c r="AZ80" s="466"/>
      <c r="BA80" s="466"/>
      <c r="BB80" s="466"/>
      <c r="BC80" s="466"/>
    </row>
    <row r="81" spans="1:55" ht="178.5">
      <c r="A81" s="732">
        <v>13</v>
      </c>
      <c r="B81" s="726" t="s">
        <v>17</v>
      </c>
      <c r="C81" s="729" t="s">
        <v>180</v>
      </c>
      <c r="D81" s="729" t="s">
        <v>168</v>
      </c>
      <c r="E81" s="729">
        <v>400</v>
      </c>
      <c r="F81" s="736" t="str">
        <f>IF(E81&lt;=0,"",IF(E81&lt;=2,"Muy Baja",IF(E81&lt;=24,"Baja",IF(E81&lt;=500,"Media",IF(E81&lt;=5000,"Alta","Muy Alta")))))</f>
        <v>Media</v>
      </c>
      <c r="G81" s="733">
        <f>IF(F81="","",IF(F81="Muy Baja",0.2,IF(F81="Baja",0.4,IF(F81="Media",0.6,IF(F81="Alta",0.8,IF(F81="Muy Alta",1,))))))</f>
        <v>0.6</v>
      </c>
      <c r="H81" s="733" t="s">
        <v>94</v>
      </c>
      <c r="I81" s="733" t="str">
        <f>IF(NOT(ISERROR(MATCH(H81,#REF!,0))),#REF!&amp;"Por favor no seleccionar los criterios de impacto(Afectación Económica o presupuestal y Pérdida Reputacional)",H81)</f>
        <v xml:space="preserve">     El riesgo afecta la imagen de de la entidad con efecto publicitario sostenido a nivel de sector administrativo, nivel departamental o municipal</v>
      </c>
      <c r="J81" s="736" t="s">
        <v>347</v>
      </c>
      <c r="K81" s="733">
        <f>IF(J81="","",IF(J81="Leve",0.2,IF(J81="Menor",0.4,IF(J81="Moderado",0.6,IF(J81="Mayor",0.8,IF(J81="Catastrófico",1,))))))</f>
        <v>0.8</v>
      </c>
      <c r="L81" s="736" t="str">
        <f>IF(OR(AND(F81="Muy Baja",J81="Leve"),AND(F81="Muy Baja",J81="Menor"),AND(F81="Baja",J81="Leve")),"Bajo",IF(OR(AND(F81="Muy baja",J81="Moderado"),AND(F81="Baja",J81="Menor"),AND(F81="Baja",J81="Moderado"),AND(F81="Media",J81="Leve"),AND(F81="Media",J81="Menor"),AND(F81="Media",J81="Moderado"),AND(F81="Alta",J81="Leve"),AND(F81="Alta",J81="Menor")),"Moderado",IF(OR(AND(F81="Muy Baja",J81="Mayor"),AND(F81="Baja",J81="Mayor"),AND(F81="Media",J81="Mayor"),AND(F81="Alta",J81="Moderado"),AND(F81="Alta",J81="Mayor"),AND(F81="Muy Alta",J81="Leve"),AND(F81="Muy Alta",J81="Menor"),AND(F81="Muy Alta",J81="Moderado"),AND(F81="Muy Alta",J81="Mayor")),"Alto",IF(OR(AND(F81="Muy Baja",J81="Catastrófico"),AND(F81="Baja",J81="Catastrófico"),AND(F81="Media",J81="Catastrófico"),AND(F81="Alta",J81="Catastrófico"),AND(F81="Muy Alta",J81="Catastrófico")),"Extremo",""))))</f>
        <v>Alto</v>
      </c>
      <c r="M81" s="442">
        <v>1</v>
      </c>
      <c r="N81" s="444" t="s">
        <v>181</v>
      </c>
      <c r="O81" s="442" t="str">
        <f t="shared" ref="O81:O86" si="6">IF(OR(P81="Preventivo",P81="Detectivo"),"Probabilidad",IF(P81="Correctivo","Impacto",""))</f>
        <v>Probabilidad</v>
      </c>
      <c r="P81" s="445" t="s">
        <v>89</v>
      </c>
      <c r="Q81" s="445" t="s">
        <v>80</v>
      </c>
      <c r="R81" s="443" t="str">
        <f t="shared" ref="R81:R86" si="7">IF(AND(P81="Preventivo",Q81="Automático"),"50%",IF(AND(P81="Preventivo",Q81="Manual"),"40%",IF(AND(P81="Detectivo",Q81="Automático"),"40%",IF(AND(P81="Detectivo",Q81="Manual"),"30%",IF(AND(P81="Correctivo",Q81="Automático"),"35%",IF(AND(P81="Correctivo",Q81="Manual"),"25%",""))))))</f>
        <v>40%</v>
      </c>
      <c r="S81" s="445" t="s">
        <v>81</v>
      </c>
      <c r="T81" s="445" t="s">
        <v>82</v>
      </c>
      <c r="U81" s="445" t="s">
        <v>83</v>
      </c>
      <c r="V81" s="446">
        <f>IFERROR(IF(O81="Probabilidad",(G81-(+G81*R81)),IF(O81="Impacto",G81,"")),"")</f>
        <v>0.36</v>
      </c>
      <c r="W81" s="447" t="str">
        <f t="shared" ref="W81:W86" si="8">IFERROR(IF(V81="","",IF(V81&lt;=0.2,"Muy Baja",IF(V81&lt;=0.4,"Baja",IF(V81&lt;=0.6,"Media",IF(V81&lt;=0.8,"Alta","Muy Alta"))))),"")</f>
        <v>Baja</v>
      </c>
      <c r="X81" s="443">
        <f t="shared" ref="X81:X86" si="9">+V81</f>
        <v>0.36</v>
      </c>
      <c r="Y81" s="447" t="str">
        <f t="shared" ref="Y81:Y86" si="10">IFERROR(IF(Z81="","",IF(Z81&lt;=0.2,"Leve",IF(Z81&lt;=0.4,"Menor",IF(Z81&lt;=0.6,"Moderado",IF(Z81&lt;=0.8,"Mayor","Catastrófico"))))),"")</f>
        <v>Mayor</v>
      </c>
      <c r="Z81" s="443">
        <f>IFERROR(IF(O81="Impacto",(K81-(+K81*R81)),IF(O81="Probabilidad",K81,"")),"")</f>
        <v>0.8</v>
      </c>
      <c r="AA81" s="447" t="str">
        <f t="shared" ref="AA81:AA86" si="11">IFERROR(IF(OR(AND(W81="Muy Baja",Y81="Leve"),AND(W81="Muy Baja",Y81="Menor"),AND(W81="Baja",Y81="Leve")),"Bajo",IF(OR(AND(W81="Muy baja",Y81="Moderado"),AND(W81="Baja",Y81="Menor"),AND(W81="Baja",Y81="Moderado"),AND(W81="Media",Y81="Leve"),AND(W81="Media",Y81="Menor"),AND(W81="Media",Y81="Moderado"),AND(W81="Alta",Y81="Leve"),AND(W81="Alta",Y81="Menor")),"Moderado",IF(OR(AND(W81="Muy Baja",Y81="Mayor"),AND(W81="Baja",Y81="Mayor"),AND(W81="Media",Y81="Mayor"),AND(W81="Alta",Y81="Moderado"),AND(W81="Alta",Y81="Mayor"),AND(W81="Muy Alta",Y81="Leve"),AND(W81="Muy Alta",Y81="Menor"),AND(W81="Muy Alta",Y81="Moderado"),AND(W81="Muy Alta",Y81="Mayor")),"Alto",IF(OR(AND(W81="Muy Baja",Y81="Catastrófico"),AND(W81="Baja",Y81="Catastrófico"),AND(W81="Media",Y81="Catastrófico"),AND(W81="Alta",Y81="Catastrófico"),AND(W81="Muy Alta",Y81="Catastrófico")),"Extremo","")))),"")</f>
        <v>Alto</v>
      </c>
      <c r="AB81" s="740" t="s">
        <v>84</v>
      </c>
      <c r="AC81" s="292" t="s">
        <v>1881</v>
      </c>
      <c r="AD81" s="293">
        <v>0.5</v>
      </c>
      <c r="AE81" s="294" t="s">
        <v>1848</v>
      </c>
      <c r="AF81" s="514" t="s">
        <v>182</v>
      </c>
      <c r="AG81" s="515">
        <v>44562</v>
      </c>
      <c r="AH81" s="515">
        <v>44895</v>
      </c>
      <c r="AI81" s="450">
        <v>2</v>
      </c>
      <c r="AJ81" s="267" t="s">
        <v>2597</v>
      </c>
      <c r="AK81" s="265" t="s">
        <v>2598</v>
      </c>
      <c r="AL81" s="266" t="s">
        <v>2599</v>
      </c>
      <c r="AM81" s="267">
        <v>44684</v>
      </c>
      <c r="AN81" s="451" t="s">
        <v>1440</v>
      </c>
      <c r="AO81" s="267" t="s">
        <v>1750</v>
      </c>
      <c r="AP81" s="414" t="s">
        <v>1751</v>
      </c>
      <c r="AQ81" s="266" t="s">
        <v>1742</v>
      </c>
      <c r="AR81" s="267"/>
      <c r="AS81" s="265"/>
      <c r="AT81" s="516" t="s">
        <v>3146</v>
      </c>
      <c r="AU81" s="570" t="s">
        <v>3147</v>
      </c>
      <c r="AV81" s="443" t="s">
        <v>3148</v>
      </c>
      <c r="AW81" s="516"/>
      <c r="AX81" s="517"/>
      <c r="AY81" s="466"/>
      <c r="AZ81" s="466"/>
      <c r="BA81" s="466"/>
      <c r="BB81" s="466"/>
      <c r="BC81" s="466"/>
    </row>
    <row r="82" spans="1:55" ht="114.75">
      <c r="A82" s="721"/>
      <c r="B82" s="730"/>
      <c r="C82" s="730"/>
      <c r="D82" s="730"/>
      <c r="E82" s="730"/>
      <c r="F82" s="730"/>
      <c r="G82" s="730"/>
      <c r="H82" s="730"/>
      <c r="I82" s="730"/>
      <c r="J82" s="730"/>
      <c r="K82" s="730"/>
      <c r="L82" s="730"/>
      <c r="M82" s="455">
        <v>2</v>
      </c>
      <c r="N82" s="411" t="s">
        <v>183</v>
      </c>
      <c r="O82" s="455" t="str">
        <f t="shared" si="6"/>
        <v>Probabilidad</v>
      </c>
      <c r="P82" s="456" t="s">
        <v>79</v>
      </c>
      <c r="Q82" s="456" t="s">
        <v>169</v>
      </c>
      <c r="R82" s="251" t="str">
        <f t="shared" si="7"/>
        <v>40%</v>
      </c>
      <c r="S82" s="456" t="s">
        <v>81</v>
      </c>
      <c r="T82" s="456" t="s">
        <v>82</v>
      </c>
      <c r="U82" s="456" t="s">
        <v>83</v>
      </c>
      <c r="V82" s="457">
        <f>IFERROR(IF(AND(O81="Probabilidad",O82="Probabilidad"),(X81-(+X81*R82)),IF(O82="Probabilidad",(G81-(+G81*R82)),IF(O82="Impacto",X81,""))),"")</f>
        <v>0.216</v>
      </c>
      <c r="W82" s="458" t="str">
        <f t="shared" si="8"/>
        <v>Baja</v>
      </c>
      <c r="X82" s="251">
        <f t="shared" si="9"/>
        <v>0.216</v>
      </c>
      <c r="Y82" s="458" t="str">
        <f t="shared" si="10"/>
        <v>Mayor</v>
      </c>
      <c r="Z82" s="251">
        <f>IFERROR(IF(AND(O81="Impacto",O82="Impacto"),(Z81-(+Z81*R82)),IF(O82="Impacto",(#REF!-(+#REF!*R82)),IF(O82="Probabilidad",Z81,""))),"")</f>
        <v>0.8</v>
      </c>
      <c r="AA82" s="458" t="str">
        <f t="shared" si="11"/>
        <v>Alto</v>
      </c>
      <c r="AB82" s="730"/>
      <c r="AC82" s="207" t="s">
        <v>184</v>
      </c>
      <c r="AD82" s="210">
        <v>0.2</v>
      </c>
      <c r="AE82" s="198" t="s">
        <v>185</v>
      </c>
      <c r="AF82" s="147" t="s">
        <v>186</v>
      </c>
      <c r="AG82" s="518">
        <v>44562</v>
      </c>
      <c r="AH82" s="518">
        <v>44895</v>
      </c>
      <c r="AI82" s="148">
        <v>1</v>
      </c>
      <c r="AJ82" s="248" t="s">
        <v>2597</v>
      </c>
      <c r="AK82" s="497" t="s">
        <v>2600</v>
      </c>
      <c r="AL82" s="251" t="s">
        <v>2601</v>
      </c>
      <c r="AM82" s="248">
        <v>44684</v>
      </c>
      <c r="AN82" s="463" t="s">
        <v>1440</v>
      </c>
      <c r="AO82" s="248" t="s">
        <v>1750</v>
      </c>
      <c r="AP82" s="183" t="s">
        <v>1752</v>
      </c>
      <c r="AQ82" s="200" t="s">
        <v>1743</v>
      </c>
      <c r="AR82" s="250"/>
      <c r="AS82" s="497"/>
      <c r="AT82" s="516" t="s">
        <v>3146</v>
      </c>
      <c r="AU82" s="411" t="s">
        <v>3149</v>
      </c>
      <c r="AV82" s="251" t="s">
        <v>3150</v>
      </c>
      <c r="AW82" s="250"/>
      <c r="AX82" s="498"/>
      <c r="AY82" s="466"/>
      <c r="AZ82" s="466"/>
      <c r="BA82" s="466"/>
      <c r="BB82" s="466"/>
      <c r="BC82" s="466"/>
    </row>
    <row r="83" spans="1:55" ht="114.75">
      <c r="A83" s="721"/>
      <c r="B83" s="730"/>
      <c r="C83" s="730"/>
      <c r="D83" s="730"/>
      <c r="E83" s="730"/>
      <c r="F83" s="730"/>
      <c r="G83" s="730"/>
      <c r="H83" s="730"/>
      <c r="I83" s="730"/>
      <c r="J83" s="730"/>
      <c r="K83" s="730"/>
      <c r="L83" s="730"/>
      <c r="M83" s="455">
        <v>3</v>
      </c>
      <c r="N83" s="411" t="s">
        <v>183</v>
      </c>
      <c r="O83" s="455" t="str">
        <f t="shared" si="6"/>
        <v>Impacto</v>
      </c>
      <c r="P83" s="456" t="s">
        <v>92</v>
      </c>
      <c r="Q83" s="456" t="s">
        <v>80</v>
      </c>
      <c r="R83" s="251" t="str">
        <f t="shared" si="7"/>
        <v>25%</v>
      </c>
      <c r="S83" s="456" t="s">
        <v>93</v>
      </c>
      <c r="T83" s="456" t="s">
        <v>157</v>
      </c>
      <c r="U83" s="456" t="s">
        <v>83</v>
      </c>
      <c r="V83" s="457">
        <f>IFERROR(IF(AND(O82="Probabilidad",O83="Probabilidad"),(X82-(+X82*R83)),IF(O83="Probabilidad",(G81-(+G81*R83)),IF(O83="Impacto",X82,""))),"")</f>
        <v>0.216</v>
      </c>
      <c r="W83" s="458" t="str">
        <f t="shared" si="8"/>
        <v>Baja</v>
      </c>
      <c r="X83" s="251">
        <f t="shared" si="9"/>
        <v>0.216</v>
      </c>
      <c r="Y83" s="519" t="str">
        <f t="shared" si="10"/>
        <v>Moderado</v>
      </c>
      <c r="Z83" s="251">
        <f>IFERROR(IF(AND(O82="Impacto",O83="Impacto"),(Z82-(+Z82*R83)),IF(AND(O82="Probabilidad",O83="Impacto"),(Z81-(+Z81*R83)),IF(O83="Probabilidad",Z82,""))),"")</f>
        <v>0.60000000000000009</v>
      </c>
      <c r="AA83" s="458" t="str">
        <f t="shared" si="11"/>
        <v>Moderado</v>
      </c>
      <c r="AB83" s="730"/>
      <c r="AC83" s="207" t="s">
        <v>187</v>
      </c>
      <c r="AD83" s="210">
        <v>0.3</v>
      </c>
      <c r="AE83" s="198" t="s">
        <v>188</v>
      </c>
      <c r="AF83" s="147" t="s">
        <v>186</v>
      </c>
      <c r="AG83" s="518">
        <v>44562</v>
      </c>
      <c r="AH83" s="518">
        <v>44895</v>
      </c>
      <c r="AI83" s="210">
        <v>1</v>
      </c>
      <c r="AJ83" s="248" t="s">
        <v>2597</v>
      </c>
      <c r="AK83" s="497" t="s">
        <v>2602</v>
      </c>
      <c r="AL83" s="251" t="s">
        <v>2603</v>
      </c>
      <c r="AM83" s="248">
        <v>44684</v>
      </c>
      <c r="AN83" s="463" t="s">
        <v>1440</v>
      </c>
      <c r="AO83" s="248" t="s">
        <v>1750</v>
      </c>
      <c r="AP83" s="415" t="s">
        <v>1753</v>
      </c>
      <c r="AQ83" s="200" t="s">
        <v>1744</v>
      </c>
      <c r="AR83" s="250"/>
      <c r="AS83" s="497"/>
      <c r="AT83" s="516" t="s">
        <v>3146</v>
      </c>
      <c r="AU83" s="679" t="s">
        <v>3151</v>
      </c>
      <c r="AV83" s="251" t="s">
        <v>1744</v>
      </c>
      <c r="AW83" s="250"/>
      <c r="AX83" s="498"/>
      <c r="AY83" s="466"/>
      <c r="AZ83" s="466"/>
      <c r="BA83" s="466"/>
      <c r="BB83" s="466"/>
      <c r="BC83" s="466"/>
    </row>
    <row r="84" spans="1:55">
      <c r="A84" s="721"/>
      <c r="B84" s="730"/>
      <c r="C84" s="730"/>
      <c r="D84" s="730"/>
      <c r="E84" s="730"/>
      <c r="F84" s="730"/>
      <c r="G84" s="730"/>
      <c r="H84" s="730"/>
      <c r="I84" s="730"/>
      <c r="J84" s="730"/>
      <c r="K84" s="730"/>
      <c r="L84" s="730"/>
      <c r="M84" s="455"/>
      <c r="N84" s="411"/>
      <c r="O84" s="455" t="str">
        <f t="shared" si="6"/>
        <v/>
      </c>
      <c r="P84" s="456"/>
      <c r="Q84" s="456"/>
      <c r="R84" s="251" t="str">
        <f t="shared" si="7"/>
        <v/>
      </c>
      <c r="S84" s="456"/>
      <c r="T84" s="456"/>
      <c r="U84" s="456"/>
      <c r="V84" s="457" t="str">
        <f>IFERROR(IF(AND(O83="Probabilidad",O84="Probabilidad"),(X83-(+X83*R84)),IF(O84="Probabilidad",(G81-(+G81*R84)),IF(O84="Impacto",X83,""))),"")</f>
        <v/>
      </c>
      <c r="W84" s="458" t="str">
        <f t="shared" si="8"/>
        <v/>
      </c>
      <c r="X84" s="251" t="str">
        <f t="shared" si="9"/>
        <v/>
      </c>
      <c r="Y84" s="458" t="str">
        <f t="shared" si="10"/>
        <v/>
      </c>
      <c r="Z84" s="251" t="str">
        <f>IFERROR(IF(AND(O83="Impacto",O84="Impacto"),(Z83-(+Z83*R84)),IF(AND(O83="Probabilidad",O84="Impacto"),(Z82-(+Z82*R84)),IF(O84="Probabilidad",Z83,""))),"")</f>
        <v/>
      </c>
      <c r="AA84" s="458" t="str">
        <f t="shared" si="11"/>
        <v/>
      </c>
      <c r="AB84" s="730"/>
      <c r="AC84" s="87"/>
      <c r="AD84" s="251"/>
      <c r="AE84" s="461"/>
      <c r="AF84" s="455"/>
      <c r="AG84" s="461"/>
      <c r="AH84" s="461"/>
      <c r="AI84" s="461"/>
      <c r="AJ84" s="211"/>
      <c r="AK84" s="86"/>
      <c r="AL84" s="84"/>
      <c r="AM84" s="250"/>
      <c r="AN84" s="497"/>
      <c r="AO84" s="211"/>
      <c r="AP84" s="183"/>
      <c r="AQ84" s="84"/>
      <c r="AR84" s="250"/>
      <c r="AS84" s="497"/>
      <c r="AT84" s="211"/>
      <c r="AU84" s="497"/>
      <c r="AV84" s="251"/>
      <c r="AW84" s="250"/>
      <c r="AX84" s="498"/>
      <c r="AY84" s="466"/>
      <c r="AZ84" s="466"/>
      <c r="BA84" s="466"/>
      <c r="BB84" s="466"/>
      <c r="BC84" s="466"/>
    </row>
    <row r="85" spans="1:55">
      <c r="A85" s="721"/>
      <c r="B85" s="730"/>
      <c r="C85" s="730"/>
      <c r="D85" s="730"/>
      <c r="E85" s="730"/>
      <c r="F85" s="730"/>
      <c r="G85" s="730"/>
      <c r="H85" s="730"/>
      <c r="I85" s="730"/>
      <c r="J85" s="730"/>
      <c r="K85" s="730"/>
      <c r="L85" s="730"/>
      <c r="M85" s="455"/>
      <c r="N85" s="411"/>
      <c r="O85" s="455" t="str">
        <f t="shared" si="6"/>
        <v/>
      </c>
      <c r="P85" s="456"/>
      <c r="Q85" s="456"/>
      <c r="R85" s="251" t="str">
        <f t="shared" si="7"/>
        <v/>
      </c>
      <c r="S85" s="456"/>
      <c r="T85" s="456"/>
      <c r="U85" s="456"/>
      <c r="V85" s="457" t="str">
        <f>IFERROR(IF(AND(O84="Probabilidad",O85="Probabilidad"),(X84-(+X84*R85)),IF(O85="Probabilidad",(G81-(+G81*R85)),IF(O85="Impacto",X84,""))),"")</f>
        <v/>
      </c>
      <c r="W85" s="458" t="str">
        <f t="shared" si="8"/>
        <v/>
      </c>
      <c r="X85" s="251" t="str">
        <f t="shared" si="9"/>
        <v/>
      </c>
      <c r="Y85" s="458" t="str">
        <f t="shared" si="10"/>
        <v/>
      </c>
      <c r="Z85" s="251" t="str">
        <f>IFERROR(IF(AND(O84="Impacto",O85="Impacto"),(Z84-(+Z84*R85)),IF(AND(O84="Probabilidad",O85="Impacto"),(Z83-(+Z83*R85)),IF(O85="Probabilidad",Z84,""))),"")</f>
        <v/>
      </c>
      <c r="AA85" s="458" t="str">
        <f t="shared" si="11"/>
        <v/>
      </c>
      <c r="AB85" s="730"/>
      <c r="AC85" s="87"/>
      <c r="AD85" s="251"/>
      <c r="AE85" s="461"/>
      <c r="AF85" s="455"/>
      <c r="AG85" s="461"/>
      <c r="AH85" s="461"/>
      <c r="AI85" s="461"/>
      <c r="AJ85" s="211"/>
      <c r="AK85" s="86"/>
      <c r="AL85" s="84"/>
      <c r="AM85" s="250"/>
      <c r="AN85" s="497"/>
      <c r="AO85" s="211"/>
      <c r="AP85" s="183"/>
      <c r="AQ85" s="84"/>
      <c r="AR85" s="250"/>
      <c r="AS85" s="497"/>
      <c r="AT85" s="211"/>
      <c r="AU85" s="497"/>
      <c r="AV85" s="251"/>
      <c r="AW85" s="250"/>
      <c r="AX85" s="498"/>
      <c r="AY85" s="466"/>
      <c r="AZ85" s="466"/>
      <c r="BA85" s="466"/>
      <c r="BB85" s="466"/>
      <c r="BC85" s="466"/>
    </row>
    <row r="86" spans="1:55" ht="13.5" thickBot="1">
      <c r="A86" s="722"/>
      <c r="B86" s="731"/>
      <c r="C86" s="731"/>
      <c r="D86" s="731"/>
      <c r="E86" s="731"/>
      <c r="F86" s="731"/>
      <c r="G86" s="731"/>
      <c r="H86" s="731"/>
      <c r="I86" s="731"/>
      <c r="J86" s="731"/>
      <c r="K86" s="731"/>
      <c r="L86" s="731"/>
      <c r="M86" s="467"/>
      <c r="N86" s="468"/>
      <c r="O86" s="467" t="str">
        <f t="shared" si="6"/>
        <v/>
      </c>
      <c r="P86" s="469"/>
      <c r="Q86" s="469"/>
      <c r="R86" s="470" t="str">
        <f t="shared" si="7"/>
        <v/>
      </c>
      <c r="S86" s="469"/>
      <c r="T86" s="469"/>
      <c r="U86" s="469"/>
      <c r="V86" s="471" t="str">
        <f>IFERROR(IF(AND(O85="Probabilidad",O86="Probabilidad"),(X85-(+X85*R86)),IF(O86="Probabilidad",(G81-(+G81*R86)),IF(O86="Impacto",X85,""))),"")</f>
        <v/>
      </c>
      <c r="W86" s="472" t="str">
        <f t="shared" si="8"/>
        <v/>
      </c>
      <c r="X86" s="470" t="str">
        <f t="shared" si="9"/>
        <v/>
      </c>
      <c r="Y86" s="472" t="str">
        <f t="shared" si="10"/>
        <v/>
      </c>
      <c r="Z86" s="470" t="str">
        <f>IFERROR(IF(AND(O85="Impacto",O86="Impacto"),(Z85-(+Z85*R86)),IF(AND(O85="Probabilidad",O86="Impacto"),(Z84-(+Z84*R86)),IF(O86="Probabilidad",Z85,""))),"")</f>
        <v/>
      </c>
      <c r="AA86" s="472" t="str">
        <f t="shared" si="11"/>
        <v/>
      </c>
      <c r="AB86" s="731"/>
      <c r="AC86" s="321"/>
      <c r="AD86" s="470"/>
      <c r="AE86" s="475"/>
      <c r="AF86" s="467"/>
      <c r="AG86" s="475"/>
      <c r="AH86" s="475"/>
      <c r="AI86" s="475"/>
      <c r="AJ86" s="286"/>
      <c r="AK86" s="287"/>
      <c r="AL86" s="288"/>
      <c r="AM86" s="499"/>
      <c r="AN86" s="500"/>
      <c r="AO86" s="286"/>
      <c r="AP86" s="320"/>
      <c r="AQ86" s="288"/>
      <c r="AR86" s="499"/>
      <c r="AS86" s="500"/>
      <c r="AT86" s="286"/>
      <c r="AU86" s="500"/>
      <c r="AV86" s="470"/>
      <c r="AW86" s="499"/>
      <c r="AX86" s="501"/>
      <c r="AY86" s="466"/>
      <c r="AZ86" s="466"/>
      <c r="BA86" s="466"/>
      <c r="BB86" s="466"/>
      <c r="BC86" s="466"/>
    </row>
    <row r="87" spans="1:55" ht="165.75">
      <c r="A87" s="723">
        <v>14</v>
      </c>
      <c r="B87" s="726" t="s">
        <v>18</v>
      </c>
      <c r="C87" s="729" t="s">
        <v>189</v>
      </c>
      <c r="D87" s="729" t="s">
        <v>76</v>
      </c>
      <c r="E87" s="729">
        <v>200</v>
      </c>
      <c r="F87" s="736" t="str">
        <f>IF(E87&lt;=0,"",IF(E87&lt;=2,"Muy Baja",IF(E87&lt;=24,"Baja",IF(E87&lt;=500,"Media",IF(E87&lt;=5000,"Alta","Muy Alta")))))</f>
        <v>Media</v>
      </c>
      <c r="G87" s="733">
        <f>IF(F87="","",IF(F87="Muy Baja",0.2,IF(F87="Baja",0.4,IF(F87="Media",0.6,IF(F87="Alta",0.8,IF(F87="Muy Alta",1,))))))</f>
        <v>0.6</v>
      </c>
      <c r="H87" s="733" t="s">
        <v>77</v>
      </c>
      <c r="I87" s="733" t="str">
        <f>IF(NOT(ISERROR(MATCH(H87,#REF!,0))),#REF!&amp;"Por favor no seleccionar los criterios de impacto(Afectación Económica o presupuestal y Pérdida Reputacional)",H87)</f>
        <v xml:space="preserve">     El riesgo afecta la imagen de la entidad con algunos usuarios de relevancia frente al logro de los objetivos</v>
      </c>
      <c r="J87" s="736" t="s">
        <v>346</v>
      </c>
      <c r="K87" s="733">
        <f>IF(J87="","",IF(J87="Leve",0.2,IF(J87="Menor",0.4,IF(J87="Moderado",0.6,IF(J87="Mayor",0.8,IF(J87="Catastrófico",1,))))))</f>
        <v>0.6</v>
      </c>
      <c r="L87" s="736" t="str">
        <f>IF(OR(AND(F87="Muy Baja",J87="Leve"),AND(F87="Muy Baja",J87="Menor"),AND(F87="Baja",J87="Leve")),"Bajo",IF(OR(AND(F87="Muy baja",J87="Moderado"),AND(F87="Baja",J87="Menor"),AND(F87="Baja",J87="Moderado"),AND(F87="Media",J87="Leve"),AND(F87="Media",J87="Menor"),AND(F87="Media",J87="Moderado"),AND(F87="Alta",J87="Leve"),AND(F87="Alta",J87="Menor")),"Moderado",IF(OR(AND(F87="Muy Baja",J87="Mayor"),AND(F87="Baja",J87="Mayor"),AND(F87="Media",J87="Mayor"),AND(F87="Alta",J87="Moderado"),AND(F87="Alta",J87="Mayor"),AND(F87="Muy Alta",J87="Leve"),AND(F87="Muy Alta",J87="Menor"),AND(F87="Muy Alta",J87="Moderado"),AND(F87="Muy Alta",J87="Mayor")),"Alto",IF(OR(AND(F87="Muy Baja",J87="Catastrófico"),AND(F87="Baja",J87="Catastrófico"),AND(F87="Media",J87="Catastrófico"),AND(F87="Alta",J87="Catastrófico"),AND(F87="Muy Alta",J87="Catastrófico")),"Extremo",""))))</f>
        <v>Moderado</v>
      </c>
      <c r="M87" s="442">
        <v>1</v>
      </c>
      <c r="N87" s="408" t="s">
        <v>190</v>
      </c>
      <c r="O87" s="442" t="str">
        <f t="shared" si="0"/>
        <v>Probabilidad</v>
      </c>
      <c r="P87" s="445" t="s">
        <v>89</v>
      </c>
      <c r="Q87" s="445" t="s">
        <v>80</v>
      </c>
      <c r="R87" s="443" t="str">
        <f t="shared" si="1"/>
        <v>40%</v>
      </c>
      <c r="S87" s="445" t="s">
        <v>81</v>
      </c>
      <c r="T87" s="445" t="s">
        <v>82</v>
      </c>
      <c r="U87" s="445" t="s">
        <v>83</v>
      </c>
      <c r="V87" s="446">
        <f>IFERROR(IF(O87="Probabilidad",(G87-(+G87*R87)),IF(O87="Impacto",G87,"")),"")</f>
        <v>0.36</v>
      </c>
      <c r="W87" s="447" t="str">
        <f t="shared" si="2"/>
        <v>Baja</v>
      </c>
      <c r="X87" s="443">
        <f t="shared" si="3"/>
        <v>0.36</v>
      </c>
      <c r="Y87" s="447" t="str">
        <f t="shared" si="4"/>
        <v>Moderado</v>
      </c>
      <c r="Z87" s="443">
        <f>IFERROR(IF(O87="Impacto",(K87-(+K87*R87)),IF(O87="Probabilidad",K87,"")),"")</f>
        <v>0.6</v>
      </c>
      <c r="AA87" s="447" t="str">
        <f t="shared" si="5"/>
        <v>Moderado</v>
      </c>
      <c r="AB87" s="740" t="s">
        <v>84</v>
      </c>
      <c r="AC87" s="408" t="s">
        <v>191</v>
      </c>
      <c r="AD87" s="448">
        <v>0.5</v>
      </c>
      <c r="AE87" s="565" t="s">
        <v>192</v>
      </c>
      <c r="AF87" s="565" t="s">
        <v>193</v>
      </c>
      <c r="AG87" s="264">
        <v>44562</v>
      </c>
      <c r="AH87" s="264">
        <v>44895</v>
      </c>
      <c r="AI87" s="520">
        <v>6</v>
      </c>
      <c r="AJ87" s="267" t="s">
        <v>1336</v>
      </c>
      <c r="AK87" s="265" t="s">
        <v>1097</v>
      </c>
      <c r="AL87" s="266" t="s">
        <v>1337</v>
      </c>
      <c r="AM87" s="267">
        <v>44687</v>
      </c>
      <c r="AN87" s="478" t="s">
        <v>1440</v>
      </c>
      <c r="AO87" s="267" t="s">
        <v>1648</v>
      </c>
      <c r="AP87" s="408" t="s">
        <v>1649</v>
      </c>
      <c r="AQ87" s="266" t="s">
        <v>1650</v>
      </c>
      <c r="AR87" s="267"/>
      <c r="AS87" s="265"/>
      <c r="AT87" s="267" t="s">
        <v>3038</v>
      </c>
      <c r="AU87" s="661" t="s">
        <v>3087</v>
      </c>
      <c r="AV87" s="266" t="s">
        <v>3039</v>
      </c>
      <c r="AW87" s="267"/>
      <c r="AX87" s="452"/>
      <c r="AY87" s="465"/>
      <c r="AZ87" s="465"/>
      <c r="BA87" s="466"/>
      <c r="BB87" s="466"/>
      <c r="BC87" s="466"/>
    </row>
    <row r="88" spans="1:55" ht="63.75">
      <c r="A88" s="724"/>
      <c r="B88" s="730"/>
      <c r="C88" s="730"/>
      <c r="D88" s="730"/>
      <c r="E88" s="730"/>
      <c r="F88" s="730"/>
      <c r="G88" s="730"/>
      <c r="H88" s="730"/>
      <c r="I88" s="730"/>
      <c r="J88" s="730"/>
      <c r="K88" s="730"/>
      <c r="L88" s="730"/>
      <c r="M88" s="455">
        <v>2</v>
      </c>
      <c r="N88" s="411" t="s">
        <v>194</v>
      </c>
      <c r="O88" s="455" t="str">
        <f t="shared" si="0"/>
        <v>Impacto</v>
      </c>
      <c r="P88" s="456" t="s">
        <v>92</v>
      </c>
      <c r="Q88" s="456" t="s">
        <v>80</v>
      </c>
      <c r="R88" s="251" t="str">
        <f t="shared" si="1"/>
        <v>25%</v>
      </c>
      <c r="S88" s="456" t="s">
        <v>93</v>
      </c>
      <c r="T88" s="456" t="s">
        <v>82</v>
      </c>
      <c r="U88" s="456" t="s">
        <v>158</v>
      </c>
      <c r="V88" s="457">
        <f>IFERROR(IF(AND(O87="Probabilidad",O88="Probabilidad"),(X87-(+X87*R88)),IF(O88="Probabilidad",(G87-(+G87*R88)),IF(O88="Impacto",X87,""))),"")</f>
        <v>0.36</v>
      </c>
      <c r="W88" s="458" t="str">
        <f t="shared" si="2"/>
        <v>Baja</v>
      </c>
      <c r="X88" s="251">
        <f t="shared" si="3"/>
        <v>0.36</v>
      </c>
      <c r="Y88" s="458" t="str">
        <f t="shared" si="4"/>
        <v>Moderado</v>
      </c>
      <c r="Z88" s="251">
        <f>IFERROR(IF(AND(O87="Impacto",O88="Impacto"),(Z87-(+Z87*R88)),IF(O88="Impacto",($K$87-(+$K$87*R88)),IF(O88="Probabilidad",Z87,""))),"")</f>
        <v>0.44999999999999996</v>
      </c>
      <c r="AA88" s="458" t="str">
        <f t="shared" si="5"/>
        <v>Moderado</v>
      </c>
      <c r="AB88" s="730"/>
      <c r="AC88" s="204" t="s">
        <v>195</v>
      </c>
      <c r="AD88" s="459">
        <v>0.5</v>
      </c>
      <c r="AE88" s="460" t="s">
        <v>196</v>
      </c>
      <c r="AF88" s="460" t="s">
        <v>197</v>
      </c>
      <c r="AG88" s="521">
        <v>44562</v>
      </c>
      <c r="AH88" s="521">
        <v>44895</v>
      </c>
      <c r="AI88" s="488">
        <v>7</v>
      </c>
      <c r="AJ88" s="211" t="s">
        <v>1338</v>
      </c>
      <c r="AK88" s="86" t="s">
        <v>1098</v>
      </c>
      <c r="AL88" s="84" t="s">
        <v>1339</v>
      </c>
      <c r="AM88" s="248">
        <v>44687</v>
      </c>
      <c r="AN88" s="485" t="s">
        <v>1440</v>
      </c>
      <c r="AO88" s="211" t="s">
        <v>1651</v>
      </c>
      <c r="AP88" s="183" t="s">
        <v>1652</v>
      </c>
      <c r="AQ88" s="84" t="s">
        <v>1650</v>
      </c>
      <c r="AR88" s="250"/>
      <c r="AS88" s="497"/>
      <c r="AT88" s="211" t="s">
        <v>3038</v>
      </c>
      <c r="AU88" s="662" t="s">
        <v>3040</v>
      </c>
      <c r="AV88" s="251" t="s">
        <v>3041</v>
      </c>
      <c r="AW88" s="250"/>
      <c r="AX88" s="498"/>
      <c r="AY88" s="466"/>
      <c r="AZ88" s="466"/>
      <c r="BA88" s="466"/>
      <c r="BB88" s="466"/>
      <c r="BC88" s="466"/>
    </row>
    <row r="89" spans="1:55">
      <c r="A89" s="724"/>
      <c r="B89" s="730"/>
      <c r="C89" s="730"/>
      <c r="D89" s="730"/>
      <c r="E89" s="730"/>
      <c r="F89" s="730"/>
      <c r="G89" s="730"/>
      <c r="H89" s="730"/>
      <c r="I89" s="730"/>
      <c r="J89" s="730"/>
      <c r="K89" s="730"/>
      <c r="L89" s="730"/>
      <c r="M89" s="455"/>
      <c r="N89" s="411"/>
      <c r="O89" s="455" t="str">
        <f t="shared" si="0"/>
        <v/>
      </c>
      <c r="P89" s="456"/>
      <c r="Q89" s="456"/>
      <c r="R89" s="251" t="str">
        <f t="shared" si="1"/>
        <v/>
      </c>
      <c r="S89" s="456"/>
      <c r="T89" s="456"/>
      <c r="U89" s="456"/>
      <c r="V89" s="457" t="str">
        <f>IFERROR(IF(AND(O88="Probabilidad",O89="Probabilidad"),(X88-(+X88*R89)),IF(O89="Probabilidad",(G87-(+G87*R89)),IF(O89="Impacto",X88,""))),"")</f>
        <v/>
      </c>
      <c r="W89" s="458" t="str">
        <f t="shared" si="2"/>
        <v/>
      </c>
      <c r="X89" s="251" t="str">
        <f t="shared" si="3"/>
        <v/>
      </c>
      <c r="Y89" s="458" t="str">
        <f t="shared" si="4"/>
        <v/>
      </c>
      <c r="Z89" s="251" t="str">
        <f>IFERROR(IF(AND(O88="Impacto",O89="Impacto"),(Z88-(+Z88*R89)),IF(AND(O88="Probabilidad",O89="Impacto"),(Z87-(+Z87*R89)),IF(O89="Probabilidad",Z88,""))),"")</f>
        <v/>
      </c>
      <c r="AA89" s="458" t="str">
        <f t="shared" si="5"/>
        <v/>
      </c>
      <c r="AB89" s="730"/>
      <c r="AC89" s="87"/>
      <c r="AD89" s="251"/>
      <c r="AE89" s="461"/>
      <c r="AF89" s="455"/>
      <c r="AG89" s="461"/>
      <c r="AH89" s="461"/>
      <c r="AI89" s="461"/>
      <c r="AJ89" s="211"/>
      <c r="AK89" s="86"/>
      <c r="AL89" s="84"/>
      <c r="AM89" s="250"/>
      <c r="AN89" s="497"/>
      <c r="AO89" s="211"/>
      <c r="AP89" s="183"/>
      <c r="AQ89" s="84"/>
      <c r="AR89" s="250"/>
      <c r="AS89" s="497"/>
      <c r="AT89" s="211"/>
      <c r="AU89" s="497"/>
      <c r="AV89" s="251"/>
      <c r="AW89" s="250"/>
      <c r="AX89" s="498"/>
      <c r="AY89" s="466"/>
      <c r="AZ89" s="466"/>
      <c r="BA89" s="466"/>
      <c r="BB89" s="466"/>
      <c r="BC89" s="466"/>
    </row>
    <row r="90" spans="1:55">
      <c r="A90" s="724"/>
      <c r="B90" s="730"/>
      <c r="C90" s="730"/>
      <c r="D90" s="730"/>
      <c r="E90" s="730"/>
      <c r="F90" s="730"/>
      <c r="G90" s="730"/>
      <c r="H90" s="730"/>
      <c r="I90" s="730"/>
      <c r="J90" s="730"/>
      <c r="K90" s="730"/>
      <c r="L90" s="730"/>
      <c r="M90" s="455"/>
      <c r="N90" s="411"/>
      <c r="O90" s="455" t="str">
        <f t="shared" si="0"/>
        <v/>
      </c>
      <c r="P90" s="456"/>
      <c r="Q90" s="456"/>
      <c r="R90" s="251" t="str">
        <f t="shared" si="1"/>
        <v/>
      </c>
      <c r="S90" s="456"/>
      <c r="T90" s="456"/>
      <c r="U90" s="456"/>
      <c r="V90" s="457" t="str">
        <f>IFERROR(IF(AND(O89="Probabilidad",O90="Probabilidad"),(X89-(+X89*R90)),IF(O90="Probabilidad",(G87-(+G87*R90)),IF(O90="Impacto",X89,""))),"")</f>
        <v/>
      </c>
      <c r="W90" s="458" t="str">
        <f t="shared" si="2"/>
        <v/>
      </c>
      <c r="X90" s="251" t="str">
        <f t="shared" si="3"/>
        <v/>
      </c>
      <c r="Y90" s="458" t="str">
        <f t="shared" si="4"/>
        <v/>
      </c>
      <c r="Z90" s="251" t="str">
        <f>IFERROR(IF(AND(O89="Impacto",O90="Impacto"),(Z89-(+Z89*R90)),IF(AND(O89="Probabilidad",O90="Impacto"),(Z88-(+Z88*R90)),IF(O90="Probabilidad",Z89,""))),"")</f>
        <v/>
      </c>
      <c r="AA90" s="458" t="str">
        <f t="shared" si="5"/>
        <v/>
      </c>
      <c r="AB90" s="730"/>
      <c r="AC90" s="87"/>
      <c r="AD90" s="251"/>
      <c r="AE90" s="461"/>
      <c r="AF90" s="455"/>
      <c r="AG90" s="461"/>
      <c r="AH90" s="461"/>
      <c r="AI90" s="461"/>
      <c r="AJ90" s="211"/>
      <c r="AK90" s="86"/>
      <c r="AL90" s="84"/>
      <c r="AM90" s="250"/>
      <c r="AN90" s="497"/>
      <c r="AO90" s="211"/>
      <c r="AP90" s="183"/>
      <c r="AQ90" s="84"/>
      <c r="AR90" s="250"/>
      <c r="AS90" s="497"/>
      <c r="AT90" s="211"/>
      <c r="AU90" s="497"/>
      <c r="AV90" s="251"/>
      <c r="AW90" s="250"/>
      <c r="AX90" s="498"/>
      <c r="AY90" s="466"/>
      <c r="AZ90" s="466"/>
      <c r="BA90" s="466"/>
      <c r="BB90" s="466"/>
      <c r="BC90" s="466"/>
    </row>
    <row r="91" spans="1:55">
      <c r="A91" s="724"/>
      <c r="B91" s="730"/>
      <c r="C91" s="730"/>
      <c r="D91" s="730"/>
      <c r="E91" s="730"/>
      <c r="F91" s="730"/>
      <c r="G91" s="730"/>
      <c r="H91" s="730"/>
      <c r="I91" s="730"/>
      <c r="J91" s="730"/>
      <c r="K91" s="730"/>
      <c r="L91" s="730"/>
      <c r="M91" s="455"/>
      <c r="N91" s="411"/>
      <c r="O91" s="455" t="str">
        <f t="shared" si="0"/>
        <v/>
      </c>
      <c r="P91" s="456"/>
      <c r="Q91" s="456"/>
      <c r="R91" s="251" t="str">
        <f t="shared" si="1"/>
        <v/>
      </c>
      <c r="S91" s="456"/>
      <c r="T91" s="456"/>
      <c r="U91" s="456"/>
      <c r="V91" s="457" t="str">
        <f>IFERROR(IF(AND(O90="Probabilidad",O91="Probabilidad"),(X90-(+X90*R91)),IF(O91="Probabilidad",(G87-(+G87*R91)),IF(O91="Impacto",X90,""))),"")</f>
        <v/>
      </c>
      <c r="W91" s="458" t="str">
        <f t="shared" si="2"/>
        <v/>
      </c>
      <c r="X91" s="251" t="str">
        <f t="shared" si="3"/>
        <v/>
      </c>
      <c r="Y91" s="458" t="str">
        <f t="shared" si="4"/>
        <v/>
      </c>
      <c r="Z91" s="251" t="str">
        <f>IFERROR(IF(AND(O90="Impacto",O91="Impacto"),(Z90-(+Z90*R91)),IF(AND(O90="Probabilidad",O91="Impacto"),(Z89-(+Z89*R91)),IF(O91="Probabilidad",Z90,""))),"")</f>
        <v/>
      </c>
      <c r="AA91" s="458" t="str">
        <f t="shared" si="5"/>
        <v/>
      </c>
      <c r="AB91" s="730"/>
      <c r="AC91" s="87"/>
      <c r="AD91" s="251"/>
      <c r="AE91" s="461"/>
      <c r="AF91" s="455"/>
      <c r="AG91" s="461"/>
      <c r="AH91" s="461"/>
      <c r="AI91" s="461"/>
      <c r="AJ91" s="211"/>
      <c r="AK91" s="86"/>
      <c r="AL91" s="84"/>
      <c r="AM91" s="250"/>
      <c r="AN91" s="497"/>
      <c r="AO91" s="211"/>
      <c r="AP91" s="183"/>
      <c r="AQ91" s="84"/>
      <c r="AR91" s="250"/>
      <c r="AS91" s="497"/>
      <c r="AT91" s="211"/>
      <c r="AU91" s="497"/>
      <c r="AV91" s="251"/>
      <c r="AW91" s="250"/>
      <c r="AX91" s="498"/>
      <c r="AY91" s="466"/>
      <c r="AZ91" s="466"/>
      <c r="BA91" s="466"/>
      <c r="BB91" s="466"/>
      <c r="BC91" s="466"/>
    </row>
    <row r="92" spans="1:55" ht="13.5" thickBot="1">
      <c r="A92" s="725"/>
      <c r="B92" s="731"/>
      <c r="C92" s="731"/>
      <c r="D92" s="731"/>
      <c r="E92" s="731"/>
      <c r="F92" s="731"/>
      <c r="G92" s="731"/>
      <c r="H92" s="731"/>
      <c r="I92" s="731"/>
      <c r="J92" s="731"/>
      <c r="K92" s="731"/>
      <c r="L92" s="731"/>
      <c r="M92" s="467"/>
      <c r="N92" s="468"/>
      <c r="O92" s="467" t="str">
        <f t="shared" si="0"/>
        <v/>
      </c>
      <c r="P92" s="469"/>
      <c r="Q92" s="469"/>
      <c r="R92" s="470" t="str">
        <f t="shared" si="1"/>
        <v/>
      </c>
      <c r="S92" s="469"/>
      <c r="T92" s="469"/>
      <c r="U92" s="469"/>
      <c r="V92" s="471" t="str">
        <f>IFERROR(IF(AND(O91="Probabilidad",O92="Probabilidad"),(X91-(+X91*R92)),IF(O92="Probabilidad",(G87-(+G87*R92)),IF(O92="Impacto",X91,""))),"")</f>
        <v/>
      </c>
      <c r="W92" s="472" t="str">
        <f t="shared" si="2"/>
        <v/>
      </c>
      <c r="X92" s="470" t="str">
        <f t="shared" si="3"/>
        <v/>
      </c>
      <c r="Y92" s="472" t="str">
        <f t="shared" si="4"/>
        <v/>
      </c>
      <c r="Z92" s="470" t="str">
        <f>IFERROR(IF(AND(O91="Impacto",O92="Impacto"),(Z91-(+Z91*R92)),IF(AND(O91="Probabilidad",O92="Impacto"),(Z90-(+Z90*R92)),IF(O92="Probabilidad",Z91,""))),"")</f>
        <v/>
      </c>
      <c r="AA92" s="472" t="str">
        <f t="shared" si="5"/>
        <v/>
      </c>
      <c r="AB92" s="731"/>
      <c r="AC92" s="321"/>
      <c r="AD92" s="470"/>
      <c r="AE92" s="475"/>
      <c r="AF92" s="467"/>
      <c r="AG92" s="475"/>
      <c r="AH92" s="475"/>
      <c r="AI92" s="475"/>
      <c r="AJ92" s="286"/>
      <c r="AK92" s="287"/>
      <c r="AL92" s="288"/>
      <c r="AM92" s="499"/>
      <c r="AN92" s="500"/>
      <c r="AO92" s="286"/>
      <c r="AP92" s="320"/>
      <c r="AQ92" s="288"/>
      <c r="AR92" s="499"/>
      <c r="AS92" s="500"/>
      <c r="AT92" s="286"/>
      <c r="AU92" s="500"/>
      <c r="AV92" s="470"/>
      <c r="AW92" s="499"/>
      <c r="AX92" s="501"/>
      <c r="AY92" s="466"/>
      <c r="AZ92" s="466"/>
      <c r="BA92" s="466"/>
      <c r="BB92" s="466"/>
      <c r="BC92" s="466"/>
    </row>
    <row r="93" spans="1:55" ht="165.75">
      <c r="A93" s="732">
        <v>15</v>
      </c>
      <c r="B93" s="726" t="s">
        <v>19</v>
      </c>
      <c r="C93" s="729" t="s">
        <v>198</v>
      </c>
      <c r="D93" s="729" t="s">
        <v>76</v>
      </c>
      <c r="E93" s="729">
        <v>365</v>
      </c>
      <c r="F93" s="736" t="str">
        <f>IF(E93&lt;=0,"",IF(E93&lt;=2,"Muy Baja",IF(E93&lt;=24,"Baja",IF(E93&lt;=500,"Media",IF(E93&lt;=5000,"Alta","Muy Alta")))))</f>
        <v>Media</v>
      </c>
      <c r="G93" s="733">
        <f>IF(F93="","",IF(F93="Muy Baja",0.2,IF(F93="Baja",0.4,IF(F93="Media",0.6,IF(F93="Alta",0.8,IF(F93="Muy Alta",1,))))))</f>
        <v>0.6</v>
      </c>
      <c r="H93" s="733" t="s">
        <v>103</v>
      </c>
      <c r="I93" s="733" t="str">
        <f>IF(NOT(ISERROR(MATCH(H93,#REF!,0))),#REF!&amp;"Por favor no seleccionar los criterios de impacto(Afectación Económica o presupuestal y Pérdida Reputacional)",H93)</f>
        <v xml:space="preserve">     El riesgo afecta la imagen de la entidad a nivel nacional, con efecto publicitarios sostenible a nivel país</v>
      </c>
      <c r="J93" s="736" t="s">
        <v>348</v>
      </c>
      <c r="K93" s="733">
        <f>IF(J93="","",IF(J93="Leve",0.2,IF(J93="Menor",0.4,IF(J93="Moderado",0.6,IF(J93="Mayor",0.8,IF(J93="Catastrófico",1,))))))</f>
        <v>1</v>
      </c>
      <c r="L93" s="736" t="str">
        <f>IF(OR(AND(F93="Muy Baja",J93="Leve"),AND(F93="Muy Baja",J93="Menor"),AND(F93="Baja",J93="Leve")),"Bajo",IF(OR(AND(F93="Muy baja",J93="Moderado"),AND(F93="Baja",J93="Menor"),AND(F93="Baja",J93="Moderado"),AND(F93="Media",J93="Leve"),AND(F93="Media",J93="Menor"),AND(F93="Media",J93="Moderado"),AND(F93="Alta",J93="Leve"),AND(F93="Alta",J93="Menor")),"Moderado",IF(OR(AND(F93="Muy Baja",J93="Mayor"),AND(F93="Baja",J93="Mayor"),AND(F93="Media",J93="Mayor"),AND(F93="Alta",J93="Moderado"),AND(F93="Alta",J93="Mayor"),AND(F93="Muy Alta",J93="Leve"),AND(F93="Muy Alta",J93="Menor"),AND(F93="Muy Alta",J93="Moderado"),AND(F93="Muy Alta",J93="Mayor")),"Alto",IF(OR(AND(F93="Muy Baja",J93="Catastrófico"),AND(F93="Baja",J93="Catastrófico"),AND(F93="Media",J93="Catastrófico"),AND(F93="Alta",J93="Catastrófico"),AND(F93="Muy Alta",J93="Catastrófico")),"Extremo",""))))</f>
        <v>Extremo</v>
      </c>
      <c r="M93" s="442">
        <v>1</v>
      </c>
      <c r="N93" s="408" t="s">
        <v>199</v>
      </c>
      <c r="O93" s="442" t="str">
        <f t="shared" si="0"/>
        <v>Probabilidad</v>
      </c>
      <c r="P93" s="445" t="s">
        <v>79</v>
      </c>
      <c r="Q93" s="445" t="s">
        <v>80</v>
      </c>
      <c r="R93" s="443" t="str">
        <f t="shared" si="1"/>
        <v>30%</v>
      </c>
      <c r="S93" s="445" t="s">
        <v>81</v>
      </c>
      <c r="T93" s="445" t="s">
        <v>82</v>
      </c>
      <c r="U93" s="445" t="s">
        <v>83</v>
      </c>
      <c r="V93" s="446">
        <f>IFERROR(IF(O93="Probabilidad",(G93-(+G93*R93)),IF(O93="Impacto",G93,"")),"")</f>
        <v>0.42</v>
      </c>
      <c r="W93" s="447" t="str">
        <f t="shared" si="2"/>
        <v>Media</v>
      </c>
      <c r="X93" s="443">
        <f t="shared" si="3"/>
        <v>0.42</v>
      </c>
      <c r="Y93" s="447" t="str">
        <f t="shared" si="4"/>
        <v>Catastrófico</v>
      </c>
      <c r="Z93" s="443">
        <f>IFERROR(IF(O93="Impacto",(K93-(+K93*R93)),IF(O93="Probabilidad",K93,"")),"")</f>
        <v>1</v>
      </c>
      <c r="AA93" s="447" t="str">
        <f t="shared" si="5"/>
        <v>Extremo</v>
      </c>
      <c r="AB93" s="740" t="s">
        <v>84</v>
      </c>
      <c r="AC93" s="408" t="s">
        <v>200</v>
      </c>
      <c r="AD93" s="266">
        <v>0.35</v>
      </c>
      <c r="AE93" s="565" t="s">
        <v>201</v>
      </c>
      <c r="AF93" s="565" t="s">
        <v>202</v>
      </c>
      <c r="AG93" s="264">
        <v>44562</v>
      </c>
      <c r="AH93" s="264">
        <v>44895</v>
      </c>
      <c r="AI93" s="450">
        <v>4</v>
      </c>
      <c r="AJ93" s="277" t="s">
        <v>1197</v>
      </c>
      <c r="AK93" s="301" t="s">
        <v>1340</v>
      </c>
      <c r="AL93" s="274">
        <f>0.35/3</f>
        <v>0.11666666666666665</v>
      </c>
      <c r="AM93" s="267">
        <v>44684</v>
      </c>
      <c r="AN93" s="451" t="s">
        <v>1440</v>
      </c>
      <c r="AO93" s="277" t="s">
        <v>1733</v>
      </c>
      <c r="AP93" s="289" t="s">
        <v>1738</v>
      </c>
      <c r="AQ93" s="274" t="s">
        <v>1734</v>
      </c>
      <c r="AR93" s="267"/>
      <c r="AS93" s="265"/>
      <c r="AT93" s="449" t="s">
        <v>2650</v>
      </c>
      <c r="AU93" s="444" t="s">
        <v>2651</v>
      </c>
      <c r="AV93" s="443" t="s">
        <v>2652</v>
      </c>
      <c r="AW93" s="267"/>
      <c r="AX93" s="452"/>
      <c r="AY93" s="465"/>
      <c r="AZ93" s="465"/>
      <c r="BA93" s="466"/>
      <c r="BB93" s="466"/>
      <c r="BC93" s="466"/>
    </row>
    <row r="94" spans="1:55" ht="114.75">
      <c r="A94" s="721"/>
      <c r="B94" s="727"/>
      <c r="C94" s="730"/>
      <c r="D94" s="730"/>
      <c r="E94" s="730"/>
      <c r="F94" s="730"/>
      <c r="G94" s="730"/>
      <c r="H94" s="730"/>
      <c r="I94" s="730"/>
      <c r="J94" s="730"/>
      <c r="K94" s="730"/>
      <c r="L94" s="730"/>
      <c r="M94" s="455">
        <v>2</v>
      </c>
      <c r="N94" s="204" t="s">
        <v>1478</v>
      </c>
      <c r="O94" s="455" t="str">
        <f t="shared" si="0"/>
        <v>Probabilidad</v>
      </c>
      <c r="P94" s="456" t="s">
        <v>79</v>
      </c>
      <c r="Q94" s="456" t="s">
        <v>80</v>
      </c>
      <c r="R94" s="251" t="str">
        <f t="shared" si="1"/>
        <v>30%</v>
      </c>
      <c r="S94" s="456" t="s">
        <v>81</v>
      </c>
      <c r="T94" s="456" t="s">
        <v>82</v>
      </c>
      <c r="U94" s="456" t="s">
        <v>83</v>
      </c>
      <c r="V94" s="457">
        <f>IFERROR(IF(AND(O93="Probabilidad",O94="Probabilidad"),(X93-(+X93*R94)),IF(O94="Probabilidad",(G93-(+G93*R94)),IF(O94="Impacto",X93,""))),"")</f>
        <v>0.29399999999999998</v>
      </c>
      <c r="W94" s="458" t="str">
        <f t="shared" si="2"/>
        <v>Baja</v>
      </c>
      <c r="X94" s="251">
        <f t="shared" si="3"/>
        <v>0.29399999999999998</v>
      </c>
      <c r="Y94" s="458" t="str">
        <f t="shared" si="4"/>
        <v>Catastrófico</v>
      </c>
      <c r="Z94" s="251">
        <f>IFERROR(IF(AND(O93="Impacto",O94="Impacto"),(Z93-(+Z93*R94)),IF(O94="Impacto",($K$93-(+$K$93*R94)),IF(O94="Probabilidad",Z93,""))),"")</f>
        <v>1</v>
      </c>
      <c r="AA94" s="458" t="str">
        <f t="shared" si="5"/>
        <v>Extremo</v>
      </c>
      <c r="AB94" s="730"/>
      <c r="AC94" s="204" t="s">
        <v>203</v>
      </c>
      <c r="AD94" s="200">
        <v>0.35</v>
      </c>
      <c r="AE94" s="460" t="s">
        <v>204</v>
      </c>
      <c r="AF94" s="460" t="s">
        <v>202</v>
      </c>
      <c r="AG94" s="208">
        <v>44562</v>
      </c>
      <c r="AH94" s="208">
        <v>44895</v>
      </c>
      <c r="AI94" s="459">
        <v>1</v>
      </c>
      <c r="AJ94" s="163" t="s">
        <v>1197</v>
      </c>
      <c r="AK94" s="131" t="s">
        <v>1341</v>
      </c>
      <c r="AL94" s="84">
        <f>0.35/3</f>
        <v>0.11666666666666665</v>
      </c>
      <c r="AM94" s="248">
        <v>44684</v>
      </c>
      <c r="AN94" s="463" t="s">
        <v>1440</v>
      </c>
      <c r="AO94" s="163" t="s">
        <v>1733</v>
      </c>
      <c r="AP94" s="183" t="s">
        <v>1735</v>
      </c>
      <c r="AQ94" s="84" t="s">
        <v>1736</v>
      </c>
      <c r="AR94" s="250"/>
      <c r="AS94" s="497"/>
      <c r="AT94" s="449" t="s">
        <v>2650</v>
      </c>
      <c r="AU94" s="411" t="s">
        <v>1735</v>
      </c>
      <c r="AV94" s="443" t="s">
        <v>2652</v>
      </c>
      <c r="AW94" s="250"/>
      <c r="AX94" s="498"/>
      <c r="AY94" s="466"/>
      <c r="AZ94" s="466"/>
      <c r="BA94" s="466"/>
      <c r="BB94" s="466"/>
      <c r="BC94" s="466"/>
    </row>
    <row r="95" spans="1:55" ht="102">
      <c r="A95" s="721"/>
      <c r="B95" s="727"/>
      <c r="C95" s="730"/>
      <c r="D95" s="730"/>
      <c r="E95" s="730"/>
      <c r="F95" s="730"/>
      <c r="G95" s="730"/>
      <c r="H95" s="730"/>
      <c r="I95" s="730"/>
      <c r="J95" s="730"/>
      <c r="K95" s="730"/>
      <c r="L95" s="730"/>
      <c r="M95" s="455">
        <v>3</v>
      </c>
      <c r="N95" s="204" t="s">
        <v>1479</v>
      </c>
      <c r="O95" s="455" t="str">
        <f t="shared" si="0"/>
        <v>Probabilidad</v>
      </c>
      <c r="P95" s="456" t="s">
        <v>89</v>
      </c>
      <c r="Q95" s="456" t="s">
        <v>80</v>
      </c>
      <c r="R95" s="251" t="str">
        <f t="shared" si="1"/>
        <v>40%</v>
      </c>
      <c r="S95" s="456" t="s">
        <v>93</v>
      </c>
      <c r="T95" s="456" t="s">
        <v>82</v>
      </c>
      <c r="U95" s="456" t="s">
        <v>83</v>
      </c>
      <c r="V95" s="457">
        <f>IFERROR(IF(AND(O94="Probabilidad",O95="Probabilidad"),(X94-(+X94*R95)),IF(O95="Probabilidad",(G93-(+G93*R95)),IF(O95="Impacto",X94,""))),"")</f>
        <v>0.1764</v>
      </c>
      <c r="W95" s="458" t="str">
        <f t="shared" si="2"/>
        <v>Muy Baja</v>
      </c>
      <c r="X95" s="251">
        <f t="shared" si="3"/>
        <v>0.1764</v>
      </c>
      <c r="Y95" s="458" t="str">
        <f t="shared" si="4"/>
        <v>Catastrófico</v>
      </c>
      <c r="Z95" s="251">
        <f>IFERROR(IF(AND(O94="Impacto",O95="Impacto"),(Z94-(+Z94*R95)),IF(AND(O94="Probabilidad",O95="Impacto"),(Z93-(+Z93*R95)),IF(O95="Probabilidad",Z94,""))),"")</f>
        <v>1</v>
      </c>
      <c r="AA95" s="458" t="str">
        <f t="shared" si="5"/>
        <v>Extremo</v>
      </c>
      <c r="AB95" s="730"/>
      <c r="AC95" s="204" t="s">
        <v>205</v>
      </c>
      <c r="AD95" s="200">
        <v>0.3</v>
      </c>
      <c r="AE95" s="460" t="s">
        <v>206</v>
      </c>
      <c r="AF95" s="460" t="s">
        <v>202</v>
      </c>
      <c r="AG95" s="208">
        <v>44562</v>
      </c>
      <c r="AH95" s="208">
        <v>44895</v>
      </c>
      <c r="AI95" s="459">
        <v>1</v>
      </c>
      <c r="AJ95" s="163" t="s">
        <v>1197</v>
      </c>
      <c r="AK95" s="131" t="s">
        <v>1342</v>
      </c>
      <c r="AL95" s="84">
        <v>0.1</v>
      </c>
      <c r="AM95" s="248">
        <v>44684</v>
      </c>
      <c r="AN95" s="463" t="s">
        <v>1440</v>
      </c>
      <c r="AO95" s="163" t="s">
        <v>1733</v>
      </c>
      <c r="AP95" s="183" t="s">
        <v>1739</v>
      </c>
      <c r="AQ95" s="84" t="s">
        <v>1737</v>
      </c>
      <c r="AR95" s="250"/>
      <c r="AS95" s="497"/>
      <c r="AT95" s="449" t="s">
        <v>2650</v>
      </c>
      <c r="AU95" s="411" t="s">
        <v>2654</v>
      </c>
      <c r="AV95" s="251" t="s">
        <v>2653</v>
      </c>
      <c r="AW95" s="250"/>
      <c r="AX95" s="498"/>
      <c r="AY95" s="466"/>
      <c r="AZ95" s="466"/>
      <c r="BA95" s="466"/>
      <c r="BB95" s="466"/>
      <c r="BC95" s="466"/>
    </row>
    <row r="96" spans="1:55" ht="140.25">
      <c r="A96" s="721"/>
      <c r="B96" s="727"/>
      <c r="C96" s="730"/>
      <c r="D96" s="730"/>
      <c r="E96" s="730"/>
      <c r="F96" s="730"/>
      <c r="G96" s="730"/>
      <c r="H96" s="730"/>
      <c r="I96" s="730"/>
      <c r="J96" s="730"/>
      <c r="K96" s="730"/>
      <c r="L96" s="730"/>
      <c r="M96" s="455">
        <v>4</v>
      </c>
      <c r="N96" s="411" t="s">
        <v>1480</v>
      </c>
      <c r="O96" s="455" t="str">
        <f t="shared" si="0"/>
        <v>Impacto</v>
      </c>
      <c r="P96" s="456" t="s">
        <v>92</v>
      </c>
      <c r="Q96" s="456" t="s">
        <v>80</v>
      </c>
      <c r="R96" s="251" t="str">
        <f t="shared" si="1"/>
        <v>25%</v>
      </c>
      <c r="S96" s="456" t="s">
        <v>81</v>
      </c>
      <c r="T96" s="456" t="s">
        <v>82</v>
      </c>
      <c r="U96" s="456" t="s">
        <v>83</v>
      </c>
      <c r="V96" s="457">
        <f>IFERROR(IF(AND(O95="Probabilidad",O96="Probabilidad"),(X95-(+X95*R96)),IF(O96="Probabilidad",(G93-(+G93*R96)),IF(O96="Impacto",X95,""))),"")</f>
        <v>0.1764</v>
      </c>
      <c r="W96" s="458" t="str">
        <f t="shared" si="2"/>
        <v>Muy Baja</v>
      </c>
      <c r="X96" s="251">
        <f t="shared" si="3"/>
        <v>0.1764</v>
      </c>
      <c r="Y96" s="458" t="str">
        <f t="shared" si="4"/>
        <v>Mayor</v>
      </c>
      <c r="Z96" s="251">
        <f>IFERROR(IF(AND(O95="Impacto",O96="Impacto"),(Z95-(+Z95*R96)),IF(AND(O95="Probabilidad",O96="Impacto"),(Z94-(+Z94*R96)),IF(O96="Probabilidad",Z95,""))),"")</f>
        <v>0.75</v>
      </c>
      <c r="AA96" s="458" t="str">
        <f t="shared" si="5"/>
        <v>Alto</v>
      </c>
      <c r="AB96" s="730"/>
      <c r="AC96" s="87"/>
      <c r="AD96" s="251"/>
      <c r="AE96" s="461"/>
      <c r="AF96" s="455"/>
      <c r="AG96" s="461"/>
      <c r="AH96" s="461"/>
      <c r="AI96" s="461"/>
      <c r="AJ96" s="211"/>
      <c r="AK96" s="86"/>
      <c r="AL96" s="84"/>
      <c r="AM96" s="250"/>
      <c r="AN96" s="497"/>
      <c r="AO96" s="211"/>
      <c r="AP96" s="183"/>
      <c r="AQ96" s="84"/>
      <c r="AR96" s="250"/>
      <c r="AS96" s="497"/>
      <c r="AT96" s="211"/>
      <c r="AU96" s="497"/>
      <c r="AV96" s="251"/>
      <c r="AW96" s="250"/>
      <c r="AX96" s="498"/>
      <c r="AY96" s="466"/>
      <c r="AZ96" s="466"/>
      <c r="BA96" s="466"/>
      <c r="BB96" s="466"/>
      <c r="BC96" s="466"/>
    </row>
    <row r="97" spans="1:55">
      <c r="A97" s="721"/>
      <c r="B97" s="727"/>
      <c r="C97" s="730"/>
      <c r="D97" s="730"/>
      <c r="E97" s="730"/>
      <c r="F97" s="730"/>
      <c r="G97" s="730"/>
      <c r="H97" s="730"/>
      <c r="I97" s="730"/>
      <c r="J97" s="730"/>
      <c r="K97" s="730"/>
      <c r="L97" s="730"/>
      <c r="M97" s="455"/>
      <c r="N97" s="411"/>
      <c r="O97" s="455" t="str">
        <f t="shared" si="0"/>
        <v/>
      </c>
      <c r="P97" s="456"/>
      <c r="Q97" s="456"/>
      <c r="R97" s="251" t="str">
        <f t="shared" si="1"/>
        <v/>
      </c>
      <c r="S97" s="456"/>
      <c r="T97" s="456"/>
      <c r="U97" s="456"/>
      <c r="V97" s="457" t="str">
        <f>IFERROR(IF(AND(O96="Probabilidad",O97="Probabilidad"),(X96-(+X96*R97)),IF(O97="Probabilidad",(G93-(+G93*R97)),IF(O97="Impacto",X96,""))),"")</f>
        <v/>
      </c>
      <c r="W97" s="458" t="str">
        <f t="shared" si="2"/>
        <v/>
      </c>
      <c r="X97" s="251" t="str">
        <f t="shared" si="3"/>
        <v/>
      </c>
      <c r="Y97" s="458" t="str">
        <f t="shared" si="4"/>
        <v/>
      </c>
      <c r="Z97" s="251" t="str">
        <f>IFERROR(IF(AND(O96="Impacto",O97="Impacto"),(Z96-(+Z96*R97)),IF(AND(O96="Probabilidad",O97="Impacto"),(Z95-(+Z95*R97)),IF(O97="Probabilidad",Z96,""))),"")</f>
        <v/>
      </c>
      <c r="AA97" s="458" t="str">
        <f t="shared" si="5"/>
        <v/>
      </c>
      <c r="AB97" s="730"/>
      <c r="AC97" s="87"/>
      <c r="AD97" s="251"/>
      <c r="AE97" s="461"/>
      <c r="AF97" s="455"/>
      <c r="AG97" s="461"/>
      <c r="AH97" s="461"/>
      <c r="AI97" s="461"/>
      <c r="AJ97" s="211"/>
      <c r="AK97" s="86"/>
      <c r="AL97" s="84"/>
      <c r="AM97" s="250"/>
      <c r="AN97" s="497"/>
      <c r="AO97" s="211"/>
      <c r="AP97" s="183"/>
      <c r="AQ97" s="84"/>
      <c r="AR97" s="250"/>
      <c r="AS97" s="497"/>
      <c r="AT97" s="211"/>
      <c r="AU97" s="497"/>
      <c r="AV97" s="251"/>
      <c r="AW97" s="250"/>
      <c r="AX97" s="498"/>
      <c r="AY97" s="466"/>
      <c r="AZ97" s="466"/>
      <c r="BA97" s="466"/>
      <c r="BB97" s="466"/>
      <c r="BC97" s="466"/>
    </row>
    <row r="98" spans="1:55" ht="13.5" thickBot="1">
      <c r="A98" s="722"/>
      <c r="B98" s="728"/>
      <c r="C98" s="731"/>
      <c r="D98" s="731"/>
      <c r="E98" s="731"/>
      <c r="F98" s="731"/>
      <c r="G98" s="731"/>
      <c r="H98" s="731"/>
      <c r="I98" s="731"/>
      <c r="J98" s="731"/>
      <c r="K98" s="731"/>
      <c r="L98" s="731"/>
      <c r="M98" s="467"/>
      <c r="N98" s="468"/>
      <c r="O98" s="467" t="str">
        <f t="shared" si="0"/>
        <v/>
      </c>
      <c r="P98" s="469"/>
      <c r="Q98" s="469"/>
      <c r="R98" s="470" t="str">
        <f t="shared" si="1"/>
        <v/>
      </c>
      <c r="S98" s="469"/>
      <c r="T98" s="469"/>
      <c r="U98" s="469"/>
      <c r="V98" s="471" t="str">
        <f>IFERROR(IF(AND(O97="Probabilidad",O98="Probabilidad"),(X97-(+X97*R98)),IF(O98="Probabilidad",(G93-(+G93*R98)),IF(O98="Impacto",X97,""))),"")</f>
        <v/>
      </c>
      <c r="W98" s="472" t="str">
        <f t="shared" si="2"/>
        <v/>
      </c>
      <c r="X98" s="470" t="str">
        <f t="shared" si="3"/>
        <v/>
      </c>
      <c r="Y98" s="472" t="str">
        <f t="shared" si="4"/>
        <v/>
      </c>
      <c r="Z98" s="470" t="str">
        <f>IFERROR(IF(AND(O97="Impacto",O98="Impacto"),(Z97-(+Z97*R98)),IF(AND(O97="Probabilidad",O98="Impacto"),(Z96-(+Z96*R98)),IF(O98="Probabilidad",Z97,""))),"")</f>
        <v/>
      </c>
      <c r="AA98" s="472" t="str">
        <f t="shared" si="5"/>
        <v/>
      </c>
      <c r="AB98" s="731"/>
      <c r="AC98" s="321"/>
      <c r="AD98" s="470"/>
      <c r="AE98" s="475"/>
      <c r="AF98" s="467"/>
      <c r="AG98" s="475"/>
      <c r="AH98" s="475"/>
      <c r="AI98" s="475"/>
      <c r="AJ98" s="286"/>
      <c r="AK98" s="287"/>
      <c r="AL98" s="288"/>
      <c r="AM98" s="499"/>
      <c r="AN98" s="500"/>
      <c r="AO98" s="286"/>
      <c r="AP98" s="320"/>
      <c r="AQ98" s="288"/>
      <c r="AR98" s="499"/>
      <c r="AS98" s="500"/>
      <c r="AT98" s="286"/>
      <c r="AU98" s="500"/>
      <c r="AV98" s="470"/>
      <c r="AW98" s="499"/>
      <c r="AX98" s="501"/>
      <c r="AY98" s="465"/>
      <c r="AZ98" s="466"/>
      <c r="BA98" s="466"/>
      <c r="BB98" s="466"/>
      <c r="BC98" s="466"/>
    </row>
    <row r="99" spans="1:55" ht="140.25">
      <c r="A99" s="732">
        <v>16</v>
      </c>
      <c r="B99" s="726" t="s">
        <v>19</v>
      </c>
      <c r="C99" s="729" t="s">
        <v>207</v>
      </c>
      <c r="D99" s="729" t="s">
        <v>76</v>
      </c>
      <c r="E99" s="729">
        <v>365</v>
      </c>
      <c r="F99" s="736" t="str">
        <f>IF(E99&lt;=0,"",IF(E99&lt;=2,"Muy Baja",IF(E99&lt;=24,"Baja",IF(E99&lt;=500,"Media",IF(E99&lt;=5000,"Alta","Muy Alta")))))</f>
        <v>Media</v>
      </c>
      <c r="G99" s="733">
        <f>IF(F99="","",IF(F99="Muy Baja",0.2,IF(F99="Baja",0.4,IF(F99="Media",0.6,IF(F99="Alta",0.8,IF(F99="Muy Alta",1,))))))</f>
        <v>0.6</v>
      </c>
      <c r="H99" s="733" t="s">
        <v>94</v>
      </c>
      <c r="I99" s="733" t="str">
        <f>IF(NOT(ISERROR(MATCH(H99,#REF!,0))),#REF!&amp;"Por favor no seleccionar los criterios de impacto(Afectación Económica o presupuestal y Pérdida Reputacional)",H99)</f>
        <v xml:space="preserve">     El riesgo afecta la imagen de de la entidad con efecto publicitario sostenido a nivel de sector administrativo, nivel departamental o municipal</v>
      </c>
      <c r="J99" s="736" t="s">
        <v>347</v>
      </c>
      <c r="K99" s="733">
        <f>IF(J99="","",IF(J99="Leve",0.2,IF(J99="Menor",0.4,IF(J99="Moderado",0.6,IF(J99="Mayor",0.8,IF(J99="Catastrófico",1,))))))</f>
        <v>0.8</v>
      </c>
      <c r="L99" s="736" t="str">
        <f>IF(OR(AND(F99="Muy Baja",J99="Leve"),AND(F99="Muy Baja",J99="Menor"),AND(F99="Baja",J99="Leve")),"Bajo",IF(OR(AND(F99="Muy baja",J99="Moderado"),AND(F99="Baja",J99="Menor"),AND(F99="Baja",J99="Moderado"),AND(F99="Media",J99="Leve"),AND(F99="Media",J99="Menor"),AND(F99="Media",J99="Moderado"),AND(F99="Alta",J99="Leve"),AND(F99="Alta",J99="Menor")),"Moderado",IF(OR(AND(F99="Muy Baja",J99="Mayor"),AND(F99="Baja",J99="Mayor"),AND(F99="Media",J99="Mayor"),AND(F99="Alta",J99="Moderado"),AND(F99="Alta",J99="Mayor"),AND(F99="Muy Alta",J99="Leve"),AND(F99="Muy Alta",J99="Menor"),AND(F99="Muy Alta",J99="Moderado"),AND(F99="Muy Alta",J99="Mayor")),"Alto",IF(OR(AND(F99="Muy Baja",J99="Catastrófico"),AND(F99="Baja",J99="Catastrófico"),AND(F99="Media",J99="Catastrófico"),AND(F99="Alta",J99="Catastrófico"),AND(F99="Muy Alta",J99="Catastrófico")),"Extremo",""))))</f>
        <v>Alto</v>
      </c>
      <c r="M99" s="442">
        <v>1</v>
      </c>
      <c r="N99" s="408" t="s">
        <v>1481</v>
      </c>
      <c r="O99" s="442" t="str">
        <f t="shared" si="0"/>
        <v>Probabilidad</v>
      </c>
      <c r="P99" s="445" t="s">
        <v>79</v>
      </c>
      <c r="Q99" s="445" t="s">
        <v>80</v>
      </c>
      <c r="R99" s="443" t="str">
        <f t="shared" si="1"/>
        <v>30%</v>
      </c>
      <c r="S99" s="445" t="s">
        <v>81</v>
      </c>
      <c r="T99" s="445" t="s">
        <v>82</v>
      </c>
      <c r="U99" s="445" t="s">
        <v>83</v>
      </c>
      <c r="V99" s="446">
        <f>IFERROR(IF(O99="Probabilidad",(G99-(+G99*R99)),IF(O99="Impacto",G99,"")),"")</f>
        <v>0.42</v>
      </c>
      <c r="W99" s="447" t="str">
        <f t="shared" si="2"/>
        <v>Media</v>
      </c>
      <c r="X99" s="443">
        <f t="shared" si="3"/>
        <v>0.42</v>
      </c>
      <c r="Y99" s="447" t="str">
        <f t="shared" si="4"/>
        <v>Mayor</v>
      </c>
      <c r="Z99" s="443">
        <f>IFERROR(IF(O99="Impacto",(K99-(+K99*R99)),IF(O99="Probabilidad",K99,"")),"")</f>
        <v>0.8</v>
      </c>
      <c r="AA99" s="447" t="str">
        <f t="shared" si="5"/>
        <v>Alto</v>
      </c>
      <c r="AB99" s="740" t="s">
        <v>84</v>
      </c>
      <c r="AC99" s="408" t="s">
        <v>208</v>
      </c>
      <c r="AD99" s="266">
        <v>0.5</v>
      </c>
      <c r="AE99" s="565" t="s">
        <v>209</v>
      </c>
      <c r="AF99" s="565" t="s">
        <v>202</v>
      </c>
      <c r="AG99" s="264">
        <v>44562</v>
      </c>
      <c r="AH99" s="264">
        <v>44895</v>
      </c>
      <c r="AI99" s="448">
        <v>1</v>
      </c>
      <c r="AJ99" s="264" t="s">
        <v>1343</v>
      </c>
      <c r="AK99" s="275" t="s">
        <v>1344</v>
      </c>
      <c r="AL99" s="266" t="s">
        <v>1345</v>
      </c>
      <c r="AM99" s="267">
        <v>44684</v>
      </c>
      <c r="AN99" s="451" t="s">
        <v>1440</v>
      </c>
      <c r="AO99" s="277" t="s">
        <v>1653</v>
      </c>
      <c r="AP99" s="289" t="s">
        <v>1654</v>
      </c>
      <c r="AQ99" s="274" t="s">
        <v>1655</v>
      </c>
      <c r="AR99" s="267"/>
      <c r="AS99" s="265"/>
      <c r="AT99" s="449" t="s">
        <v>2648</v>
      </c>
      <c r="AU99" s="265" t="s">
        <v>2663</v>
      </c>
      <c r="AV99" s="274" t="s">
        <v>2664</v>
      </c>
      <c r="AW99" s="267"/>
      <c r="AX99" s="452"/>
      <c r="AY99" s="465"/>
      <c r="AZ99" s="465"/>
      <c r="BA99" s="466"/>
      <c r="BB99" s="466"/>
      <c r="BC99" s="466"/>
    </row>
    <row r="100" spans="1:55" ht="153">
      <c r="A100" s="721"/>
      <c r="B100" s="727"/>
      <c r="C100" s="730"/>
      <c r="D100" s="730"/>
      <c r="E100" s="730"/>
      <c r="F100" s="730"/>
      <c r="G100" s="730"/>
      <c r="H100" s="730"/>
      <c r="I100" s="730"/>
      <c r="J100" s="730"/>
      <c r="K100" s="730"/>
      <c r="L100" s="730"/>
      <c r="M100" s="455">
        <v>2</v>
      </c>
      <c r="N100" s="204" t="s">
        <v>1482</v>
      </c>
      <c r="O100" s="455" t="str">
        <f t="shared" si="0"/>
        <v>Probabilidad</v>
      </c>
      <c r="P100" s="456" t="s">
        <v>89</v>
      </c>
      <c r="Q100" s="456" t="s">
        <v>80</v>
      </c>
      <c r="R100" s="251" t="str">
        <f t="shared" si="1"/>
        <v>40%</v>
      </c>
      <c r="S100" s="456" t="s">
        <v>81</v>
      </c>
      <c r="T100" s="456" t="s">
        <v>82</v>
      </c>
      <c r="U100" s="456" t="s">
        <v>83</v>
      </c>
      <c r="V100" s="457">
        <f>IFERROR(IF(AND(O99="Probabilidad",O100="Probabilidad"),(X99-(+X99*R100)),IF(O100="Probabilidad",(G99-(+G99*R100)),IF(O100="Impacto",X99,""))),"")</f>
        <v>0.252</v>
      </c>
      <c r="W100" s="458" t="str">
        <f t="shared" si="2"/>
        <v>Baja</v>
      </c>
      <c r="X100" s="251">
        <f t="shared" si="3"/>
        <v>0.252</v>
      </c>
      <c r="Y100" s="458" t="str">
        <f t="shared" si="4"/>
        <v>Mayor</v>
      </c>
      <c r="Z100" s="251">
        <f>IFERROR(IF(AND(O99="Impacto",O100="Impacto"),(Z99-(+Z99*R100)),IF(O100="Impacto",($K$99-(+$K$99*R100)),IF(O100="Probabilidad",Z99,""))),"")</f>
        <v>0.8</v>
      </c>
      <c r="AA100" s="458" t="str">
        <f t="shared" si="5"/>
        <v>Alto</v>
      </c>
      <c r="AB100" s="730"/>
      <c r="AC100" s="204" t="s">
        <v>210</v>
      </c>
      <c r="AD100" s="200">
        <v>0.5</v>
      </c>
      <c r="AE100" s="460" t="s">
        <v>211</v>
      </c>
      <c r="AF100" s="460" t="s">
        <v>202</v>
      </c>
      <c r="AG100" s="208">
        <v>44562</v>
      </c>
      <c r="AH100" s="208">
        <v>44895</v>
      </c>
      <c r="AI100" s="459">
        <v>1</v>
      </c>
      <c r="AJ100" s="208" t="s">
        <v>1343</v>
      </c>
      <c r="AK100" s="209" t="s">
        <v>1346</v>
      </c>
      <c r="AL100" s="200" t="s">
        <v>1345</v>
      </c>
      <c r="AM100" s="248">
        <v>44684</v>
      </c>
      <c r="AN100" s="463" t="s">
        <v>1440</v>
      </c>
      <c r="AO100" s="163" t="s">
        <v>1656</v>
      </c>
      <c r="AP100" s="183" t="s">
        <v>1657</v>
      </c>
      <c r="AQ100" s="84" t="s">
        <v>1655</v>
      </c>
      <c r="AR100" s="250"/>
      <c r="AS100" s="497"/>
      <c r="AT100" s="449" t="s">
        <v>2648</v>
      </c>
      <c r="AU100" s="497" t="s">
        <v>3009</v>
      </c>
      <c r="AV100" s="84" t="s">
        <v>2664</v>
      </c>
      <c r="AW100" s="250"/>
      <c r="AX100" s="498"/>
      <c r="AY100" s="465"/>
      <c r="AZ100" s="466"/>
      <c r="BA100" s="466"/>
      <c r="BB100" s="466"/>
      <c r="BC100" s="466"/>
    </row>
    <row r="101" spans="1:55" ht="114.75">
      <c r="A101" s="721"/>
      <c r="B101" s="727"/>
      <c r="C101" s="730"/>
      <c r="D101" s="730"/>
      <c r="E101" s="730"/>
      <c r="F101" s="730"/>
      <c r="G101" s="730"/>
      <c r="H101" s="730"/>
      <c r="I101" s="730"/>
      <c r="J101" s="730"/>
      <c r="K101" s="730"/>
      <c r="L101" s="730"/>
      <c r="M101" s="455">
        <v>3</v>
      </c>
      <c r="N101" s="411" t="s">
        <v>1483</v>
      </c>
      <c r="O101" s="455" t="str">
        <f t="shared" si="0"/>
        <v>Impacto</v>
      </c>
      <c r="P101" s="456" t="s">
        <v>92</v>
      </c>
      <c r="Q101" s="456" t="s">
        <v>80</v>
      </c>
      <c r="R101" s="251" t="str">
        <f t="shared" si="1"/>
        <v>25%</v>
      </c>
      <c r="S101" s="456" t="s">
        <v>93</v>
      </c>
      <c r="T101" s="456" t="s">
        <v>82</v>
      </c>
      <c r="U101" s="456" t="s">
        <v>83</v>
      </c>
      <c r="V101" s="457">
        <f>IFERROR(IF(AND(O100="Probabilidad",O101="Probabilidad"),(X100-(+X100*R101)),IF(O101="Probabilidad",(G99-(+G99*R101)),IF(O101="Impacto",X100,""))),"")</f>
        <v>0.252</v>
      </c>
      <c r="W101" s="458" t="str">
        <f t="shared" si="2"/>
        <v>Baja</v>
      </c>
      <c r="X101" s="251">
        <f t="shared" si="3"/>
        <v>0.252</v>
      </c>
      <c r="Y101" s="458" t="str">
        <f t="shared" si="4"/>
        <v>Moderado</v>
      </c>
      <c r="Z101" s="251">
        <f>IFERROR(IF(AND(O100="Impacto",O101="Impacto"),(Z100-(+Z100*R101)),IF(AND(O100="Probabilidad",O101="Impacto"),(Z99-(+Z99*R101)),IF(O101="Probabilidad",Z100,""))),"")</f>
        <v>0.60000000000000009</v>
      </c>
      <c r="AA101" s="458" t="str">
        <f t="shared" si="5"/>
        <v>Moderado</v>
      </c>
      <c r="AB101" s="730"/>
      <c r="AC101" s="87"/>
      <c r="AD101" s="251"/>
      <c r="AE101" s="461"/>
      <c r="AF101" s="455"/>
      <c r="AG101" s="461"/>
      <c r="AH101" s="461"/>
      <c r="AI101" s="461"/>
      <c r="AJ101" s="211"/>
      <c r="AK101" s="86"/>
      <c r="AL101" s="84"/>
      <c r="AM101" s="250"/>
      <c r="AN101" s="497"/>
      <c r="AO101" s="211"/>
      <c r="AP101" s="183"/>
      <c r="AQ101" s="84"/>
      <c r="AR101" s="250"/>
      <c r="AS101" s="497"/>
      <c r="AT101" s="211"/>
      <c r="AU101" s="497"/>
      <c r="AV101" s="251"/>
      <c r="AW101" s="250"/>
      <c r="AX101" s="498"/>
      <c r="AY101" s="465"/>
      <c r="AZ101" s="466"/>
      <c r="BA101" s="466"/>
      <c r="BB101" s="466"/>
      <c r="BC101" s="466"/>
    </row>
    <row r="102" spans="1:55">
      <c r="A102" s="721"/>
      <c r="B102" s="727"/>
      <c r="C102" s="730"/>
      <c r="D102" s="730"/>
      <c r="E102" s="730"/>
      <c r="F102" s="730"/>
      <c r="G102" s="730"/>
      <c r="H102" s="730"/>
      <c r="I102" s="730"/>
      <c r="J102" s="730"/>
      <c r="K102" s="730"/>
      <c r="L102" s="730"/>
      <c r="M102" s="455"/>
      <c r="N102" s="411"/>
      <c r="O102" s="455" t="str">
        <f t="shared" si="0"/>
        <v/>
      </c>
      <c r="P102" s="456"/>
      <c r="Q102" s="456"/>
      <c r="R102" s="251" t="str">
        <f t="shared" si="1"/>
        <v/>
      </c>
      <c r="S102" s="456"/>
      <c r="T102" s="456"/>
      <c r="U102" s="456"/>
      <c r="V102" s="457" t="str">
        <f>IFERROR(IF(AND(O101="Probabilidad",O102="Probabilidad"),(X101-(+X101*R102)),IF(O102="Probabilidad",(G99-(+G99*R102)),IF(O102="Impacto",X101,""))),"")</f>
        <v/>
      </c>
      <c r="W102" s="458" t="str">
        <f t="shared" si="2"/>
        <v/>
      </c>
      <c r="X102" s="251" t="str">
        <f t="shared" si="3"/>
        <v/>
      </c>
      <c r="Y102" s="458" t="str">
        <f t="shared" si="4"/>
        <v/>
      </c>
      <c r="Z102" s="251" t="str">
        <f>IFERROR(IF(AND(O101="Impacto",O102="Impacto"),(Z101-(+Z101*R102)),IF(AND(O101="Probabilidad",O102="Impacto"),(Z100-(+Z100*R102)),IF(O102="Probabilidad",Z101,""))),"")</f>
        <v/>
      </c>
      <c r="AA102" s="458" t="str">
        <f t="shared" si="5"/>
        <v/>
      </c>
      <c r="AB102" s="730"/>
      <c r="AC102" s="87"/>
      <c r="AD102" s="251"/>
      <c r="AE102" s="461"/>
      <c r="AF102" s="455"/>
      <c r="AG102" s="461"/>
      <c r="AH102" s="461"/>
      <c r="AI102" s="461"/>
      <c r="AJ102" s="211"/>
      <c r="AK102" s="86"/>
      <c r="AL102" s="84"/>
      <c r="AM102" s="250"/>
      <c r="AN102" s="497"/>
      <c r="AO102" s="211"/>
      <c r="AP102" s="183"/>
      <c r="AQ102" s="84"/>
      <c r="AR102" s="250"/>
      <c r="AS102" s="497"/>
      <c r="AT102" s="211"/>
      <c r="AU102" s="497"/>
      <c r="AV102" s="251"/>
      <c r="AW102" s="250"/>
      <c r="AX102" s="498"/>
      <c r="AY102" s="465"/>
      <c r="AZ102" s="466"/>
      <c r="BA102" s="466"/>
      <c r="BB102" s="466"/>
      <c r="BC102" s="466"/>
    </row>
    <row r="103" spans="1:55">
      <c r="A103" s="721"/>
      <c r="B103" s="727"/>
      <c r="C103" s="730"/>
      <c r="D103" s="730"/>
      <c r="E103" s="730"/>
      <c r="F103" s="730"/>
      <c r="G103" s="730"/>
      <c r="H103" s="730"/>
      <c r="I103" s="730"/>
      <c r="J103" s="730"/>
      <c r="K103" s="730"/>
      <c r="L103" s="730"/>
      <c r="M103" s="455"/>
      <c r="N103" s="411"/>
      <c r="O103" s="455" t="str">
        <f t="shared" si="0"/>
        <v/>
      </c>
      <c r="P103" s="456"/>
      <c r="Q103" s="456"/>
      <c r="R103" s="251" t="str">
        <f t="shared" si="1"/>
        <v/>
      </c>
      <c r="S103" s="456"/>
      <c r="T103" s="456"/>
      <c r="U103" s="456"/>
      <c r="V103" s="457" t="str">
        <f>IFERROR(IF(AND(O102="Probabilidad",O103="Probabilidad"),(X102-(+X102*R103)),IF(O103="Probabilidad",(G99-(+G99*R103)),IF(O103="Impacto",X102,""))),"")</f>
        <v/>
      </c>
      <c r="W103" s="458" t="str">
        <f t="shared" si="2"/>
        <v/>
      </c>
      <c r="X103" s="251" t="str">
        <f t="shared" si="3"/>
        <v/>
      </c>
      <c r="Y103" s="458" t="str">
        <f t="shared" si="4"/>
        <v/>
      </c>
      <c r="Z103" s="251" t="str">
        <f>IFERROR(IF(AND(O102="Impacto",O103="Impacto"),(Z102-(+Z102*R103)),IF(AND(O102="Probabilidad",O103="Impacto"),(Z101-(+Z101*R103)),IF(O103="Probabilidad",Z102,""))),"")</f>
        <v/>
      </c>
      <c r="AA103" s="458" t="str">
        <f t="shared" si="5"/>
        <v/>
      </c>
      <c r="AB103" s="730"/>
      <c r="AC103" s="87"/>
      <c r="AD103" s="251"/>
      <c r="AE103" s="461"/>
      <c r="AF103" s="455"/>
      <c r="AG103" s="461"/>
      <c r="AH103" s="461"/>
      <c r="AI103" s="461"/>
      <c r="AJ103" s="211"/>
      <c r="AK103" s="86"/>
      <c r="AL103" s="84"/>
      <c r="AM103" s="250"/>
      <c r="AN103" s="497"/>
      <c r="AO103" s="211"/>
      <c r="AP103" s="183"/>
      <c r="AQ103" s="84"/>
      <c r="AR103" s="250"/>
      <c r="AS103" s="497"/>
      <c r="AT103" s="211"/>
      <c r="AU103" s="497"/>
      <c r="AV103" s="251"/>
      <c r="AW103" s="250"/>
      <c r="AX103" s="498"/>
      <c r="AY103" s="465"/>
      <c r="AZ103" s="466"/>
      <c r="BA103" s="466"/>
      <c r="BB103" s="466"/>
      <c r="BC103" s="466"/>
    </row>
    <row r="104" spans="1:55" ht="13.5" thickBot="1">
      <c r="A104" s="722"/>
      <c r="B104" s="728"/>
      <c r="C104" s="731"/>
      <c r="D104" s="731"/>
      <c r="E104" s="731"/>
      <c r="F104" s="731"/>
      <c r="G104" s="731"/>
      <c r="H104" s="731"/>
      <c r="I104" s="731"/>
      <c r="J104" s="731"/>
      <c r="K104" s="731"/>
      <c r="L104" s="731"/>
      <c r="M104" s="467"/>
      <c r="N104" s="468"/>
      <c r="O104" s="467" t="str">
        <f t="shared" si="0"/>
        <v/>
      </c>
      <c r="P104" s="469"/>
      <c r="Q104" s="469"/>
      <c r="R104" s="470" t="str">
        <f t="shared" si="1"/>
        <v/>
      </c>
      <c r="S104" s="469"/>
      <c r="T104" s="469"/>
      <c r="U104" s="469"/>
      <c r="V104" s="471" t="str">
        <f>IFERROR(IF(AND(O103="Probabilidad",O104="Probabilidad"),(X103-(+X103*R104)),IF(O104="Probabilidad",(G99-(+G99*R104)),IF(O104="Impacto",X103,""))),"")</f>
        <v/>
      </c>
      <c r="W104" s="472" t="str">
        <f t="shared" si="2"/>
        <v/>
      </c>
      <c r="X104" s="470" t="str">
        <f t="shared" si="3"/>
        <v/>
      </c>
      <c r="Y104" s="472" t="str">
        <f t="shared" si="4"/>
        <v/>
      </c>
      <c r="Z104" s="470" t="str">
        <f>IFERROR(IF(AND(O103="Impacto",O104="Impacto"),(Z103-(+Z103*R104)),IF(AND(O103="Probabilidad",O104="Impacto"),(Z102-(+Z102*R104)),IF(O104="Probabilidad",Z103,""))),"")</f>
        <v/>
      </c>
      <c r="AA104" s="472" t="str">
        <f t="shared" si="5"/>
        <v/>
      </c>
      <c r="AB104" s="731"/>
      <c r="AC104" s="321"/>
      <c r="AD104" s="470"/>
      <c r="AE104" s="475"/>
      <c r="AF104" s="467"/>
      <c r="AG104" s="475"/>
      <c r="AH104" s="475"/>
      <c r="AI104" s="475"/>
      <c r="AJ104" s="286"/>
      <c r="AK104" s="287"/>
      <c r="AL104" s="288"/>
      <c r="AM104" s="499"/>
      <c r="AN104" s="500"/>
      <c r="AO104" s="286"/>
      <c r="AP104" s="320"/>
      <c r="AQ104" s="288"/>
      <c r="AR104" s="499"/>
      <c r="AS104" s="500"/>
      <c r="AT104" s="286"/>
      <c r="AU104" s="500"/>
      <c r="AV104" s="470"/>
      <c r="AW104" s="499"/>
      <c r="AX104" s="501"/>
      <c r="AY104" s="465"/>
      <c r="AZ104" s="466"/>
      <c r="BA104" s="466"/>
      <c r="BB104" s="466"/>
      <c r="BC104" s="466"/>
    </row>
    <row r="105" spans="1:55" ht="102">
      <c r="A105" s="732">
        <v>17</v>
      </c>
      <c r="B105" s="726" t="s">
        <v>19</v>
      </c>
      <c r="C105" s="729" t="s">
        <v>212</v>
      </c>
      <c r="D105" s="729" t="s">
        <v>76</v>
      </c>
      <c r="E105" s="729">
        <v>365</v>
      </c>
      <c r="F105" s="736" t="str">
        <f>IF(E105&lt;=0,"",IF(E105&lt;=2,"Muy Baja",IF(E105&lt;=24,"Baja",IF(E105&lt;=500,"Media",IF(E105&lt;=5000,"Alta","Muy Alta")))))</f>
        <v>Media</v>
      </c>
      <c r="G105" s="733">
        <f>IF(F105="","",IF(F105="Muy Baja",0.2,IF(F105="Baja",0.4,IF(F105="Media",0.6,IF(F105="Alta",0.8,IF(F105="Muy Alta",1,))))))</f>
        <v>0.6</v>
      </c>
      <c r="H105" s="733" t="s">
        <v>94</v>
      </c>
      <c r="I105" s="733" t="str">
        <f>IF(NOT(ISERROR(MATCH(H105,#REF!,0))),#REF!&amp;"Por favor no seleccionar los criterios de impacto(Afectación Económica o presupuestal y Pérdida Reputacional)",H105)</f>
        <v xml:space="preserve">     El riesgo afecta la imagen de de la entidad con efecto publicitario sostenido a nivel de sector administrativo, nivel departamental o municipal</v>
      </c>
      <c r="J105" s="736" t="s">
        <v>347</v>
      </c>
      <c r="K105" s="733">
        <f>IF(J105="","",IF(J105="Leve",0.2,IF(J105="Menor",0.4,IF(J105="Moderado",0.6,IF(J105="Mayor",0.8,IF(J105="Catastrófico",1,))))))</f>
        <v>0.8</v>
      </c>
      <c r="L105" s="736" t="str">
        <f>IF(OR(AND(F105="Muy Baja",J105="Leve"),AND(F105="Muy Baja",J105="Menor"),AND(F105="Baja",J105="Leve")),"Bajo",IF(OR(AND(F105="Muy baja",J105="Moderado"),AND(F105="Baja",J105="Menor"),AND(F105="Baja",J105="Moderado"),AND(F105="Media",J105="Leve"),AND(F105="Media",J105="Menor"),AND(F105="Media",J105="Moderado"),AND(F105="Alta",J105="Leve"),AND(F105="Alta",J105="Menor")),"Moderado",IF(OR(AND(F105="Muy Baja",J105="Mayor"),AND(F105="Baja",J105="Mayor"),AND(F105="Media",J105="Mayor"),AND(F105="Alta",J105="Moderado"),AND(F105="Alta",J105="Mayor"),AND(F105="Muy Alta",J105="Leve"),AND(F105="Muy Alta",J105="Menor"),AND(F105="Muy Alta",J105="Moderado"),AND(F105="Muy Alta",J105="Mayor")),"Alto",IF(OR(AND(F105="Muy Baja",J105="Catastrófico"),AND(F105="Baja",J105="Catastrófico"),AND(F105="Media",J105="Catastrófico"),AND(F105="Alta",J105="Catastrófico"),AND(F105="Muy Alta",J105="Catastrófico")),"Extremo",""))))</f>
        <v>Alto</v>
      </c>
      <c r="M105" s="442">
        <v>1</v>
      </c>
      <c r="N105" s="408" t="s">
        <v>1484</v>
      </c>
      <c r="O105" s="442" t="str">
        <f t="shared" si="0"/>
        <v>Probabilidad</v>
      </c>
      <c r="P105" s="445" t="s">
        <v>89</v>
      </c>
      <c r="Q105" s="445" t="s">
        <v>80</v>
      </c>
      <c r="R105" s="443" t="str">
        <f t="shared" si="1"/>
        <v>40%</v>
      </c>
      <c r="S105" s="445" t="s">
        <v>81</v>
      </c>
      <c r="T105" s="445" t="s">
        <v>82</v>
      </c>
      <c r="U105" s="445" t="s">
        <v>83</v>
      </c>
      <c r="V105" s="446">
        <f>IFERROR(IF(O105="Probabilidad",(G105-(+G105*R105)),IF(O105="Impacto",G105,"")),"")</f>
        <v>0.36</v>
      </c>
      <c r="W105" s="447" t="str">
        <f t="shared" si="2"/>
        <v>Baja</v>
      </c>
      <c r="X105" s="443">
        <f t="shared" si="3"/>
        <v>0.36</v>
      </c>
      <c r="Y105" s="447" t="str">
        <f t="shared" si="4"/>
        <v>Mayor</v>
      </c>
      <c r="Z105" s="443">
        <f>IFERROR(IF(O105="Impacto",(K105-(+K105*R105)),IF(O105="Probabilidad",K105,"")),"")</f>
        <v>0.8</v>
      </c>
      <c r="AA105" s="447" t="str">
        <f t="shared" si="5"/>
        <v>Alto</v>
      </c>
      <c r="AB105" s="740" t="s">
        <v>84</v>
      </c>
      <c r="AC105" s="408" t="s">
        <v>1487</v>
      </c>
      <c r="AD105" s="448">
        <v>0.5</v>
      </c>
      <c r="AE105" s="565" t="s">
        <v>1488</v>
      </c>
      <c r="AF105" s="565" t="s">
        <v>202</v>
      </c>
      <c r="AG105" s="522">
        <v>44682</v>
      </c>
      <c r="AH105" s="522">
        <v>44895</v>
      </c>
      <c r="AI105" s="450">
        <v>7</v>
      </c>
      <c r="AJ105" s="277">
        <v>44669</v>
      </c>
      <c r="AK105" s="301" t="s">
        <v>1347</v>
      </c>
      <c r="AL105" s="274">
        <v>0.16600000000000001</v>
      </c>
      <c r="AM105" s="267">
        <v>44684</v>
      </c>
      <c r="AN105" s="451" t="s">
        <v>1440</v>
      </c>
      <c r="AO105" s="277" t="s">
        <v>1656</v>
      </c>
      <c r="AP105" s="289" t="s">
        <v>1658</v>
      </c>
      <c r="AQ105" s="274" t="s">
        <v>1659</v>
      </c>
      <c r="AR105" s="267"/>
      <c r="AS105" s="265"/>
      <c r="AT105" s="449" t="s">
        <v>2648</v>
      </c>
      <c r="AU105" s="570" t="s">
        <v>2649</v>
      </c>
      <c r="AV105" s="443" t="s">
        <v>2645</v>
      </c>
      <c r="AW105" s="267"/>
      <c r="AX105" s="452"/>
      <c r="AY105" s="465"/>
      <c r="AZ105" s="465"/>
      <c r="BA105" s="466"/>
      <c r="BB105" s="466"/>
      <c r="BC105" s="466"/>
    </row>
    <row r="106" spans="1:55" ht="140.25">
      <c r="A106" s="721"/>
      <c r="B106" s="727"/>
      <c r="C106" s="730"/>
      <c r="D106" s="730"/>
      <c r="E106" s="730"/>
      <c r="F106" s="730"/>
      <c r="G106" s="730"/>
      <c r="H106" s="730"/>
      <c r="I106" s="730"/>
      <c r="J106" s="730"/>
      <c r="K106" s="730"/>
      <c r="L106" s="730"/>
      <c r="M106" s="455">
        <v>2</v>
      </c>
      <c r="N106" s="204" t="s">
        <v>1485</v>
      </c>
      <c r="O106" s="455" t="str">
        <f t="shared" si="0"/>
        <v>Probabilidad</v>
      </c>
      <c r="P106" s="456" t="s">
        <v>89</v>
      </c>
      <c r="Q106" s="456" t="s">
        <v>80</v>
      </c>
      <c r="R106" s="251" t="str">
        <f t="shared" si="1"/>
        <v>40%</v>
      </c>
      <c r="S106" s="456" t="s">
        <v>81</v>
      </c>
      <c r="T106" s="456" t="s">
        <v>82</v>
      </c>
      <c r="U106" s="456" t="s">
        <v>83</v>
      </c>
      <c r="V106" s="457">
        <f>IFERROR(IF(AND(O105="Probabilidad",O106="Probabilidad"),(X105-(+X105*R106)),IF(O106="Probabilidad",(G105-(+G105*R106)),IF(O106="Impacto",X105,""))),"")</f>
        <v>0.216</v>
      </c>
      <c r="W106" s="458" t="str">
        <f t="shared" si="2"/>
        <v>Baja</v>
      </c>
      <c r="X106" s="251">
        <f t="shared" si="3"/>
        <v>0.216</v>
      </c>
      <c r="Y106" s="458" t="str">
        <f t="shared" si="4"/>
        <v>Mayor</v>
      </c>
      <c r="Z106" s="251">
        <f>IFERROR(IF(AND(O105="Impacto",O106="Impacto"),(Z105-(+Z105*R106)),IF(O106="Impacto",($K$105-(+$K$105*R106)),IF(O106="Probabilidad",Z105,""))),"")</f>
        <v>0.8</v>
      </c>
      <c r="AA106" s="458" t="str">
        <f t="shared" si="5"/>
        <v>Alto</v>
      </c>
      <c r="AB106" s="730"/>
      <c r="AC106" s="204" t="s">
        <v>213</v>
      </c>
      <c r="AD106" s="459">
        <v>0.5</v>
      </c>
      <c r="AE106" s="460" t="s">
        <v>214</v>
      </c>
      <c r="AF106" s="460" t="s">
        <v>202</v>
      </c>
      <c r="AG106" s="521">
        <v>44562</v>
      </c>
      <c r="AH106" s="521">
        <v>44895</v>
      </c>
      <c r="AI106" s="462">
        <v>8</v>
      </c>
      <c r="AJ106" s="163">
        <v>44669</v>
      </c>
      <c r="AK106" s="131" t="s">
        <v>1348</v>
      </c>
      <c r="AL106" s="84">
        <v>0.16600000000000001</v>
      </c>
      <c r="AM106" s="248">
        <v>44684</v>
      </c>
      <c r="AN106" s="463" t="s">
        <v>1440</v>
      </c>
      <c r="AO106" s="163" t="s">
        <v>1656</v>
      </c>
      <c r="AP106" s="183" t="s">
        <v>1660</v>
      </c>
      <c r="AQ106" s="84" t="s">
        <v>1659</v>
      </c>
      <c r="AR106" s="250"/>
      <c r="AS106" s="497"/>
      <c r="AT106" s="449" t="s">
        <v>2647</v>
      </c>
      <c r="AU106" s="411" t="s">
        <v>2646</v>
      </c>
      <c r="AV106" s="251" t="s">
        <v>2645</v>
      </c>
      <c r="AW106" s="250"/>
      <c r="AX106" s="498"/>
      <c r="AY106" s="465"/>
      <c r="AZ106" s="466"/>
      <c r="BA106" s="466"/>
      <c r="BB106" s="466"/>
      <c r="BC106" s="466"/>
    </row>
    <row r="107" spans="1:55" ht="89.25">
      <c r="A107" s="721"/>
      <c r="B107" s="727"/>
      <c r="C107" s="730"/>
      <c r="D107" s="730"/>
      <c r="E107" s="730"/>
      <c r="F107" s="730"/>
      <c r="G107" s="730"/>
      <c r="H107" s="730"/>
      <c r="I107" s="730"/>
      <c r="J107" s="730"/>
      <c r="K107" s="730"/>
      <c r="L107" s="730"/>
      <c r="M107" s="455">
        <v>3</v>
      </c>
      <c r="N107" s="411" t="s">
        <v>1486</v>
      </c>
      <c r="O107" s="455" t="str">
        <f t="shared" si="0"/>
        <v>Impacto</v>
      </c>
      <c r="P107" s="456" t="s">
        <v>92</v>
      </c>
      <c r="Q107" s="456" t="s">
        <v>80</v>
      </c>
      <c r="R107" s="251" t="str">
        <f t="shared" si="1"/>
        <v>25%</v>
      </c>
      <c r="S107" s="456" t="s">
        <v>93</v>
      </c>
      <c r="T107" s="456" t="s">
        <v>82</v>
      </c>
      <c r="U107" s="456" t="s">
        <v>83</v>
      </c>
      <c r="V107" s="457">
        <f>IFERROR(IF(AND(O106="Probabilidad",O107="Probabilidad"),(X106-(+X106*R107)),IF(O107="Probabilidad",(G105-(+G105*R107)),IF(O107="Impacto",X106,""))),"")</f>
        <v>0.216</v>
      </c>
      <c r="W107" s="458" t="str">
        <f t="shared" si="2"/>
        <v>Baja</v>
      </c>
      <c r="X107" s="251">
        <f t="shared" si="3"/>
        <v>0.216</v>
      </c>
      <c r="Y107" s="458" t="str">
        <f t="shared" si="4"/>
        <v>Moderado</v>
      </c>
      <c r="Z107" s="251">
        <f>IFERROR(IF(AND(O106="Impacto",O107="Impacto"),(Z106-(+Z106*R107)),IF(AND(O106="Probabilidad",O107="Impacto"),(Z105-(+Z105*R107)),IF(O107="Probabilidad",Z106,""))),"")</f>
        <v>0.60000000000000009</v>
      </c>
      <c r="AA107" s="458" t="str">
        <f t="shared" si="5"/>
        <v>Moderado</v>
      </c>
      <c r="AB107" s="730"/>
      <c r="AC107" s="87"/>
      <c r="AD107" s="251"/>
      <c r="AE107" s="461"/>
      <c r="AF107" s="455"/>
      <c r="AG107" s="461"/>
      <c r="AH107" s="461"/>
      <c r="AI107" s="461"/>
      <c r="AJ107" s="211"/>
      <c r="AK107" s="86"/>
      <c r="AL107" s="84"/>
      <c r="AM107" s="250"/>
      <c r="AN107" s="497"/>
      <c r="AO107" s="211"/>
      <c r="AP107" s="183"/>
      <c r="AQ107" s="84"/>
      <c r="AR107" s="250"/>
      <c r="AS107" s="497"/>
      <c r="AT107" s="211"/>
      <c r="AU107" s="497"/>
      <c r="AV107" s="251"/>
      <c r="AW107" s="250"/>
      <c r="AX107" s="498"/>
      <c r="AY107" s="465"/>
      <c r="AZ107" s="466"/>
      <c r="BA107" s="466"/>
      <c r="BB107" s="466"/>
      <c r="BC107" s="466"/>
    </row>
    <row r="108" spans="1:55">
      <c r="A108" s="721"/>
      <c r="B108" s="727"/>
      <c r="C108" s="730"/>
      <c r="D108" s="730"/>
      <c r="E108" s="730"/>
      <c r="F108" s="730"/>
      <c r="G108" s="730"/>
      <c r="H108" s="730"/>
      <c r="I108" s="730"/>
      <c r="J108" s="730"/>
      <c r="K108" s="730"/>
      <c r="L108" s="730"/>
      <c r="M108" s="455"/>
      <c r="N108" s="411"/>
      <c r="O108" s="455" t="str">
        <f t="shared" si="0"/>
        <v/>
      </c>
      <c r="P108" s="456"/>
      <c r="Q108" s="456"/>
      <c r="R108" s="251" t="str">
        <f t="shared" si="1"/>
        <v/>
      </c>
      <c r="S108" s="456"/>
      <c r="T108" s="456"/>
      <c r="U108" s="456"/>
      <c r="V108" s="457" t="str">
        <f>IFERROR(IF(AND(O107="Probabilidad",O108="Probabilidad"),(X107-(+X107*R108)),IF(O108="Probabilidad",(G105-(+G105*R108)),IF(O108="Impacto",X107,""))),"")</f>
        <v/>
      </c>
      <c r="W108" s="458" t="str">
        <f t="shared" si="2"/>
        <v/>
      </c>
      <c r="X108" s="251" t="str">
        <f t="shared" si="3"/>
        <v/>
      </c>
      <c r="Y108" s="458" t="str">
        <f t="shared" si="4"/>
        <v/>
      </c>
      <c r="Z108" s="251" t="str">
        <f>IFERROR(IF(AND(O107="Impacto",O108="Impacto"),(Z107-(+Z107*R108)),IF(AND(O107="Probabilidad",O108="Impacto"),(Z106-(+Z106*R108)),IF(O108="Probabilidad",Z107,""))),"")</f>
        <v/>
      </c>
      <c r="AA108" s="458" t="str">
        <f t="shared" si="5"/>
        <v/>
      </c>
      <c r="AB108" s="730"/>
      <c r="AC108" s="87"/>
      <c r="AD108" s="251"/>
      <c r="AE108" s="461"/>
      <c r="AF108" s="455"/>
      <c r="AG108" s="461"/>
      <c r="AH108" s="461"/>
      <c r="AI108" s="461"/>
      <c r="AJ108" s="211"/>
      <c r="AK108" s="86"/>
      <c r="AL108" s="84"/>
      <c r="AM108" s="250"/>
      <c r="AN108" s="497"/>
      <c r="AO108" s="211"/>
      <c r="AP108" s="183"/>
      <c r="AQ108" s="84"/>
      <c r="AR108" s="250"/>
      <c r="AS108" s="497"/>
      <c r="AT108" s="211"/>
      <c r="AU108" s="497"/>
      <c r="AV108" s="251"/>
      <c r="AW108" s="250"/>
      <c r="AX108" s="498"/>
      <c r="AY108" s="465"/>
      <c r="AZ108" s="466"/>
      <c r="BA108" s="466"/>
      <c r="BB108" s="466"/>
      <c r="BC108" s="466"/>
    </row>
    <row r="109" spans="1:55">
      <c r="A109" s="721"/>
      <c r="B109" s="727"/>
      <c r="C109" s="730"/>
      <c r="D109" s="730"/>
      <c r="E109" s="730"/>
      <c r="F109" s="730"/>
      <c r="G109" s="730"/>
      <c r="H109" s="730"/>
      <c r="I109" s="730"/>
      <c r="J109" s="730"/>
      <c r="K109" s="730"/>
      <c r="L109" s="730"/>
      <c r="M109" s="455"/>
      <c r="N109" s="411"/>
      <c r="O109" s="455" t="str">
        <f t="shared" si="0"/>
        <v/>
      </c>
      <c r="P109" s="456"/>
      <c r="Q109" s="456"/>
      <c r="R109" s="251" t="str">
        <f t="shared" si="1"/>
        <v/>
      </c>
      <c r="S109" s="456"/>
      <c r="T109" s="456"/>
      <c r="U109" s="456"/>
      <c r="V109" s="457" t="str">
        <f>IFERROR(IF(AND(O108="Probabilidad",O109="Probabilidad"),(X108-(+X108*R109)),IF(O109="Probabilidad",(G105-(+G105*R109)),IF(O109="Impacto",X108,""))),"")</f>
        <v/>
      </c>
      <c r="W109" s="458" t="str">
        <f t="shared" si="2"/>
        <v/>
      </c>
      <c r="X109" s="251" t="str">
        <f t="shared" si="3"/>
        <v/>
      </c>
      <c r="Y109" s="458" t="str">
        <f t="shared" si="4"/>
        <v/>
      </c>
      <c r="Z109" s="251" t="str">
        <f>IFERROR(IF(AND(O108="Impacto",O109="Impacto"),(Z108-(+Z108*R109)),IF(AND(O108="Probabilidad",O109="Impacto"),(Z107-(+Z107*R109)),IF(O109="Probabilidad",Z108,""))),"")</f>
        <v/>
      </c>
      <c r="AA109" s="458" t="str">
        <f t="shared" si="5"/>
        <v/>
      </c>
      <c r="AB109" s="730"/>
      <c r="AC109" s="87"/>
      <c r="AD109" s="251"/>
      <c r="AE109" s="461"/>
      <c r="AF109" s="455"/>
      <c r="AG109" s="461"/>
      <c r="AH109" s="461"/>
      <c r="AI109" s="461"/>
      <c r="AJ109" s="211"/>
      <c r="AK109" s="86"/>
      <c r="AL109" s="84"/>
      <c r="AM109" s="250"/>
      <c r="AN109" s="497"/>
      <c r="AO109" s="211"/>
      <c r="AP109" s="183"/>
      <c r="AQ109" s="84"/>
      <c r="AR109" s="250"/>
      <c r="AS109" s="497"/>
      <c r="AT109" s="211"/>
      <c r="AU109" s="497"/>
      <c r="AV109" s="251"/>
      <c r="AW109" s="250"/>
      <c r="AX109" s="498"/>
      <c r="AY109" s="465"/>
      <c r="AZ109" s="466"/>
      <c r="BA109" s="466"/>
      <c r="BB109" s="466"/>
      <c r="BC109" s="466"/>
    </row>
    <row r="110" spans="1:55" ht="13.5" thickBot="1">
      <c r="A110" s="722"/>
      <c r="B110" s="728"/>
      <c r="C110" s="731"/>
      <c r="D110" s="731"/>
      <c r="E110" s="731"/>
      <c r="F110" s="731"/>
      <c r="G110" s="731"/>
      <c r="H110" s="731"/>
      <c r="I110" s="731"/>
      <c r="J110" s="731"/>
      <c r="K110" s="731"/>
      <c r="L110" s="731"/>
      <c r="M110" s="467"/>
      <c r="N110" s="468"/>
      <c r="O110" s="467" t="str">
        <f t="shared" si="0"/>
        <v/>
      </c>
      <c r="P110" s="469"/>
      <c r="Q110" s="469"/>
      <c r="R110" s="470" t="str">
        <f t="shared" si="1"/>
        <v/>
      </c>
      <c r="S110" s="469"/>
      <c r="T110" s="469"/>
      <c r="U110" s="469"/>
      <c r="V110" s="471" t="str">
        <f>IFERROR(IF(AND(O109="Probabilidad",O110="Probabilidad"),(X109-(+X109*R110)),IF(O110="Probabilidad",(G105-(+G105*R110)),IF(O110="Impacto",X109,""))),"")</f>
        <v/>
      </c>
      <c r="W110" s="472" t="str">
        <f t="shared" si="2"/>
        <v/>
      </c>
      <c r="X110" s="470" t="str">
        <f t="shared" si="3"/>
        <v/>
      </c>
      <c r="Y110" s="472" t="str">
        <f t="shared" si="4"/>
        <v/>
      </c>
      <c r="Z110" s="470" t="str">
        <f>IFERROR(IF(AND(O109="Impacto",O110="Impacto"),(Z109-(+Z109*R110)),IF(AND(O109="Probabilidad",O110="Impacto"),(Z108-(+Z108*R110)),IF(O110="Probabilidad",Z109,""))),"")</f>
        <v/>
      </c>
      <c r="AA110" s="472" t="str">
        <f t="shared" si="5"/>
        <v/>
      </c>
      <c r="AB110" s="731"/>
      <c r="AC110" s="321"/>
      <c r="AD110" s="470"/>
      <c r="AE110" s="475"/>
      <c r="AF110" s="467"/>
      <c r="AG110" s="475"/>
      <c r="AH110" s="475"/>
      <c r="AI110" s="475"/>
      <c r="AJ110" s="286"/>
      <c r="AK110" s="287"/>
      <c r="AL110" s="288"/>
      <c r="AM110" s="499"/>
      <c r="AN110" s="500"/>
      <c r="AO110" s="286"/>
      <c r="AP110" s="320"/>
      <c r="AQ110" s="288"/>
      <c r="AR110" s="499"/>
      <c r="AS110" s="500"/>
      <c r="AT110" s="286"/>
      <c r="AU110" s="500"/>
      <c r="AV110" s="470"/>
      <c r="AW110" s="499"/>
      <c r="AX110" s="501"/>
      <c r="AY110" s="465"/>
      <c r="AZ110" s="466"/>
      <c r="BA110" s="466"/>
      <c r="BB110" s="466"/>
      <c r="BC110" s="466"/>
    </row>
    <row r="111" spans="1:55" ht="127.5">
      <c r="A111" s="732">
        <v>18</v>
      </c>
      <c r="B111" s="726" t="s">
        <v>20</v>
      </c>
      <c r="C111" s="729" t="s">
        <v>215</v>
      </c>
      <c r="D111" s="729" t="s">
        <v>76</v>
      </c>
      <c r="E111" s="729">
        <v>50</v>
      </c>
      <c r="F111" s="736" t="str">
        <f>IF(E111&lt;=0,"",IF(E111&lt;=2,"Muy Baja",IF(E111&lt;=24,"Baja",IF(E111&lt;=500,"Media",IF(E111&lt;=5000,"Alta","Muy Alta")))))</f>
        <v>Media</v>
      </c>
      <c r="G111" s="733">
        <f>IF(F111="","",IF(F111="Muy Baja",0.2,IF(F111="Baja",0.4,IF(F111="Media",0.6,IF(F111="Alta",0.8,IF(F111="Muy Alta",1,))))))</f>
        <v>0.6</v>
      </c>
      <c r="H111" s="733" t="s">
        <v>77</v>
      </c>
      <c r="I111" s="733" t="str">
        <f>IF(NOT(ISERROR(MATCH(H111,#REF!,0))),#REF!&amp;"Por favor no seleccionar los criterios de impacto(Afectación Económica o presupuestal y Pérdida Reputacional)",H111)</f>
        <v xml:space="preserve">     El riesgo afecta la imagen de la entidad con algunos usuarios de relevancia frente al logro de los objetivos</v>
      </c>
      <c r="J111" s="736" t="s">
        <v>346</v>
      </c>
      <c r="K111" s="733">
        <f>IF(J111="","",IF(J111="Leve",0.2,IF(J111="Menor",0.4,IF(J111="Moderado",0.6,IF(J111="Mayor",0.8,IF(J111="Catastrófico",1,))))))</f>
        <v>0.6</v>
      </c>
      <c r="L111" s="736" t="str">
        <f>IF(OR(AND(F111="Muy Baja",J111="Leve"),AND(F111="Muy Baja",J111="Menor"),AND(F111="Baja",J111="Leve")),"Bajo",IF(OR(AND(F111="Muy baja",J111="Moderado"),AND(F111="Baja",J111="Menor"),AND(F111="Baja",J111="Moderado"),AND(F111="Media",J111="Leve"),AND(F111="Media",J111="Menor"),AND(F111="Media",J111="Moderado"),AND(F111="Alta",J111="Leve"),AND(F111="Alta",J111="Menor")),"Moderado",IF(OR(AND(F111="Muy Baja",J111="Mayor"),AND(F111="Baja",J111="Mayor"),AND(F111="Media",J111="Mayor"),AND(F111="Alta",J111="Moderado"),AND(F111="Alta",J111="Mayor"),AND(F111="Muy Alta",J111="Leve"),AND(F111="Muy Alta",J111="Menor"),AND(F111="Muy Alta",J111="Moderado"),AND(F111="Muy Alta",J111="Mayor")),"Alto",IF(OR(AND(F111="Muy Baja",J111="Catastrófico"),AND(F111="Baja",J111="Catastrófico"),AND(F111="Media",J111="Catastrófico"),AND(F111="Alta",J111="Catastrófico"),AND(F111="Muy Alta",J111="Catastrófico")),"Extremo",""))))</f>
        <v>Moderado</v>
      </c>
      <c r="M111" s="442">
        <v>1</v>
      </c>
      <c r="N111" s="408" t="s">
        <v>216</v>
      </c>
      <c r="O111" s="442" t="str">
        <f t="shared" si="0"/>
        <v>Probabilidad</v>
      </c>
      <c r="P111" s="445" t="s">
        <v>79</v>
      </c>
      <c r="Q111" s="445" t="s">
        <v>80</v>
      </c>
      <c r="R111" s="443" t="str">
        <f t="shared" si="1"/>
        <v>30%</v>
      </c>
      <c r="S111" s="445" t="s">
        <v>81</v>
      </c>
      <c r="T111" s="445" t="s">
        <v>82</v>
      </c>
      <c r="U111" s="445" t="s">
        <v>83</v>
      </c>
      <c r="V111" s="446">
        <f>IFERROR(IF(O111="Probabilidad",(G111-(+G111*R111)),IF(O111="Impacto",G111,"")),"")</f>
        <v>0.42</v>
      </c>
      <c r="W111" s="447" t="str">
        <f t="shared" si="2"/>
        <v>Media</v>
      </c>
      <c r="X111" s="443">
        <f t="shared" si="3"/>
        <v>0.42</v>
      </c>
      <c r="Y111" s="447" t="str">
        <f t="shared" si="4"/>
        <v>Moderado</v>
      </c>
      <c r="Z111" s="443">
        <f>IFERROR(IF(O111="Impacto",(K111-(+K111*R111)),IF(O111="Probabilidad",K111,"")),"")</f>
        <v>0.6</v>
      </c>
      <c r="AA111" s="447" t="str">
        <f t="shared" si="5"/>
        <v>Moderado</v>
      </c>
      <c r="AB111" s="740" t="s">
        <v>84</v>
      </c>
      <c r="AC111" s="408" t="s">
        <v>217</v>
      </c>
      <c r="AD111" s="448">
        <v>1</v>
      </c>
      <c r="AE111" s="565" t="s">
        <v>218</v>
      </c>
      <c r="AF111" s="565" t="s">
        <v>219</v>
      </c>
      <c r="AG111" s="264">
        <v>44562</v>
      </c>
      <c r="AH111" s="264">
        <v>44895</v>
      </c>
      <c r="AI111" s="520">
        <v>3</v>
      </c>
      <c r="AJ111" s="277" t="s">
        <v>1349</v>
      </c>
      <c r="AK111" s="291" t="s">
        <v>1350</v>
      </c>
      <c r="AL111" s="274" t="s">
        <v>1351</v>
      </c>
      <c r="AM111" s="264">
        <v>44685</v>
      </c>
      <c r="AN111" s="478" t="s">
        <v>1440</v>
      </c>
      <c r="AO111" s="277" t="s">
        <v>1661</v>
      </c>
      <c r="AP111" s="289" t="s">
        <v>1662</v>
      </c>
      <c r="AQ111" s="272" t="s">
        <v>1663</v>
      </c>
      <c r="AR111" s="267"/>
      <c r="AS111" s="265"/>
      <c r="AT111" s="449" t="s">
        <v>2648</v>
      </c>
      <c r="AU111" s="571" t="s">
        <v>2666</v>
      </c>
      <c r="AV111" s="443" t="s">
        <v>2665</v>
      </c>
      <c r="AW111" s="267"/>
      <c r="AX111" s="452"/>
      <c r="AY111" s="465"/>
      <c r="AZ111" s="465"/>
      <c r="BA111" s="466"/>
      <c r="BB111" s="466"/>
      <c r="BC111" s="466"/>
    </row>
    <row r="112" spans="1:55" ht="114.75">
      <c r="A112" s="721"/>
      <c r="B112" s="727"/>
      <c r="C112" s="730"/>
      <c r="D112" s="730"/>
      <c r="E112" s="730"/>
      <c r="F112" s="730"/>
      <c r="G112" s="730"/>
      <c r="H112" s="730"/>
      <c r="I112" s="730"/>
      <c r="J112" s="730"/>
      <c r="K112" s="730"/>
      <c r="L112" s="730"/>
      <c r="M112" s="455">
        <v>2</v>
      </c>
      <c r="N112" s="204" t="s">
        <v>1491</v>
      </c>
      <c r="O112" s="455" t="str">
        <f t="shared" si="0"/>
        <v>Probabilidad</v>
      </c>
      <c r="P112" s="456" t="s">
        <v>89</v>
      </c>
      <c r="Q112" s="456" t="s">
        <v>80</v>
      </c>
      <c r="R112" s="251" t="str">
        <f t="shared" si="1"/>
        <v>40%</v>
      </c>
      <c r="S112" s="456" t="s">
        <v>81</v>
      </c>
      <c r="T112" s="456" t="s">
        <v>82</v>
      </c>
      <c r="U112" s="456" t="s">
        <v>83</v>
      </c>
      <c r="V112" s="457">
        <f>IFERROR(IF(AND(O111="Probabilidad",O112="Probabilidad"),(X111-(+X111*R112)),IF(O112="Probabilidad",(G111-(+G111*R112)),IF(O112="Impacto",X111,""))),"")</f>
        <v>0.252</v>
      </c>
      <c r="W112" s="458" t="str">
        <f t="shared" si="2"/>
        <v>Baja</v>
      </c>
      <c r="X112" s="251">
        <f t="shared" si="3"/>
        <v>0.252</v>
      </c>
      <c r="Y112" s="458" t="str">
        <f t="shared" si="4"/>
        <v>Moderado</v>
      </c>
      <c r="Z112" s="251">
        <f>IFERROR(IF(AND(O111="Impacto",O112="Impacto"),(Z111-(+Z111*R112)),IF(O112="Impacto",($K$111-(+$K$111*R112)),IF(O112="Probabilidad",Z111,""))),"")</f>
        <v>0.6</v>
      </c>
      <c r="AA112" s="458" t="str">
        <f t="shared" si="5"/>
        <v>Moderado</v>
      </c>
      <c r="AB112" s="730"/>
      <c r="AC112" s="87"/>
      <c r="AD112" s="251"/>
      <c r="AE112" s="461"/>
      <c r="AF112" s="455"/>
      <c r="AG112" s="461"/>
      <c r="AH112" s="461"/>
      <c r="AI112" s="461"/>
      <c r="AJ112" s="211"/>
      <c r="AK112" s="86"/>
      <c r="AL112" s="84"/>
      <c r="AM112" s="250"/>
      <c r="AN112" s="497"/>
      <c r="AO112" s="211"/>
      <c r="AP112" s="183"/>
      <c r="AQ112" s="84"/>
      <c r="AR112" s="250"/>
      <c r="AS112" s="497"/>
      <c r="AT112" s="211"/>
      <c r="AU112" s="497"/>
      <c r="AV112" s="251"/>
      <c r="AW112" s="250"/>
      <c r="AX112" s="498"/>
      <c r="AY112" s="465"/>
      <c r="AZ112" s="466"/>
      <c r="BA112" s="466"/>
      <c r="BB112" s="466"/>
      <c r="BC112" s="466"/>
    </row>
    <row r="113" spans="1:55" ht="102">
      <c r="A113" s="721"/>
      <c r="B113" s="727"/>
      <c r="C113" s="730"/>
      <c r="D113" s="730"/>
      <c r="E113" s="730"/>
      <c r="F113" s="730"/>
      <c r="G113" s="730"/>
      <c r="H113" s="730"/>
      <c r="I113" s="730"/>
      <c r="J113" s="730"/>
      <c r="K113" s="730"/>
      <c r="L113" s="730"/>
      <c r="M113" s="455">
        <v>3</v>
      </c>
      <c r="N113" s="411" t="s">
        <v>1492</v>
      </c>
      <c r="O113" s="455" t="str">
        <f t="shared" si="0"/>
        <v>Impacto</v>
      </c>
      <c r="P113" s="456" t="s">
        <v>92</v>
      </c>
      <c r="Q113" s="456" t="s">
        <v>80</v>
      </c>
      <c r="R113" s="251" t="str">
        <f t="shared" si="1"/>
        <v>25%</v>
      </c>
      <c r="S113" s="456" t="s">
        <v>81</v>
      </c>
      <c r="T113" s="456" t="s">
        <v>82</v>
      </c>
      <c r="U113" s="456" t="s">
        <v>83</v>
      </c>
      <c r="V113" s="457">
        <f>IFERROR(IF(AND(O112="Probabilidad",O113="Probabilidad"),(X112-(+X112*R113)),IF(O113="Probabilidad",(G111-(+G111*R113)),IF(O113="Impacto",X112,""))),"")</f>
        <v>0.252</v>
      </c>
      <c r="W113" s="458" t="str">
        <f t="shared" si="2"/>
        <v>Baja</v>
      </c>
      <c r="X113" s="251">
        <f t="shared" si="3"/>
        <v>0.252</v>
      </c>
      <c r="Y113" s="458" t="str">
        <f t="shared" si="4"/>
        <v>Moderado</v>
      </c>
      <c r="Z113" s="251">
        <f>IFERROR(IF(AND(O112="Impacto",O113="Impacto"),(Z112-(+Z112*R113)),IF(AND(O112="Probabilidad",O113="Impacto"),(Z111-(+Z111*R113)),IF(O113="Probabilidad",Z112,""))),"")</f>
        <v>0.44999999999999996</v>
      </c>
      <c r="AA113" s="458" t="str">
        <f t="shared" si="5"/>
        <v>Moderado</v>
      </c>
      <c r="AB113" s="730"/>
      <c r="AC113" s="87"/>
      <c r="AD113" s="251"/>
      <c r="AE113" s="461"/>
      <c r="AF113" s="455"/>
      <c r="AG113" s="461"/>
      <c r="AH113" s="461"/>
      <c r="AI113" s="461"/>
      <c r="AJ113" s="211"/>
      <c r="AK113" s="86"/>
      <c r="AL113" s="84"/>
      <c r="AM113" s="250"/>
      <c r="AN113" s="497"/>
      <c r="AO113" s="211"/>
      <c r="AP113" s="183"/>
      <c r="AQ113" s="84"/>
      <c r="AR113" s="250"/>
      <c r="AS113" s="497"/>
      <c r="AT113" s="211"/>
      <c r="AU113" s="497"/>
      <c r="AV113" s="251"/>
      <c r="AW113" s="250"/>
      <c r="AX113" s="498"/>
      <c r="AY113" s="465"/>
      <c r="AZ113" s="466"/>
      <c r="BA113" s="466"/>
      <c r="BB113" s="466"/>
      <c r="BC113" s="466"/>
    </row>
    <row r="114" spans="1:55">
      <c r="A114" s="721"/>
      <c r="B114" s="727"/>
      <c r="C114" s="730"/>
      <c r="D114" s="730"/>
      <c r="E114" s="730"/>
      <c r="F114" s="730"/>
      <c r="G114" s="730"/>
      <c r="H114" s="730"/>
      <c r="I114" s="730"/>
      <c r="J114" s="730"/>
      <c r="K114" s="730"/>
      <c r="L114" s="730"/>
      <c r="M114" s="455"/>
      <c r="N114" s="411"/>
      <c r="O114" s="455" t="str">
        <f t="shared" si="0"/>
        <v/>
      </c>
      <c r="P114" s="456"/>
      <c r="Q114" s="456"/>
      <c r="R114" s="251" t="str">
        <f t="shared" si="1"/>
        <v/>
      </c>
      <c r="S114" s="456"/>
      <c r="T114" s="456"/>
      <c r="U114" s="456"/>
      <c r="V114" s="457" t="str">
        <f>IFERROR(IF(AND(O113="Probabilidad",O114="Probabilidad"),(X113-(+X113*R114)),IF(O114="Probabilidad",(G111-(+G111*R114)),IF(O114="Impacto",X113,""))),"")</f>
        <v/>
      </c>
      <c r="W114" s="458" t="str">
        <f t="shared" si="2"/>
        <v/>
      </c>
      <c r="X114" s="251" t="str">
        <f t="shared" si="3"/>
        <v/>
      </c>
      <c r="Y114" s="458" t="str">
        <f t="shared" si="4"/>
        <v/>
      </c>
      <c r="Z114" s="251" t="str">
        <f>IFERROR(IF(AND(O113="Impacto",O114="Impacto"),(Z113-(+Z113*R114)),IF(AND(O113="Probabilidad",O114="Impacto"),(Z112-(+Z112*R114)),IF(O114="Probabilidad",Z113,""))),"")</f>
        <v/>
      </c>
      <c r="AA114" s="458" t="str">
        <f t="shared" si="5"/>
        <v/>
      </c>
      <c r="AB114" s="730"/>
      <c r="AC114" s="87"/>
      <c r="AD114" s="251"/>
      <c r="AE114" s="461"/>
      <c r="AF114" s="455"/>
      <c r="AG114" s="461"/>
      <c r="AH114" s="461"/>
      <c r="AI114" s="461"/>
      <c r="AJ114" s="211"/>
      <c r="AK114" s="86"/>
      <c r="AL114" s="84"/>
      <c r="AM114" s="250"/>
      <c r="AN114" s="497"/>
      <c r="AO114" s="211"/>
      <c r="AP114" s="183"/>
      <c r="AQ114" s="84"/>
      <c r="AR114" s="250"/>
      <c r="AS114" s="497"/>
      <c r="AT114" s="211"/>
      <c r="AU114" s="497"/>
      <c r="AV114" s="251"/>
      <c r="AW114" s="250"/>
      <c r="AX114" s="498"/>
      <c r="AY114" s="465"/>
      <c r="AZ114" s="466"/>
      <c r="BA114" s="466"/>
      <c r="BB114" s="466"/>
      <c r="BC114" s="466"/>
    </row>
    <row r="115" spans="1:55">
      <c r="A115" s="721"/>
      <c r="B115" s="727"/>
      <c r="C115" s="730"/>
      <c r="D115" s="730"/>
      <c r="E115" s="730"/>
      <c r="F115" s="730"/>
      <c r="G115" s="730"/>
      <c r="H115" s="730"/>
      <c r="I115" s="730"/>
      <c r="J115" s="730"/>
      <c r="K115" s="730"/>
      <c r="L115" s="730"/>
      <c r="M115" s="455"/>
      <c r="N115" s="411"/>
      <c r="O115" s="455" t="str">
        <f t="shared" si="0"/>
        <v/>
      </c>
      <c r="P115" s="456"/>
      <c r="Q115" s="456"/>
      <c r="R115" s="251" t="str">
        <f t="shared" si="1"/>
        <v/>
      </c>
      <c r="S115" s="456"/>
      <c r="T115" s="456"/>
      <c r="U115" s="456"/>
      <c r="V115" s="457" t="str">
        <f>IFERROR(IF(AND(O114="Probabilidad",O115="Probabilidad"),(X114-(+X114*R115)),IF(O115="Probabilidad",(G111-(+G111*R115)),IF(O115="Impacto",X114,""))),"")</f>
        <v/>
      </c>
      <c r="W115" s="458" t="str">
        <f t="shared" si="2"/>
        <v/>
      </c>
      <c r="X115" s="251" t="str">
        <f t="shared" si="3"/>
        <v/>
      </c>
      <c r="Y115" s="458" t="str">
        <f t="shared" si="4"/>
        <v/>
      </c>
      <c r="Z115" s="251" t="str">
        <f>IFERROR(IF(AND(O114="Impacto",O115="Impacto"),(Z114-(+Z114*R115)),IF(AND(O114="Probabilidad",O115="Impacto"),(Z113-(+Z113*R115)),IF(O115="Probabilidad",Z114,""))),"")</f>
        <v/>
      </c>
      <c r="AA115" s="458" t="str">
        <f t="shared" si="5"/>
        <v/>
      </c>
      <c r="AB115" s="730"/>
      <c r="AC115" s="87"/>
      <c r="AD115" s="251"/>
      <c r="AE115" s="461"/>
      <c r="AF115" s="455"/>
      <c r="AG115" s="461"/>
      <c r="AH115" s="461"/>
      <c r="AI115" s="461"/>
      <c r="AJ115" s="211"/>
      <c r="AK115" s="86"/>
      <c r="AL115" s="84"/>
      <c r="AM115" s="250"/>
      <c r="AN115" s="497"/>
      <c r="AO115" s="211"/>
      <c r="AP115" s="183"/>
      <c r="AQ115" s="84"/>
      <c r="AR115" s="250"/>
      <c r="AS115" s="497"/>
      <c r="AT115" s="211"/>
      <c r="AU115" s="497"/>
      <c r="AV115" s="251"/>
      <c r="AW115" s="250"/>
      <c r="AX115" s="498"/>
      <c r="AY115" s="465"/>
      <c r="AZ115" s="466"/>
      <c r="BA115" s="466"/>
      <c r="BB115" s="466"/>
      <c r="BC115" s="466"/>
    </row>
    <row r="116" spans="1:55" ht="13.5" thickBot="1">
      <c r="A116" s="722"/>
      <c r="B116" s="728"/>
      <c r="C116" s="731"/>
      <c r="D116" s="731"/>
      <c r="E116" s="731"/>
      <c r="F116" s="731"/>
      <c r="G116" s="731"/>
      <c r="H116" s="731"/>
      <c r="I116" s="731"/>
      <c r="J116" s="731"/>
      <c r="K116" s="731"/>
      <c r="L116" s="731"/>
      <c r="M116" s="467"/>
      <c r="N116" s="468"/>
      <c r="O116" s="467" t="str">
        <f t="shared" si="0"/>
        <v/>
      </c>
      <c r="P116" s="469"/>
      <c r="Q116" s="469"/>
      <c r="R116" s="470" t="str">
        <f t="shared" si="1"/>
        <v/>
      </c>
      <c r="S116" s="469"/>
      <c r="T116" s="469"/>
      <c r="U116" s="469"/>
      <c r="V116" s="471" t="str">
        <f>IFERROR(IF(AND(O115="Probabilidad",O116="Probabilidad"),(X115-(+X115*R116)),IF(O116="Probabilidad",(G111-(+G111*R116)),IF(O116="Impacto",X115,""))),"")</f>
        <v/>
      </c>
      <c r="W116" s="472" t="str">
        <f t="shared" si="2"/>
        <v/>
      </c>
      <c r="X116" s="470" t="str">
        <f t="shared" si="3"/>
        <v/>
      </c>
      <c r="Y116" s="472" t="str">
        <f t="shared" si="4"/>
        <v/>
      </c>
      <c r="Z116" s="470" t="str">
        <f>IFERROR(IF(AND(O115="Impacto",O116="Impacto"),(Z115-(+Z115*R116)),IF(AND(O115="Probabilidad",O116="Impacto"),(Z114-(+Z114*R116)),IF(O116="Probabilidad",Z115,""))),"")</f>
        <v/>
      </c>
      <c r="AA116" s="472" t="str">
        <f t="shared" si="5"/>
        <v/>
      </c>
      <c r="AB116" s="731"/>
      <c r="AC116" s="321"/>
      <c r="AD116" s="470"/>
      <c r="AE116" s="475"/>
      <c r="AF116" s="467"/>
      <c r="AG116" s="475"/>
      <c r="AH116" s="475"/>
      <c r="AI116" s="475"/>
      <c r="AJ116" s="286"/>
      <c r="AK116" s="287"/>
      <c r="AL116" s="288"/>
      <c r="AM116" s="499"/>
      <c r="AN116" s="500"/>
      <c r="AO116" s="286"/>
      <c r="AP116" s="320"/>
      <c r="AQ116" s="288"/>
      <c r="AR116" s="499"/>
      <c r="AS116" s="500"/>
      <c r="AT116" s="286"/>
      <c r="AU116" s="500"/>
      <c r="AV116" s="470"/>
      <c r="AW116" s="499"/>
      <c r="AX116" s="501"/>
      <c r="AY116" s="465"/>
      <c r="AZ116" s="466"/>
      <c r="BA116" s="466"/>
      <c r="BB116" s="466"/>
      <c r="BC116" s="466"/>
    </row>
    <row r="117" spans="1:55" ht="409.5">
      <c r="A117" s="732">
        <v>19</v>
      </c>
      <c r="B117" s="726" t="s">
        <v>15</v>
      </c>
      <c r="C117" s="729" t="s">
        <v>220</v>
      </c>
      <c r="D117" s="729" t="s">
        <v>76</v>
      </c>
      <c r="E117" s="729">
        <v>365</v>
      </c>
      <c r="F117" s="736" t="str">
        <f>IF(E117&lt;=0,"",IF(E117&lt;=2,"Muy Baja",IF(E117&lt;=24,"Baja",IF(E117&lt;=500,"Media",IF(E117&lt;=5000,"Alta","Muy Alta")))))</f>
        <v>Media</v>
      </c>
      <c r="G117" s="733">
        <f>IF(F117="","",IF(F117="Muy Baja",0.2,IF(F117="Baja",0.4,IF(F117="Media",0.6,IF(F117="Alta",0.8,IF(F117="Muy Alta",1,))))))</f>
        <v>0.6</v>
      </c>
      <c r="H117" s="733" t="s">
        <v>94</v>
      </c>
      <c r="I117" s="733" t="str">
        <f>IF(NOT(ISERROR(MATCH(H117,#REF!,0))),#REF!&amp;"Por favor no seleccionar los criterios de impacto(Afectación Económica o presupuestal y Pérdida Reputacional)",H117)</f>
        <v xml:space="preserve">     El riesgo afecta la imagen de de la entidad con efecto publicitario sostenido a nivel de sector administrativo, nivel departamental o municipal</v>
      </c>
      <c r="J117" s="736" t="s">
        <v>347</v>
      </c>
      <c r="K117" s="733">
        <f>IF(J117="","",IF(J117="Leve",0.2,IF(J117="Menor",0.4,IF(J117="Moderado",0.6,IF(J117="Mayor",0.8,IF(J117="Catastrófico",1,))))))</f>
        <v>0.8</v>
      </c>
      <c r="L117" s="736" t="str">
        <f>IF(OR(AND(F117="Muy Baja",J117="Leve"),AND(F117="Muy Baja",J117="Menor"),AND(F117="Baja",J117="Leve")),"Bajo",IF(OR(AND(F117="Muy baja",J117="Moderado"),AND(F117="Baja",J117="Menor"),AND(F117="Baja",J117="Moderado"),AND(F117="Media",J117="Leve"),AND(F117="Media",J117="Menor"),AND(F117="Media",J117="Moderado"),AND(F117="Alta",J117="Leve"),AND(F117="Alta",J117="Menor")),"Moderado",IF(OR(AND(F117="Muy Baja",J117="Mayor"),AND(F117="Baja",J117="Mayor"),AND(F117="Media",J117="Mayor"),AND(F117="Alta",J117="Moderado"),AND(F117="Alta",J117="Mayor"),AND(F117="Muy Alta",J117="Leve"),AND(F117="Muy Alta",J117="Menor"),AND(F117="Muy Alta",J117="Moderado"),AND(F117="Muy Alta",J117="Mayor")),"Alto",IF(OR(AND(F117="Muy Baja",J117="Catastrófico"),AND(F117="Baja",J117="Catastrófico"),AND(F117="Media",J117="Catastrófico"),AND(F117="Alta",J117="Catastrófico"),AND(F117="Muy Alta",J117="Catastrófico")),"Extremo",""))))</f>
        <v>Alto</v>
      </c>
      <c r="M117" s="442">
        <v>1</v>
      </c>
      <c r="N117" s="408" t="s">
        <v>221</v>
      </c>
      <c r="O117" s="442" t="str">
        <f t="shared" si="0"/>
        <v>Probabilidad</v>
      </c>
      <c r="P117" s="445" t="s">
        <v>79</v>
      </c>
      <c r="Q117" s="445" t="s">
        <v>80</v>
      </c>
      <c r="R117" s="443" t="str">
        <f t="shared" si="1"/>
        <v>30%</v>
      </c>
      <c r="S117" s="445" t="s">
        <v>81</v>
      </c>
      <c r="T117" s="445" t="s">
        <v>82</v>
      </c>
      <c r="U117" s="445" t="s">
        <v>83</v>
      </c>
      <c r="V117" s="446">
        <f>IFERROR(IF(O117="Probabilidad",(G117-(+G117*R117)),IF(O117="Impacto",G117,"")),"")</f>
        <v>0.42</v>
      </c>
      <c r="W117" s="447" t="str">
        <f t="shared" si="2"/>
        <v>Media</v>
      </c>
      <c r="X117" s="443">
        <f t="shared" si="3"/>
        <v>0.42</v>
      </c>
      <c r="Y117" s="447" t="str">
        <f t="shared" si="4"/>
        <v>Mayor</v>
      </c>
      <c r="Z117" s="443">
        <f>IFERROR(IF(O117="Impacto",(K117-(+K117*R117)),IF(O117="Probabilidad",K117,"")),"")</f>
        <v>0.8</v>
      </c>
      <c r="AA117" s="447" t="str">
        <f t="shared" si="5"/>
        <v>Alto</v>
      </c>
      <c r="AB117" s="740" t="s">
        <v>84</v>
      </c>
      <c r="AC117" s="289" t="s">
        <v>222</v>
      </c>
      <c r="AD117" s="448">
        <v>0.5</v>
      </c>
      <c r="AE117" s="275" t="s">
        <v>1531</v>
      </c>
      <c r="AF117" s="565" t="s">
        <v>223</v>
      </c>
      <c r="AG117" s="264">
        <v>44562</v>
      </c>
      <c r="AH117" s="264">
        <v>44895</v>
      </c>
      <c r="AI117" s="487">
        <v>3</v>
      </c>
      <c r="AJ117" s="277" t="s">
        <v>1352</v>
      </c>
      <c r="AK117" s="291" t="s">
        <v>1353</v>
      </c>
      <c r="AL117" s="272" t="s">
        <v>1068</v>
      </c>
      <c r="AM117" s="267">
        <v>44683</v>
      </c>
      <c r="AN117" s="494" t="s">
        <v>1442</v>
      </c>
      <c r="AO117" s="277" t="s">
        <v>1543</v>
      </c>
      <c r="AP117" s="408" t="s">
        <v>1664</v>
      </c>
      <c r="AQ117" s="272" t="s">
        <v>1575</v>
      </c>
      <c r="AR117" s="267"/>
      <c r="AS117" s="265"/>
      <c r="AT117" s="627" t="s">
        <v>2901</v>
      </c>
      <c r="AU117" s="444" t="s">
        <v>2983</v>
      </c>
      <c r="AV117" s="266" t="s">
        <v>2902</v>
      </c>
      <c r="AW117" s="267"/>
      <c r="AX117" s="452"/>
      <c r="AY117" s="465"/>
      <c r="AZ117" s="465"/>
      <c r="BA117" s="466"/>
      <c r="BB117" s="466"/>
      <c r="BC117" s="466"/>
    </row>
    <row r="118" spans="1:55" ht="267.75">
      <c r="A118" s="721"/>
      <c r="B118" s="727"/>
      <c r="C118" s="730"/>
      <c r="D118" s="730"/>
      <c r="E118" s="730"/>
      <c r="F118" s="730"/>
      <c r="G118" s="730"/>
      <c r="H118" s="730"/>
      <c r="I118" s="730"/>
      <c r="J118" s="730"/>
      <c r="K118" s="730"/>
      <c r="L118" s="730"/>
      <c r="M118" s="455">
        <v>2</v>
      </c>
      <c r="N118" s="204" t="s">
        <v>224</v>
      </c>
      <c r="O118" s="455" t="str">
        <f t="shared" si="0"/>
        <v>Probabilidad</v>
      </c>
      <c r="P118" s="456" t="s">
        <v>79</v>
      </c>
      <c r="Q118" s="456" t="s">
        <v>80</v>
      </c>
      <c r="R118" s="251" t="str">
        <f t="shared" si="1"/>
        <v>30%</v>
      </c>
      <c r="S118" s="456" t="s">
        <v>81</v>
      </c>
      <c r="T118" s="456" t="s">
        <v>82</v>
      </c>
      <c r="U118" s="456" t="s">
        <v>83</v>
      </c>
      <c r="V118" s="457">
        <f>IFERROR(IF(AND(O117="Probabilidad",O118="Probabilidad"),(X117-(+X117*R118)),IF(O118="Probabilidad",(G117-(+G117*R118)),IF(O118="Impacto",X117,""))),"")</f>
        <v>0.29399999999999998</v>
      </c>
      <c r="W118" s="458" t="str">
        <f t="shared" si="2"/>
        <v>Baja</v>
      </c>
      <c r="X118" s="251">
        <f t="shared" si="3"/>
        <v>0.29399999999999998</v>
      </c>
      <c r="Y118" s="458" t="str">
        <f t="shared" si="4"/>
        <v>Mayor</v>
      </c>
      <c r="Z118" s="251">
        <f>IFERROR(IF(AND(O117="Impacto",O118="Impacto"),(Z117-(+Z117*R118)),IF(O118="Impacto",($K$117-(+$K$117*R118)),IF(O118="Probabilidad",Z117,""))),"")</f>
        <v>0.8</v>
      </c>
      <c r="AA118" s="458" t="str">
        <f t="shared" si="5"/>
        <v>Alto</v>
      </c>
      <c r="AB118" s="730"/>
      <c r="AC118" s="183" t="s">
        <v>225</v>
      </c>
      <c r="AD118" s="459">
        <v>0.5</v>
      </c>
      <c r="AE118" s="460" t="s">
        <v>226</v>
      </c>
      <c r="AF118" s="460" t="s">
        <v>227</v>
      </c>
      <c r="AG118" s="208">
        <v>44562</v>
      </c>
      <c r="AH118" s="208">
        <v>44895</v>
      </c>
      <c r="AI118" s="459">
        <v>1</v>
      </c>
      <c r="AJ118" s="163" t="s">
        <v>1354</v>
      </c>
      <c r="AK118" s="86" t="s">
        <v>1355</v>
      </c>
      <c r="AL118" s="238" t="s">
        <v>1356</v>
      </c>
      <c r="AM118" s="248">
        <v>44683</v>
      </c>
      <c r="AN118" s="513" t="s">
        <v>1441</v>
      </c>
      <c r="AO118" s="163" t="s">
        <v>1665</v>
      </c>
      <c r="AP118" s="183" t="s">
        <v>1666</v>
      </c>
      <c r="AQ118" s="84" t="s">
        <v>1667</v>
      </c>
      <c r="AR118" s="250"/>
      <c r="AS118" s="497"/>
      <c r="AT118" s="163" t="s">
        <v>2797</v>
      </c>
      <c r="AU118" s="497" t="s">
        <v>3232</v>
      </c>
      <c r="AV118" s="251" t="s">
        <v>2798</v>
      </c>
      <c r="AW118" s="250"/>
      <c r="AX118" s="498"/>
      <c r="AY118" s="465"/>
      <c r="AZ118" s="466"/>
      <c r="BA118" s="466"/>
      <c r="BB118" s="466"/>
      <c r="BC118" s="466"/>
    </row>
    <row r="119" spans="1:55" ht="102">
      <c r="A119" s="721"/>
      <c r="B119" s="727"/>
      <c r="C119" s="730"/>
      <c r="D119" s="730"/>
      <c r="E119" s="730"/>
      <c r="F119" s="730"/>
      <c r="G119" s="730"/>
      <c r="H119" s="730"/>
      <c r="I119" s="730"/>
      <c r="J119" s="730"/>
      <c r="K119" s="730"/>
      <c r="L119" s="730"/>
      <c r="M119" s="455">
        <v>3</v>
      </c>
      <c r="N119" s="204" t="s">
        <v>228</v>
      </c>
      <c r="O119" s="455" t="str">
        <f t="shared" si="0"/>
        <v>Probabilidad</v>
      </c>
      <c r="P119" s="456" t="s">
        <v>79</v>
      </c>
      <c r="Q119" s="456" t="s">
        <v>80</v>
      </c>
      <c r="R119" s="251" t="str">
        <f t="shared" si="1"/>
        <v>30%</v>
      </c>
      <c r="S119" s="456" t="s">
        <v>81</v>
      </c>
      <c r="T119" s="456" t="s">
        <v>82</v>
      </c>
      <c r="U119" s="456" t="s">
        <v>83</v>
      </c>
      <c r="V119" s="457">
        <f>IFERROR(IF(AND(O118="Probabilidad",O119="Probabilidad"),(X118-(+X118*R119)),IF(O119="Probabilidad",(G117-(+G117*R119)),IF(O119="Impacto",X118,""))),"")</f>
        <v>0.20579999999999998</v>
      </c>
      <c r="W119" s="458" t="str">
        <f t="shared" si="2"/>
        <v>Baja</v>
      </c>
      <c r="X119" s="251">
        <f t="shared" si="3"/>
        <v>0.20579999999999998</v>
      </c>
      <c r="Y119" s="458" t="str">
        <f t="shared" si="4"/>
        <v>Mayor</v>
      </c>
      <c r="Z119" s="251">
        <f>IFERROR(IF(AND(O118="Impacto",O119="Impacto"),(Z118-(+Z118*R119)),IF(AND(O118="Probabilidad",O119="Impacto"),(Z117-(+Z117*R119)),IF(O119="Probabilidad",Z118,""))),"")</f>
        <v>0.8</v>
      </c>
      <c r="AA119" s="458" t="str">
        <f t="shared" si="5"/>
        <v>Alto</v>
      </c>
      <c r="AB119" s="730"/>
      <c r="AC119" s="87"/>
      <c r="AD119" s="251"/>
      <c r="AE119" s="461"/>
      <c r="AF119" s="455"/>
      <c r="AG119" s="461"/>
      <c r="AH119" s="461"/>
      <c r="AI119" s="461"/>
      <c r="AJ119" s="211"/>
      <c r="AK119" s="86"/>
      <c r="AL119" s="84"/>
      <c r="AM119" s="250"/>
      <c r="AN119" s="497"/>
      <c r="AO119" s="211"/>
      <c r="AP119" s="183"/>
      <c r="AQ119" s="84"/>
      <c r="AR119" s="250"/>
      <c r="AS119" s="497"/>
      <c r="AT119" s="211"/>
      <c r="AU119" s="497"/>
      <c r="AV119" s="251"/>
      <c r="AW119" s="250"/>
      <c r="AX119" s="498"/>
      <c r="AY119" s="465"/>
      <c r="AZ119" s="466"/>
      <c r="BA119" s="466"/>
      <c r="BB119" s="466"/>
      <c r="BC119" s="466"/>
    </row>
    <row r="120" spans="1:55" ht="51.75">
      <c r="A120" s="721"/>
      <c r="B120" s="727"/>
      <c r="C120" s="730"/>
      <c r="D120" s="730"/>
      <c r="E120" s="730"/>
      <c r="F120" s="730"/>
      <c r="G120" s="730"/>
      <c r="H120" s="730"/>
      <c r="I120" s="730"/>
      <c r="J120" s="730"/>
      <c r="K120" s="730"/>
      <c r="L120" s="730"/>
      <c r="M120" s="455">
        <v>4</v>
      </c>
      <c r="N120" s="411" t="s">
        <v>229</v>
      </c>
      <c r="O120" s="455" t="str">
        <f t="shared" si="0"/>
        <v>Impacto</v>
      </c>
      <c r="P120" s="456" t="s">
        <v>92</v>
      </c>
      <c r="Q120" s="456" t="s">
        <v>80</v>
      </c>
      <c r="R120" s="251" t="str">
        <f t="shared" si="1"/>
        <v>25%</v>
      </c>
      <c r="S120" s="456" t="s">
        <v>93</v>
      </c>
      <c r="T120" s="456" t="s">
        <v>82</v>
      </c>
      <c r="U120" s="456" t="s">
        <v>83</v>
      </c>
      <c r="V120" s="457">
        <f>IFERROR(IF(AND(O119="Probabilidad",O120="Probabilidad"),(X119-(+X119*R120)),IF(O120="Probabilidad",(G117-(+G117*R120)),IF(O120="Impacto",X119,""))),"")</f>
        <v>0.20579999999999998</v>
      </c>
      <c r="W120" s="458" t="str">
        <f t="shared" si="2"/>
        <v>Baja</v>
      </c>
      <c r="X120" s="251">
        <f t="shared" si="3"/>
        <v>0.20579999999999998</v>
      </c>
      <c r="Y120" s="458" t="str">
        <f t="shared" si="4"/>
        <v>Moderado</v>
      </c>
      <c r="Z120" s="251">
        <f>IFERROR(IF(AND(O119="Impacto",O120="Impacto"),(Z119-(+Z119*R120)),IF(AND(O119="Probabilidad",O120="Impacto"),(Z118-(+Z118*R120)),IF(O120="Probabilidad",Z119,""))),"")</f>
        <v>0.60000000000000009</v>
      </c>
      <c r="AA120" s="458" t="str">
        <f t="shared" si="5"/>
        <v>Moderado</v>
      </c>
      <c r="AB120" s="730"/>
      <c r="AC120" s="87"/>
      <c r="AD120" s="251"/>
      <c r="AE120" s="461"/>
      <c r="AF120" s="455"/>
      <c r="AG120" s="461"/>
      <c r="AH120" s="461"/>
      <c r="AI120" s="461"/>
      <c r="AJ120" s="211"/>
      <c r="AK120" s="86"/>
      <c r="AL120" s="84"/>
      <c r="AM120" s="250"/>
      <c r="AN120" s="497"/>
      <c r="AO120" s="211"/>
      <c r="AP120" s="183"/>
      <c r="AQ120" s="84"/>
      <c r="AR120" s="250"/>
      <c r="AS120" s="497"/>
      <c r="AT120" s="211"/>
      <c r="AU120" s="497"/>
      <c r="AV120" s="251"/>
      <c r="AW120" s="250"/>
      <c r="AX120" s="498"/>
      <c r="AY120" s="465"/>
      <c r="AZ120" s="466"/>
      <c r="BA120" s="466"/>
      <c r="BB120" s="466"/>
      <c r="BC120" s="466"/>
    </row>
    <row r="121" spans="1:55">
      <c r="A121" s="721"/>
      <c r="B121" s="727"/>
      <c r="C121" s="730"/>
      <c r="D121" s="730"/>
      <c r="E121" s="730"/>
      <c r="F121" s="730"/>
      <c r="G121" s="730"/>
      <c r="H121" s="730"/>
      <c r="I121" s="730"/>
      <c r="J121" s="730"/>
      <c r="K121" s="730"/>
      <c r="L121" s="730"/>
      <c r="M121" s="455"/>
      <c r="N121" s="411"/>
      <c r="O121" s="455" t="str">
        <f t="shared" si="0"/>
        <v/>
      </c>
      <c r="P121" s="456"/>
      <c r="Q121" s="456"/>
      <c r="R121" s="251" t="str">
        <f t="shared" si="1"/>
        <v/>
      </c>
      <c r="S121" s="456"/>
      <c r="T121" s="456"/>
      <c r="U121" s="456"/>
      <c r="V121" s="457" t="str">
        <f>IFERROR(IF(AND(O120="Probabilidad",O121="Probabilidad"),(X120-(+X120*R121)),IF(O121="Probabilidad",(G117-(+G117*R121)),IF(O121="Impacto",X120,""))),"")</f>
        <v/>
      </c>
      <c r="W121" s="458" t="str">
        <f t="shared" si="2"/>
        <v/>
      </c>
      <c r="X121" s="251" t="str">
        <f t="shared" si="3"/>
        <v/>
      </c>
      <c r="Y121" s="458" t="str">
        <f t="shared" si="4"/>
        <v/>
      </c>
      <c r="Z121" s="251" t="str">
        <f>IFERROR(IF(AND(O120="Impacto",O121="Impacto"),(Z120-(+Z120*R121)),IF(AND(O120="Probabilidad",O121="Impacto"),(Z119-(+Z119*R121)),IF(O121="Probabilidad",Z120,""))),"")</f>
        <v/>
      </c>
      <c r="AA121" s="458" t="str">
        <f t="shared" si="5"/>
        <v/>
      </c>
      <c r="AB121" s="730"/>
      <c r="AC121" s="87"/>
      <c r="AD121" s="251"/>
      <c r="AE121" s="461"/>
      <c r="AF121" s="455"/>
      <c r="AG121" s="461"/>
      <c r="AH121" s="461"/>
      <c r="AI121" s="461"/>
      <c r="AJ121" s="211"/>
      <c r="AK121" s="86"/>
      <c r="AL121" s="84"/>
      <c r="AM121" s="250"/>
      <c r="AN121" s="497"/>
      <c r="AO121" s="211"/>
      <c r="AP121" s="183"/>
      <c r="AQ121" s="84"/>
      <c r="AR121" s="250"/>
      <c r="AS121" s="497"/>
      <c r="AT121" s="211"/>
      <c r="AU121" s="497"/>
      <c r="AV121" s="251"/>
      <c r="AW121" s="250"/>
      <c r="AX121" s="498"/>
      <c r="AY121" s="465"/>
      <c r="AZ121" s="466"/>
      <c r="BA121" s="466"/>
      <c r="BB121" s="466"/>
      <c r="BC121" s="466"/>
    </row>
    <row r="122" spans="1:55" ht="13.5" thickBot="1">
      <c r="A122" s="722"/>
      <c r="B122" s="728"/>
      <c r="C122" s="731"/>
      <c r="D122" s="731"/>
      <c r="E122" s="731"/>
      <c r="F122" s="731"/>
      <c r="G122" s="731"/>
      <c r="H122" s="731"/>
      <c r="I122" s="731"/>
      <c r="J122" s="731"/>
      <c r="K122" s="731"/>
      <c r="L122" s="731"/>
      <c r="M122" s="467"/>
      <c r="N122" s="468"/>
      <c r="O122" s="467" t="str">
        <f t="shared" si="0"/>
        <v/>
      </c>
      <c r="P122" s="469"/>
      <c r="Q122" s="469"/>
      <c r="R122" s="470" t="str">
        <f t="shared" si="1"/>
        <v/>
      </c>
      <c r="S122" s="469"/>
      <c r="T122" s="469"/>
      <c r="U122" s="469"/>
      <c r="V122" s="471" t="str">
        <f>IFERROR(IF(AND(O121="Probabilidad",O122="Probabilidad"),(X121-(+X121*R122)),IF(O122="Probabilidad",(G117-(+G117*R122)),IF(O122="Impacto",X121,""))),"")</f>
        <v/>
      </c>
      <c r="W122" s="472" t="str">
        <f t="shared" si="2"/>
        <v/>
      </c>
      <c r="X122" s="470" t="str">
        <f t="shared" si="3"/>
        <v/>
      </c>
      <c r="Y122" s="472" t="str">
        <f t="shared" si="4"/>
        <v/>
      </c>
      <c r="Z122" s="470" t="str">
        <f>IFERROR(IF(AND(O121="Impacto",O122="Impacto"),(Z121-(+Z121*R122)),IF(AND(O121="Probabilidad",O122="Impacto"),(Z120-(+Z120*R122)),IF(O122="Probabilidad",Z121,""))),"")</f>
        <v/>
      </c>
      <c r="AA122" s="472" t="str">
        <f t="shared" si="5"/>
        <v/>
      </c>
      <c r="AB122" s="731"/>
      <c r="AC122" s="321"/>
      <c r="AD122" s="470"/>
      <c r="AE122" s="475"/>
      <c r="AF122" s="467"/>
      <c r="AG122" s="475"/>
      <c r="AH122" s="475"/>
      <c r="AI122" s="475"/>
      <c r="AJ122" s="286"/>
      <c r="AK122" s="287"/>
      <c r="AL122" s="288"/>
      <c r="AM122" s="499"/>
      <c r="AN122" s="500"/>
      <c r="AO122" s="286"/>
      <c r="AP122" s="320"/>
      <c r="AQ122" s="288"/>
      <c r="AR122" s="499"/>
      <c r="AS122" s="500"/>
      <c r="AT122" s="286"/>
      <c r="AU122" s="500"/>
      <c r="AV122" s="470"/>
      <c r="AW122" s="499"/>
      <c r="AX122" s="501"/>
      <c r="AY122" s="465"/>
      <c r="AZ122" s="466"/>
      <c r="BA122" s="466"/>
      <c r="BB122" s="466"/>
      <c r="BC122" s="466"/>
    </row>
    <row r="123" spans="1:55" ht="140.25">
      <c r="A123" s="732">
        <v>20</v>
      </c>
      <c r="B123" s="726" t="s">
        <v>15</v>
      </c>
      <c r="C123" s="729" t="s">
        <v>230</v>
      </c>
      <c r="D123" s="729" t="s">
        <v>76</v>
      </c>
      <c r="E123" s="729">
        <v>365</v>
      </c>
      <c r="F123" s="736" t="str">
        <f>IF(E123&lt;=0,"",IF(E123&lt;=2,"Muy Baja",IF(E123&lt;=24,"Baja",IF(E123&lt;=500,"Media",IF(E123&lt;=5000,"Alta","Muy Alta")))))</f>
        <v>Media</v>
      </c>
      <c r="G123" s="733">
        <f>IF(F123="","",IF(F123="Muy Baja",0.2,IF(F123="Baja",0.4,IF(F123="Media",0.6,IF(F123="Alta",0.8,IF(F123="Muy Alta",1,))))))</f>
        <v>0.6</v>
      </c>
      <c r="H123" s="733" t="s">
        <v>94</v>
      </c>
      <c r="I123" s="733" t="str">
        <f>IF(NOT(ISERROR(MATCH(H123,#REF!,0))),#REF!&amp;"Por favor no seleccionar los criterios de impacto(Afectación Económica o presupuestal y Pérdida Reputacional)",H123)</f>
        <v xml:space="preserve">     El riesgo afecta la imagen de de la entidad con efecto publicitario sostenido a nivel de sector administrativo, nivel departamental o municipal</v>
      </c>
      <c r="J123" s="736" t="s">
        <v>347</v>
      </c>
      <c r="K123" s="733">
        <f>IF(J123="","",IF(J123="Leve",0.2,IF(J123="Menor",0.4,IF(J123="Moderado",0.6,IF(J123="Mayor",0.8,IF(J123="Catastrófico",1,))))))</f>
        <v>0.8</v>
      </c>
      <c r="L123" s="736" t="str">
        <f>IF(OR(AND(F123="Muy Baja",J123="Leve"),AND(F123="Muy Baja",J123="Menor"),AND(F123="Baja",J123="Leve")),"Bajo",IF(OR(AND(F123="Muy baja",J123="Moderado"),AND(F123="Baja",J123="Menor"),AND(F123="Baja",J123="Moderado"),AND(F123="Media",J123="Leve"),AND(F123="Media",J123="Menor"),AND(F123="Media",J123="Moderado"),AND(F123="Alta",J123="Leve"),AND(F123="Alta",J123="Menor")),"Moderado",IF(OR(AND(F123="Muy Baja",J123="Mayor"),AND(F123="Baja",J123="Mayor"),AND(F123="Media",J123="Mayor"),AND(F123="Alta",J123="Moderado"),AND(F123="Alta",J123="Mayor"),AND(F123="Muy Alta",J123="Leve"),AND(F123="Muy Alta",J123="Menor"),AND(F123="Muy Alta",J123="Moderado"),AND(F123="Muy Alta",J123="Mayor")),"Alto",IF(OR(AND(F123="Muy Baja",J123="Catastrófico"),AND(F123="Baja",J123="Catastrófico"),AND(F123="Media",J123="Catastrófico"),AND(F123="Alta",J123="Catastrófico"),AND(F123="Muy Alta",J123="Catastrófico")),"Extremo",""))))</f>
        <v>Alto</v>
      </c>
      <c r="M123" s="496">
        <v>1</v>
      </c>
      <c r="N123" s="444" t="s">
        <v>231</v>
      </c>
      <c r="O123" s="442" t="str">
        <f t="shared" si="0"/>
        <v>Probabilidad</v>
      </c>
      <c r="P123" s="445" t="s">
        <v>79</v>
      </c>
      <c r="Q123" s="445" t="s">
        <v>80</v>
      </c>
      <c r="R123" s="443" t="str">
        <f t="shared" si="1"/>
        <v>30%</v>
      </c>
      <c r="S123" s="445" t="s">
        <v>93</v>
      </c>
      <c r="T123" s="445" t="s">
        <v>82</v>
      </c>
      <c r="U123" s="445" t="s">
        <v>83</v>
      </c>
      <c r="V123" s="446">
        <f>IFERROR(IF(O123="Probabilidad",(G123-(+G123*R123)),IF(O123="Impacto",G123,"")),"")</f>
        <v>0.42</v>
      </c>
      <c r="W123" s="447" t="str">
        <f t="shared" si="2"/>
        <v>Media</v>
      </c>
      <c r="X123" s="443">
        <f t="shared" si="3"/>
        <v>0.42</v>
      </c>
      <c r="Y123" s="447" t="str">
        <f t="shared" si="4"/>
        <v>Mayor</v>
      </c>
      <c r="Z123" s="443">
        <f>IFERROR(IF(O123="Impacto",(K123-(+K123*R123)),IF(O123="Probabilidad",K123,"")),"")</f>
        <v>0.8</v>
      </c>
      <c r="AA123" s="447" t="str">
        <f t="shared" si="5"/>
        <v>Alto</v>
      </c>
      <c r="AB123" s="740" t="s">
        <v>84</v>
      </c>
      <c r="AC123" s="275" t="s">
        <v>232</v>
      </c>
      <c r="AD123" s="443">
        <v>0.3</v>
      </c>
      <c r="AE123" s="565" t="s">
        <v>233</v>
      </c>
      <c r="AF123" s="523" t="s">
        <v>234</v>
      </c>
      <c r="AG123" s="264">
        <v>44562</v>
      </c>
      <c r="AH123" s="264">
        <v>44895</v>
      </c>
      <c r="AI123" s="492" t="s">
        <v>235</v>
      </c>
      <c r="AJ123" s="302" t="s">
        <v>1357</v>
      </c>
      <c r="AK123" s="301" t="s">
        <v>1358</v>
      </c>
      <c r="AL123" s="274" t="s">
        <v>1359</v>
      </c>
      <c r="AM123" s="267">
        <v>44683</v>
      </c>
      <c r="AN123" s="478" t="s">
        <v>1440</v>
      </c>
      <c r="AO123" s="302" t="s">
        <v>1539</v>
      </c>
      <c r="AP123" s="408" t="s">
        <v>1668</v>
      </c>
      <c r="AQ123" s="274" t="s">
        <v>1359</v>
      </c>
      <c r="AR123" s="267"/>
      <c r="AS123" s="265"/>
      <c r="AT123" s="264" t="s">
        <v>2799</v>
      </c>
      <c r="AU123" s="265" t="s">
        <v>2800</v>
      </c>
      <c r="AV123" s="266" t="s">
        <v>1359</v>
      </c>
      <c r="AW123" s="267"/>
      <c r="AX123" s="452"/>
      <c r="AY123" s="465"/>
      <c r="AZ123" s="465"/>
      <c r="BA123" s="466"/>
      <c r="BB123" s="466"/>
      <c r="BC123" s="466"/>
    </row>
    <row r="124" spans="1:55" ht="114.75">
      <c r="A124" s="721"/>
      <c r="B124" s="727"/>
      <c r="C124" s="730"/>
      <c r="D124" s="730"/>
      <c r="E124" s="730"/>
      <c r="F124" s="730"/>
      <c r="G124" s="730"/>
      <c r="H124" s="730"/>
      <c r="I124" s="730"/>
      <c r="J124" s="730"/>
      <c r="K124" s="730"/>
      <c r="L124" s="730"/>
      <c r="M124" s="483">
        <v>2</v>
      </c>
      <c r="N124" s="411" t="s">
        <v>236</v>
      </c>
      <c r="O124" s="455" t="str">
        <f t="shared" si="0"/>
        <v>Probabilidad</v>
      </c>
      <c r="P124" s="456" t="s">
        <v>79</v>
      </c>
      <c r="Q124" s="456" t="s">
        <v>80</v>
      </c>
      <c r="R124" s="251" t="str">
        <f t="shared" si="1"/>
        <v>30%</v>
      </c>
      <c r="S124" s="456" t="s">
        <v>93</v>
      </c>
      <c r="T124" s="456" t="s">
        <v>82</v>
      </c>
      <c r="U124" s="456" t="s">
        <v>83</v>
      </c>
      <c r="V124" s="457">
        <f>IFERROR(IF(AND(O123="Probabilidad",O124="Probabilidad"),(X123-(+X123*R124)),IF(O124="Probabilidad",(G123-(+G123*R124)),IF(O124="Impacto",X123,""))),"")</f>
        <v>0.29399999999999998</v>
      </c>
      <c r="W124" s="458" t="str">
        <f t="shared" si="2"/>
        <v>Baja</v>
      </c>
      <c r="X124" s="251">
        <f t="shared" si="3"/>
        <v>0.29399999999999998</v>
      </c>
      <c r="Y124" s="458" t="str">
        <f t="shared" si="4"/>
        <v>Mayor</v>
      </c>
      <c r="Z124" s="251">
        <f>IFERROR(IF(AND(O123="Impacto",O124="Impacto"),(Z123-(+Z123*R124)),IF(O124="Impacto",($K$123-(+$K$123*R124)),IF(O124="Probabilidad",Z123,""))),"")</f>
        <v>0.8</v>
      </c>
      <c r="AA124" s="458" t="str">
        <f t="shared" si="5"/>
        <v>Alto</v>
      </c>
      <c r="AB124" s="730"/>
      <c r="AC124" s="209" t="s">
        <v>2604</v>
      </c>
      <c r="AD124" s="251">
        <v>0.5</v>
      </c>
      <c r="AE124" s="460" t="s">
        <v>1473</v>
      </c>
      <c r="AF124" s="524" t="s">
        <v>234</v>
      </c>
      <c r="AG124" s="208">
        <v>44562</v>
      </c>
      <c r="AH124" s="208">
        <v>44895</v>
      </c>
      <c r="AI124" s="495" t="s">
        <v>237</v>
      </c>
      <c r="AJ124" s="163" t="s">
        <v>1357</v>
      </c>
      <c r="AK124" s="131" t="s">
        <v>1360</v>
      </c>
      <c r="AL124" s="84" t="s">
        <v>1361</v>
      </c>
      <c r="AM124" s="248">
        <v>44683</v>
      </c>
      <c r="AN124" s="489" t="s">
        <v>1472</v>
      </c>
      <c r="AO124" s="90" t="s">
        <v>1539</v>
      </c>
      <c r="AP124" s="183" t="s">
        <v>1669</v>
      </c>
      <c r="AQ124" s="84" t="s">
        <v>1540</v>
      </c>
      <c r="AR124" s="250"/>
      <c r="AS124" s="497"/>
      <c r="AT124" s="163" t="s">
        <v>2799</v>
      </c>
      <c r="AU124" s="497" t="s">
        <v>2801</v>
      </c>
      <c r="AV124" s="251" t="s">
        <v>2802</v>
      </c>
      <c r="AW124" s="250"/>
      <c r="AX124" s="498"/>
      <c r="AY124" s="465"/>
      <c r="AZ124" s="466"/>
      <c r="BA124" s="466"/>
      <c r="BB124" s="466"/>
      <c r="BC124" s="466"/>
    </row>
    <row r="125" spans="1:55" ht="409.5">
      <c r="A125" s="721"/>
      <c r="B125" s="727"/>
      <c r="C125" s="730"/>
      <c r="D125" s="730"/>
      <c r="E125" s="730"/>
      <c r="F125" s="730"/>
      <c r="G125" s="730"/>
      <c r="H125" s="730"/>
      <c r="I125" s="730"/>
      <c r="J125" s="730"/>
      <c r="K125" s="730"/>
      <c r="L125" s="730"/>
      <c r="M125" s="483">
        <v>3</v>
      </c>
      <c r="N125" s="411" t="s">
        <v>238</v>
      </c>
      <c r="O125" s="455" t="str">
        <f t="shared" si="0"/>
        <v>Probabilidad</v>
      </c>
      <c r="P125" s="456" t="s">
        <v>89</v>
      </c>
      <c r="Q125" s="456" t="s">
        <v>80</v>
      </c>
      <c r="R125" s="251" t="str">
        <f t="shared" si="1"/>
        <v>40%</v>
      </c>
      <c r="S125" s="456" t="s">
        <v>93</v>
      </c>
      <c r="T125" s="456" t="s">
        <v>82</v>
      </c>
      <c r="U125" s="456" t="s">
        <v>83</v>
      </c>
      <c r="V125" s="457">
        <f>IFERROR(IF(AND(O124="Probabilidad",O125="Probabilidad"),(X124-(+X124*R125)),IF(O125="Probabilidad",(G123-(+G123*R125)),IF(O125="Impacto",X124,""))),"")</f>
        <v>0.1764</v>
      </c>
      <c r="W125" s="458" t="str">
        <f t="shared" si="2"/>
        <v>Muy Baja</v>
      </c>
      <c r="X125" s="251">
        <f t="shared" si="3"/>
        <v>0.1764</v>
      </c>
      <c r="Y125" s="458" t="str">
        <f t="shared" si="4"/>
        <v>Mayor</v>
      </c>
      <c r="Z125" s="251">
        <f>IFERROR(IF(AND(O124="Impacto",O125="Impacto"),(Z124-(+Z124*R125)),IF(AND(O124="Probabilidad",O125="Impacto"),(Z123-(+Z123*R125)),IF(O125="Probabilidad",Z124,""))),"")</f>
        <v>0.8</v>
      </c>
      <c r="AA125" s="458" t="str">
        <f t="shared" si="5"/>
        <v>Alto</v>
      </c>
      <c r="AB125" s="730"/>
      <c r="AC125" s="183" t="s">
        <v>239</v>
      </c>
      <c r="AD125" s="251">
        <v>0.2</v>
      </c>
      <c r="AE125" s="524" t="s">
        <v>240</v>
      </c>
      <c r="AF125" s="256" t="s">
        <v>1471</v>
      </c>
      <c r="AG125" s="208">
        <v>44562</v>
      </c>
      <c r="AH125" s="208">
        <v>44895</v>
      </c>
      <c r="AI125" s="482">
        <v>1</v>
      </c>
      <c r="AJ125" s="163" t="s">
        <v>1362</v>
      </c>
      <c r="AK125" s="86" t="s">
        <v>1548</v>
      </c>
      <c r="AL125" s="238" t="s">
        <v>1363</v>
      </c>
      <c r="AM125" s="248">
        <v>44683</v>
      </c>
      <c r="AN125" s="485" t="s">
        <v>1440</v>
      </c>
      <c r="AO125" s="163" t="s">
        <v>1544</v>
      </c>
      <c r="AP125" s="415" t="s">
        <v>1670</v>
      </c>
      <c r="AQ125" s="238" t="s">
        <v>1576</v>
      </c>
      <c r="AR125" s="250"/>
      <c r="AS125" s="497"/>
      <c r="AT125" s="129" t="s">
        <v>2903</v>
      </c>
      <c r="AU125" s="497" t="s">
        <v>2959</v>
      </c>
      <c r="AV125" s="251" t="s">
        <v>2957</v>
      </c>
      <c r="AW125" s="250"/>
      <c r="AX125" s="498"/>
      <c r="AY125" s="465"/>
      <c r="AZ125" s="466"/>
      <c r="BA125" s="466"/>
      <c r="BB125" s="466"/>
      <c r="BC125" s="466"/>
    </row>
    <row r="126" spans="1:55" ht="63.75">
      <c r="A126" s="721"/>
      <c r="B126" s="727"/>
      <c r="C126" s="730"/>
      <c r="D126" s="730"/>
      <c r="E126" s="730"/>
      <c r="F126" s="730"/>
      <c r="G126" s="730"/>
      <c r="H126" s="730"/>
      <c r="I126" s="730"/>
      <c r="J126" s="730"/>
      <c r="K126" s="730"/>
      <c r="L126" s="730"/>
      <c r="M126" s="483" t="s">
        <v>241</v>
      </c>
      <c r="N126" s="411" t="s">
        <v>242</v>
      </c>
      <c r="O126" s="455" t="str">
        <f t="shared" si="0"/>
        <v>Impacto</v>
      </c>
      <c r="P126" s="456" t="s">
        <v>92</v>
      </c>
      <c r="Q126" s="456" t="s">
        <v>80</v>
      </c>
      <c r="R126" s="251" t="str">
        <f t="shared" si="1"/>
        <v>25%</v>
      </c>
      <c r="S126" s="456" t="s">
        <v>93</v>
      </c>
      <c r="T126" s="456" t="s">
        <v>82</v>
      </c>
      <c r="U126" s="456" t="s">
        <v>83</v>
      </c>
      <c r="V126" s="457">
        <f>IFERROR(IF(AND(O125="Probabilidad",O126="Probabilidad"),(X125-(+X125*R126)),IF(O126="Probabilidad",(G123-(+G123*R126)),IF(O126="Impacto",X125,""))),"")</f>
        <v>0.1764</v>
      </c>
      <c r="W126" s="458" t="str">
        <f t="shared" si="2"/>
        <v>Muy Baja</v>
      </c>
      <c r="X126" s="251">
        <f t="shared" si="3"/>
        <v>0.1764</v>
      </c>
      <c r="Y126" s="458" t="str">
        <f t="shared" si="4"/>
        <v>Moderado</v>
      </c>
      <c r="Z126" s="251">
        <f>IFERROR(IF(AND(O125="Impacto",O126="Impacto"),(Z125-(+Z125*R126)),IF(AND(O125="Probabilidad",O126="Impacto"),(Z124-(+Z124*R126)),IF(O126="Probabilidad",Z125,""))),"")</f>
        <v>0.60000000000000009</v>
      </c>
      <c r="AA126" s="458" t="str">
        <f t="shared" si="5"/>
        <v>Moderado</v>
      </c>
      <c r="AB126" s="730"/>
      <c r="AC126" s="87"/>
      <c r="AD126" s="251"/>
      <c r="AE126" s="461"/>
      <c r="AF126" s="455"/>
      <c r="AG126" s="461"/>
      <c r="AH126" s="461"/>
      <c r="AI126" s="461"/>
      <c r="AJ126" s="211"/>
      <c r="AK126" s="86"/>
      <c r="AL126" s="84"/>
      <c r="AM126" s="250"/>
      <c r="AN126" s="497"/>
      <c r="AO126" s="211"/>
      <c r="AP126" s="183"/>
      <c r="AQ126" s="84"/>
      <c r="AR126" s="250"/>
      <c r="AS126" s="497"/>
      <c r="AT126" s="211"/>
      <c r="AU126" s="497"/>
      <c r="AV126" s="251"/>
      <c r="AW126" s="250"/>
      <c r="AX126" s="498"/>
      <c r="AY126" s="465"/>
      <c r="AZ126" s="466"/>
      <c r="BA126" s="466"/>
      <c r="BB126" s="466"/>
      <c r="BC126" s="466"/>
    </row>
    <row r="127" spans="1:55">
      <c r="A127" s="721"/>
      <c r="B127" s="727"/>
      <c r="C127" s="730"/>
      <c r="D127" s="730"/>
      <c r="E127" s="730"/>
      <c r="F127" s="730"/>
      <c r="G127" s="730"/>
      <c r="H127" s="730"/>
      <c r="I127" s="730"/>
      <c r="J127" s="730"/>
      <c r="K127" s="730"/>
      <c r="L127" s="730"/>
      <c r="M127" s="455"/>
      <c r="N127" s="411"/>
      <c r="O127" s="455" t="str">
        <f t="shared" si="0"/>
        <v/>
      </c>
      <c r="P127" s="456"/>
      <c r="Q127" s="456"/>
      <c r="R127" s="251" t="str">
        <f t="shared" si="1"/>
        <v/>
      </c>
      <c r="S127" s="456"/>
      <c r="T127" s="456"/>
      <c r="U127" s="456"/>
      <c r="V127" s="457" t="str">
        <f>IFERROR(IF(AND(O126="Probabilidad",O127="Probabilidad"),(X126-(+X126*R127)),IF(O127="Probabilidad",(G123-(+G123*R127)),IF(O127="Impacto",X126,""))),"")</f>
        <v/>
      </c>
      <c r="W127" s="458" t="str">
        <f t="shared" si="2"/>
        <v/>
      </c>
      <c r="X127" s="251" t="str">
        <f t="shared" si="3"/>
        <v/>
      </c>
      <c r="Y127" s="458" t="str">
        <f t="shared" si="4"/>
        <v/>
      </c>
      <c r="Z127" s="251" t="str">
        <f>IFERROR(IF(AND(O126="Impacto",O127="Impacto"),(Z126-(+Z126*R127)),IF(AND(O126="Probabilidad",O127="Impacto"),(Z125-(+Z125*R127)),IF(O127="Probabilidad",Z126,""))),"")</f>
        <v/>
      </c>
      <c r="AA127" s="458" t="str">
        <f t="shared" si="5"/>
        <v/>
      </c>
      <c r="AB127" s="730"/>
      <c r="AC127" s="87"/>
      <c r="AD127" s="251"/>
      <c r="AE127" s="461"/>
      <c r="AF127" s="455"/>
      <c r="AG127" s="461"/>
      <c r="AH127" s="461"/>
      <c r="AI127" s="461"/>
      <c r="AJ127" s="211"/>
      <c r="AK127" s="86"/>
      <c r="AL127" s="84"/>
      <c r="AM127" s="250"/>
      <c r="AN127" s="497"/>
      <c r="AO127" s="211"/>
      <c r="AP127" s="183"/>
      <c r="AQ127" s="84"/>
      <c r="AR127" s="250"/>
      <c r="AS127" s="497"/>
      <c r="AT127" s="211"/>
      <c r="AU127" s="497"/>
      <c r="AV127" s="251"/>
      <c r="AW127" s="250"/>
      <c r="AX127" s="498"/>
      <c r="AY127" s="465"/>
      <c r="AZ127" s="466"/>
      <c r="BA127" s="466"/>
      <c r="BB127" s="466"/>
      <c r="BC127" s="466"/>
    </row>
    <row r="128" spans="1:55" ht="13.5" thickBot="1">
      <c r="A128" s="722"/>
      <c r="B128" s="728"/>
      <c r="C128" s="731"/>
      <c r="D128" s="731"/>
      <c r="E128" s="731"/>
      <c r="F128" s="731"/>
      <c r="G128" s="731"/>
      <c r="H128" s="731"/>
      <c r="I128" s="731"/>
      <c r="J128" s="731"/>
      <c r="K128" s="731"/>
      <c r="L128" s="731"/>
      <c r="M128" s="467"/>
      <c r="N128" s="468"/>
      <c r="O128" s="467" t="str">
        <f t="shared" si="0"/>
        <v/>
      </c>
      <c r="P128" s="469"/>
      <c r="Q128" s="469"/>
      <c r="R128" s="470" t="str">
        <f t="shared" si="1"/>
        <v/>
      </c>
      <c r="S128" s="469"/>
      <c r="T128" s="469"/>
      <c r="U128" s="469"/>
      <c r="V128" s="471" t="str">
        <f>IFERROR(IF(AND(O127="Probabilidad",O128="Probabilidad"),(X127-(+X127*R128)),IF(O128="Probabilidad",(G123-(+G123*R128)),IF(O128="Impacto",X127,""))),"")</f>
        <v/>
      </c>
      <c r="W128" s="472" t="str">
        <f t="shared" si="2"/>
        <v/>
      </c>
      <c r="X128" s="470" t="str">
        <f t="shared" si="3"/>
        <v/>
      </c>
      <c r="Y128" s="472" t="str">
        <f t="shared" si="4"/>
        <v/>
      </c>
      <c r="Z128" s="470" t="str">
        <f>IFERROR(IF(AND(O127="Impacto",O128="Impacto"),(Z127-(+Z127*R128)),IF(AND(O127="Probabilidad",O128="Impacto"),(Z126-(+Z126*R128)),IF(O128="Probabilidad",Z127,""))),"")</f>
        <v/>
      </c>
      <c r="AA128" s="472" t="str">
        <f t="shared" si="5"/>
        <v/>
      </c>
      <c r="AB128" s="731"/>
      <c r="AC128" s="321"/>
      <c r="AD128" s="470"/>
      <c r="AE128" s="475"/>
      <c r="AF128" s="467"/>
      <c r="AG128" s="475"/>
      <c r="AH128" s="475"/>
      <c r="AI128" s="475"/>
      <c r="AJ128" s="286"/>
      <c r="AK128" s="287"/>
      <c r="AL128" s="288"/>
      <c r="AM128" s="499"/>
      <c r="AN128" s="500"/>
      <c r="AO128" s="286"/>
      <c r="AP128" s="320"/>
      <c r="AQ128" s="288"/>
      <c r="AR128" s="499"/>
      <c r="AS128" s="500"/>
      <c r="AT128" s="286"/>
      <c r="AU128" s="500"/>
      <c r="AV128" s="470"/>
      <c r="AW128" s="499"/>
      <c r="AX128" s="501"/>
      <c r="AY128" s="465"/>
      <c r="AZ128" s="466"/>
      <c r="BA128" s="466"/>
      <c r="BB128" s="466"/>
      <c r="BC128" s="466"/>
    </row>
    <row r="129" spans="1:55" ht="178.5">
      <c r="A129" s="746">
        <v>22</v>
      </c>
      <c r="B129" s="726" t="s">
        <v>22</v>
      </c>
      <c r="C129" s="745" t="s">
        <v>243</v>
      </c>
      <c r="D129" s="729" t="s">
        <v>244</v>
      </c>
      <c r="E129" s="729">
        <v>365</v>
      </c>
      <c r="F129" s="736" t="str">
        <f>IF(E129&lt;=0,"",IF(E129&lt;=2,"Muy Baja",IF(E129&lt;=24,"Baja",IF(E129&lt;=500,"Media",IF(E129&lt;=5000,"Alta","Muy Alta")))))</f>
        <v>Media</v>
      </c>
      <c r="G129" s="733">
        <f>IF(F129="","",IF(F129="Muy Baja",0.2,IF(F129="Baja",0.4,IF(F129="Media",0.6,IF(F129="Alta",0.8,IF(F129="Muy Alta",1,))))))</f>
        <v>0.6</v>
      </c>
      <c r="H129" s="733" t="s">
        <v>103</v>
      </c>
      <c r="I129" s="733" t="str">
        <f>IF(NOT(ISERROR(MATCH(H129,#REF!,0))),#REF!&amp;"Por favor no seleccionar los criterios de impacto(Afectación Económica o presupuestal y Pérdida Reputacional)",H129)</f>
        <v xml:space="preserve">     El riesgo afecta la imagen de la entidad a nivel nacional, con efecto publicitarios sostenible a nivel país</v>
      </c>
      <c r="J129" s="736" t="s">
        <v>348</v>
      </c>
      <c r="K129" s="733">
        <f>IF(J129="","",IF(J129="Leve",0.2,IF(J129="Menor",0.4,IF(J129="Moderado",0.6,IF(J129="Mayor",0.8,IF(J129="Catastrófico",1,))))))</f>
        <v>1</v>
      </c>
      <c r="L129" s="736" t="str">
        <f>IF(OR(AND(F129="Muy Baja",J129="Leve"),AND(F129="Muy Baja",J129="Menor"),AND(F129="Baja",J129="Leve")),"Bajo",IF(OR(AND(F129="Muy baja",J129="Moderado"),AND(F129="Baja",J129="Menor"),AND(F129="Baja",J129="Moderado"),AND(F129="Media",J129="Leve"),AND(F129="Media",J129="Menor"),AND(F129="Media",J129="Moderado"),AND(F129="Alta",J129="Leve"),AND(F129="Alta",J129="Menor")),"Moderado",IF(OR(AND(F129="Muy Baja",J129="Mayor"),AND(F129="Baja",J129="Mayor"),AND(F129="Media",J129="Mayor"),AND(F129="Alta",J129="Moderado"),AND(F129="Alta",J129="Mayor"),AND(F129="Muy Alta",J129="Leve"),AND(F129="Muy Alta",J129="Menor"),AND(F129="Muy Alta",J129="Moderado"),AND(F129="Muy Alta",J129="Mayor")),"Alto",IF(OR(AND(F129="Muy Baja",J129="Catastrófico"),AND(F129="Baja",J129="Catastrófico"),AND(F129="Media",J129="Catastrófico"),AND(F129="Alta",J129="Catastrófico"),AND(F129="Muy Alta",J129="Catastrófico")),"Extremo",""))))</f>
        <v>Extremo</v>
      </c>
      <c r="M129" s="442">
        <v>1</v>
      </c>
      <c r="N129" s="444" t="s">
        <v>245</v>
      </c>
      <c r="O129" s="442" t="str">
        <f t="shared" si="0"/>
        <v>Probabilidad</v>
      </c>
      <c r="P129" s="445" t="s">
        <v>79</v>
      </c>
      <c r="Q129" s="445" t="s">
        <v>80</v>
      </c>
      <c r="R129" s="443" t="str">
        <f t="shared" si="1"/>
        <v>30%</v>
      </c>
      <c r="S129" s="445" t="s">
        <v>81</v>
      </c>
      <c r="T129" s="445" t="s">
        <v>82</v>
      </c>
      <c r="U129" s="445" t="s">
        <v>83</v>
      </c>
      <c r="V129" s="446">
        <f>IFERROR(IF(O129="Probabilidad",(G129-(+G129*R129)),IF(O129="Impacto",G129,"")),"")</f>
        <v>0.42</v>
      </c>
      <c r="W129" s="447" t="str">
        <f t="shared" si="2"/>
        <v>Media</v>
      </c>
      <c r="X129" s="443">
        <f t="shared" si="3"/>
        <v>0.42</v>
      </c>
      <c r="Y129" s="447" t="str">
        <f t="shared" si="4"/>
        <v>Catastrófico</v>
      </c>
      <c r="Z129" s="443">
        <f>IFERROR(IF(O129="Impacto",(K129-(+K129*R129)),IF(O129="Probabilidad",K129,"")),"")</f>
        <v>1</v>
      </c>
      <c r="AA129" s="447" t="str">
        <f t="shared" si="5"/>
        <v>Extremo</v>
      </c>
      <c r="AB129" s="740" t="s">
        <v>84</v>
      </c>
      <c r="AC129" s="525" t="s">
        <v>246</v>
      </c>
      <c r="AD129" s="493">
        <v>0.4</v>
      </c>
      <c r="AE129" s="526" t="s">
        <v>1500</v>
      </c>
      <c r="AF129" s="442" t="s">
        <v>247</v>
      </c>
      <c r="AG129" s="492">
        <v>44562</v>
      </c>
      <c r="AH129" s="492">
        <v>44895</v>
      </c>
      <c r="AI129" s="486">
        <v>1</v>
      </c>
      <c r="AJ129" s="277" t="s">
        <v>1364</v>
      </c>
      <c r="AK129" s="291" t="s">
        <v>1365</v>
      </c>
      <c r="AL129" s="274" t="s">
        <v>1366</v>
      </c>
      <c r="AM129" s="267">
        <v>44683</v>
      </c>
      <c r="AN129" s="527" t="s">
        <v>1441</v>
      </c>
      <c r="AO129" s="277" t="s">
        <v>1671</v>
      </c>
      <c r="AP129" s="289" t="s">
        <v>1672</v>
      </c>
      <c r="AQ129" s="566" t="s">
        <v>1673</v>
      </c>
      <c r="AR129" s="267"/>
      <c r="AS129" s="265"/>
      <c r="AT129" s="574" t="s">
        <v>2669</v>
      </c>
      <c r="AU129" s="572" t="s">
        <v>2671</v>
      </c>
      <c r="AV129" s="573" t="s">
        <v>2670</v>
      </c>
      <c r="AW129" s="267"/>
      <c r="AX129" s="452"/>
      <c r="AY129" s="465"/>
      <c r="AZ129" s="465"/>
      <c r="BA129" s="466"/>
      <c r="BB129" s="466"/>
      <c r="BC129" s="466"/>
    </row>
    <row r="130" spans="1:55" ht="409.5">
      <c r="A130" s="724"/>
      <c r="B130" s="727"/>
      <c r="C130" s="730"/>
      <c r="D130" s="730"/>
      <c r="E130" s="730"/>
      <c r="F130" s="730"/>
      <c r="G130" s="730"/>
      <c r="H130" s="730"/>
      <c r="I130" s="730"/>
      <c r="J130" s="730"/>
      <c r="K130" s="730"/>
      <c r="L130" s="730"/>
      <c r="M130" s="455">
        <v>2</v>
      </c>
      <c r="N130" s="207" t="s">
        <v>248</v>
      </c>
      <c r="O130" s="455" t="str">
        <f t="shared" si="0"/>
        <v>Probabilidad</v>
      </c>
      <c r="P130" s="456" t="s">
        <v>89</v>
      </c>
      <c r="Q130" s="456" t="s">
        <v>80</v>
      </c>
      <c r="R130" s="251" t="str">
        <f t="shared" si="1"/>
        <v>40%</v>
      </c>
      <c r="S130" s="456" t="s">
        <v>81</v>
      </c>
      <c r="T130" s="456" t="s">
        <v>82</v>
      </c>
      <c r="U130" s="456" t="s">
        <v>83</v>
      </c>
      <c r="V130" s="457">
        <f>IFERROR(IF(AND(O129="Probabilidad",O130="Probabilidad"),(X129-(+X129*R130)),IF(O130="Probabilidad",(G129-(+G129*R130)),IF(O130="Impacto",X129,""))),"")</f>
        <v>0.252</v>
      </c>
      <c r="W130" s="458" t="str">
        <f t="shared" si="2"/>
        <v>Baja</v>
      </c>
      <c r="X130" s="251">
        <f t="shared" si="3"/>
        <v>0.252</v>
      </c>
      <c r="Y130" s="458" t="str">
        <f t="shared" si="4"/>
        <v>Catastrófico</v>
      </c>
      <c r="Z130" s="251">
        <f>IFERROR(IF(AND(O129="Impacto",O130="Impacto"),(Z129-(+Z129*R130)),IF(O130="Impacto",($K$129-(+$K$129*R130)),IF(O130="Probabilidad",Z129,""))),"")</f>
        <v>1</v>
      </c>
      <c r="AA130" s="458" t="str">
        <f t="shared" si="5"/>
        <v>Extremo</v>
      </c>
      <c r="AB130" s="730"/>
      <c r="AC130" s="528" t="s">
        <v>1503</v>
      </c>
      <c r="AD130" s="482">
        <v>0.5</v>
      </c>
      <c r="AE130" s="529" t="s">
        <v>1501</v>
      </c>
      <c r="AF130" s="455" t="s">
        <v>249</v>
      </c>
      <c r="AG130" s="495">
        <v>44562</v>
      </c>
      <c r="AH130" s="495">
        <v>44895</v>
      </c>
      <c r="AI130" s="530">
        <v>3</v>
      </c>
      <c r="AJ130" s="84" t="s">
        <v>1367</v>
      </c>
      <c r="AK130" s="91" t="s">
        <v>1368</v>
      </c>
      <c r="AL130" s="84" t="s">
        <v>1369</v>
      </c>
      <c r="AM130" s="248">
        <v>44683</v>
      </c>
      <c r="AN130" s="489" t="s">
        <v>1442</v>
      </c>
      <c r="AO130" s="129" t="s">
        <v>1674</v>
      </c>
      <c r="AP130" s="183" t="s">
        <v>1675</v>
      </c>
      <c r="AQ130" s="130" t="s">
        <v>1676</v>
      </c>
      <c r="AR130" s="250"/>
      <c r="AS130" s="497"/>
      <c r="AT130" s="575" t="s">
        <v>2686</v>
      </c>
      <c r="AU130" s="652" t="s">
        <v>2977</v>
      </c>
      <c r="AV130" s="590" t="s">
        <v>2975</v>
      </c>
      <c r="AW130" s="250"/>
      <c r="AX130" s="498"/>
      <c r="AY130" s="465"/>
      <c r="AZ130" s="466"/>
      <c r="BA130" s="466"/>
      <c r="BB130" s="466"/>
      <c r="BC130" s="466"/>
    </row>
    <row r="131" spans="1:55" ht="409.5">
      <c r="A131" s="724"/>
      <c r="B131" s="727"/>
      <c r="C131" s="730"/>
      <c r="D131" s="730"/>
      <c r="E131" s="730"/>
      <c r="F131" s="730"/>
      <c r="G131" s="730"/>
      <c r="H131" s="730"/>
      <c r="I131" s="730"/>
      <c r="J131" s="730"/>
      <c r="K131" s="730"/>
      <c r="L131" s="730"/>
      <c r="M131" s="455">
        <v>3</v>
      </c>
      <c r="N131" s="411" t="s">
        <v>250</v>
      </c>
      <c r="O131" s="455" t="str">
        <f t="shared" si="0"/>
        <v>Impacto</v>
      </c>
      <c r="P131" s="456" t="s">
        <v>92</v>
      </c>
      <c r="Q131" s="456" t="s">
        <v>80</v>
      </c>
      <c r="R131" s="251" t="str">
        <f t="shared" si="1"/>
        <v>25%</v>
      </c>
      <c r="S131" s="456" t="s">
        <v>81</v>
      </c>
      <c r="T131" s="456" t="s">
        <v>82</v>
      </c>
      <c r="U131" s="456" t="s">
        <v>83</v>
      </c>
      <c r="V131" s="457">
        <f>IFERROR(IF(AND(O130="Probabilidad",O131="Probabilidad"),(X130-(+X130*R131)),IF(O131="Probabilidad",(G129-(+G129*R131)),IF(O131="Impacto",X130,""))),"")</f>
        <v>0.252</v>
      </c>
      <c r="W131" s="458" t="str">
        <f t="shared" si="2"/>
        <v>Baja</v>
      </c>
      <c r="X131" s="251">
        <f t="shared" si="3"/>
        <v>0.252</v>
      </c>
      <c r="Y131" s="458" t="str">
        <f t="shared" si="4"/>
        <v>Mayor</v>
      </c>
      <c r="Z131" s="251">
        <f>IFERROR(IF(AND(O130="Impacto",O131="Impacto"),(Z130-(+Z130*R131)),IF(AND(O130="Probabilidad",O131="Impacto"),(Z129-(+Z129*R131)),IF(O131="Probabilidad",Z130,""))),"")</f>
        <v>0.75</v>
      </c>
      <c r="AA131" s="458" t="str">
        <f t="shared" si="5"/>
        <v>Alto</v>
      </c>
      <c r="AB131" s="730"/>
      <c r="AC131" s="183" t="s">
        <v>1504</v>
      </c>
      <c r="AD131" s="251">
        <v>0.1</v>
      </c>
      <c r="AE131" s="455" t="s">
        <v>1502</v>
      </c>
      <c r="AF131" s="455" t="s">
        <v>251</v>
      </c>
      <c r="AG131" s="461">
        <v>44562</v>
      </c>
      <c r="AH131" s="495">
        <v>44895</v>
      </c>
      <c r="AI131" s="482">
        <v>1</v>
      </c>
      <c r="AJ131" s="163" t="s">
        <v>1370</v>
      </c>
      <c r="AK131" s="88" t="s">
        <v>1371</v>
      </c>
      <c r="AL131" s="84" t="s">
        <v>1075</v>
      </c>
      <c r="AM131" s="248">
        <v>44683</v>
      </c>
      <c r="AN131" s="531" t="s">
        <v>1443</v>
      </c>
      <c r="AO131" s="163" t="s">
        <v>1677</v>
      </c>
      <c r="AP131" s="183" t="s">
        <v>1678</v>
      </c>
      <c r="AQ131" s="163" t="s">
        <v>1746</v>
      </c>
      <c r="AR131" s="250"/>
      <c r="AS131" s="497"/>
      <c r="AT131" s="587" t="s">
        <v>2976</v>
      </c>
      <c r="AU131" s="588" t="s">
        <v>2995</v>
      </c>
      <c r="AV131" s="589" t="s">
        <v>2687</v>
      </c>
      <c r="AW131" s="250"/>
      <c r="AX131" s="498"/>
      <c r="AY131" s="465"/>
      <c r="AZ131" s="466"/>
      <c r="BA131" s="466"/>
      <c r="BB131" s="466"/>
      <c r="BC131" s="466"/>
    </row>
    <row r="132" spans="1:55">
      <c r="A132" s="724"/>
      <c r="B132" s="727"/>
      <c r="C132" s="730"/>
      <c r="D132" s="730"/>
      <c r="E132" s="730"/>
      <c r="F132" s="730"/>
      <c r="G132" s="730"/>
      <c r="H132" s="730"/>
      <c r="I132" s="730"/>
      <c r="J132" s="730"/>
      <c r="K132" s="730"/>
      <c r="L132" s="730"/>
      <c r="M132" s="455"/>
      <c r="N132" s="411"/>
      <c r="O132" s="455" t="str">
        <f t="shared" si="0"/>
        <v/>
      </c>
      <c r="P132" s="456"/>
      <c r="Q132" s="456"/>
      <c r="R132" s="251" t="str">
        <f t="shared" si="1"/>
        <v/>
      </c>
      <c r="S132" s="456"/>
      <c r="T132" s="456"/>
      <c r="U132" s="456"/>
      <c r="V132" s="457" t="str">
        <f>IFERROR(IF(AND(O131="Probabilidad",O132="Probabilidad"),(X131-(+X131*R132)),IF(O132="Probabilidad",(G129-(+G129*R132)),IF(O132="Impacto",X131,""))),"")</f>
        <v/>
      </c>
      <c r="W132" s="458" t="str">
        <f t="shared" si="2"/>
        <v/>
      </c>
      <c r="X132" s="251" t="str">
        <f t="shared" si="3"/>
        <v/>
      </c>
      <c r="Y132" s="458" t="str">
        <f t="shared" si="4"/>
        <v/>
      </c>
      <c r="Z132" s="251" t="str">
        <f>IFERROR(IF(AND(O131="Impacto",O132="Impacto"),(Z131-(+Z131*R132)),IF(AND(O131="Probabilidad",O132="Impacto"),(Z130-(+Z130*R132)),IF(O132="Probabilidad",Z131,""))),"")</f>
        <v/>
      </c>
      <c r="AA132" s="458" t="str">
        <f t="shared" si="5"/>
        <v/>
      </c>
      <c r="AB132" s="730"/>
      <c r="AC132" s="87"/>
      <c r="AD132" s="251"/>
      <c r="AE132" s="461"/>
      <c r="AF132" s="455"/>
      <c r="AG132" s="461"/>
      <c r="AH132" s="461"/>
      <c r="AI132" s="461"/>
      <c r="AJ132" s="211"/>
      <c r="AK132" s="86"/>
      <c r="AL132" s="84"/>
      <c r="AM132" s="250"/>
      <c r="AN132" s="497"/>
      <c r="AO132" s="211"/>
      <c r="AP132" s="183"/>
      <c r="AQ132" s="84"/>
      <c r="AR132" s="250"/>
      <c r="AS132" s="497"/>
      <c r="AT132" s="211"/>
      <c r="AU132" s="497"/>
      <c r="AV132" s="251"/>
      <c r="AW132" s="250"/>
      <c r="AX132" s="498"/>
      <c r="AY132" s="465"/>
      <c r="AZ132" s="466"/>
      <c r="BA132" s="466"/>
      <c r="BB132" s="466"/>
      <c r="BC132" s="466"/>
    </row>
    <row r="133" spans="1:55">
      <c r="A133" s="724"/>
      <c r="B133" s="727"/>
      <c r="C133" s="730"/>
      <c r="D133" s="730"/>
      <c r="E133" s="730"/>
      <c r="F133" s="730"/>
      <c r="G133" s="730"/>
      <c r="H133" s="730"/>
      <c r="I133" s="730"/>
      <c r="J133" s="730"/>
      <c r="K133" s="730"/>
      <c r="L133" s="730"/>
      <c r="M133" s="455"/>
      <c r="N133" s="411"/>
      <c r="O133" s="455" t="str">
        <f t="shared" si="0"/>
        <v/>
      </c>
      <c r="P133" s="456"/>
      <c r="Q133" s="456"/>
      <c r="R133" s="251" t="str">
        <f t="shared" si="1"/>
        <v/>
      </c>
      <c r="S133" s="456"/>
      <c r="T133" s="456"/>
      <c r="U133" s="456"/>
      <c r="V133" s="457" t="str">
        <f>IFERROR(IF(AND(O132="Probabilidad",O133="Probabilidad"),(X132-(+X132*R133)),IF(O133="Probabilidad",(G129-(+G129*R133)),IF(O133="Impacto",X132,""))),"")</f>
        <v/>
      </c>
      <c r="W133" s="458" t="str">
        <f t="shared" si="2"/>
        <v/>
      </c>
      <c r="X133" s="251" t="str">
        <f t="shared" si="3"/>
        <v/>
      </c>
      <c r="Y133" s="458" t="str">
        <f t="shared" si="4"/>
        <v/>
      </c>
      <c r="Z133" s="251" t="str">
        <f>IFERROR(IF(AND(O132="Impacto",O133="Impacto"),(Z132-(+Z132*R133)),IF(AND(O132="Probabilidad",O133="Impacto"),(Z131-(+Z131*R133)),IF(O133="Probabilidad",Z132,""))),"")</f>
        <v/>
      </c>
      <c r="AA133" s="458" t="str">
        <f t="shared" si="5"/>
        <v/>
      </c>
      <c r="AB133" s="730"/>
      <c r="AC133" s="87"/>
      <c r="AD133" s="251"/>
      <c r="AE133" s="461"/>
      <c r="AF133" s="455"/>
      <c r="AG133" s="461"/>
      <c r="AH133" s="461"/>
      <c r="AI133" s="461"/>
      <c r="AJ133" s="211"/>
      <c r="AK133" s="86"/>
      <c r="AL133" s="84"/>
      <c r="AM133" s="250"/>
      <c r="AN133" s="497"/>
      <c r="AO133" s="211"/>
      <c r="AP133" s="183"/>
      <c r="AQ133" s="84"/>
      <c r="AR133" s="250"/>
      <c r="AS133" s="497"/>
      <c r="AT133" s="211"/>
      <c r="AU133" s="497"/>
      <c r="AV133" s="251"/>
      <c r="AW133" s="250"/>
      <c r="AX133" s="498"/>
      <c r="AY133" s="465"/>
      <c r="AZ133" s="466"/>
      <c r="BA133" s="466"/>
      <c r="BB133" s="466"/>
      <c r="BC133" s="466"/>
    </row>
    <row r="134" spans="1:55" ht="13.5" thickBot="1">
      <c r="A134" s="725"/>
      <c r="B134" s="728"/>
      <c r="C134" s="731"/>
      <c r="D134" s="731"/>
      <c r="E134" s="731"/>
      <c r="F134" s="731"/>
      <c r="G134" s="731"/>
      <c r="H134" s="731"/>
      <c r="I134" s="731"/>
      <c r="J134" s="731"/>
      <c r="K134" s="731"/>
      <c r="L134" s="731"/>
      <c r="M134" s="467"/>
      <c r="N134" s="468"/>
      <c r="O134" s="467" t="str">
        <f t="shared" si="0"/>
        <v/>
      </c>
      <c r="P134" s="469"/>
      <c r="Q134" s="469"/>
      <c r="R134" s="470" t="str">
        <f t="shared" si="1"/>
        <v/>
      </c>
      <c r="S134" s="469"/>
      <c r="T134" s="469"/>
      <c r="U134" s="469"/>
      <c r="V134" s="471" t="str">
        <f>IFERROR(IF(AND(O133="Probabilidad",O134="Probabilidad"),(X133-(+X133*R134)),IF(O134="Probabilidad",(G129-(+G129*R134)),IF(O134="Impacto",X133,""))),"")</f>
        <v/>
      </c>
      <c r="W134" s="472" t="str">
        <f t="shared" si="2"/>
        <v/>
      </c>
      <c r="X134" s="470" t="str">
        <f t="shared" si="3"/>
        <v/>
      </c>
      <c r="Y134" s="472" t="str">
        <f t="shared" si="4"/>
        <v/>
      </c>
      <c r="Z134" s="470" t="str">
        <f>IFERROR(IF(AND(O133="Impacto",O134="Impacto"),(Z133-(+Z133*R134)),IF(AND(O133="Probabilidad",O134="Impacto"),(Z132-(+Z132*R134)),IF(O134="Probabilidad",Z133,""))),"")</f>
        <v/>
      </c>
      <c r="AA134" s="472" t="str">
        <f t="shared" si="5"/>
        <v/>
      </c>
      <c r="AB134" s="731"/>
      <c r="AC134" s="321"/>
      <c r="AD134" s="470"/>
      <c r="AE134" s="475"/>
      <c r="AF134" s="467"/>
      <c r="AG134" s="475"/>
      <c r="AH134" s="475"/>
      <c r="AI134" s="475"/>
      <c r="AJ134" s="286"/>
      <c r="AK134" s="287"/>
      <c r="AL134" s="288"/>
      <c r="AM134" s="499"/>
      <c r="AN134" s="500"/>
      <c r="AO134" s="286"/>
      <c r="AP134" s="320"/>
      <c r="AQ134" s="288"/>
      <c r="AR134" s="499"/>
      <c r="AS134" s="500"/>
      <c r="AT134" s="286"/>
      <c r="AU134" s="500"/>
      <c r="AV134" s="470"/>
      <c r="AW134" s="499"/>
      <c r="AX134" s="501"/>
      <c r="AY134" s="465"/>
      <c r="AZ134" s="466"/>
      <c r="BA134" s="466"/>
      <c r="BB134" s="466"/>
      <c r="BC134" s="466"/>
    </row>
    <row r="135" spans="1:55" ht="178.5">
      <c r="A135" s="746">
        <v>22</v>
      </c>
      <c r="B135" s="726" t="s">
        <v>22</v>
      </c>
      <c r="C135" s="745" t="s">
        <v>243</v>
      </c>
      <c r="D135" s="729" t="s">
        <v>244</v>
      </c>
      <c r="E135" s="729">
        <v>365</v>
      </c>
      <c r="F135" s="736" t="str">
        <f>IF(E135&lt;=0,"",IF(E135&lt;=2,"Muy Baja",IF(E135&lt;=24,"Baja",IF(E135&lt;=500,"Media",IF(E135&lt;=5000,"Alta","Muy Alta")))))</f>
        <v>Media</v>
      </c>
      <c r="G135" s="733">
        <f>IF(F135="","",IF(F135="Muy Baja",0.2,IF(F135="Baja",0.4,IF(F135="Media",0.6,IF(F135="Alta",0.8,IF(F135="Muy Alta",1,))))))</f>
        <v>0.6</v>
      </c>
      <c r="H135" s="733" t="s">
        <v>103</v>
      </c>
      <c r="I135" s="733" t="str">
        <f>IF(NOT(ISERROR(MATCH(H135,#REF!,0))),#REF!&amp;"Por favor no seleccionar los criterios de impacto(Afectación Económica o presupuestal y Pérdida Reputacional)",H135)</f>
        <v xml:space="preserve">     El riesgo afecta la imagen de la entidad a nivel nacional, con efecto publicitarios sostenible a nivel país</v>
      </c>
      <c r="J135" s="736" t="s">
        <v>348</v>
      </c>
      <c r="K135" s="733">
        <f>IF(J135="","",IF(J135="Leve",0.2,IF(J135="Menor",0.4,IF(J135="Moderado",0.6,IF(J135="Mayor",0.8,IF(J135="Catastrófico",1,))))))</f>
        <v>1</v>
      </c>
      <c r="L135" s="736" t="str">
        <f>IF(OR(AND(F135="Muy Baja",J135="Leve"),AND(F135="Muy Baja",J135="Menor"),AND(F135="Baja",J135="Leve")),"Bajo",IF(OR(AND(F135="Muy baja",J135="Moderado"),AND(F135="Baja",J135="Menor"),AND(F135="Baja",J135="Moderado"),AND(F135="Media",J135="Leve"),AND(F135="Media",J135="Menor"),AND(F135="Media",J135="Moderado"),AND(F135="Alta",J135="Leve"),AND(F135="Alta",J135="Menor")),"Moderado",IF(OR(AND(F135="Muy Baja",J135="Mayor"),AND(F135="Baja",J135="Mayor"),AND(F135="Media",J135="Mayor"),AND(F135="Alta",J135="Moderado"),AND(F135="Alta",J135="Mayor"),AND(F135="Muy Alta",J135="Leve"),AND(F135="Muy Alta",J135="Menor"),AND(F135="Muy Alta",J135="Moderado"),AND(F135="Muy Alta",J135="Mayor")),"Alto",IF(OR(AND(F135="Muy Baja",J135="Catastrófico"),AND(F135="Baja",J135="Catastrófico"),AND(F135="Media",J135="Catastrófico"),AND(F135="Alta",J135="Catastrófico"),AND(F135="Muy Alta",J135="Catastrófico")),"Extremo",""))))</f>
        <v>Extremo</v>
      </c>
      <c r="M135" s="442">
        <v>1</v>
      </c>
      <c r="N135" s="444" t="s">
        <v>245</v>
      </c>
      <c r="O135" s="442" t="str">
        <f t="shared" si="0"/>
        <v>Probabilidad</v>
      </c>
      <c r="P135" s="445" t="s">
        <v>79</v>
      </c>
      <c r="Q135" s="445" t="s">
        <v>80</v>
      </c>
      <c r="R135" s="443" t="str">
        <f t="shared" si="1"/>
        <v>30%</v>
      </c>
      <c r="S135" s="445" t="s">
        <v>81</v>
      </c>
      <c r="T135" s="445" t="s">
        <v>82</v>
      </c>
      <c r="U135" s="445" t="s">
        <v>83</v>
      </c>
      <c r="V135" s="446">
        <f>IFERROR(IF(O135="Probabilidad",(G135-(+G135*R135)),IF(O135="Impacto",G135,"")),"")</f>
        <v>0.42</v>
      </c>
      <c r="W135" s="447" t="str">
        <f t="shared" si="2"/>
        <v>Media</v>
      </c>
      <c r="X135" s="443">
        <f t="shared" si="3"/>
        <v>0.42</v>
      </c>
      <c r="Y135" s="447" t="str">
        <f t="shared" si="4"/>
        <v>Catastrófico</v>
      </c>
      <c r="Z135" s="443">
        <f>IFERROR(IF(O135="Impacto",(K135-(+K135*R135)),IF(O135="Probabilidad",K135,"")),"")</f>
        <v>1</v>
      </c>
      <c r="AA135" s="447" t="str">
        <f t="shared" si="5"/>
        <v>Extremo</v>
      </c>
      <c r="AB135" s="740" t="s">
        <v>84</v>
      </c>
      <c r="AC135" s="525" t="s">
        <v>2</v>
      </c>
      <c r="AD135" s="493" t="s">
        <v>2</v>
      </c>
      <c r="AE135" s="526" t="s">
        <v>5</v>
      </c>
      <c r="AF135" s="442" t="s">
        <v>252</v>
      </c>
      <c r="AG135" s="492" t="s">
        <v>2</v>
      </c>
      <c r="AH135" s="492" t="s">
        <v>2</v>
      </c>
      <c r="AI135" s="486" t="s">
        <v>2</v>
      </c>
      <c r="AJ135" s="486" t="s">
        <v>2</v>
      </c>
      <c r="AK135" s="486" t="s">
        <v>2</v>
      </c>
      <c r="AL135" s="486" t="s">
        <v>2</v>
      </c>
      <c r="AM135" s="486" t="s">
        <v>2</v>
      </c>
      <c r="AN135" s="486" t="s">
        <v>2</v>
      </c>
      <c r="AO135" s="486" t="s">
        <v>2</v>
      </c>
      <c r="AP135" s="532" t="s">
        <v>2</v>
      </c>
      <c r="AQ135" s="486" t="s">
        <v>2</v>
      </c>
      <c r="AR135" s="486" t="s">
        <v>2</v>
      </c>
      <c r="AS135" s="486" t="s">
        <v>2</v>
      </c>
      <c r="AT135" s="533" t="s">
        <v>2</v>
      </c>
      <c r="AU135" s="486" t="s">
        <v>2</v>
      </c>
      <c r="AV135" s="486" t="s">
        <v>2</v>
      </c>
      <c r="AW135" s="486" t="s">
        <v>2</v>
      </c>
      <c r="AX135" s="534" t="s">
        <v>2</v>
      </c>
      <c r="AY135" s="465"/>
      <c r="AZ135" s="465"/>
      <c r="BA135" s="466"/>
      <c r="BB135" s="466"/>
      <c r="BC135" s="466"/>
    </row>
    <row r="136" spans="1:55" ht="409.5">
      <c r="A136" s="724"/>
      <c r="B136" s="727"/>
      <c r="C136" s="730"/>
      <c r="D136" s="730"/>
      <c r="E136" s="730"/>
      <c r="F136" s="730"/>
      <c r="G136" s="730"/>
      <c r="H136" s="730"/>
      <c r="I136" s="730"/>
      <c r="J136" s="730"/>
      <c r="K136" s="730"/>
      <c r="L136" s="730"/>
      <c r="M136" s="455">
        <v>2</v>
      </c>
      <c r="N136" s="207" t="s">
        <v>248</v>
      </c>
      <c r="O136" s="455" t="str">
        <f t="shared" si="0"/>
        <v>Probabilidad</v>
      </c>
      <c r="P136" s="456" t="s">
        <v>89</v>
      </c>
      <c r="Q136" s="456" t="s">
        <v>80</v>
      </c>
      <c r="R136" s="251" t="str">
        <f t="shared" si="1"/>
        <v>40%</v>
      </c>
      <c r="S136" s="456" t="s">
        <v>81</v>
      </c>
      <c r="T136" s="456" t="s">
        <v>82</v>
      </c>
      <c r="U136" s="456" t="s">
        <v>83</v>
      </c>
      <c r="V136" s="457">
        <f>IFERROR(IF(AND(O135="Probabilidad",O136="Probabilidad"),(X135-(+X135*R136)),IF(O136="Probabilidad",(G135-(+G135*R136)),IF(O136="Impacto",X135,""))),"")</f>
        <v>0.252</v>
      </c>
      <c r="W136" s="458" t="str">
        <f t="shared" si="2"/>
        <v>Baja</v>
      </c>
      <c r="X136" s="251">
        <f t="shared" si="3"/>
        <v>0.252</v>
      </c>
      <c r="Y136" s="458" t="str">
        <f t="shared" si="4"/>
        <v>Catastrófico</v>
      </c>
      <c r="Z136" s="251">
        <f>IFERROR(IF(AND(O135="Impacto",O136="Impacto"),(Z135-(+Z135*R136)),IF(O136="Impacto",($K$129-(+$K$129*R136)),IF(O136="Probabilidad",Z135,""))),"")</f>
        <v>1</v>
      </c>
      <c r="AA136" s="458" t="str">
        <f t="shared" si="5"/>
        <v>Extremo</v>
      </c>
      <c r="AB136" s="730"/>
      <c r="AC136" s="183" t="s">
        <v>1503</v>
      </c>
      <c r="AD136" s="196">
        <v>0.5</v>
      </c>
      <c r="AE136" s="87" t="s">
        <v>1505</v>
      </c>
      <c r="AF136" s="455" t="s">
        <v>253</v>
      </c>
      <c r="AG136" s="495">
        <v>44562</v>
      </c>
      <c r="AH136" s="495">
        <v>44895</v>
      </c>
      <c r="AI136" s="530">
        <v>3</v>
      </c>
      <c r="AJ136" s="238" t="s">
        <v>1372</v>
      </c>
      <c r="AK136" s="91" t="s">
        <v>1373</v>
      </c>
      <c r="AL136" s="238" t="s">
        <v>1374</v>
      </c>
      <c r="AM136" s="248">
        <v>44683</v>
      </c>
      <c r="AN136" s="513" t="s">
        <v>1441</v>
      </c>
      <c r="AO136" s="238" t="s">
        <v>1564</v>
      </c>
      <c r="AP136" s="183" t="s">
        <v>1565</v>
      </c>
      <c r="AQ136" s="84" t="s">
        <v>1563</v>
      </c>
      <c r="AR136" s="250"/>
      <c r="AS136" s="497"/>
      <c r="AT136" s="238" t="s">
        <v>2692</v>
      </c>
      <c r="AU136" s="497" t="s">
        <v>2693</v>
      </c>
      <c r="AV136" s="653" t="s">
        <v>3002</v>
      </c>
      <c r="AW136" s="250"/>
      <c r="AX136" s="498"/>
      <c r="AY136" s="465"/>
      <c r="AZ136" s="466"/>
      <c r="BA136" s="466"/>
      <c r="BB136" s="466"/>
      <c r="BC136" s="466"/>
    </row>
    <row r="137" spans="1:55" ht="89.25">
      <c r="A137" s="724"/>
      <c r="B137" s="727"/>
      <c r="C137" s="730"/>
      <c r="D137" s="730"/>
      <c r="E137" s="730"/>
      <c r="F137" s="730"/>
      <c r="G137" s="730"/>
      <c r="H137" s="730"/>
      <c r="I137" s="730"/>
      <c r="J137" s="730"/>
      <c r="K137" s="730"/>
      <c r="L137" s="730"/>
      <c r="M137" s="455">
        <v>3</v>
      </c>
      <c r="N137" s="411" t="s">
        <v>250</v>
      </c>
      <c r="O137" s="455" t="str">
        <f t="shared" si="0"/>
        <v>Impacto</v>
      </c>
      <c r="P137" s="456" t="s">
        <v>92</v>
      </c>
      <c r="Q137" s="456" t="s">
        <v>80</v>
      </c>
      <c r="R137" s="251" t="str">
        <f t="shared" si="1"/>
        <v>25%</v>
      </c>
      <c r="S137" s="456" t="s">
        <v>81</v>
      </c>
      <c r="T137" s="456" t="s">
        <v>82</v>
      </c>
      <c r="U137" s="456" t="s">
        <v>83</v>
      </c>
      <c r="V137" s="457">
        <f>IFERROR(IF(AND(O136="Probabilidad",O137="Probabilidad"),(X136-(+X136*R137)),IF(O137="Probabilidad",(G135-(+G135*R137)),IF(O137="Impacto",X136,""))),"")</f>
        <v>0.252</v>
      </c>
      <c r="W137" s="458" t="str">
        <f t="shared" si="2"/>
        <v>Baja</v>
      </c>
      <c r="X137" s="251">
        <f t="shared" si="3"/>
        <v>0.252</v>
      </c>
      <c r="Y137" s="458" t="str">
        <f t="shared" si="4"/>
        <v>Mayor</v>
      </c>
      <c r="Z137" s="251">
        <f>IFERROR(IF(AND(O136="Impacto",O137="Impacto"),(Z136-(+Z136*R137)),IF(AND(O136="Probabilidad",O137="Impacto"),(Z135-(+Z135*R137)),IF(O137="Probabilidad",Z136,""))),"")</f>
        <v>0.75</v>
      </c>
      <c r="AA137" s="458" t="str">
        <f t="shared" si="5"/>
        <v>Alto</v>
      </c>
      <c r="AB137" s="730"/>
      <c r="AC137" s="528" t="s">
        <v>2</v>
      </c>
      <c r="AD137" s="482" t="s">
        <v>2</v>
      </c>
      <c r="AE137" s="529" t="s">
        <v>5</v>
      </c>
      <c r="AF137" s="455" t="s">
        <v>252</v>
      </c>
      <c r="AG137" s="495" t="s">
        <v>2</v>
      </c>
      <c r="AH137" s="495" t="s">
        <v>2</v>
      </c>
      <c r="AI137" s="480" t="s">
        <v>2</v>
      </c>
      <c r="AJ137" s="480" t="s">
        <v>2</v>
      </c>
      <c r="AK137" s="480" t="s">
        <v>2</v>
      </c>
      <c r="AL137" s="480" t="s">
        <v>2</v>
      </c>
      <c r="AM137" s="480" t="s">
        <v>2</v>
      </c>
      <c r="AN137" s="480" t="s">
        <v>2</v>
      </c>
      <c r="AO137" s="480" t="s">
        <v>2</v>
      </c>
      <c r="AP137" s="535" t="s">
        <v>2</v>
      </c>
      <c r="AQ137" s="480" t="s">
        <v>2</v>
      </c>
      <c r="AR137" s="480" t="s">
        <v>2</v>
      </c>
      <c r="AS137" s="480" t="s">
        <v>2</v>
      </c>
      <c r="AT137" s="213" t="s">
        <v>2</v>
      </c>
      <c r="AU137" s="480" t="s">
        <v>2</v>
      </c>
      <c r="AV137" s="480" t="s">
        <v>2</v>
      </c>
      <c r="AW137" s="480" t="s">
        <v>2</v>
      </c>
      <c r="AX137" s="536" t="s">
        <v>2</v>
      </c>
      <c r="AY137" s="465"/>
      <c r="AZ137" s="466"/>
      <c r="BA137" s="466"/>
      <c r="BB137" s="466"/>
      <c r="BC137" s="466"/>
    </row>
    <row r="138" spans="1:55">
      <c r="A138" s="724"/>
      <c r="B138" s="727"/>
      <c r="C138" s="730"/>
      <c r="D138" s="730"/>
      <c r="E138" s="730"/>
      <c r="F138" s="730"/>
      <c r="G138" s="730"/>
      <c r="H138" s="730"/>
      <c r="I138" s="730"/>
      <c r="J138" s="730"/>
      <c r="K138" s="730"/>
      <c r="L138" s="730"/>
      <c r="M138" s="455"/>
      <c r="N138" s="411"/>
      <c r="O138" s="455" t="str">
        <f t="shared" si="0"/>
        <v/>
      </c>
      <c r="P138" s="456"/>
      <c r="Q138" s="456"/>
      <c r="R138" s="251" t="str">
        <f t="shared" si="1"/>
        <v/>
      </c>
      <c r="S138" s="456"/>
      <c r="T138" s="456"/>
      <c r="U138" s="456"/>
      <c r="V138" s="457" t="str">
        <f>IFERROR(IF(AND(O137="Probabilidad",O138="Probabilidad"),(X137-(+X137*R138)),IF(O138="Probabilidad",(G135-(+G135*R138)),IF(O138="Impacto",X137,""))),"")</f>
        <v/>
      </c>
      <c r="W138" s="458" t="str">
        <f t="shared" si="2"/>
        <v/>
      </c>
      <c r="X138" s="251" t="str">
        <f t="shared" si="3"/>
        <v/>
      </c>
      <c r="Y138" s="458" t="str">
        <f t="shared" si="4"/>
        <v/>
      </c>
      <c r="Z138" s="251" t="str">
        <f>IFERROR(IF(AND(O137="Impacto",O138="Impacto"),(Z137-(+Z137*R138)),IF(AND(O137="Probabilidad",O138="Impacto"),(Z136-(+Z136*R138)),IF(O138="Probabilidad",Z137,""))),"")</f>
        <v/>
      </c>
      <c r="AA138" s="458" t="str">
        <f t="shared" si="5"/>
        <v/>
      </c>
      <c r="AB138" s="730"/>
      <c r="AC138" s="87"/>
      <c r="AD138" s="251"/>
      <c r="AE138" s="461"/>
      <c r="AF138" s="455"/>
      <c r="AG138" s="461"/>
      <c r="AH138" s="461"/>
      <c r="AI138" s="461"/>
      <c r="AJ138" s="211"/>
      <c r="AK138" s="86"/>
      <c r="AL138" s="84"/>
      <c r="AM138" s="250"/>
      <c r="AN138" s="497"/>
      <c r="AO138" s="211"/>
      <c r="AP138" s="183"/>
      <c r="AQ138" s="84"/>
      <c r="AR138" s="250"/>
      <c r="AS138" s="497"/>
      <c r="AT138" s="211"/>
      <c r="AU138" s="497"/>
      <c r="AV138" s="251"/>
      <c r="AW138" s="250"/>
      <c r="AX138" s="498"/>
      <c r="AY138" s="465"/>
      <c r="AZ138" s="466"/>
      <c r="BA138" s="466"/>
      <c r="BB138" s="466"/>
      <c r="BC138" s="466"/>
    </row>
    <row r="139" spans="1:55">
      <c r="A139" s="724"/>
      <c r="B139" s="727"/>
      <c r="C139" s="730"/>
      <c r="D139" s="730"/>
      <c r="E139" s="730"/>
      <c r="F139" s="730"/>
      <c r="G139" s="730"/>
      <c r="H139" s="730"/>
      <c r="I139" s="730"/>
      <c r="J139" s="730"/>
      <c r="K139" s="730"/>
      <c r="L139" s="730"/>
      <c r="M139" s="455"/>
      <c r="N139" s="411"/>
      <c r="O139" s="455" t="str">
        <f t="shared" si="0"/>
        <v/>
      </c>
      <c r="P139" s="456"/>
      <c r="Q139" s="456"/>
      <c r="R139" s="251" t="str">
        <f t="shared" si="1"/>
        <v/>
      </c>
      <c r="S139" s="456"/>
      <c r="T139" s="456"/>
      <c r="U139" s="456"/>
      <c r="V139" s="457" t="str">
        <f>IFERROR(IF(AND(O138="Probabilidad",O139="Probabilidad"),(X138-(+X138*R139)),IF(O139="Probabilidad",(G135-(+G135*R139)),IF(O139="Impacto",X138,""))),"")</f>
        <v/>
      </c>
      <c r="W139" s="458" t="str">
        <f t="shared" si="2"/>
        <v/>
      </c>
      <c r="X139" s="251" t="str">
        <f t="shared" si="3"/>
        <v/>
      </c>
      <c r="Y139" s="458" t="str">
        <f t="shared" si="4"/>
        <v/>
      </c>
      <c r="Z139" s="251" t="str">
        <f>IFERROR(IF(AND(O138="Impacto",O139="Impacto"),(Z138-(+Z138*R139)),IF(AND(O138="Probabilidad",O139="Impacto"),(Z137-(+Z137*R139)),IF(O139="Probabilidad",Z138,""))),"")</f>
        <v/>
      </c>
      <c r="AA139" s="458" t="str">
        <f t="shared" si="5"/>
        <v/>
      </c>
      <c r="AB139" s="730"/>
      <c r="AC139" s="87"/>
      <c r="AD139" s="251"/>
      <c r="AE139" s="461"/>
      <c r="AF139" s="455"/>
      <c r="AG139" s="461"/>
      <c r="AH139" s="461"/>
      <c r="AI139" s="461"/>
      <c r="AJ139" s="211"/>
      <c r="AK139" s="86"/>
      <c r="AL139" s="84"/>
      <c r="AM139" s="250"/>
      <c r="AN139" s="497"/>
      <c r="AO139" s="211"/>
      <c r="AP139" s="183"/>
      <c r="AQ139" s="84"/>
      <c r="AR139" s="250"/>
      <c r="AS139" s="497"/>
      <c r="AT139" s="211"/>
      <c r="AU139" s="497"/>
      <c r="AV139" s="251"/>
      <c r="AW139" s="250"/>
      <c r="AX139" s="498"/>
      <c r="AY139" s="465"/>
      <c r="AZ139" s="466"/>
      <c r="BA139" s="466"/>
      <c r="BB139" s="466"/>
      <c r="BC139" s="466"/>
    </row>
    <row r="140" spans="1:55" ht="13.5" thickBot="1">
      <c r="A140" s="725"/>
      <c r="B140" s="728"/>
      <c r="C140" s="731"/>
      <c r="D140" s="731"/>
      <c r="E140" s="731"/>
      <c r="F140" s="731"/>
      <c r="G140" s="731"/>
      <c r="H140" s="731"/>
      <c r="I140" s="731"/>
      <c r="J140" s="731"/>
      <c r="K140" s="731"/>
      <c r="L140" s="731"/>
      <c r="M140" s="467"/>
      <c r="N140" s="468"/>
      <c r="O140" s="467" t="str">
        <f t="shared" si="0"/>
        <v/>
      </c>
      <c r="P140" s="469"/>
      <c r="Q140" s="469"/>
      <c r="R140" s="470" t="str">
        <f t="shared" si="1"/>
        <v/>
      </c>
      <c r="S140" s="469"/>
      <c r="T140" s="469"/>
      <c r="U140" s="469"/>
      <c r="V140" s="471" t="str">
        <f>IFERROR(IF(AND(O139="Probabilidad",O140="Probabilidad"),(X139-(+X139*R140)),IF(O140="Probabilidad",(G135-(+G135*R140)),IF(O140="Impacto",X139,""))),"")</f>
        <v/>
      </c>
      <c r="W140" s="472" t="str">
        <f t="shared" si="2"/>
        <v/>
      </c>
      <c r="X140" s="470" t="str">
        <f t="shared" si="3"/>
        <v/>
      </c>
      <c r="Y140" s="472" t="str">
        <f t="shared" si="4"/>
        <v/>
      </c>
      <c r="Z140" s="470" t="str">
        <f>IFERROR(IF(AND(O139="Impacto",O140="Impacto"),(Z139-(+Z139*R140)),IF(AND(O139="Probabilidad",O140="Impacto"),(Z138-(+Z138*R140)),IF(O140="Probabilidad",Z139,""))),"")</f>
        <v/>
      </c>
      <c r="AA140" s="472" t="str">
        <f t="shared" si="5"/>
        <v/>
      </c>
      <c r="AB140" s="731"/>
      <c r="AC140" s="321"/>
      <c r="AD140" s="470"/>
      <c r="AE140" s="475"/>
      <c r="AF140" s="467"/>
      <c r="AG140" s="475"/>
      <c r="AH140" s="475"/>
      <c r="AI140" s="475"/>
      <c r="AJ140" s="286"/>
      <c r="AK140" s="287"/>
      <c r="AL140" s="288"/>
      <c r="AM140" s="499"/>
      <c r="AN140" s="500"/>
      <c r="AO140" s="286"/>
      <c r="AP140" s="320"/>
      <c r="AQ140" s="288"/>
      <c r="AR140" s="499"/>
      <c r="AS140" s="500"/>
      <c r="AT140" s="286"/>
      <c r="AU140" s="500"/>
      <c r="AV140" s="470"/>
      <c r="AW140" s="499"/>
      <c r="AX140" s="501"/>
      <c r="AY140" s="465"/>
      <c r="AZ140" s="466"/>
      <c r="BA140" s="466"/>
      <c r="BB140" s="466"/>
      <c r="BC140" s="466"/>
    </row>
    <row r="141" spans="1:55" ht="178.5">
      <c r="A141" s="746">
        <v>22</v>
      </c>
      <c r="B141" s="726" t="s">
        <v>22</v>
      </c>
      <c r="C141" s="745" t="s">
        <v>243</v>
      </c>
      <c r="D141" s="729" t="s">
        <v>244</v>
      </c>
      <c r="E141" s="729">
        <v>365</v>
      </c>
      <c r="F141" s="736" t="str">
        <f>IF(E141&lt;=0,"",IF(E141&lt;=2,"Muy Baja",IF(E141&lt;=24,"Baja",IF(E141&lt;=500,"Media",IF(E141&lt;=5000,"Alta","Muy Alta")))))</f>
        <v>Media</v>
      </c>
      <c r="G141" s="733">
        <f>IF(F141="","",IF(F141="Muy Baja",0.2,IF(F141="Baja",0.4,IF(F141="Media",0.6,IF(F141="Alta",0.8,IF(F141="Muy Alta",1,))))))</f>
        <v>0.6</v>
      </c>
      <c r="H141" s="733" t="s">
        <v>103</v>
      </c>
      <c r="I141" s="733" t="str">
        <f>IF(NOT(ISERROR(MATCH(H141,#REF!,0))),#REF!&amp;"Por favor no seleccionar los criterios de impacto(Afectación Económica o presupuestal y Pérdida Reputacional)",H141)</f>
        <v xml:space="preserve">     El riesgo afecta la imagen de la entidad a nivel nacional, con efecto publicitarios sostenible a nivel país</v>
      </c>
      <c r="J141" s="736" t="s">
        <v>348</v>
      </c>
      <c r="K141" s="733">
        <f>IF(J141="","",IF(J141="Leve",0.2,IF(J141="Menor",0.4,IF(J141="Moderado",0.6,IF(J141="Mayor",0.8,IF(J141="Catastrófico",1,))))))</f>
        <v>1</v>
      </c>
      <c r="L141" s="736" t="str">
        <f>IF(OR(AND(F141="Muy Baja",J141="Leve"),AND(F141="Muy Baja",J141="Menor"),AND(F141="Baja",J141="Leve")),"Bajo",IF(OR(AND(F141="Muy baja",J141="Moderado"),AND(F141="Baja",J141="Menor"),AND(F141="Baja",J141="Moderado"),AND(F141="Media",J141="Leve"),AND(F141="Media",J141="Menor"),AND(F141="Media",J141="Moderado"),AND(F141="Alta",J141="Leve"),AND(F141="Alta",J141="Menor")),"Moderado",IF(OR(AND(F141="Muy Baja",J141="Mayor"),AND(F141="Baja",J141="Mayor"),AND(F141="Media",J141="Mayor"),AND(F141="Alta",J141="Moderado"),AND(F141="Alta",J141="Mayor"),AND(F141="Muy Alta",J141="Leve"),AND(F141="Muy Alta",J141="Menor"),AND(F141="Muy Alta",J141="Moderado"),AND(F141="Muy Alta",J141="Mayor")),"Alto",IF(OR(AND(F141="Muy Baja",J141="Catastrófico"),AND(F141="Baja",J141="Catastrófico"),AND(F141="Media",J141="Catastrófico"),AND(F141="Alta",J141="Catastrófico"),AND(F141="Muy Alta",J141="Catastrófico")),"Extremo",""))))</f>
        <v>Extremo</v>
      </c>
      <c r="M141" s="442">
        <v>1</v>
      </c>
      <c r="N141" s="444" t="s">
        <v>245</v>
      </c>
      <c r="O141" s="442" t="str">
        <f t="shared" si="0"/>
        <v>Probabilidad</v>
      </c>
      <c r="P141" s="445" t="s">
        <v>79</v>
      </c>
      <c r="Q141" s="445" t="s">
        <v>80</v>
      </c>
      <c r="R141" s="443" t="str">
        <f t="shared" si="1"/>
        <v>30%</v>
      </c>
      <c r="S141" s="445" t="s">
        <v>81</v>
      </c>
      <c r="T141" s="445" t="s">
        <v>82</v>
      </c>
      <c r="U141" s="445" t="s">
        <v>83</v>
      </c>
      <c r="V141" s="446">
        <f>IFERROR(IF(O141="Probabilidad",(G141-(+G141*R141)),IF(O141="Impacto",G141,"")),"")</f>
        <v>0.42</v>
      </c>
      <c r="W141" s="447" t="str">
        <f t="shared" si="2"/>
        <v>Media</v>
      </c>
      <c r="X141" s="443">
        <f t="shared" si="3"/>
        <v>0.42</v>
      </c>
      <c r="Y141" s="447" t="str">
        <f t="shared" si="4"/>
        <v>Catastrófico</v>
      </c>
      <c r="Z141" s="443">
        <f>IFERROR(IF(O141="Impacto",(K141-(+K141*R141)),IF(O141="Probabilidad",K141,"")),"")</f>
        <v>1</v>
      </c>
      <c r="AA141" s="447" t="str">
        <f t="shared" si="5"/>
        <v>Extremo</v>
      </c>
      <c r="AB141" s="740" t="s">
        <v>84</v>
      </c>
      <c r="AC141" s="525" t="s">
        <v>2</v>
      </c>
      <c r="AD141" s="493" t="s">
        <v>2</v>
      </c>
      <c r="AE141" s="526" t="s">
        <v>5</v>
      </c>
      <c r="AF141" s="442" t="s">
        <v>252</v>
      </c>
      <c r="AG141" s="492" t="s">
        <v>2</v>
      </c>
      <c r="AH141" s="492" t="s">
        <v>2</v>
      </c>
      <c r="AI141" s="486" t="s">
        <v>2</v>
      </c>
      <c r="AJ141" s="486" t="s">
        <v>2</v>
      </c>
      <c r="AK141" s="486" t="s">
        <v>2</v>
      </c>
      <c r="AL141" s="486" t="s">
        <v>2</v>
      </c>
      <c r="AM141" s="486" t="s">
        <v>2</v>
      </c>
      <c r="AN141" s="486" t="s">
        <v>2</v>
      </c>
      <c r="AO141" s="486" t="s">
        <v>2</v>
      </c>
      <c r="AP141" s="532" t="s">
        <v>2</v>
      </c>
      <c r="AQ141" s="486" t="s">
        <v>2</v>
      </c>
      <c r="AR141" s="486" t="s">
        <v>2</v>
      </c>
      <c r="AS141" s="486" t="s">
        <v>2</v>
      </c>
      <c r="AT141" s="533" t="s">
        <v>2</v>
      </c>
      <c r="AU141" s="486" t="s">
        <v>2</v>
      </c>
      <c r="AV141" s="486" t="s">
        <v>2</v>
      </c>
      <c r="AW141" s="486" t="s">
        <v>2</v>
      </c>
      <c r="AX141" s="534" t="s">
        <v>2</v>
      </c>
      <c r="AY141" s="465"/>
      <c r="AZ141" s="465"/>
      <c r="BA141" s="466"/>
      <c r="BB141" s="466"/>
      <c r="BC141" s="466"/>
    </row>
    <row r="142" spans="1:55" ht="408" customHeight="1">
      <c r="A142" s="724"/>
      <c r="B142" s="727"/>
      <c r="C142" s="730"/>
      <c r="D142" s="730"/>
      <c r="E142" s="730"/>
      <c r="F142" s="730"/>
      <c r="G142" s="730"/>
      <c r="H142" s="730"/>
      <c r="I142" s="730"/>
      <c r="J142" s="730"/>
      <c r="K142" s="730"/>
      <c r="L142" s="730"/>
      <c r="M142" s="455">
        <v>2</v>
      </c>
      <c r="N142" s="207" t="s">
        <v>248</v>
      </c>
      <c r="O142" s="455" t="str">
        <f t="shared" si="0"/>
        <v>Probabilidad</v>
      </c>
      <c r="P142" s="456" t="s">
        <v>89</v>
      </c>
      <c r="Q142" s="456" t="s">
        <v>80</v>
      </c>
      <c r="R142" s="251" t="str">
        <f t="shared" si="1"/>
        <v>40%</v>
      </c>
      <c r="S142" s="456" t="s">
        <v>81</v>
      </c>
      <c r="T142" s="456" t="s">
        <v>82</v>
      </c>
      <c r="U142" s="456" t="s">
        <v>83</v>
      </c>
      <c r="V142" s="457">
        <f>IFERROR(IF(AND(O141="Probabilidad",O142="Probabilidad"),(X141-(+X141*R142)),IF(O142="Probabilidad",(G141-(+G141*R142)),IF(O142="Impacto",X141,""))),"")</f>
        <v>0.252</v>
      </c>
      <c r="W142" s="458" t="str">
        <f t="shared" si="2"/>
        <v>Baja</v>
      </c>
      <c r="X142" s="251">
        <f t="shared" si="3"/>
        <v>0.252</v>
      </c>
      <c r="Y142" s="458" t="str">
        <f t="shared" si="4"/>
        <v>Catastrófico</v>
      </c>
      <c r="Z142" s="251">
        <f>IFERROR(IF(AND(O141="Impacto",O142="Impacto"),(Z141-(+Z141*R142)),IF(O142="Impacto",($K$129-(+$K$129*R142)),IF(O142="Probabilidad",Z141,""))),"")</f>
        <v>1</v>
      </c>
      <c r="AA142" s="458" t="str">
        <f t="shared" si="5"/>
        <v>Extremo</v>
      </c>
      <c r="AB142" s="730"/>
      <c r="AC142" s="183" t="s">
        <v>1503</v>
      </c>
      <c r="AD142" s="196">
        <v>0.5</v>
      </c>
      <c r="AE142" s="87" t="s">
        <v>1505</v>
      </c>
      <c r="AF142" s="455" t="s">
        <v>254</v>
      </c>
      <c r="AG142" s="495">
        <v>44562</v>
      </c>
      <c r="AH142" s="495">
        <v>44895</v>
      </c>
      <c r="AI142" s="530">
        <v>3</v>
      </c>
      <c r="AJ142" s="84" t="s">
        <v>1375</v>
      </c>
      <c r="AK142" s="131" t="s">
        <v>1376</v>
      </c>
      <c r="AL142" s="84" t="s">
        <v>1377</v>
      </c>
      <c r="AM142" s="248">
        <v>44683</v>
      </c>
      <c r="AN142" s="513" t="s">
        <v>1441</v>
      </c>
      <c r="AO142" s="163" t="s">
        <v>1729</v>
      </c>
      <c r="AP142" s="183" t="s">
        <v>1730</v>
      </c>
      <c r="AQ142" s="87" t="s">
        <v>1731</v>
      </c>
      <c r="AR142" s="250"/>
      <c r="AS142" s="497"/>
      <c r="AT142" s="600" t="s">
        <v>2701</v>
      </c>
      <c r="AU142" s="599" t="s">
        <v>2703</v>
      </c>
      <c r="AV142" s="595" t="s">
        <v>2702</v>
      </c>
      <c r="AW142" s="250"/>
      <c r="AX142" s="498"/>
      <c r="AY142" s="465"/>
      <c r="AZ142" s="466"/>
      <c r="BA142" s="466"/>
      <c r="BB142" s="466"/>
      <c r="BC142" s="466"/>
    </row>
    <row r="143" spans="1:55" ht="89.25">
      <c r="A143" s="724"/>
      <c r="B143" s="727"/>
      <c r="C143" s="730"/>
      <c r="D143" s="730"/>
      <c r="E143" s="730"/>
      <c r="F143" s="730"/>
      <c r="G143" s="730"/>
      <c r="H143" s="730"/>
      <c r="I143" s="730"/>
      <c r="J143" s="730"/>
      <c r="K143" s="730"/>
      <c r="L143" s="730"/>
      <c r="M143" s="455">
        <v>3</v>
      </c>
      <c r="N143" s="411" t="s">
        <v>250</v>
      </c>
      <c r="O143" s="455" t="str">
        <f t="shared" si="0"/>
        <v>Impacto</v>
      </c>
      <c r="P143" s="456" t="s">
        <v>92</v>
      </c>
      <c r="Q143" s="456" t="s">
        <v>80</v>
      </c>
      <c r="R143" s="251" t="str">
        <f t="shared" si="1"/>
        <v>25%</v>
      </c>
      <c r="S143" s="456" t="s">
        <v>81</v>
      </c>
      <c r="T143" s="456" t="s">
        <v>82</v>
      </c>
      <c r="U143" s="456" t="s">
        <v>83</v>
      </c>
      <c r="V143" s="457">
        <f>IFERROR(IF(AND(O142="Probabilidad",O143="Probabilidad"),(X142-(+X142*R143)),IF(O143="Probabilidad",(G141-(+G141*R143)),IF(O143="Impacto",X142,""))),"")</f>
        <v>0.252</v>
      </c>
      <c r="W143" s="458" t="str">
        <f t="shared" si="2"/>
        <v>Baja</v>
      </c>
      <c r="X143" s="251">
        <f t="shared" si="3"/>
        <v>0.252</v>
      </c>
      <c r="Y143" s="458" t="str">
        <f t="shared" si="4"/>
        <v>Mayor</v>
      </c>
      <c r="Z143" s="251">
        <f>IFERROR(IF(AND(O142="Impacto",O143="Impacto"),(Z142-(+Z142*R143)),IF(AND(O142="Probabilidad",O143="Impacto"),(Z141-(+Z141*R143)),IF(O143="Probabilidad",Z142,""))),"")</f>
        <v>0.75</v>
      </c>
      <c r="AA143" s="458" t="str">
        <f t="shared" si="5"/>
        <v>Alto</v>
      </c>
      <c r="AB143" s="730"/>
      <c r="AC143" s="528" t="s">
        <v>2</v>
      </c>
      <c r="AD143" s="482" t="s">
        <v>2</v>
      </c>
      <c r="AE143" s="529" t="s">
        <v>5</v>
      </c>
      <c r="AF143" s="455" t="s">
        <v>252</v>
      </c>
      <c r="AG143" s="495" t="s">
        <v>2</v>
      </c>
      <c r="AH143" s="495" t="s">
        <v>2</v>
      </c>
      <c r="AI143" s="480" t="s">
        <v>2</v>
      </c>
      <c r="AJ143" s="480" t="s">
        <v>2</v>
      </c>
      <c r="AK143" s="480" t="s">
        <v>2</v>
      </c>
      <c r="AL143" s="480" t="s">
        <v>2</v>
      </c>
      <c r="AM143" s="480" t="s">
        <v>2</v>
      </c>
      <c r="AN143" s="480" t="s">
        <v>2</v>
      </c>
      <c r="AO143" s="480" t="s">
        <v>2</v>
      </c>
      <c r="AP143" s="535" t="s">
        <v>2</v>
      </c>
      <c r="AQ143" s="480" t="s">
        <v>2</v>
      </c>
      <c r="AR143" s="480" t="s">
        <v>2</v>
      </c>
      <c r="AS143" s="480" t="s">
        <v>2</v>
      </c>
      <c r="AT143" s="213" t="s">
        <v>2</v>
      </c>
      <c r="AU143" s="480" t="s">
        <v>2</v>
      </c>
      <c r="AV143" s="480" t="s">
        <v>2</v>
      </c>
      <c r="AW143" s="480" t="s">
        <v>2</v>
      </c>
      <c r="AX143" s="536" t="s">
        <v>2</v>
      </c>
      <c r="AY143" s="465"/>
      <c r="AZ143" s="466"/>
      <c r="BA143" s="466"/>
      <c r="BB143" s="466"/>
      <c r="BC143" s="466"/>
    </row>
    <row r="144" spans="1:55">
      <c r="A144" s="724"/>
      <c r="B144" s="727"/>
      <c r="C144" s="730"/>
      <c r="D144" s="730"/>
      <c r="E144" s="730"/>
      <c r="F144" s="730"/>
      <c r="G144" s="730"/>
      <c r="H144" s="730"/>
      <c r="I144" s="730"/>
      <c r="J144" s="730"/>
      <c r="K144" s="730"/>
      <c r="L144" s="730"/>
      <c r="M144" s="455"/>
      <c r="N144" s="411"/>
      <c r="O144" s="455" t="str">
        <f t="shared" si="0"/>
        <v/>
      </c>
      <c r="P144" s="456"/>
      <c r="Q144" s="456"/>
      <c r="R144" s="251" t="str">
        <f t="shared" si="1"/>
        <v/>
      </c>
      <c r="S144" s="456"/>
      <c r="T144" s="456"/>
      <c r="U144" s="456"/>
      <c r="V144" s="457" t="str">
        <f>IFERROR(IF(AND(O143="Probabilidad",O144="Probabilidad"),(X143-(+X143*R144)),IF(O144="Probabilidad",(G141-(+G141*R144)),IF(O144="Impacto",X143,""))),"")</f>
        <v/>
      </c>
      <c r="W144" s="458" t="str">
        <f t="shared" si="2"/>
        <v/>
      </c>
      <c r="X144" s="251" t="str">
        <f t="shared" si="3"/>
        <v/>
      </c>
      <c r="Y144" s="458" t="str">
        <f t="shared" si="4"/>
        <v/>
      </c>
      <c r="Z144" s="251" t="str">
        <f>IFERROR(IF(AND(O143="Impacto",O144="Impacto"),(Z143-(+Z143*R144)),IF(AND(O143="Probabilidad",O144="Impacto"),(Z142-(+Z142*R144)),IF(O144="Probabilidad",Z143,""))),"")</f>
        <v/>
      </c>
      <c r="AA144" s="458" t="str">
        <f t="shared" si="5"/>
        <v/>
      </c>
      <c r="AB144" s="730"/>
      <c r="AC144" s="87"/>
      <c r="AD144" s="251"/>
      <c r="AE144" s="461"/>
      <c r="AF144" s="455"/>
      <c r="AG144" s="461"/>
      <c r="AH144" s="461"/>
      <c r="AI144" s="461"/>
      <c r="AJ144" s="211"/>
      <c r="AK144" s="86"/>
      <c r="AL144" s="84"/>
      <c r="AM144" s="250"/>
      <c r="AN144" s="497"/>
      <c r="AO144" s="211"/>
      <c r="AP144" s="183"/>
      <c r="AQ144" s="84"/>
      <c r="AR144" s="250"/>
      <c r="AS144" s="497"/>
      <c r="AT144" s="211"/>
      <c r="AU144" s="497"/>
      <c r="AV144" s="251"/>
      <c r="AW144" s="250"/>
      <c r="AX144" s="498"/>
      <c r="AY144" s="465"/>
      <c r="AZ144" s="466"/>
      <c r="BA144" s="466"/>
      <c r="BB144" s="466"/>
      <c r="BC144" s="466"/>
    </row>
    <row r="145" spans="1:55">
      <c r="A145" s="724"/>
      <c r="B145" s="727"/>
      <c r="C145" s="730"/>
      <c r="D145" s="730"/>
      <c r="E145" s="730"/>
      <c r="F145" s="730"/>
      <c r="G145" s="730"/>
      <c r="H145" s="730"/>
      <c r="I145" s="730"/>
      <c r="J145" s="730"/>
      <c r="K145" s="730"/>
      <c r="L145" s="730"/>
      <c r="M145" s="455"/>
      <c r="N145" s="411"/>
      <c r="O145" s="455" t="str">
        <f t="shared" si="0"/>
        <v/>
      </c>
      <c r="P145" s="456"/>
      <c r="Q145" s="456"/>
      <c r="R145" s="251" t="str">
        <f t="shared" si="1"/>
        <v/>
      </c>
      <c r="S145" s="456"/>
      <c r="T145" s="456"/>
      <c r="U145" s="456"/>
      <c r="V145" s="457" t="str">
        <f>IFERROR(IF(AND(O144="Probabilidad",O145="Probabilidad"),(X144-(+X144*R145)),IF(O145="Probabilidad",(G141-(+G141*R145)),IF(O145="Impacto",X144,""))),"")</f>
        <v/>
      </c>
      <c r="W145" s="458" t="str">
        <f t="shared" si="2"/>
        <v/>
      </c>
      <c r="X145" s="251" t="str">
        <f t="shared" si="3"/>
        <v/>
      </c>
      <c r="Y145" s="458" t="str">
        <f t="shared" si="4"/>
        <v/>
      </c>
      <c r="Z145" s="251" t="str">
        <f>IFERROR(IF(AND(O144="Impacto",O145="Impacto"),(Z144-(+Z144*R145)),IF(AND(O144="Probabilidad",O145="Impacto"),(Z143-(+Z143*R145)),IF(O145="Probabilidad",Z144,""))),"")</f>
        <v/>
      </c>
      <c r="AA145" s="458" t="str">
        <f t="shared" si="5"/>
        <v/>
      </c>
      <c r="AB145" s="730"/>
      <c r="AC145" s="87"/>
      <c r="AD145" s="251"/>
      <c r="AE145" s="461"/>
      <c r="AF145" s="455"/>
      <c r="AG145" s="461"/>
      <c r="AH145" s="461"/>
      <c r="AI145" s="461"/>
      <c r="AJ145" s="211"/>
      <c r="AK145" s="86"/>
      <c r="AL145" s="84"/>
      <c r="AM145" s="250"/>
      <c r="AN145" s="497"/>
      <c r="AO145" s="211"/>
      <c r="AP145" s="183"/>
      <c r="AQ145" s="84"/>
      <c r="AR145" s="250"/>
      <c r="AS145" s="497"/>
      <c r="AT145" s="211"/>
      <c r="AU145" s="497"/>
      <c r="AV145" s="251"/>
      <c r="AW145" s="250"/>
      <c r="AX145" s="498"/>
      <c r="AY145" s="465"/>
      <c r="AZ145" s="466"/>
      <c r="BA145" s="466"/>
      <c r="BB145" s="466"/>
      <c r="BC145" s="466"/>
    </row>
    <row r="146" spans="1:55" ht="13.5" thickBot="1">
      <c r="A146" s="725"/>
      <c r="B146" s="728"/>
      <c r="C146" s="731"/>
      <c r="D146" s="731"/>
      <c r="E146" s="731"/>
      <c r="F146" s="731"/>
      <c r="G146" s="731"/>
      <c r="H146" s="731"/>
      <c r="I146" s="731"/>
      <c r="J146" s="731"/>
      <c r="K146" s="731"/>
      <c r="L146" s="731"/>
      <c r="M146" s="467"/>
      <c r="N146" s="468"/>
      <c r="O146" s="467" t="str">
        <f t="shared" si="0"/>
        <v/>
      </c>
      <c r="P146" s="469"/>
      <c r="Q146" s="469"/>
      <c r="R146" s="470" t="str">
        <f t="shared" si="1"/>
        <v/>
      </c>
      <c r="S146" s="469"/>
      <c r="T146" s="469"/>
      <c r="U146" s="469"/>
      <c r="V146" s="471" t="str">
        <f>IFERROR(IF(AND(O145="Probabilidad",O146="Probabilidad"),(X145-(+X145*R146)),IF(O146="Probabilidad",(G141-(+G141*R146)),IF(O146="Impacto",X145,""))),"")</f>
        <v/>
      </c>
      <c r="W146" s="472" t="str">
        <f t="shared" si="2"/>
        <v/>
      </c>
      <c r="X146" s="470" t="str">
        <f t="shared" si="3"/>
        <v/>
      </c>
      <c r="Y146" s="472" t="str">
        <f t="shared" si="4"/>
        <v/>
      </c>
      <c r="Z146" s="470" t="str">
        <f>IFERROR(IF(AND(O145="Impacto",O146="Impacto"),(Z145-(+Z145*R146)),IF(AND(O145="Probabilidad",O146="Impacto"),(Z144-(+Z144*R146)),IF(O146="Probabilidad",Z145,""))),"")</f>
        <v/>
      </c>
      <c r="AA146" s="472" t="str">
        <f t="shared" si="5"/>
        <v/>
      </c>
      <c r="AB146" s="731"/>
      <c r="AC146" s="321"/>
      <c r="AD146" s="470"/>
      <c r="AE146" s="475"/>
      <c r="AF146" s="467"/>
      <c r="AG146" s="475"/>
      <c r="AH146" s="475"/>
      <c r="AI146" s="475"/>
      <c r="AJ146" s="286"/>
      <c r="AK146" s="287"/>
      <c r="AL146" s="288"/>
      <c r="AM146" s="499"/>
      <c r="AN146" s="500"/>
      <c r="AO146" s="286"/>
      <c r="AP146" s="320"/>
      <c r="AQ146" s="288"/>
      <c r="AR146" s="499"/>
      <c r="AS146" s="500"/>
      <c r="AT146" s="286"/>
      <c r="AU146" s="500"/>
      <c r="AV146" s="470"/>
      <c r="AW146" s="499"/>
      <c r="AX146" s="501"/>
      <c r="AY146" s="465"/>
      <c r="AZ146" s="466"/>
      <c r="BA146" s="466"/>
      <c r="BB146" s="466"/>
      <c r="BC146" s="466"/>
    </row>
    <row r="147" spans="1:55" ht="178.5">
      <c r="A147" s="746">
        <v>22</v>
      </c>
      <c r="B147" s="726" t="s">
        <v>22</v>
      </c>
      <c r="C147" s="745" t="s">
        <v>243</v>
      </c>
      <c r="D147" s="729" t="s">
        <v>244</v>
      </c>
      <c r="E147" s="729">
        <v>365</v>
      </c>
      <c r="F147" s="736" t="str">
        <f>IF(E147&lt;=0,"",IF(E147&lt;=2,"Muy Baja",IF(E147&lt;=24,"Baja",IF(E147&lt;=500,"Media",IF(E147&lt;=5000,"Alta","Muy Alta")))))</f>
        <v>Media</v>
      </c>
      <c r="G147" s="733">
        <f>IF(F147="","",IF(F147="Muy Baja",0.2,IF(F147="Baja",0.4,IF(F147="Media",0.6,IF(F147="Alta",0.8,IF(F147="Muy Alta",1,))))))</f>
        <v>0.6</v>
      </c>
      <c r="H147" s="733" t="s">
        <v>103</v>
      </c>
      <c r="I147" s="733" t="str">
        <f>IF(NOT(ISERROR(MATCH(H147,#REF!,0))),#REF!&amp;"Por favor no seleccionar los criterios de impacto(Afectación Económica o presupuestal y Pérdida Reputacional)",H147)</f>
        <v xml:space="preserve">     El riesgo afecta la imagen de la entidad a nivel nacional, con efecto publicitarios sostenible a nivel país</v>
      </c>
      <c r="J147" s="736" t="s">
        <v>348</v>
      </c>
      <c r="K147" s="733">
        <f>IF(J147="","",IF(J147="Leve",0.2,IF(J147="Menor",0.4,IF(J147="Moderado",0.6,IF(J147="Mayor",0.8,IF(J147="Catastrófico",1,))))))</f>
        <v>1</v>
      </c>
      <c r="L147" s="736" t="str">
        <f>IF(OR(AND(F147="Muy Baja",J147="Leve"),AND(F147="Muy Baja",J147="Menor"),AND(F147="Baja",J147="Leve")),"Bajo",IF(OR(AND(F147="Muy baja",J147="Moderado"),AND(F147="Baja",J147="Menor"),AND(F147="Baja",J147="Moderado"),AND(F147="Media",J147="Leve"),AND(F147="Media",J147="Menor"),AND(F147="Media",J147="Moderado"),AND(F147="Alta",J147="Leve"),AND(F147="Alta",J147="Menor")),"Moderado",IF(OR(AND(F147="Muy Baja",J147="Mayor"),AND(F147="Baja",J147="Mayor"),AND(F147="Media",J147="Mayor"),AND(F147="Alta",J147="Moderado"),AND(F147="Alta",J147="Mayor"),AND(F147="Muy Alta",J147="Leve"),AND(F147="Muy Alta",J147="Menor"),AND(F147="Muy Alta",J147="Moderado"),AND(F147="Muy Alta",J147="Mayor")),"Alto",IF(OR(AND(F147="Muy Baja",J147="Catastrófico"),AND(F147="Baja",J147="Catastrófico"),AND(F147="Media",J147="Catastrófico"),AND(F147="Alta",J147="Catastrófico"),AND(F147="Muy Alta",J147="Catastrófico")),"Extremo",""))))</f>
        <v>Extremo</v>
      </c>
      <c r="M147" s="442">
        <v>1</v>
      </c>
      <c r="N147" s="444" t="s">
        <v>245</v>
      </c>
      <c r="O147" s="442" t="str">
        <f t="shared" si="0"/>
        <v>Probabilidad</v>
      </c>
      <c r="P147" s="445" t="s">
        <v>79</v>
      </c>
      <c r="Q147" s="445" t="s">
        <v>80</v>
      </c>
      <c r="R147" s="443" t="str">
        <f t="shared" si="1"/>
        <v>30%</v>
      </c>
      <c r="S147" s="445" t="s">
        <v>81</v>
      </c>
      <c r="T147" s="445" t="s">
        <v>82</v>
      </c>
      <c r="U147" s="445" t="s">
        <v>83</v>
      </c>
      <c r="V147" s="446">
        <f>IFERROR(IF(O147="Probabilidad",(G147-(+G147*R147)),IF(O147="Impacto",G147,"")),"")</f>
        <v>0.42</v>
      </c>
      <c r="W147" s="447" t="str">
        <f t="shared" si="2"/>
        <v>Media</v>
      </c>
      <c r="X147" s="443">
        <f t="shared" si="3"/>
        <v>0.42</v>
      </c>
      <c r="Y147" s="447" t="str">
        <f t="shared" si="4"/>
        <v>Catastrófico</v>
      </c>
      <c r="Z147" s="443">
        <f>IFERROR(IF(O147="Impacto",(K147-(+K147*R147)),IF(O147="Probabilidad",K147,"")),"")</f>
        <v>1</v>
      </c>
      <c r="AA147" s="447" t="str">
        <f t="shared" si="5"/>
        <v>Extremo</v>
      </c>
      <c r="AB147" s="740" t="s">
        <v>84</v>
      </c>
      <c r="AC147" s="525" t="s">
        <v>2</v>
      </c>
      <c r="AD147" s="493" t="s">
        <v>2</v>
      </c>
      <c r="AE147" s="526" t="s">
        <v>5</v>
      </c>
      <c r="AF147" s="442" t="s">
        <v>252</v>
      </c>
      <c r="AG147" s="492" t="s">
        <v>2</v>
      </c>
      <c r="AH147" s="492" t="s">
        <v>2</v>
      </c>
      <c r="AI147" s="486" t="s">
        <v>2</v>
      </c>
      <c r="AJ147" s="486" t="s">
        <v>2</v>
      </c>
      <c r="AK147" s="486" t="s">
        <v>2</v>
      </c>
      <c r="AL147" s="486" t="s">
        <v>2</v>
      </c>
      <c r="AM147" s="486" t="s">
        <v>2</v>
      </c>
      <c r="AN147" s="486" t="s">
        <v>2</v>
      </c>
      <c r="AO147" s="486" t="s">
        <v>2</v>
      </c>
      <c r="AP147" s="532" t="s">
        <v>2</v>
      </c>
      <c r="AQ147" s="486" t="s">
        <v>2</v>
      </c>
      <c r="AR147" s="486" t="s">
        <v>2</v>
      </c>
      <c r="AS147" s="486" t="s">
        <v>2</v>
      </c>
      <c r="AT147" s="533" t="s">
        <v>2</v>
      </c>
      <c r="AU147" s="486" t="s">
        <v>2</v>
      </c>
      <c r="AV147" s="486" t="s">
        <v>2</v>
      </c>
      <c r="AW147" s="486" t="s">
        <v>2</v>
      </c>
      <c r="AX147" s="534" t="s">
        <v>2</v>
      </c>
      <c r="AY147" s="465"/>
      <c r="AZ147" s="465"/>
      <c r="BA147" s="466"/>
      <c r="BB147" s="466"/>
      <c r="BC147" s="466"/>
    </row>
    <row r="148" spans="1:55" ht="409.5">
      <c r="A148" s="724"/>
      <c r="B148" s="727"/>
      <c r="C148" s="730"/>
      <c r="D148" s="730"/>
      <c r="E148" s="730"/>
      <c r="F148" s="730"/>
      <c r="G148" s="730"/>
      <c r="H148" s="730"/>
      <c r="I148" s="730"/>
      <c r="J148" s="730"/>
      <c r="K148" s="730"/>
      <c r="L148" s="730"/>
      <c r="M148" s="455">
        <v>2</v>
      </c>
      <c r="N148" s="207" t="s">
        <v>248</v>
      </c>
      <c r="O148" s="455" t="str">
        <f t="shared" si="0"/>
        <v>Probabilidad</v>
      </c>
      <c r="P148" s="456" t="s">
        <v>89</v>
      </c>
      <c r="Q148" s="456" t="s">
        <v>80</v>
      </c>
      <c r="R148" s="251" t="str">
        <f t="shared" si="1"/>
        <v>40%</v>
      </c>
      <c r="S148" s="456" t="s">
        <v>81</v>
      </c>
      <c r="T148" s="456" t="s">
        <v>82</v>
      </c>
      <c r="U148" s="456" t="s">
        <v>83</v>
      </c>
      <c r="V148" s="457">
        <f>IFERROR(IF(AND(O147="Probabilidad",O148="Probabilidad"),(X147-(+X147*R148)),IF(O148="Probabilidad",(G147-(+G147*R148)),IF(O148="Impacto",X147,""))),"")</f>
        <v>0.252</v>
      </c>
      <c r="W148" s="458" t="str">
        <f t="shared" si="2"/>
        <v>Baja</v>
      </c>
      <c r="X148" s="251">
        <f t="shared" si="3"/>
        <v>0.252</v>
      </c>
      <c r="Y148" s="458" t="str">
        <f t="shared" si="4"/>
        <v>Catastrófico</v>
      </c>
      <c r="Z148" s="251">
        <f>IFERROR(IF(AND(O147="Impacto",O148="Impacto"),(Z147-(+Z147*R148)),IF(O148="Impacto",($K$129-(+$K$129*R148)),IF(O148="Probabilidad",Z147,""))),"")</f>
        <v>1</v>
      </c>
      <c r="AA148" s="458" t="str">
        <f t="shared" si="5"/>
        <v>Extremo</v>
      </c>
      <c r="AB148" s="730"/>
      <c r="AC148" s="183" t="s">
        <v>1503</v>
      </c>
      <c r="AD148" s="196">
        <v>0.5</v>
      </c>
      <c r="AE148" s="87" t="s">
        <v>1505</v>
      </c>
      <c r="AF148" s="455" t="s">
        <v>255</v>
      </c>
      <c r="AG148" s="495">
        <v>44562</v>
      </c>
      <c r="AH148" s="495">
        <v>44895</v>
      </c>
      <c r="AI148" s="530">
        <v>3</v>
      </c>
      <c r="AJ148" s="163" t="s">
        <v>1025</v>
      </c>
      <c r="AK148" s="91" t="s">
        <v>1378</v>
      </c>
      <c r="AL148" s="84" t="s">
        <v>1024</v>
      </c>
      <c r="AM148" s="248">
        <v>44683</v>
      </c>
      <c r="AN148" s="513" t="s">
        <v>1441</v>
      </c>
      <c r="AO148" s="163" t="s">
        <v>1573</v>
      </c>
      <c r="AP148" s="183" t="s">
        <v>1679</v>
      </c>
      <c r="AQ148" s="128" t="s">
        <v>1680</v>
      </c>
      <c r="AR148" s="250"/>
      <c r="AS148" s="497"/>
      <c r="AT148" s="130" t="s">
        <v>2713</v>
      </c>
      <c r="AU148" s="596" t="s">
        <v>2719</v>
      </c>
      <c r="AV148" s="595" t="s">
        <v>2718</v>
      </c>
      <c r="AW148" s="250"/>
      <c r="AX148" s="498"/>
      <c r="AY148" s="465"/>
      <c r="AZ148" s="466"/>
      <c r="BA148" s="466"/>
      <c r="BB148" s="466"/>
      <c r="BC148" s="466"/>
    </row>
    <row r="149" spans="1:55" ht="89.25">
      <c r="A149" s="724"/>
      <c r="B149" s="727"/>
      <c r="C149" s="730"/>
      <c r="D149" s="730"/>
      <c r="E149" s="730"/>
      <c r="F149" s="730"/>
      <c r="G149" s="730"/>
      <c r="H149" s="730"/>
      <c r="I149" s="730"/>
      <c r="J149" s="730"/>
      <c r="K149" s="730"/>
      <c r="L149" s="730"/>
      <c r="M149" s="455">
        <v>3</v>
      </c>
      <c r="N149" s="411" t="s">
        <v>250</v>
      </c>
      <c r="O149" s="455" t="str">
        <f t="shared" si="0"/>
        <v>Impacto</v>
      </c>
      <c r="P149" s="456" t="s">
        <v>92</v>
      </c>
      <c r="Q149" s="456" t="s">
        <v>80</v>
      </c>
      <c r="R149" s="251" t="str">
        <f t="shared" si="1"/>
        <v>25%</v>
      </c>
      <c r="S149" s="456" t="s">
        <v>81</v>
      </c>
      <c r="T149" s="456" t="s">
        <v>82</v>
      </c>
      <c r="U149" s="456" t="s">
        <v>83</v>
      </c>
      <c r="V149" s="457">
        <f>IFERROR(IF(AND(O148="Probabilidad",O149="Probabilidad"),(X148-(+X148*R149)),IF(O149="Probabilidad",(G147-(+G147*R149)),IF(O149="Impacto",X148,""))),"")</f>
        <v>0.252</v>
      </c>
      <c r="W149" s="458" t="str">
        <f t="shared" si="2"/>
        <v>Baja</v>
      </c>
      <c r="X149" s="251">
        <f t="shared" si="3"/>
        <v>0.252</v>
      </c>
      <c r="Y149" s="458" t="str">
        <f t="shared" si="4"/>
        <v>Mayor</v>
      </c>
      <c r="Z149" s="251">
        <f>IFERROR(IF(AND(O148="Impacto",O149="Impacto"),(Z148-(+Z148*R149)),IF(AND(O148="Probabilidad",O149="Impacto"),(Z147-(+Z147*R149)),IF(O149="Probabilidad",Z148,""))),"")</f>
        <v>0.75</v>
      </c>
      <c r="AA149" s="458" t="str">
        <f t="shared" si="5"/>
        <v>Alto</v>
      </c>
      <c r="AB149" s="730"/>
      <c r="AC149" s="528" t="s">
        <v>2</v>
      </c>
      <c r="AD149" s="482" t="s">
        <v>2</v>
      </c>
      <c r="AE149" s="529" t="s">
        <v>5</v>
      </c>
      <c r="AF149" s="455" t="s">
        <v>252</v>
      </c>
      <c r="AG149" s="495" t="s">
        <v>2</v>
      </c>
      <c r="AH149" s="495" t="s">
        <v>2</v>
      </c>
      <c r="AI149" s="480" t="s">
        <v>2</v>
      </c>
      <c r="AJ149" s="480" t="s">
        <v>2</v>
      </c>
      <c r="AK149" s="480" t="s">
        <v>2</v>
      </c>
      <c r="AL149" s="480" t="s">
        <v>2</v>
      </c>
      <c r="AM149" s="480" t="s">
        <v>2</v>
      </c>
      <c r="AN149" s="480" t="s">
        <v>2</v>
      </c>
      <c r="AO149" s="480" t="s">
        <v>2</v>
      </c>
      <c r="AP149" s="535" t="s">
        <v>2</v>
      </c>
      <c r="AQ149" s="480" t="s">
        <v>2</v>
      </c>
      <c r="AR149" s="480" t="s">
        <v>2</v>
      </c>
      <c r="AS149" s="480" t="s">
        <v>2</v>
      </c>
      <c r="AT149" s="213" t="s">
        <v>2</v>
      </c>
      <c r="AU149" s="480" t="s">
        <v>2</v>
      </c>
      <c r="AV149" s="480" t="s">
        <v>2</v>
      </c>
      <c r="AW149" s="480" t="s">
        <v>2</v>
      </c>
      <c r="AX149" s="536" t="s">
        <v>2</v>
      </c>
      <c r="AY149" s="465"/>
      <c r="AZ149" s="466"/>
      <c r="BA149" s="466"/>
      <c r="BB149" s="466"/>
      <c r="BC149" s="466"/>
    </row>
    <row r="150" spans="1:55">
      <c r="A150" s="724"/>
      <c r="B150" s="727"/>
      <c r="C150" s="730"/>
      <c r="D150" s="730"/>
      <c r="E150" s="730"/>
      <c r="F150" s="730"/>
      <c r="G150" s="730"/>
      <c r="H150" s="730"/>
      <c r="I150" s="730"/>
      <c r="J150" s="730"/>
      <c r="K150" s="730"/>
      <c r="L150" s="730"/>
      <c r="M150" s="455"/>
      <c r="N150" s="411"/>
      <c r="O150" s="455" t="str">
        <f t="shared" si="0"/>
        <v/>
      </c>
      <c r="P150" s="456"/>
      <c r="Q150" s="456"/>
      <c r="R150" s="251" t="str">
        <f t="shared" si="1"/>
        <v/>
      </c>
      <c r="S150" s="456"/>
      <c r="T150" s="456"/>
      <c r="U150" s="456"/>
      <c r="V150" s="457" t="str">
        <f>IFERROR(IF(AND(O149="Probabilidad",O150="Probabilidad"),(X149-(+X149*R150)),IF(O150="Probabilidad",(G147-(+G147*R150)),IF(O150="Impacto",X149,""))),"")</f>
        <v/>
      </c>
      <c r="W150" s="458" t="str">
        <f t="shared" si="2"/>
        <v/>
      </c>
      <c r="X150" s="251" t="str">
        <f t="shared" si="3"/>
        <v/>
      </c>
      <c r="Y150" s="458" t="str">
        <f t="shared" si="4"/>
        <v/>
      </c>
      <c r="Z150" s="251" t="str">
        <f>IFERROR(IF(AND(O149="Impacto",O150="Impacto"),(Z149-(+Z149*R150)),IF(AND(O149="Probabilidad",O150="Impacto"),(Z148-(+Z148*R150)),IF(O150="Probabilidad",Z149,""))),"")</f>
        <v/>
      </c>
      <c r="AA150" s="458" t="str">
        <f t="shared" si="5"/>
        <v/>
      </c>
      <c r="AB150" s="730"/>
      <c r="AC150" s="87"/>
      <c r="AD150" s="251"/>
      <c r="AE150" s="461"/>
      <c r="AF150" s="455"/>
      <c r="AG150" s="461"/>
      <c r="AH150" s="461"/>
      <c r="AI150" s="461"/>
      <c r="AJ150" s="211"/>
      <c r="AK150" s="86"/>
      <c r="AL150" s="84"/>
      <c r="AM150" s="250"/>
      <c r="AN150" s="497"/>
      <c r="AO150" s="211"/>
      <c r="AP150" s="183"/>
      <c r="AQ150" s="84"/>
      <c r="AR150" s="250"/>
      <c r="AS150" s="497"/>
      <c r="AT150" s="211"/>
      <c r="AU150" s="497"/>
      <c r="AV150" s="251"/>
      <c r="AW150" s="250"/>
      <c r="AX150" s="498"/>
      <c r="AY150" s="465"/>
      <c r="AZ150" s="466"/>
      <c r="BA150" s="466"/>
      <c r="BB150" s="466"/>
      <c r="BC150" s="466"/>
    </row>
    <row r="151" spans="1:55">
      <c r="A151" s="724"/>
      <c r="B151" s="727"/>
      <c r="C151" s="730"/>
      <c r="D151" s="730"/>
      <c r="E151" s="730"/>
      <c r="F151" s="730"/>
      <c r="G151" s="730"/>
      <c r="H151" s="730"/>
      <c r="I151" s="730"/>
      <c r="J151" s="730"/>
      <c r="K151" s="730"/>
      <c r="L151" s="730"/>
      <c r="M151" s="455"/>
      <c r="N151" s="411"/>
      <c r="O151" s="455" t="str">
        <f t="shared" si="0"/>
        <v/>
      </c>
      <c r="P151" s="456"/>
      <c r="Q151" s="456"/>
      <c r="R151" s="251" t="str">
        <f t="shared" si="1"/>
        <v/>
      </c>
      <c r="S151" s="456"/>
      <c r="T151" s="456"/>
      <c r="U151" s="456"/>
      <c r="V151" s="457" t="str">
        <f>IFERROR(IF(AND(O150="Probabilidad",O151="Probabilidad"),(X150-(+X150*R151)),IF(O151="Probabilidad",(G147-(+G147*R151)),IF(O151="Impacto",X150,""))),"")</f>
        <v/>
      </c>
      <c r="W151" s="458" t="str">
        <f t="shared" si="2"/>
        <v/>
      </c>
      <c r="X151" s="251" t="str">
        <f t="shared" si="3"/>
        <v/>
      </c>
      <c r="Y151" s="458" t="str">
        <f t="shared" si="4"/>
        <v/>
      </c>
      <c r="Z151" s="251" t="str">
        <f>IFERROR(IF(AND(O150="Impacto",O151="Impacto"),(Z150-(+Z150*R151)),IF(AND(O150="Probabilidad",O151="Impacto"),(Z149-(+Z149*R151)),IF(O151="Probabilidad",Z150,""))),"")</f>
        <v/>
      </c>
      <c r="AA151" s="458" t="str">
        <f t="shared" si="5"/>
        <v/>
      </c>
      <c r="AB151" s="730"/>
      <c r="AC151" s="87"/>
      <c r="AD151" s="251"/>
      <c r="AE151" s="461"/>
      <c r="AF151" s="455"/>
      <c r="AG151" s="461"/>
      <c r="AH151" s="461"/>
      <c r="AI151" s="461"/>
      <c r="AJ151" s="211"/>
      <c r="AK151" s="86"/>
      <c r="AL151" s="84"/>
      <c r="AM151" s="250"/>
      <c r="AN151" s="497"/>
      <c r="AO151" s="211"/>
      <c r="AP151" s="183"/>
      <c r="AQ151" s="84"/>
      <c r="AR151" s="250"/>
      <c r="AS151" s="497"/>
      <c r="AT151" s="211"/>
      <c r="AU151" s="497"/>
      <c r="AV151" s="251"/>
      <c r="AW151" s="250"/>
      <c r="AX151" s="498"/>
      <c r="AY151" s="465"/>
      <c r="AZ151" s="466"/>
      <c r="BA151" s="466"/>
      <c r="BB151" s="466"/>
      <c r="BC151" s="466"/>
    </row>
    <row r="152" spans="1:55" ht="13.5" thickBot="1">
      <c r="A152" s="725"/>
      <c r="B152" s="728"/>
      <c r="C152" s="731"/>
      <c r="D152" s="731"/>
      <c r="E152" s="731"/>
      <c r="F152" s="731"/>
      <c r="G152" s="731"/>
      <c r="H152" s="731"/>
      <c r="I152" s="731"/>
      <c r="J152" s="731"/>
      <c r="K152" s="731"/>
      <c r="L152" s="731"/>
      <c r="M152" s="467"/>
      <c r="N152" s="468"/>
      <c r="O152" s="467" t="str">
        <f t="shared" si="0"/>
        <v/>
      </c>
      <c r="P152" s="469"/>
      <c r="Q152" s="469"/>
      <c r="R152" s="470" t="str">
        <f t="shared" si="1"/>
        <v/>
      </c>
      <c r="S152" s="469"/>
      <c r="T152" s="469"/>
      <c r="U152" s="469"/>
      <c r="V152" s="471" t="str">
        <f>IFERROR(IF(AND(O151="Probabilidad",O152="Probabilidad"),(X151-(+X151*R152)),IF(O152="Probabilidad",(G147-(+G147*R152)),IF(O152="Impacto",X151,""))),"")</f>
        <v/>
      </c>
      <c r="W152" s="472" t="str">
        <f t="shared" si="2"/>
        <v/>
      </c>
      <c r="X152" s="470" t="str">
        <f t="shared" si="3"/>
        <v/>
      </c>
      <c r="Y152" s="472" t="str">
        <f t="shared" si="4"/>
        <v/>
      </c>
      <c r="Z152" s="470" t="str">
        <f>IFERROR(IF(AND(O151="Impacto",O152="Impacto"),(Z151-(+Z151*R152)),IF(AND(O151="Probabilidad",O152="Impacto"),(Z150-(+Z150*R152)),IF(O152="Probabilidad",Z151,""))),"")</f>
        <v/>
      </c>
      <c r="AA152" s="472" t="str">
        <f t="shared" si="5"/>
        <v/>
      </c>
      <c r="AB152" s="731"/>
      <c r="AC152" s="321"/>
      <c r="AD152" s="470"/>
      <c r="AE152" s="475"/>
      <c r="AF152" s="467"/>
      <c r="AG152" s="475"/>
      <c r="AH152" s="475"/>
      <c r="AI152" s="475"/>
      <c r="AJ152" s="286"/>
      <c r="AK152" s="287"/>
      <c r="AL152" s="288"/>
      <c r="AM152" s="499"/>
      <c r="AN152" s="500"/>
      <c r="AO152" s="286"/>
      <c r="AP152" s="320"/>
      <c r="AQ152" s="288"/>
      <c r="AR152" s="499"/>
      <c r="AS152" s="500"/>
      <c r="AT152" s="286"/>
      <c r="AU152" s="500"/>
      <c r="AV152" s="470"/>
      <c r="AW152" s="499"/>
      <c r="AX152" s="501"/>
      <c r="AY152" s="465"/>
      <c r="AZ152" s="466"/>
      <c r="BA152" s="466"/>
      <c r="BB152" s="466"/>
      <c r="BC152" s="466"/>
    </row>
    <row r="153" spans="1:55" ht="178.5">
      <c r="A153" s="746">
        <v>22</v>
      </c>
      <c r="B153" s="726" t="s">
        <v>22</v>
      </c>
      <c r="C153" s="745" t="s">
        <v>243</v>
      </c>
      <c r="D153" s="729" t="s">
        <v>244</v>
      </c>
      <c r="E153" s="729">
        <v>365</v>
      </c>
      <c r="F153" s="736" t="str">
        <f>IF(E153&lt;=0,"",IF(E153&lt;=2,"Muy Baja",IF(E153&lt;=24,"Baja",IF(E153&lt;=500,"Media",IF(E153&lt;=5000,"Alta","Muy Alta")))))</f>
        <v>Media</v>
      </c>
      <c r="G153" s="733">
        <f>IF(F153="","",IF(F153="Muy Baja",0.2,IF(F153="Baja",0.4,IF(F153="Media",0.6,IF(F153="Alta",0.8,IF(F153="Muy Alta",1,))))))</f>
        <v>0.6</v>
      </c>
      <c r="H153" s="733" t="s">
        <v>103</v>
      </c>
      <c r="I153" s="733" t="str">
        <f>IF(NOT(ISERROR(MATCH(H153,#REF!,0))),#REF!&amp;"Por favor no seleccionar los criterios de impacto(Afectación Económica o presupuestal y Pérdida Reputacional)",H153)</f>
        <v xml:space="preserve">     El riesgo afecta la imagen de la entidad a nivel nacional, con efecto publicitarios sostenible a nivel país</v>
      </c>
      <c r="J153" s="736" t="s">
        <v>348</v>
      </c>
      <c r="K153" s="733">
        <f>IF(J153="","",IF(J153="Leve",0.2,IF(J153="Menor",0.4,IF(J153="Moderado",0.6,IF(J153="Mayor",0.8,IF(J153="Catastrófico",1,))))))</f>
        <v>1</v>
      </c>
      <c r="L153" s="736" t="str">
        <f>IF(OR(AND(F153="Muy Baja",J153="Leve"),AND(F153="Muy Baja",J153="Menor"),AND(F153="Baja",J153="Leve")),"Bajo",IF(OR(AND(F153="Muy baja",J153="Moderado"),AND(F153="Baja",J153="Menor"),AND(F153="Baja",J153="Moderado"),AND(F153="Media",J153="Leve"),AND(F153="Media",J153="Menor"),AND(F153="Media",J153="Moderado"),AND(F153="Alta",J153="Leve"),AND(F153="Alta",J153="Menor")),"Moderado",IF(OR(AND(F153="Muy Baja",J153="Mayor"),AND(F153="Baja",J153="Mayor"),AND(F153="Media",J153="Mayor"),AND(F153="Alta",J153="Moderado"),AND(F153="Alta",J153="Mayor"),AND(F153="Muy Alta",J153="Leve"),AND(F153="Muy Alta",J153="Menor"),AND(F153="Muy Alta",J153="Moderado"),AND(F153="Muy Alta",J153="Mayor")),"Alto",IF(OR(AND(F153="Muy Baja",J153="Catastrófico"),AND(F153="Baja",J153="Catastrófico"),AND(F153="Media",J153="Catastrófico"),AND(F153="Alta",J153="Catastrófico"),AND(F153="Muy Alta",J153="Catastrófico")),"Extremo",""))))</f>
        <v>Extremo</v>
      </c>
      <c r="M153" s="442">
        <v>1</v>
      </c>
      <c r="N153" s="444" t="s">
        <v>245</v>
      </c>
      <c r="O153" s="442" t="str">
        <f t="shared" si="0"/>
        <v>Probabilidad</v>
      </c>
      <c r="P153" s="445" t="s">
        <v>79</v>
      </c>
      <c r="Q153" s="445" t="s">
        <v>80</v>
      </c>
      <c r="R153" s="443" t="str">
        <f t="shared" si="1"/>
        <v>30%</v>
      </c>
      <c r="S153" s="445" t="s">
        <v>81</v>
      </c>
      <c r="T153" s="445" t="s">
        <v>82</v>
      </c>
      <c r="U153" s="445" t="s">
        <v>83</v>
      </c>
      <c r="V153" s="446">
        <f>IFERROR(IF(O153="Probabilidad",(G153-(+G153*R153)),IF(O153="Impacto",G153,"")),"")</f>
        <v>0.42</v>
      </c>
      <c r="W153" s="447" t="str">
        <f t="shared" si="2"/>
        <v>Media</v>
      </c>
      <c r="X153" s="443">
        <f t="shared" si="3"/>
        <v>0.42</v>
      </c>
      <c r="Y153" s="447" t="str">
        <f t="shared" si="4"/>
        <v>Catastrófico</v>
      </c>
      <c r="Z153" s="443">
        <f>IFERROR(IF(O153="Impacto",(K153-(+K153*R153)),IF(O153="Probabilidad",K153,"")),"")</f>
        <v>1</v>
      </c>
      <c r="AA153" s="447" t="str">
        <f t="shared" si="5"/>
        <v>Extremo</v>
      </c>
      <c r="AB153" s="740" t="s">
        <v>84</v>
      </c>
      <c r="AC153" s="525" t="s">
        <v>2</v>
      </c>
      <c r="AD153" s="493" t="s">
        <v>2</v>
      </c>
      <c r="AE153" s="526" t="s">
        <v>5</v>
      </c>
      <c r="AF153" s="442" t="s">
        <v>252</v>
      </c>
      <c r="AG153" s="492" t="s">
        <v>2</v>
      </c>
      <c r="AH153" s="492" t="s">
        <v>2</v>
      </c>
      <c r="AI153" s="486" t="s">
        <v>2</v>
      </c>
      <c r="AJ153" s="486" t="s">
        <v>2</v>
      </c>
      <c r="AK153" s="486" t="s">
        <v>2</v>
      </c>
      <c r="AL153" s="486" t="s">
        <v>2</v>
      </c>
      <c r="AM153" s="486" t="s">
        <v>2</v>
      </c>
      <c r="AN153" s="486" t="s">
        <v>2</v>
      </c>
      <c r="AO153" s="486" t="s">
        <v>2</v>
      </c>
      <c r="AP153" s="532" t="s">
        <v>2</v>
      </c>
      <c r="AQ153" s="486" t="s">
        <v>2</v>
      </c>
      <c r="AR153" s="486" t="s">
        <v>2</v>
      </c>
      <c r="AS153" s="486" t="s">
        <v>2</v>
      </c>
      <c r="AT153" s="533" t="s">
        <v>2</v>
      </c>
      <c r="AU153" s="486" t="s">
        <v>2</v>
      </c>
      <c r="AV153" s="486" t="s">
        <v>2</v>
      </c>
      <c r="AW153" s="486" t="s">
        <v>2</v>
      </c>
      <c r="AX153" s="534" t="s">
        <v>2</v>
      </c>
      <c r="AY153" s="465"/>
      <c r="AZ153" s="465"/>
      <c r="BA153" s="466"/>
      <c r="BB153" s="466"/>
      <c r="BC153" s="466"/>
    </row>
    <row r="154" spans="1:55" ht="409.5">
      <c r="A154" s="724"/>
      <c r="B154" s="727"/>
      <c r="C154" s="730"/>
      <c r="D154" s="730"/>
      <c r="E154" s="730"/>
      <c r="F154" s="730"/>
      <c r="G154" s="730"/>
      <c r="H154" s="730"/>
      <c r="I154" s="730"/>
      <c r="J154" s="730"/>
      <c r="K154" s="730"/>
      <c r="L154" s="730"/>
      <c r="M154" s="455">
        <v>2</v>
      </c>
      <c r="N154" s="207" t="s">
        <v>248</v>
      </c>
      <c r="O154" s="455" t="str">
        <f t="shared" si="0"/>
        <v>Probabilidad</v>
      </c>
      <c r="P154" s="456" t="s">
        <v>89</v>
      </c>
      <c r="Q154" s="456" t="s">
        <v>80</v>
      </c>
      <c r="R154" s="251" t="str">
        <f t="shared" si="1"/>
        <v>40%</v>
      </c>
      <c r="S154" s="456" t="s">
        <v>81</v>
      </c>
      <c r="T154" s="456" t="s">
        <v>82</v>
      </c>
      <c r="U154" s="456" t="s">
        <v>83</v>
      </c>
      <c r="V154" s="457">
        <f>IFERROR(IF(AND(O153="Probabilidad",O154="Probabilidad"),(X153-(+X153*R154)),IF(O154="Probabilidad",(G153-(+G153*R154)),IF(O154="Impacto",X153,""))),"")</f>
        <v>0.252</v>
      </c>
      <c r="W154" s="458" t="str">
        <f t="shared" si="2"/>
        <v>Baja</v>
      </c>
      <c r="X154" s="251">
        <f t="shared" si="3"/>
        <v>0.252</v>
      </c>
      <c r="Y154" s="458" t="str">
        <f t="shared" si="4"/>
        <v>Catastrófico</v>
      </c>
      <c r="Z154" s="251">
        <f>IFERROR(IF(AND(O153="Impacto",O154="Impacto"),(Z153-(+Z153*R154)),IF(O154="Impacto",($K$129-(+$K$129*R154)),IF(O154="Probabilidad",Z153,""))),"")</f>
        <v>1</v>
      </c>
      <c r="AA154" s="458" t="str">
        <f t="shared" si="5"/>
        <v>Extremo</v>
      </c>
      <c r="AB154" s="730"/>
      <c r="AC154" s="183" t="s">
        <v>1503</v>
      </c>
      <c r="AD154" s="196">
        <v>0.5</v>
      </c>
      <c r="AE154" s="87" t="s">
        <v>1505</v>
      </c>
      <c r="AF154" s="455" t="s">
        <v>256</v>
      </c>
      <c r="AG154" s="495">
        <v>44562</v>
      </c>
      <c r="AH154" s="495">
        <v>44895</v>
      </c>
      <c r="AI154" s="530">
        <v>3</v>
      </c>
      <c r="AJ154" s="163" t="s">
        <v>1026</v>
      </c>
      <c r="AK154" s="86" t="s">
        <v>1064</v>
      </c>
      <c r="AL154" s="84" t="s">
        <v>1063</v>
      </c>
      <c r="AM154" s="248">
        <v>44683</v>
      </c>
      <c r="AN154" s="489" t="s">
        <v>1442</v>
      </c>
      <c r="AO154" s="87" t="s">
        <v>1581</v>
      </c>
      <c r="AP154" s="183" t="s">
        <v>2960</v>
      </c>
      <c r="AQ154" s="128" t="s">
        <v>1681</v>
      </c>
      <c r="AR154" s="250"/>
      <c r="AS154" s="497"/>
      <c r="AT154" s="87" t="s">
        <v>2696</v>
      </c>
      <c r="AU154" s="596" t="s">
        <v>2697</v>
      </c>
      <c r="AV154" s="595" t="s">
        <v>2695</v>
      </c>
      <c r="AW154" s="250"/>
      <c r="AX154" s="498"/>
      <c r="AY154" s="465"/>
      <c r="AZ154" s="466"/>
      <c r="BA154" s="466"/>
      <c r="BB154" s="466"/>
      <c r="BC154" s="466"/>
    </row>
    <row r="155" spans="1:55" ht="89.25">
      <c r="A155" s="724"/>
      <c r="B155" s="727"/>
      <c r="C155" s="730"/>
      <c r="D155" s="730"/>
      <c r="E155" s="730"/>
      <c r="F155" s="730"/>
      <c r="G155" s="730"/>
      <c r="H155" s="730"/>
      <c r="I155" s="730"/>
      <c r="J155" s="730"/>
      <c r="K155" s="730"/>
      <c r="L155" s="730"/>
      <c r="M155" s="455">
        <v>3</v>
      </c>
      <c r="N155" s="411" t="s">
        <v>250</v>
      </c>
      <c r="O155" s="455" t="str">
        <f t="shared" si="0"/>
        <v>Impacto</v>
      </c>
      <c r="P155" s="456" t="s">
        <v>92</v>
      </c>
      <c r="Q155" s="456" t="s">
        <v>80</v>
      </c>
      <c r="R155" s="251" t="str">
        <f t="shared" si="1"/>
        <v>25%</v>
      </c>
      <c r="S155" s="456" t="s">
        <v>81</v>
      </c>
      <c r="T155" s="456" t="s">
        <v>82</v>
      </c>
      <c r="U155" s="456" t="s">
        <v>83</v>
      </c>
      <c r="V155" s="457">
        <f>IFERROR(IF(AND(O154="Probabilidad",O155="Probabilidad"),(X154-(+X154*R155)),IF(O155="Probabilidad",(G153-(+G153*R155)),IF(O155="Impacto",X154,""))),"")</f>
        <v>0.252</v>
      </c>
      <c r="W155" s="458" t="str">
        <f t="shared" si="2"/>
        <v>Baja</v>
      </c>
      <c r="X155" s="251">
        <f t="shared" si="3"/>
        <v>0.252</v>
      </c>
      <c r="Y155" s="458" t="str">
        <f t="shared" si="4"/>
        <v>Mayor</v>
      </c>
      <c r="Z155" s="251">
        <f>IFERROR(IF(AND(O154="Impacto",O155="Impacto"),(Z154-(+Z154*R155)),IF(AND(O154="Probabilidad",O155="Impacto"),(Z153-(+Z153*R155)),IF(O155="Probabilidad",Z154,""))),"")</f>
        <v>0.75</v>
      </c>
      <c r="AA155" s="458" t="str">
        <f t="shared" si="5"/>
        <v>Alto</v>
      </c>
      <c r="AB155" s="730"/>
      <c r="AC155" s="528" t="s">
        <v>2</v>
      </c>
      <c r="AD155" s="482" t="s">
        <v>2</v>
      </c>
      <c r="AE155" s="529" t="s">
        <v>5</v>
      </c>
      <c r="AF155" s="455" t="s">
        <v>252</v>
      </c>
      <c r="AG155" s="495" t="s">
        <v>2</v>
      </c>
      <c r="AH155" s="495" t="s">
        <v>2</v>
      </c>
      <c r="AI155" s="480" t="s">
        <v>2</v>
      </c>
      <c r="AJ155" s="480" t="s">
        <v>2</v>
      </c>
      <c r="AK155" s="480" t="s">
        <v>2</v>
      </c>
      <c r="AL155" s="480" t="s">
        <v>2</v>
      </c>
      <c r="AM155" s="480" t="s">
        <v>2</v>
      </c>
      <c r="AN155" s="480" t="s">
        <v>2</v>
      </c>
      <c r="AO155" s="480" t="s">
        <v>2</v>
      </c>
      <c r="AP155" s="535" t="s">
        <v>2</v>
      </c>
      <c r="AQ155" s="480" t="s">
        <v>2</v>
      </c>
      <c r="AR155" s="480" t="s">
        <v>2</v>
      </c>
      <c r="AS155" s="480" t="s">
        <v>2</v>
      </c>
      <c r="AT155" s="213" t="s">
        <v>2</v>
      </c>
      <c r="AU155" s="480" t="s">
        <v>2</v>
      </c>
      <c r="AV155" s="480" t="s">
        <v>2</v>
      </c>
      <c r="AW155" s="480" t="s">
        <v>2</v>
      </c>
      <c r="AX155" s="536" t="s">
        <v>2</v>
      </c>
      <c r="AY155" s="465"/>
      <c r="AZ155" s="466"/>
      <c r="BA155" s="466"/>
      <c r="BB155" s="466"/>
      <c r="BC155" s="466"/>
    </row>
    <row r="156" spans="1:55">
      <c r="A156" s="724"/>
      <c r="B156" s="727"/>
      <c r="C156" s="730"/>
      <c r="D156" s="730"/>
      <c r="E156" s="730"/>
      <c r="F156" s="730"/>
      <c r="G156" s="730"/>
      <c r="H156" s="730"/>
      <c r="I156" s="730"/>
      <c r="J156" s="730"/>
      <c r="K156" s="730"/>
      <c r="L156" s="730"/>
      <c r="M156" s="455"/>
      <c r="N156" s="411"/>
      <c r="O156" s="455" t="str">
        <f t="shared" si="0"/>
        <v/>
      </c>
      <c r="P156" s="456"/>
      <c r="Q156" s="456"/>
      <c r="R156" s="251" t="str">
        <f t="shared" si="1"/>
        <v/>
      </c>
      <c r="S156" s="456"/>
      <c r="T156" s="456"/>
      <c r="U156" s="456"/>
      <c r="V156" s="457" t="str">
        <f>IFERROR(IF(AND(O155="Probabilidad",O156="Probabilidad"),(X155-(+X155*R156)),IF(O156="Probabilidad",(G153-(+G153*R156)),IF(O156="Impacto",X155,""))),"")</f>
        <v/>
      </c>
      <c r="W156" s="458" t="str">
        <f t="shared" si="2"/>
        <v/>
      </c>
      <c r="X156" s="251" t="str">
        <f t="shared" si="3"/>
        <v/>
      </c>
      <c r="Y156" s="458" t="str">
        <f t="shared" si="4"/>
        <v/>
      </c>
      <c r="Z156" s="251" t="str">
        <f>IFERROR(IF(AND(O155="Impacto",O156="Impacto"),(Z155-(+Z155*R156)),IF(AND(O155="Probabilidad",O156="Impacto"),(Z154-(+Z154*R156)),IF(O156="Probabilidad",Z155,""))),"")</f>
        <v/>
      </c>
      <c r="AA156" s="458" t="str">
        <f t="shared" si="5"/>
        <v/>
      </c>
      <c r="AB156" s="730"/>
      <c r="AC156" s="87"/>
      <c r="AD156" s="251"/>
      <c r="AE156" s="461"/>
      <c r="AF156" s="455"/>
      <c r="AG156" s="461"/>
      <c r="AH156" s="461"/>
      <c r="AI156" s="461"/>
      <c r="AJ156" s="211"/>
      <c r="AK156" s="86"/>
      <c r="AL156" s="84"/>
      <c r="AM156" s="250"/>
      <c r="AN156" s="497"/>
      <c r="AO156" s="211"/>
      <c r="AP156" s="183"/>
      <c r="AQ156" s="84"/>
      <c r="AR156" s="250"/>
      <c r="AS156" s="497"/>
      <c r="AT156" s="211"/>
      <c r="AU156" s="497"/>
      <c r="AV156" s="251"/>
      <c r="AW156" s="250"/>
      <c r="AX156" s="498"/>
      <c r="AY156" s="465"/>
      <c r="AZ156" s="466"/>
      <c r="BA156" s="466"/>
      <c r="BB156" s="466"/>
      <c r="BC156" s="466"/>
    </row>
    <row r="157" spans="1:55">
      <c r="A157" s="724"/>
      <c r="B157" s="727"/>
      <c r="C157" s="730"/>
      <c r="D157" s="730"/>
      <c r="E157" s="730"/>
      <c r="F157" s="730"/>
      <c r="G157" s="730"/>
      <c r="H157" s="730"/>
      <c r="I157" s="730"/>
      <c r="J157" s="730"/>
      <c r="K157" s="730"/>
      <c r="L157" s="730"/>
      <c r="M157" s="455"/>
      <c r="N157" s="411"/>
      <c r="O157" s="455" t="str">
        <f t="shared" si="0"/>
        <v/>
      </c>
      <c r="P157" s="456"/>
      <c r="Q157" s="456"/>
      <c r="R157" s="251" t="str">
        <f t="shared" si="1"/>
        <v/>
      </c>
      <c r="S157" s="456"/>
      <c r="T157" s="456"/>
      <c r="U157" s="456"/>
      <c r="V157" s="457" t="str">
        <f>IFERROR(IF(AND(O156="Probabilidad",O157="Probabilidad"),(X156-(+X156*R157)),IF(O157="Probabilidad",(G153-(+G153*R157)),IF(O157="Impacto",X156,""))),"")</f>
        <v/>
      </c>
      <c r="W157" s="458" t="str">
        <f t="shared" si="2"/>
        <v/>
      </c>
      <c r="X157" s="251" t="str">
        <f t="shared" si="3"/>
        <v/>
      </c>
      <c r="Y157" s="458" t="str">
        <f t="shared" si="4"/>
        <v/>
      </c>
      <c r="Z157" s="251" t="str">
        <f>IFERROR(IF(AND(O156="Impacto",O157="Impacto"),(Z156-(+Z156*R157)),IF(AND(O156="Probabilidad",O157="Impacto"),(Z155-(+Z155*R157)),IF(O157="Probabilidad",Z156,""))),"")</f>
        <v/>
      </c>
      <c r="AA157" s="458" t="str">
        <f t="shared" si="5"/>
        <v/>
      </c>
      <c r="AB157" s="730"/>
      <c r="AC157" s="87"/>
      <c r="AD157" s="251"/>
      <c r="AE157" s="461"/>
      <c r="AF157" s="455"/>
      <c r="AG157" s="461"/>
      <c r="AH157" s="461"/>
      <c r="AI157" s="461"/>
      <c r="AJ157" s="211"/>
      <c r="AK157" s="86"/>
      <c r="AL157" s="84"/>
      <c r="AM157" s="250"/>
      <c r="AN157" s="497"/>
      <c r="AO157" s="211"/>
      <c r="AP157" s="183"/>
      <c r="AQ157" s="84"/>
      <c r="AR157" s="250"/>
      <c r="AS157" s="497"/>
      <c r="AT157" s="211"/>
      <c r="AU157" s="497"/>
      <c r="AV157" s="251"/>
      <c r="AW157" s="250"/>
      <c r="AX157" s="498"/>
      <c r="AY157" s="465"/>
      <c r="AZ157" s="466"/>
      <c r="BA157" s="466"/>
      <c r="BB157" s="466"/>
      <c r="BC157" s="466"/>
    </row>
    <row r="158" spans="1:55" ht="13.5" thickBot="1">
      <c r="A158" s="725"/>
      <c r="B158" s="728"/>
      <c r="C158" s="731"/>
      <c r="D158" s="731"/>
      <c r="E158" s="731"/>
      <c r="F158" s="731"/>
      <c r="G158" s="731"/>
      <c r="H158" s="731"/>
      <c r="I158" s="731"/>
      <c r="J158" s="731"/>
      <c r="K158" s="731"/>
      <c r="L158" s="731"/>
      <c r="M158" s="467"/>
      <c r="N158" s="468"/>
      <c r="O158" s="467" t="str">
        <f t="shared" si="0"/>
        <v/>
      </c>
      <c r="P158" s="469"/>
      <c r="Q158" s="469"/>
      <c r="R158" s="470" t="str">
        <f t="shared" si="1"/>
        <v/>
      </c>
      <c r="S158" s="469"/>
      <c r="T158" s="469"/>
      <c r="U158" s="469"/>
      <c r="V158" s="471" t="str">
        <f>IFERROR(IF(AND(O157="Probabilidad",O158="Probabilidad"),(X157-(+X157*R158)),IF(O158="Probabilidad",(G153-(+G153*R158)),IF(O158="Impacto",X157,""))),"")</f>
        <v/>
      </c>
      <c r="W158" s="472" t="str">
        <f t="shared" si="2"/>
        <v/>
      </c>
      <c r="X158" s="470" t="str">
        <f t="shared" si="3"/>
        <v/>
      </c>
      <c r="Y158" s="472" t="str">
        <f t="shared" si="4"/>
        <v/>
      </c>
      <c r="Z158" s="470" t="str">
        <f>IFERROR(IF(AND(O157="Impacto",O158="Impacto"),(Z157-(+Z157*R158)),IF(AND(O157="Probabilidad",O158="Impacto"),(Z156-(+Z156*R158)),IF(O158="Probabilidad",Z157,""))),"")</f>
        <v/>
      </c>
      <c r="AA158" s="472" t="str">
        <f t="shared" si="5"/>
        <v/>
      </c>
      <c r="AB158" s="731"/>
      <c r="AC158" s="321"/>
      <c r="AD158" s="470"/>
      <c r="AE158" s="475"/>
      <c r="AF158" s="467"/>
      <c r="AG158" s="475"/>
      <c r="AH158" s="475"/>
      <c r="AI158" s="475"/>
      <c r="AJ158" s="286"/>
      <c r="AK158" s="287"/>
      <c r="AL158" s="288"/>
      <c r="AM158" s="499"/>
      <c r="AN158" s="500"/>
      <c r="AO158" s="286"/>
      <c r="AP158" s="320"/>
      <c r="AQ158" s="288"/>
      <c r="AR158" s="499"/>
      <c r="AS158" s="500"/>
      <c r="AT158" s="286"/>
      <c r="AU158" s="500"/>
      <c r="AV158" s="470"/>
      <c r="AW158" s="499"/>
      <c r="AX158" s="501"/>
      <c r="AY158" s="465"/>
      <c r="AZ158" s="466"/>
      <c r="BA158" s="466"/>
      <c r="BB158" s="466"/>
      <c r="BC158" s="466"/>
    </row>
    <row r="159" spans="1:55" ht="178.5">
      <c r="A159" s="746">
        <v>22</v>
      </c>
      <c r="B159" s="726" t="s">
        <v>22</v>
      </c>
      <c r="C159" s="745" t="s">
        <v>243</v>
      </c>
      <c r="D159" s="729" t="s">
        <v>244</v>
      </c>
      <c r="E159" s="729">
        <v>365</v>
      </c>
      <c r="F159" s="736" t="str">
        <f>IF(E159&lt;=0,"",IF(E159&lt;=2,"Muy Baja",IF(E159&lt;=24,"Baja",IF(E159&lt;=500,"Media",IF(E159&lt;=5000,"Alta","Muy Alta")))))</f>
        <v>Media</v>
      </c>
      <c r="G159" s="733">
        <f>IF(F159="","",IF(F159="Muy Baja",0.2,IF(F159="Baja",0.4,IF(F159="Media",0.6,IF(F159="Alta",0.8,IF(F159="Muy Alta",1,))))))</f>
        <v>0.6</v>
      </c>
      <c r="H159" s="733" t="s">
        <v>103</v>
      </c>
      <c r="I159" s="733" t="str">
        <f>IF(NOT(ISERROR(MATCH(H159,#REF!,0))),#REF!&amp;"Por favor no seleccionar los criterios de impacto(Afectación Económica o presupuestal y Pérdida Reputacional)",H159)</f>
        <v xml:space="preserve">     El riesgo afecta la imagen de la entidad a nivel nacional, con efecto publicitarios sostenible a nivel país</v>
      </c>
      <c r="J159" s="736" t="s">
        <v>348</v>
      </c>
      <c r="K159" s="733">
        <f>IF(J159="","",IF(J159="Leve",0.2,IF(J159="Menor",0.4,IF(J159="Moderado",0.6,IF(J159="Mayor",0.8,IF(J159="Catastrófico",1,))))))</f>
        <v>1</v>
      </c>
      <c r="L159" s="736" t="str">
        <f>IF(OR(AND(F159="Muy Baja",J159="Leve"),AND(F159="Muy Baja",J159="Menor"),AND(F159="Baja",J159="Leve")),"Bajo",IF(OR(AND(F159="Muy baja",J159="Moderado"),AND(F159="Baja",J159="Menor"),AND(F159="Baja",J159="Moderado"),AND(F159="Media",J159="Leve"),AND(F159="Media",J159="Menor"),AND(F159="Media",J159="Moderado"),AND(F159="Alta",J159="Leve"),AND(F159="Alta",J159="Menor")),"Moderado",IF(OR(AND(F159="Muy Baja",J159="Mayor"),AND(F159="Baja",J159="Mayor"),AND(F159="Media",J159="Mayor"),AND(F159="Alta",J159="Moderado"),AND(F159="Alta",J159="Mayor"),AND(F159="Muy Alta",J159="Leve"),AND(F159="Muy Alta",J159="Menor"),AND(F159="Muy Alta",J159="Moderado"),AND(F159="Muy Alta",J159="Mayor")),"Alto",IF(OR(AND(F159="Muy Baja",J159="Catastrófico"),AND(F159="Baja",J159="Catastrófico"),AND(F159="Media",J159="Catastrófico"),AND(F159="Alta",J159="Catastrófico"),AND(F159="Muy Alta",J159="Catastrófico")),"Extremo",""))))</f>
        <v>Extremo</v>
      </c>
      <c r="M159" s="442">
        <v>1</v>
      </c>
      <c r="N159" s="444" t="s">
        <v>245</v>
      </c>
      <c r="O159" s="442" t="str">
        <f t="shared" si="0"/>
        <v>Probabilidad</v>
      </c>
      <c r="P159" s="445" t="s">
        <v>79</v>
      </c>
      <c r="Q159" s="445" t="s">
        <v>80</v>
      </c>
      <c r="R159" s="443" t="str">
        <f t="shared" si="1"/>
        <v>30%</v>
      </c>
      <c r="S159" s="445" t="s">
        <v>81</v>
      </c>
      <c r="T159" s="445" t="s">
        <v>82</v>
      </c>
      <c r="U159" s="445" t="s">
        <v>83</v>
      </c>
      <c r="V159" s="446">
        <f>IFERROR(IF(O159="Probabilidad",(G159-(+G159*R159)),IF(O159="Impacto",G159,"")),"")</f>
        <v>0.42</v>
      </c>
      <c r="W159" s="447" t="str">
        <f t="shared" si="2"/>
        <v>Media</v>
      </c>
      <c r="X159" s="443">
        <f t="shared" si="3"/>
        <v>0.42</v>
      </c>
      <c r="Y159" s="447" t="str">
        <f t="shared" si="4"/>
        <v>Catastrófico</v>
      </c>
      <c r="Z159" s="443">
        <f>IFERROR(IF(O159="Impacto",(K159-(+K159*R159)),IF(O159="Probabilidad",K159,"")),"")</f>
        <v>1</v>
      </c>
      <c r="AA159" s="447" t="str">
        <f t="shared" si="5"/>
        <v>Extremo</v>
      </c>
      <c r="AB159" s="740" t="s">
        <v>84</v>
      </c>
      <c r="AC159" s="525" t="s">
        <v>2</v>
      </c>
      <c r="AD159" s="493" t="s">
        <v>2</v>
      </c>
      <c r="AE159" s="526" t="s">
        <v>5</v>
      </c>
      <c r="AF159" s="442" t="s">
        <v>252</v>
      </c>
      <c r="AG159" s="492" t="s">
        <v>2</v>
      </c>
      <c r="AH159" s="492" t="s">
        <v>2</v>
      </c>
      <c r="AI159" s="486" t="s">
        <v>2</v>
      </c>
      <c r="AJ159" s="486" t="s">
        <v>2</v>
      </c>
      <c r="AK159" s="486" t="s">
        <v>2</v>
      </c>
      <c r="AL159" s="486" t="s">
        <v>2</v>
      </c>
      <c r="AM159" s="486" t="s">
        <v>2</v>
      </c>
      <c r="AN159" s="486" t="s">
        <v>2</v>
      </c>
      <c r="AO159" s="486" t="s">
        <v>2</v>
      </c>
      <c r="AP159" s="532" t="s">
        <v>2</v>
      </c>
      <c r="AQ159" s="486" t="s">
        <v>2</v>
      </c>
      <c r="AR159" s="486" t="s">
        <v>2</v>
      </c>
      <c r="AS159" s="486" t="s">
        <v>2</v>
      </c>
      <c r="AT159" s="533" t="s">
        <v>2</v>
      </c>
      <c r="AU159" s="486" t="s">
        <v>2</v>
      </c>
      <c r="AV159" s="486" t="s">
        <v>2</v>
      </c>
      <c r="AW159" s="486" t="s">
        <v>2</v>
      </c>
      <c r="AX159" s="534" t="s">
        <v>2</v>
      </c>
      <c r="AY159" s="465"/>
      <c r="AZ159" s="465"/>
      <c r="BA159" s="466"/>
      <c r="BB159" s="466"/>
      <c r="BC159" s="466"/>
    </row>
    <row r="160" spans="1:55" ht="409.5">
      <c r="A160" s="724"/>
      <c r="B160" s="727"/>
      <c r="C160" s="730"/>
      <c r="D160" s="730"/>
      <c r="E160" s="730"/>
      <c r="F160" s="730"/>
      <c r="G160" s="730"/>
      <c r="H160" s="730"/>
      <c r="I160" s="730"/>
      <c r="J160" s="730"/>
      <c r="K160" s="730"/>
      <c r="L160" s="730"/>
      <c r="M160" s="455">
        <v>2</v>
      </c>
      <c r="N160" s="207" t="s">
        <v>248</v>
      </c>
      <c r="O160" s="455" t="str">
        <f t="shared" si="0"/>
        <v>Probabilidad</v>
      </c>
      <c r="P160" s="456" t="s">
        <v>89</v>
      </c>
      <c r="Q160" s="456" t="s">
        <v>80</v>
      </c>
      <c r="R160" s="251" t="str">
        <f t="shared" si="1"/>
        <v>40%</v>
      </c>
      <c r="S160" s="456" t="s">
        <v>81</v>
      </c>
      <c r="T160" s="456" t="s">
        <v>82</v>
      </c>
      <c r="U160" s="456" t="s">
        <v>83</v>
      </c>
      <c r="V160" s="457">
        <f>IFERROR(IF(AND(O159="Probabilidad",O160="Probabilidad"),(X159-(+X159*R160)),IF(O160="Probabilidad",(G159-(+G159*R160)),IF(O160="Impacto",X159,""))),"")</f>
        <v>0.252</v>
      </c>
      <c r="W160" s="458" t="str">
        <f t="shared" si="2"/>
        <v>Baja</v>
      </c>
      <c r="X160" s="251">
        <f t="shared" si="3"/>
        <v>0.252</v>
      </c>
      <c r="Y160" s="458" t="str">
        <f t="shared" si="4"/>
        <v>Catastrófico</v>
      </c>
      <c r="Z160" s="251">
        <f>IFERROR(IF(AND(O159="Impacto",O160="Impacto"),(Z159-(+Z159*R160)),IF(O160="Impacto",($K$129-(+$K$129*R160)),IF(O160="Probabilidad",Z159,""))),"")</f>
        <v>1</v>
      </c>
      <c r="AA160" s="458" t="str">
        <f t="shared" si="5"/>
        <v>Extremo</v>
      </c>
      <c r="AB160" s="730"/>
      <c r="AC160" s="183" t="s">
        <v>1503</v>
      </c>
      <c r="AD160" s="196">
        <v>0.5</v>
      </c>
      <c r="AE160" s="87" t="s">
        <v>1505</v>
      </c>
      <c r="AF160" s="455" t="s">
        <v>257</v>
      </c>
      <c r="AG160" s="495">
        <v>44562</v>
      </c>
      <c r="AH160" s="495">
        <v>44895</v>
      </c>
      <c r="AI160" s="530">
        <v>3</v>
      </c>
      <c r="AJ160" s="163" t="s">
        <v>1027</v>
      </c>
      <c r="AK160" s="92" t="s">
        <v>1073</v>
      </c>
      <c r="AL160" s="87" t="s">
        <v>1379</v>
      </c>
      <c r="AM160" s="248">
        <v>44683</v>
      </c>
      <c r="AN160" s="513" t="s">
        <v>1441</v>
      </c>
      <c r="AO160" s="163" t="s">
        <v>1682</v>
      </c>
      <c r="AP160" s="183" t="s">
        <v>1683</v>
      </c>
      <c r="AQ160" s="84" t="s">
        <v>1684</v>
      </c>
      <c r="AR160" s="250"/>
      <c r="AS160" s="497"/>
      <c r="AT160" s="601" t="s">
        <v>2720</v>
      </c>
      <c r="AU160" s="596" t="s">
        <v>2722</v>
      </c>
      <c r="AV160" s="602" t="s">
        <v>2721</v>
      </c>
      <c r="AW160" s="250"/>
      <c r="AX160" s="498"/>
      <c r="AY160" s="465"/>
      <c r="AZ160" s="466"/>
      <c r="BA160" s="466"/>
      <c r="BB160" s="466"/>
      <c r="BC160" s="466"/>
    </row>
    <row r="161" spans="1:55" ht="89.25">
      <c r="A161" s="724"/>
      <c r="B161" s="727"/>
      <c r="C161" s="730"/>
      <c r="D161" s="730"/>
      <c r="E161" s="730"/>
      <c r="F161" s="730"/>
      <c r="G161" s="730"/>
      <c r="H161" s="730"/>
      <c r="I161" s="730"/>
      <c r="J161" s="730"/>
      <c r="K161" s="730"/>
      <c r="L161" s="730"/>
      <c r="M161" s="455">
        <v>3</v>
      </c>
      <c r="N161" s="411" t="s">
        <v>250</v>
      </c>
      <c r="O161" s="455" t="str">
        <f t="shared" si="0"/>
        <v>Impacto</v>
      </c>
      <c r="P161" s="456" t="s">
        <v>92</v>
      </c>
      <c r="Q161" s="456" t="s">
        <v>80</v>
      </c>
      <c r="R161" s="251" t="str">
        <f t="shared" si="1"/>
        <v>25%</v>
      </c>
      <c r="S161" s="456" t="s">
        <v>81</v>
      </c>
      <c r="T161" s="456" t="s">
        <v>82</v>
      </c>
      <c r="U161" s="456" t="s">
        <v>83</v>
      </c>
      <c r="V161" s="457">
        <f>IFERROR(IF(AND(O160="Probabilidad",O161="Probabilidad"),(X160-(+X160*R161)),IF(O161="Probabilidad",(G159-(+G159*R161)),IF(O161="Impacto",X160,""))),"")</f>
        <v>0.252</v>
      </c>
      <c r="W161" s="458" t="str">
        <f t="shared" si="2"/>
        <v>Baja</v>
      </c>
      <c r="X161" s="251">
        <f t="shared" si="3"/>
        <v>0.252</v>
      </c>
      <c r="Y161" s="458" t="str">
        <f t="shared" si="4"/>
        <v>Mayor</v>
      </c>
      <c r="Z161" s="251">
        <f>IFERROR(IF(AND(O160="Impacto",O161="Impacto"),(Z160-(+Z160*R161)),IF(AND(O160="Probabilidad",O161="Impacto"),(Z159-(+Z159*R161)),IF(O161="Probabilidad",Z160,""))),"")</f>
        <v>0.75</v>
      </c>
      <c r="AA161" s="458" t="str">
        <f t="shared" si="5"/>
        <v>Alto</v>
      </c>
      <c r="AB161" s="730"/>
      <c r="AC161" s="528" t="s">
        <v>2</v>
      </c>
      <c r="AD161" s="482" t="s">
        <v>2</v>
      </c>
      <c r="AE161" s="529" t="s">
        <v>5</v>
      </c>
      <c r="AF161" s="455" t="s">
        <v>252</v>
      </c>
      <c r="AG161" s="495" t="s">
        <v>2</v>
      </c>
      <c r="AH161" s="495" t="s">
        <v>2</v>
      </c>
      <c r="AI161" s="480" t="s">
        <v>2</v>
      </c>
      <c r="AJ161" s="480" t="s">
        <v>2</v>
      </c>
      <c r="AK161" s="480" t="s">
        <v>2</v>
      </c>
      <c r="AL161" s="480" t="s">
        <v>2</v>
      </c>
      <c r="AM161" s="480" t="s">
        <v>2</v>
      </c>
      <c r="AN161" s="480" t="s">
        <v>2</v>
      </c>
      <c r="AO161" s="480" t="s">
        <v>2</v>
      </c>
      <c r="AP161" s="535" t="s">
        <v>2</v>
      </c>
      <c r="AQ161" s="480" t="s">
        <v>2</v>
      </c>
      <c r="AR161" s="480" t="s">
        <v>2</v>
      </c>
      <c r="AS161" s="480" t="s">
        <v>2</v>
      </c>
      <c r="AT161" s="213" t="s">
        <v>2</v>
      </c>
      <c r="AU161" s="480" t="s">
        <v>2</v>
      </c>
      <c r="AV161" s="480" t="s">
        <v>2</v>
      </c>
      <c r="AW161" s="480" t="s">
        <v>2</v>
      </c>
      <c r="AX161" s="536" t="s">
        <v>2</v>
      </c>
      <c r="AY161" s="465"/>
      <c r="AZ161" s="466"/>
      <c r="BA161" s="466"/>
      <c r="BB161" s="466"/>
      <c r="BC161" s="466"/>
    </row>
    <row r="162" spans="1:55">
      <c r="A162" s="724"/>
      <c r="B162" s="727"/>
      <c r="C162" s="730"/>
      <c r="D162" s="730"/>
      <c r="E162" s="730"/>
      <c r="F162" s="730"/>
      <c r="G162" s="730"/>
      <c r="H162" s="730"/>
      <c r="I162" s="730"/>
      <c r="J162" s="730"/>
      <c r="K162" s="730"/>
      <c r="L162" s="730"/>
      <c r="M162" s="455"/>
      <c r="N162" s="411"/>
      <c r="O162" s="455" t="str">
        <f t="shared" si="0"/>
        <v/>
      </c>
      <c r="P162" s="456"/>
      <c r="Q162" s="456"/>
      <c r="R162" s="251" t="str">
        <f t="shared" si="1"/>
        <v/>
      </c>
      <c r="S162" s="456"/>
      <c r="T162" s="456"/>
      <c r="U162" s="456"/>
      <c r="V162" s="457" t="str">
        <f>IFERROR(IF(AND(O161="Probabilidad",O162="Probabilidad"),(X161-(+X161*R162)),IF(O162="Probabilidad",(G159-(+G159*R162)),IF(O162="Impacto",X161,""))),"")</f>
        <v/>
      </c>
      <c r="W162" s="458" t="str">
        <f t="shared" si="2"/>
        <v/>
      </c>
      <c r="X162" s="251" t="str">
        <f t="shared" si="3"/>
        <v/>
      </c>
      <c r="Y162" s="458" t="str">
        <f t="shared" si="4"/>
        <v/>
      </c>
      <c r="Z162" s="251" t="str">
        <f>IFERROR(IF(AND(O161="Impacto",O162="Impacto"),(Z161-(+Z161*R162)),IF(AND(O161="Probabilidad",O162="Impacto"),(Z160-(+Z160*R162)),IF(O162="Probabilidad",Z161,""))),"")</f>
        <v/>
      </c>
      <c r="AA162" s="458" t="str">
        <f t="shared" si="5"/>
        <v/>
      </c>
      <c r="AB162" s="730"/>
      <c r="AC162" s="87"/>
      <c r="AD162" s="251"/>
      <c r="AE162" s="461"/>
      <c r="AF162" s="455"/>
      <c r="AG162" s="461"/>
      <c r="AH162" s="461"/>
      <c r="AI162" s="461"/>
      <c r="AJ162" s="211"/>
      <c r="AK162" s="86"/>
      <c r="AL162" s="84"/>
      <c r="AM162" s="250"/>
      <c r="AN162" s="497"/>
      <c r="AO162" s="211"/>
      <c r="AP162" s="183"/>
      <c r="AQ162" s="84"/>
      <c r="AR162" s="250"/>
      <c r="AS162" s="497"/>
      <c r="AT162" s="211"/>
      <c r="AU162" s="497"/>
      <c r="AV162" s="251"/>
      <c r="AW162" s="250"/>
      <c r="AX162" s="498"/>
      <c r="AY162" s="465"/>
      <c r="AZ162" s="466"/>
      <c r="BA162" s="466"/>
      <c r="BB162" s="466"/>
      <c r="BC162" s="466"/>
    </row>
    <row r="163" spans="1:55">
      <c r="A163" s="724"/>
      <c r="B163" s="727"/>
      <c r="C163" s="730"/>
      <c r="D163" s="730"/>
      <c r="E163" s="730"/>
      <c r="F163" s="730"/>
      <c r="G163" s="730"/>
      <c r="H163" s="730"/>
      <c r="I163" s="730"/>
      <c r="J163" s="730"/>
      <c r="K163" s="730"/>
      <c r="L163" s="730"/>
      <c r="M163" s="455"/>
      <c r="N163" s="411"/>
      <c r="O163" s="455" t="str">
        <f t="shared" si="0"/>
        <v/>
      </c>
      <c r="P163" s="456"/>
      <c r="Q163" s="456"/>
      <c r="R163" s="251" t="str">
        <f t="shared" si="1"/>
        <v/>
      </c>
      <c r="S163" s="456"/>
      <c r="T163" s="456"/>
      <c r="U163" s="456"/>
      <c r="V163" s="457" t="str">
        <f>IFERROR(IF(AND(O162="Probabilidad",O163="Probabilidad"),(X162-(+X162*R163)),IF(O163="Probabilidad",(G159-(+G159*R163)),IF(O163="Impacto",X162,""))),"")</f>
        <v/>
      </c>
      <c r="W163" s="458" t="str">
        <f t="shared" si="2"/>
        <v/>
      </c>
      <c r="X163" s="251" t="str">
        <f t="shared" si="3"/>
        <v/>
      </c>
      <c r="Y163" s="458" t="str">
        <f t="shared" si="4"/>
        <v/>
      </c>
      <c r="Z163" s="251" t="str">
        <f>IFERROR(IF(AND(O162="Impacto",O163="Impacto"),(Z162-(+Z162*R163)),IF(AND(O162="Probabilidad",O163="Impacto"),(Z161-(+Z161*R163)),IF(O163="Probabilidad",Z162,""))),"")</f>
        <v/>
      </c>
      <c r="AA163" s="458" t="str">
        <f t="shared" si="5"/>
        <v/>
      </c>
      <c r="AB163" s="730"/>
      <c r="AC163" s="87"/>
      <c r="AD163" s="251"/>
      <c r="AE163" s="461"/>
      <c r="AF163" s="455"/>
      <c r="AG163" s="461"/>
      <c r="AH163" s="461"/>
      <c r="AI163" s="461"/>
      <c r="AJ163" s="211"/>
      <c r="AK163" s="86"/>
      <c r="AL163" s="84"/>
      <c r="AM163" s="250"/>
      <c r="AN163" s="497"/>
      <c r="AO163" s="211"/>
      <c r="AP163" s="183"/>
      <c r="AQ163" s="84"/>
      <c r="AR163" s="250"/>
      <c r="AS163" s="497"/>
      <c r="AT163" s="211"/>
      <c r="AU163" s="497"/>
      <c r="AV163" s="251"/>
      <c r="AW163" s="250"/>
      <c r="AX163" s="498"/>
      <c r="AY163" s="465"/>
      <c r="AZ163" s="466"/>
      <c r="BA163" s="466"/>
      <c r="BB163" s="466"/>
      <c r="BC163" s="466"/>
    </row>
    <row r="164" spans="1:55" ht="13.5" thickBot="1">
      <c r="A164" s="725"/>
      <c r="B164" s="728"/>
      <c r="C164" s="731"/>
      <c r="D164" s="731"/>
      <c r="E164" s="731"/>
      <c r="F164" s="731"/>
      <c r="G164" s="731"/>
      <c r="H164" s="731"/>
      <c r="I164" s="731"/>
      <c r="J164" s="731"/>
      <c r="K164" s="731"/>
      <c r="L164" s="731"/>
      <c r="M164" s="467"/>
      <c r="N164" s="468"/>
      <c r="O164" s="467" t="str">
        <f t="shared" si="0"/>
        <v/>
      </c>
      <c r="P164" s="469"/>
      <c r="Q164" s="469"/>
      <c r="R164" s="470" t="str">
        <f t="shared" si="1"/>
        <v/>
      </c>
      <c r="S164" s="469"/>
      <c r="T164" s="469"/>
      <c r="U164" s="469"/>
      <c r="V164" s="471" t="str">
        <f>IFERROR(IF(AND(O163="Probabilidad",O164="Probabilidad"),(X163-(+X163*R164)),IF(O164="Probabilidad",(G159-(+G159*R164)),IF(O164="Impacto",X163,""))),"")</f>
        <v/>
      </c>
      <c r="W164" s="472" t="str">
        <f t="shared" si="2"/>
        <v/>
      </c>
      <c r="X164" s="470" t="str">
        <f t="shared" si="3"/>
        <v/>
      </c>
      <c r="Y164" s="472" t="str">
        <f t="shared" si="4"/>
        <v/>
      </c>
      <c r="Z164" s="470" t="str">
        <f>IFERROR(IF(AND(O163="Impacto",O164="Impacto"),(Z163-(+Z163*R164)),IF(AND(O163="Probabilidad",O164="Impacto"),(Z162-(+Z162*R164)),IF(O164="Probabilidad",Z163,""))),"")</f>
        <v/>
      </c>
      <c r="AA164" s="472" t="str">
        <f t="shared" si="5"/>
        <v/>
      </c>
      <c r="AB164" s="731"/>
      <c r="AC164" s="321"/>
      <c r="AD164" s="470"/>
      <c r="AE164" s="475"/>
      <c r="AF164" s="467"/>
      <c r="AG164" s="475"/>
      <c r="AH164" s="475"/>
      <c r="AI164" s="475"/>
      <c r="AJ164" s="286"/>
      <c r="AK164" s="287"/>
      <c r="AL164" s="288"/>
      <c r="AM164" s="499"/>
      <c r="AN164" s="500"/>
      <c r="AO164" s="286"/>
      <c r="AP164" s="320"/>
      <c r="AQ164" s="288"/>
      <c r="AR164" s="499"/>
      <c r="AS164" s="500"/>
      <c r="AT164" s="286"/>
      <c r="AU164" s="500"/>
      <c r="AV164" s="470"/>
      <c r="AW164" s="499"/>
      <c r="AX164" s="501"/>
      <c r="AY164" s="465"/>
      <c r="AZ164" s="466"/>
      <c r="BA164" s="466"/>
      <c r="BB164" s="466"/>
      <c r="BC164" s="466"/>
    </row>
    <row r="165" spans="1:55" ht="369.75">
      <c r="A165" s="783">
        <v>23</v>
      </c>
      <c r="B165" s="726" t="s">
        <v>22</v>
      </c>
      <c r="C165" s="729" t="s">
        <v>258</v>
      </c>
      <c r="D165" s="729" t="s">
        <v>244</v>
      </c>
      <c r="E165" s="729">
        <v>365</v>
      </c>
      <c r="F165" s="736" t="str">
        <f>IF(E165&lt;=0,"",IF(E165&lt;=2,"Muy Baja",IF(E165&lt;=24,"Baja",IF(E165&lt;=500,"Media",IF(E165&lt;=5000,"Alta","Muy Alta")))))</f>
        <v>Media</v>
      </c>
      <c r="G165" s="733">
        <f>IF(F165="","",IF(F165="Muy Baja",0.2,IF(F165="Baja",0.4,IF(F165="Media",0.6,IF(F165="Alta",0.8,IF(F165="Muy Alta",1,))))))</f>
        <v>0.6</v>
      </c>
      <c r="H165" s="733" t="s">
        <v>103</v>
      </c>
      <c r="I165" s="733" t="str">
        <f>IF(NOT(ISERROR(MATCH(H165,#REF!,0))),#REF!&amp;"Por favor no seleccionar los criterios de impacto(Afectación Económica o presupuestal y Pérdida Reputacional)",H165)</f>
        <v xml:space="preserve">     El riesgo afecta la imagen de la entidad a nivel nacional, con efecto publicitarios sostenible a nivel país</v>
      </c>
      <c r="J165" s="736" t="s">
        <v>348</v>
      </c>
      <c r="K165" s="733">
        <f>IF(J165="","",IF(J165="Leve",0.2,IF(J165="Menor",0.4,IF(J165="Moderado",0.6,IF(J165="Mayor",0.8,IF(J165="Catastrófico",1,))))))</f>
        <v>1</v>
      </c>
      <c r="L165" s="736" t="str">
        <f>IF(OR(AND(F165="Muy Baja",J165="Leve"),AND(F165="Muy Baja",J165="Menor"),AND(F165="Baja",J165="Leve")),"Bajo",IF(OR(AND(F165="Muy baja",J165="Moderado"),AND(F165="Baja",J165="Menor"),AND(F165="Baja",J165="Moderado"),AND(F165="Media",J165="Leve"),AND(F165="Media",J165="Menor"),AND(F165="Media",J165="Moderado"),AND(F165="Alta",J165="Leve"),AND(F165="Alta",J165="Menor")),"Moderado",IF(OR(AND(F165="Muy Baja",J165="Mayor"),AND(F165="Baja",J165="Mayor"),AND(F165="Media",J165="Mayor"),AND(F165="Alta",J165="Moderado"),AND(F165="Alta",J165="Mayor"),AND(F165="Muy Alta",J165="Leve"),AND(F165="Muy Alta",J165="Menor"),AND(F165="Muy Alta",J165="Moderado"),AND(F165="Muy Alta",J165="Mayor")),"Alto",IF(OR(AND(F165="Muy Baja",J165="Catastrófico"),AND(F165="Baja",J165="Catastrófico"),AND(F165="Media",J165="Catastrófico"),AND(F165="Alta",J165="Catastrófico"),AND(F165="Muy Alta",J165="Catastrófico")),"Extremo",""))))</f>
        <v>Extremo</v>
      </c>
      <c r="M165" s="442">
        <v>1</v>
      </c>
      <c r="N165" s="444" t="s">
        <v>259</v>
      </c>
      <c r="O165" s="442" t="str">
        <f t="shared" si="0"/>
        <v>Probabilidad</v>
      </c>
      <c r="P165" s="445" t="s">
        <v>89</v>
      </c>
      <c r="Q165" s="445" t="s">
        <v>80</v>
      </c>
      <c r="R165" s="443" t="str">
        <f t="shared" si="1"/>
        <v>40%</v>
      </c>
      <c r="S165" s="445" t="s">
        <v>81</v>
      </c>
      <c r="T165" s="445" t="s">
        <v>157</v>
      </c>
      <c r="U165" s="445" t="s">
        <v>83</v>
      </c>
      <c r="V165" s="446">
        <f>IFERROR(IF(O165="Probabilidad",(G165-(+G165*R165)),IF(O165="Impacto",G165,"")),"")</f>
        <v>0.36</v>
      </c>
      <c r="W165" s="447" t="str">
        <f t="shared" si="2"/>
        <v>Baja</v>
      </c>
      <c r="X165" s="443">
        <f t="shared" si="3"/>
        <v>0.36</v>
      </c>
      <c r="Y165" s="447" t="str">
        <f t="shared" si="4"/>
        <v>Catastrófico</v>
      </c>
      <c r="Z165" s="443">
        <f>IFERROR(IF(O165="Impacto",(K165-(+K165*R165)),IF(O165="Probabilidad",K165,"")),"")</f>
        <v>1</v>
      </c>
      <c r="AA165" s="447" t="str">
        <f t="shared" si="5"/>
        <v>Extremo</v>
      </c>
      <c r="AB165" s="740" t="s">
        <v>84</v>
      </c>
      <c r="AC165" s="292" t="s">
        <v>1506</v>
      </c>
      <c r="AD165" s="448">
        <v>0.5</v>
      </c>
      <c r="AE165" s="408" t="s">
        <v>1507</v>
      </c>
      <c r="AF165" s="442" t="s">
        <v>260</v>
      </c>
      <c r="AG165" s="449">
        <v>44562</v>
      </c>
      <c r="AH165" s="449">
        <v>44895</v>
      </c>
      <c r="AI165" s="450">
        <v>1</v>
      </c>
      <c r="AJ165" s="274" t="s">
        <v>1258</v>
      </c>
      <c r="AK165" s="273" t="s">
        <v>1380</v>
      </c>
      <c r="AL165" s="266" t="s">
        <v>1381</v>
      </c>
      <c r="AM165" s="267">
        <v>44683</v>
      </c>
      <c r="AN165" s="494" t="s">
        <v>1442</v>
      </c>
      <c r="AO165" s="566" t="s">
        <v>1685</v>
      </c>
      <c r="AP165" s="289" t="s">
        <v>2691</v>
      </c>
      <c r="AQ165" s="566" t="s">
        <v>1754</v>
      </c>
      <c r="AR165" s="267"/>
      <c r="AS165" s="265"/>
      <c r="AT165" s="574" t="s">
        <v>2686</v>
      </c>
      <c r="AU165" s="572" t="s">
        <v>2978</v>
      </c>
      <c r="AV165" s="591" t="s">
        <v>2979</v>
      </c>
      <c r="AW165" s="267"/>
      <c r="AX165" s="452"/>
      <c r="AY165" s="465"/>
      <c r="AZ165" s="465"/>
      <c r="BA165" s="466"/>
      <c r="BB165" s="466"/>
      <c r="BC165" s="466"/>
    </row>
    <row r="166" spans="1:55" ht="229.5">
      <c r="A166" s="724"/>
      <c r="B166" s="727"/>
      <c r="C166" s="730"/>
      <c r="D166" s="730"/>
      <c r="E166" s="730"/>
      <c r="F166" s="730"/>
      <c r="G166" s="730"/>
      <c r="H166" s="730"/>
      <c r="I166" s="730"/>
      <c r="J166" s="730"/>
      <c r="K166" s="730"/>
      <c r="L166" s="730"/>
      <c r="M166" s="455">
        <v>2</v>
      </c>
      <c r="N166" s="411" t="s">
        <v>261</v>
      </c>
      <c r="O166" s="455" t="str">
        <f t="shared" si="0"/>
        <v>Impacto</v>
      </c>
      <c r="P166" s="456" t="s">
        <v>92</v>
      </c>
      <c r="Q166" s="456" t="s">
        <v>80</v>
      </c>
      <c r="R166" s="251" t="str">
        <f t="shared" si="1"/>
        <v>25%</v>
      </c>
      <c r="S166" s="456" t="s">
        <v>93</v>
      </c>
      <c r="T166" s="456" t="s">
        <v>82</v>
      </c>
      <c r="U166" s="456" t="s">
        <v>83</v>
      </c>
      <c r="V166" s="457">
        <f>IFERROR(IF(AND(O165="Probabilidad",O166="Probabilidad"),(X165-(+X165*R166)),IF(O166="Probabilidad",(G165-(+G165*R166)),IF(O166="Impacto",X165,""))),"")</f>
        <v>0.36</v>
      </c>
      <c r="W166" s="458" t="str">
        <f t="shared" si="2"/>
        <v>Baja</v>
      </c>
      <c r="X166" s="251">
        <f t="shared" si="3"/>
        <v>0.36</v>
      </c>
      <c r="Y166" s="458" t="str">
        <f t="shared" si="4"/>
        <v>Mayor</v>
      </c>
      <c r="Z166" s="251">
        <f>IFERROR(IF(AND(O165="Impacto",O166="Impacto"),(Z165-(+Z165*R166)),IF(O166="Impacto",($K$165-(+$K$165*R166)),IF(O166="Probabilidad",Z165,""))),"")</f>
        <v>0.75</v>
      </c>
      <c r="AA166" s="458" t="str">
        <f t="shared" si="5"/>
        <v>Alto</v>
      </c>
      <c r="AB166" s="730"/>
      <c r="AC166" s="183" t="s">
        <v>262</v>
      </c>
      <c r="AD166" s="459">
        <v>0.5</v>
      </c>
      <c r="AE166" s="204" t="s">
        <v>263</v>
      </c>
      <c r="AF166" s="460" t="s">
        <v>264</v>
      </c>
      <c r="AG166" s="461">
        <v>44562</v>
      </c>
      <c r="AH166" s="461">
        <v>44895</v>
      </c>
      <c r="AI166" s="459">
        <v>1</v>
      </c>
      <c r="AJ166" s="163" t="s">
        <v>1382</v>
      </c>
      <c r="AK166" s="86" t="s">
        <v>1383</v>
      </c>
      <c r="AL166" s="84" t="s">
        <v>1384</v>
      </c>
      <c r="AM166" s="248">
        <v>44683</v>
      </c>
      <c r="AN166" s="485" t="s">
        <v>1440</v>
      </c>
      <c r="AO166" s="87" t="s">
        <v>1686</v>
      </c>
      <c r="AP166" s="183" t="s">
        <v>1687</v>
      </c>
      <c r="AQ166" s="87" t="s">
        <v>1688</v>
      </c>
      <c r="AR166" s="250"/>
      <c r="AS166" s="497"/>
      <c r="AT166" s="587" t="s">
        <v>2725</v>
      </c>
      <c r="AU166" s="592" t="s">
        <v>2726</v>
      </c>
      <c r="AV166" s="603" t="s">
        <v>2727</v>
      </c>
      <c r="AW166" s="250"/>
      <c r="AX166" s="498"/>
      <c r="AY166" s="465"/>
      <c r="AZ166" s="466"/>
      <c r="BA166" s="466"/>
      <c r="BB166" s="466"/>
      <c r="BC166" s="466"/>
    </row>
    <row r="167" spans="1:55">
      <c r="A167" s="724"/>
      <c r="B167" s="727"/>
      <c r="C167" s="730"/>
      <c r="D167" s="730"/>
      <c r="E167" s="730"/>
      <c r="F167" s="730"/>
      <c r="G167" s="730"/>
      <c r="H167" s="730"/>
      <c r="I167" s="730"/>
      <c r="J167" s="730"/>
      <c r="K167" s="730"/>
      <c r="L167" s="730"/>
      <c r="M167" s="455"/>
      <c r="N167" s="204"/>
      <c r="O167" s="455" t="str">
        <f t="shared" si="0"/>
        <v/>
      </c>
      <c r="P167" s="456"/>
      <c r="Q167" s="456"/>
      <c r="R167" s="251" t="str">
        <f t="shared" si="1"/>
        <v/>
      </c>
      <c r="S167" s="456"/>
      <c r="T167" s="456"/>
      <c r="U167" s="456"/>
      <c r="V167" s="457" t="str">
        <f>IFERROR(IF(AND(O166="Probabilidad",O167="Probabilidad"),(X166-(+X166*R167)),IF(O167="Probabilidad",(G165-(+G165*R167)),IF(O167="Impacto",X166,""))),"")</f>
        <v/>
      </c>
      <c r="W167" s="458" t="str">
        <f t="shared" si="2"/>
        <v/>
      </c>
      <c r="X167" s="251" t="str">
        <f t="shared" si="3"/>
        <v/>
      </c>
      <c r="Y167" s="458" t="str">
        <f t="shared" si="4"/>
        <v/>
      </c>
      <c r="Z167" s="251" t="str">
        <f>IFERROR(IF(AND(O166="Impacto",O167="Impacto"),(Z166-(+Z166*R167)),IF(AND(O166="Probabilidad",O167="Impacto"),(Z165-(+Z165*R167)),IF(O167="Probabilidad",Z166,""))),"")</f>
        <v/>
      </c>
      <c r="AA167" s="458" t="str">
        <f t="shared" si="5"/>
        <v/>
      </c>
      <c r="AB167" s="730"/>
      <c r="AC167" s="87"/>
      <c r="AD167" s="251"/>
      <c r="AE167" s="461"/>
      <c r="AF167" s="455"/>
      <c r="AG167" s="461"/>
      <c r="AH167" s="461"/>
      <c r="AI167" s="461"/>
      <c r="AJ167" s="211"/>
      <c r="AK167" s="86"/>
      <c r="AL167" s="84"/>
      <c r="AM167" s="250"/>
      <c r="AN167" s="497"/>
      <c r="AO167" s="211"/>
      <c r="AP167" s="183"/>
      <c r="AQ167" s="84"/>
      <c r="AR167" s="250"/>
      <c r="AS167" s="497"/>
      <c r="AT167" s="211"/>
      <c r="AU167" s="497"/>
      <c r="AV167" s="251"/>
      <c r="AW167" s="250"/>
      <c r="AX167" s="498"/>
      <c r="AY167" s="465"/>
      <c r="AZ167" s="466"/>
      <c r="BA167" s="466"/>
      <c r="BB167" s="466"/>
      <c r="BC167" s="466"/>
    </row>
    <row r="168" spans="1:55">
      <c r="A168" s="724"/>
      <c r="B168" s="727"/>
      <c r="C168" s="730"/>
      <c r="D168" s="730"/>
      <c r="E168" s="730"/>
      <c r="F168" s="730"/>
      <c r="G168" s="730"/>
      <c r="H168" s="730"/>
      <c r="I168" s="730"/>
      <c r="J168" s="730"/>
      <c r="K168" s="730"/>
      <c r="L168" s="730"/>
      <c r="M168" s="455"/>
      <c r="N168" s="411"/>
      <c r="O168" s="455" t="str">
        <f t="shared" si="0"/>
        <v/>
      </c>
      <c r="P168" s="456"/>
      <c r="Q168" s="456"/>
      <c r="R168" s="251" t="str">
        <f t="shared" si="1"/>
        <v/>
      </c>
      <c r="S168" s="456"/>
      <c r="T168" s="456"/>
      <c r="U168" s="456"/>
      <c r="V168" s="457" t="str">
        <f>IFERROR(IF(AND(O167="Probabilidad",O168="Probabilidad"),(X167-(+X167*R168)),IF(O168="Probabilidad",(G165-(+G165*R168)),IF(O168="Impacto",X167,""))),"")</f>
        <v/>
      </c>
      <c r="W168" s="458" t="str">
        <f t="shared" si="2"/>
        <v/>
      </c>
      <c r="X168" s="251" t="str">
        <f t="shared" si="3"/>
        <v/>
      </c>
      <c r="Y168" s="458" t="str">
        <f t="shared" si="4"/>
        <v/>
      </c>
      <c r="Z168" s="251" t="str">
        <f>IFERROR(IF(AND(O167="Impacto",O168="Impacto"),(Z167-(+Z167*R168)),IF(AND(O167="Probabilidad",O168="Impacto"),(Z166-(+Z166*R168)),IF(O168="Probabilidad",Z167,""))),"")</f>
        <v/>
      </c>
      <c r="AA168" s="458" t="str">
        <f t="shared" si="5"/>
        <v/>
      </c>
      <c r="AB168" s="730"/>
      <c r="AC168" s="87"/>
      <c r="AD168" s="251"/>
      <c r="AE168" s="461"/>
      <c r="AF168" s="455"/>
      <c r="AG168" s="461"/>
      <c r="AH168" s="461"/>
      <c r="AI168" s="461"/>
      <c r="AJ168" s="211"/>
      <c r="AK168" s="86"/>
      <c r="AL168" s="84"/>
      <c r="AM168" s="250"/>
      <c r="AN168" s="497"/>
      <c r="AO168" s="211"/>
      <c r="AP168" s="183"/>
      <c r="AQ168" s="84"/>
      <c r="AR168" s="250"/>
      <c r="AS168" s="497"/>
      <c r="AT168" s="211"/>
      <c r="AU168" s="497"/>
      <c r="AV168" s="251"/>
      <c r="AW168" s="250"/>
      <c r="AX168" s="498"/>
      <c r="AY168" s="465"/>
      <c r="AZ168" s="466"/>
      <c r="BA168" s="466"/>
      <c r="BB168" s="466"/>
      <c r="BC168" s="466"/>
    </row>
    <row r="169" spans="1:55">
      <c r="A169" s="724"/>
      <c r="B169" s="727"/>
      <c r="C169" s="730"/>
      <c r="D169" s="730"/>
      <c r="E169" s="730"/>
      <c r="F169" s="730"/>
      <c r="G169" s="730"/>
      <c r="H169" s="730"/>
      <c r="I169" s="730"/>
      <c r="J169" s="730"/>
      <c r="K169" s="730"/>
      <c r="L169" s="730"/>
      <c r="M169" s="455"/>
      <c r="N169" s="411"/>
      <c r="O169" s="455" t="str">
        <f t="shared" si="0"/>
        <v/>
      </c>
      <c r="P169" s="456"/>
      <c r="Q169" s="456"/>
      <c r="R169" s="251" t="str">
        <f t="shared" si="1"/>
        <v/>
      </c>
      <c r="S169" s="456"/>
      <c r="T169" s="456"/>
      <c r="U169" s="456"/>
      <c r="V169" s="457" t="str">
        <f>IFERROR(IF(AND(O168="Probabilidad",O169="Probabilidad"),(X168-(+X168*R169)),IF(O169="Probabilidad",(G165-(+G165*R169)),IF(O169="Impacto",X168,""))),"")</f>
        <v/>
      </c>
      <c r="W169" s="458" t="str">
        <f t="shared" si="2"/>
        <v/>
      </c>
      <c r="X169" s="251" t="str">
        <f t="shared" si="3"/>
        <v/>
      </c>
      <c r="Y169" s="458" t="str">
        <f t="shared" si="4"/>
        <v/>
      </c>
      <c r="Z169" s="251" t="str">
        <f>IFERROR(IF(AND(O168="Impacto",O169="Impacto"),(Z168-(+Z168*R169)),IF(AND(O168="Probabilidad",O169="Impacto"),(Z167-(+Z167*R169)),IF(O169="Probabilidad",Z168,""))),"")</f>
        <v/>
      </c>
      <c r="AA169" s="458" t="str">
        <f t="shared" si="5"/>
        <v/>
      </c>
      <c r="AB169" s="730"/>
      <c r="AC169" s="87"/>
      <c r="AD169" s="251"/>
      <c r="AE169" s="461"/>
      <c r="AF169" s="455"/>
      <c r="AG169" s="461"/>
      <c r="AH169" s="461"/>
      <c r="AI169" s="461"/>
      <c r="AJ169" s="211"/>
      <c r="AK169" s="86"/>
      <c r="AL169" s="84"/>
      <c r="AM169" s="250"/>
      <c r="AN169" s="497"/>
      <c r="AO169" s="211"/>
      <c r="AP169" s="183"/>
      <c r="AQ169" s="84"/>
      <c r="AR169" s="250"/>
      <c r="AS169" s="497"/>
      <c r="AT169" s="211"/>
      <c r="AU169" s="497"/>
      <c r="AV169" s="251"/>
      <c r="AW169" s="250"/>
      <c r="AX169" s="498"/>
      <c r="AY169" s="465"/>
      <c r="AZ169" s="466"/>
      <c r="BA169" s="466"/>
      <c r="BB169" s="466"/>
      <c r="BC169" s="466"/>
    </row>
    <row r="170" spans="1:55" ht="13.5" thickBot="1">
      <c r="A170" s="725"/>
      <c r="B170" s="728"/>
      <c r="C170" s="731"/>
      <c r="D170" s="731"/>
      <c r="E170" s="731"/>
      <c r="F170" s="731"/>
      <c r="G170" s="731"/>
      <c r="H170" s="731"/>
      <c r="I170" s="731"/>
      <c r="J170" s="731"/>
      <c r="K170" s="731"/>
      <c r="L170" s="731"/>
      <c r="M170" s="467"/>
      <c r="N170" s="468"/>
      <c r="O170" s="467" t="str">
        <f t="shared" si="0"/>
        <v/>
      </c>
      <c r="P170" s="469"/>
      <c r="Q170" s="469"/>
      <c r="R170" s="470" t="str">
        <f t="shared" si="1"/>
        <v/>
      </c>
      <c r="S170" s="469"/>
      <c r="T170" s="469"/>
      <c r="U170" s="469"/>
      <c r="V170" s="471" t="str">
        <f>IFERROR(IF(AND(O169="Probabilidad",O170="Probabilidad"),(X169-(+X169*R170)),IF(O170="Probabilidad",(G165-(+G165*R170)),IF(O170="Impacto",X169,""))),"")</f>
        <v/>
      </c>
      <c r="W170" s="472" t="str">
        <f t="shared" si="2"/>
        <v/>
      </c>
      <c r="X170" s="470" t="str">
        <f t="shared" si="3"/>
        <v/>
      </c>
      <c r="Y170" s="472" t="str">
        <f t="shared" si="4"/>
        <v/>
      </c>
      <c r="Z170" s="470" t="str">
        <f>IFERROR(IF(AND(O169="Impacto",O170="Impacto"),(Z169-(+Z169*R170)),IF(AND(O169="Probabilidad",O170="Impacto"),(Z168-(+Z168*R170)),IF(O170="Probabilidad",Z169,""))),"")</f>
        <v/>
      </c>
      <c r="AA170" s="472" t="str">
        <f t="shared" si="5"/>
        <v/>
      </c>
      <c r="AB170" s="731"/>
      <c r="AC170" s="321"/>
      <c r="AD170" s="470"/>
      <c r="AE170" s="475"/>
      <c r="AF170" s="467"/>
      <c r="AG170" s="475"/>
      <c r="AH170" s="475"/>
      <c r="AI170" s="475"/>
      <c r="AJ170" s="286"/>
      <c r="AK170" s="287"/>
      <c r="AL170" s="288"/>
      <c r="AM170" s="499"/>
      <c r="AN170" s="500"/>
      <c r="AO170" s="286"/>
      <c r="AP170" s="320"/>
      <c r="AQ170" s="288"/>
      <c r="AR170" s="499"/>
      <c r="AS170" s="500"/>
      <c r="AT170" s="286"/>
      <c r="AU170" s="500"/>
      <c r="AV170" s="470"/>
      <c r="AW170" s="499"/>
      <c r="AX170" s="501"/>
      <c r="AY170" s="465"/>
      <c r="AZ170" s="466"/>
      <c r="BA170" s="466"/>
      <c r="BB170" s="466"/>
      <c r="BC170" s="466"/>
    </row>
    <row r="171" spans="1:55" ht="409.5">
      <c r="A171" s="783">
        <v>23</v>
      </c>
      <c r="B171" s="726" t="s">
        <v>22</v>
      </c>
      <c r="C171" s="729" t="s">
        <v>258</v>
      </c>
      <c r="D171" s="729" t="s">
        <v>244</v>
      </c>
      <c r="E171" s="729">
        <v>365</v>
      </c>
      <c r="F171" s="736" t="str">
        <f>IF(E171&lt;=0,"",IF(E171&lt;=2,"Muy Baja",IF(E171&lt;=24,"Baja",IF(E171&lt;=500,"Media",IF(E171&lt;=5000,"Alta","Muy Alta")))))</f>
        <v>Media</v>
      </c>
      <c r="G171" s="733">
        <f>IF(F171="","",IF(F171="Muy Baja",0.2,IF(F171="Baja",0.4,IF(F171="Media",0.6,IF(F171="Alta",0.8,IF(F171="Muy Alta",1,))))))</f>
        <v>0.6</v>
      </c>
      <c r="H171" s="733" t="s">
        <v>103</v>
      </c>
      <c r="I171" s="733" t="str">
        <f>IF(NOT(ISERROR(MATCH(H171,#REF!,0))),#REF!&amp;"Por favor no seleccionar los criterios de impacto(Afectación Económica o presupuestal y Pérdida Reputacional)",H171)</f>
        <v xml:space="preserve">     El riesgo afecta la imagen de la entidad a nivel nacional, con efecto publicitarios sostenible a nivel país</v>
      </c>
      <c r="J171" s="736" t="s">
        <v>348</v>
      </c>
      <c r="K171" s="733">
        <f>IF(J171="","",IF(J171="Leve",0.2,IF(J171="Menor",0.4,IF(J171="Moderado",0.6,IF(J171="Mayor",0.8,IF(J171="Catastrófico",1,))))))</f>
        <v>1</v>
      </c>
      <c r="L171" s="736" t="str">
        <f>IF(OR(AND(F171="Muy Baja",J171="Leve"),AND(F171="Muy Baja",J171="Menor"),AND(F171="Baja",J171="Leve")),"Bajo",IF(OR(AND(F171="Muy baja",J171="Moderado"),AND(F171="Baja",J171="Menor"),AND(F171="Baja",J171="Moderado"),AND(F171="Media",J171="Leve"),AND(F171="Media",J171="Menor"),AND(F171="Media",J171="Moderado"),AND(F171="Alta",J171="Leve"),AND(F171="Alta",J171="Menor")),"Moderado",IF(OR(AND(F171="Muy Baja",J171="Mayor"),AND(F171="Baja",J171="Mayor"),AND(F171="Media",J171="Mayor"),AND(F171="Alta",J171="Moderado"),AND(F171="Alta",J171="Mayor"),AND(F171="Muy Alta",J171="Leve"),AND(F171="Muy Alta",J171="Menor"),AND(F171="Muy Alta",J171="Moderado"),AND(F171="Muy Alta",J171="Mayor")),"Alto",IF(OR(AND(F171="Muy Baja",J171="Catastrófico"),AND(F171="Baja",J171="Catastrófico"),AND(F171="Media",J171="Catastrófico"),AND(F171="Alta",J171="Catastrófico"),AND(F171="Muy Alta",J171="Catastrófico")),"Extremo",""))))</f>
        <v>Extremo</v>
      </c>
      <c r="M171" s="442">
        <v>1</v>
      </c>
      <c r="N171" s="444" t="s">
        <v>259</v>
      </c>
      <c r="O171" s="442" t="str">
        <f t="shared" si="0"/>
        <v>Probabilidad</v>
      </c>
      <c r="P171" s="445" t="s">
        <v>89</v>
      </c>
      <c r="Q171" s="445" t="s">
        <v>80</v>
      </c>
      <c r="R171" s="443" t="str">
        <f t="shared" si="1"/>
        <v>40%</v>
      </c>
      <c r="S171" s="445" t="s">
        <v>81</v>
      </c>
      <c r="T171" s="445" t="s">
        <v>157</v>
      </c>
      <c r="U171" s="445" t="s">
        <v>83</v>
      </c>
      <c r="V171" s="446">
        <f>IFERROR(IF(O171="Probabilidad",(G171-(+G171*R171)),IF(O171="Impacto",G171,"")),"")</f>
        <v>0.36</v>
      </c>
      <c r="W171" s="447" t="str">
        <f t="shared" si="2"/>
        <v>Baja</v>
      </c>
      <c r="X171" s="443">
        <f t="shared" si="3"/>
        <v>0.36</v>
      </c>
      <c r="Y171" s="447" t="str">
        <f t="shared" si="4"/>
        <v>Catastrófico</v>
      </c>
      <c r="Z171" s="443">
        <f>IFERROR(IF(O171="Impacto",(K171-(+K171*R171)),IF(O171="Probabilidad",K171,"")),"")</f>
        <v>1</v>
      </c>
      <c r="AA171" s="447" t="str">
        <f t="shared" si="5"/>
        <v>Extremo</v>
      </c>
      <c r="AB171" s="740" t="s">
        <v>84</v>
      </c>
      <c r="AC171" s="292" t="s">
        <v>1506</v>
      </c>
      <c r="AD171" s="448">
        <v>0.5</v>
      </c>
      <c r="AE171" s="408" t="s">
        <v>1507</v>
      </c>
      <c r="AF171" s="442" t="s">
        <v>265</v>
      </c>
      <c r="AG171" s="449">
        <v>44562</v>
      </c>
      <c r="AH171" s="449">
        <v>44895</v>
      </c>
      <c r="AI171" s="450">
        <v>1</v>
      </c>
      <c r="AJ171" s="303" t="s">
        <v>1385</v>
      </c>
      <c r="AK171" s="304" t="s">
        <v>1869</v>
      </c>
      <c r="AL171" s="274" t="s">
        <v>1444</v>
      </c>
      <c r="AM171" s="267">
        <v>44683</v>
      </c>
      <c r="AN171" s="537" t="s">
        <v>1442</v>
      </c>
      <c r="AO171" s="305" t="s">
        <v>1689</v>
      </c>
      <c r="AP171" s="289" t="s">
        <v>1870</v>
      </c>
      <c r="AQ171" s="305" t="s">
        <v>1690</v>
      </c>
      <c r="AR171" s="267"/>
      <c r="AS171" s="265"/>
      <c r="AT171" s="574" t="s">
        <v>2694</v>
      </c>
      <c r="AU171" s="594" t="s">
        <v>3003</v>
      </c>
      <c r="AV171" s="591" t="s">
        <v>3236</v>
      </c>
      <c r="AW171" s="267"/>
      <c r="AX171" s="452"/>
      <c r="AY171" s="465"/>
      <c r="AZ171" s="465"/>
      <c r="BA171" s="466"/>
      <c r="BB171" s="466"/>
      <c r="BC171" s="466"/>
    </row>
    <row r="172" spans="1:55" ht="76.5">
      <c r="A172" s="724"/>
      <c r="B172" s="727"/>
      <c r="C172" s="730"/>
      <c r="D172" s="730"/>
      <c r="E172" s="730"/>
      <c r="F172" s="730"/>
      <c r="G172" s="730"/>
      <c r="H172" s="730"/>
      <c r="I172" s="730"/>
      <c r="J172" s="730"/>
      <c r="K172" s="730"/>
      <c r="L172" s="730"/>
      <c r="M172" s="455">
        <v>2</v>
      </c>
      <c r="N172" s="411" t="s">
        <v>261</v>
      </c>
      <c r="O172" s="455" t="str">
        <f t="shared" si="0"/>
        <v>Impacto</v>
      </c>
      <c r="P172" s="456" t="s">
        <v>92</v>
      </c>
      <c r="Q172" s="456" t="s">
        <v>80</v>
      </c>
      <c r="R172" s="251" t="str">
        <f t="shared" si="1"/>
        <v>25%</v>
      </c>
      <c r="S172" s="456" t="s">
        <v>93</v>
      </c>
      <c r="T172" s="456" t="s">
        <v>82</v>
      </c>
      <c r="U172" s="456" t="s">
        <v>83</v>
      </c>
      <c r="V172" s="457">
        <f>IFERROR(IF(AND(O171="Probabilidad",O172="Probabilidad"),(X171-(+X171*R172)),IF(O172="Probabilidad",(G171-(+G171*R172)),IF(O172="Impacto",X171,""))),"")</f>
        <v>0.36</v>
      </c>
      <c r="W172" s="458" t="str">
        <f t="shared" si="2"/>
        <v>Baja</v>
      </c>
      <c r="X172" s="251">
        <f t="shared" si="3"/>
        <v>0.36</v>
      </c>
      <c r="Y172" s="458" t="str">
        <f t="shared" si="4"/>
        <v>Mayor</v>
      </c>
      <c r="Z172" s="251">
        <f>IFERROR(IF(AND(O171="Impacto",O172="Impacto"),(Z171-(+Z171*R172)),IF(O172="Impacto",($K$165-(+$K$165*R172)),IF(O172="Probabilidad",Z171,""))),"")</f>
        <v>0.75</v>
      </c>
      <c r="AA172" s="458" t="str">
        <f t="shared" si="5"/>
        <v>Alto</v>
      </c>
      <c r="AB172" s="730"/>
      <c r="AC172" s="528" t="s">
        <v>2</v>
      </c>
      <c r="AD172" s="482" t="s">
        <v>2</v>
      </c>
      <c r="AE172" s="529" t="s">
        <v>5</v>
      </c>
      <c r="AF172" s="455" t="s">
        <v>252</v>
      </c>
      <c r="AG172" s="495" t="s">
        <v>2</v>
      </c>
      <c r="AH172" s="495" t="s">
        <v>2</v>
      </c>
      <c r="AI172" s="480" t="s">
        <v>2</v>
      </c>
      <c r="AJ172" s="480" t="s">
        <v>2</v>
      </c>
      <c r="AK172" s="480" t="s">
        <v>2</v>
      </c>
      <c r="AL172" s="480" t="s">
        <v>2</v>
      </c>
      <c r="AM172" s="480" t="s">
        <v>2</v>
      </c>
      <c r="AN172" s="480" t="s">
        <v>2</v>
      </c>
      <c r="AO172" s="480" t="s">
        <v>2</v>
      </c>
      <c r="AP172" s="535" t="s">
        <v>2</v>
      </c>
      <c r="AQ172" s="480" t="s">
        <v>2</v>
      </c>
      <c r="AR172" s="480" t="s">
        <v>2</v>
      </c>
      <c r="AS172" s="480" t="s">
        <v>2</v>
      </c>
      <c r="AT172" s="213" t="s">
        <v>2</v>
      </c>
      <c r="AU172" s="480" t="s">
        <v>2</v>
      </c>
      <c r="AV172" s="480" t="s">
        <v>2</v>
      </c>
      <c r="AW172" s="480" t="s">
        <v>2</v>
      </c>
      <c r="AX172" s="536" t="s">
        <v>2</v>
      </c>
      <c r="AY172" s="465"/>
      <c r="AZ172" s="466"/>
      <c r="BA172" s="466"/>
      <c r="BB172" s="466"/>
      <c r="BC172" s="466"/>
    </row>
    <row r="173" spans="1:55">
      <c r="A173" s="724"/>
      <c r="B173" s="727"/>
      <c r="C173" s="730"/>
      <c r="D173" s="730"/>
      <c r="E173" s="730"/>
      <c r="F173" s="730"/>
      <c r="G173" s="730"/>
      <c r="H173" s="730"/>
      <c r="I173" s="730"/>
      <c r="J173" s="730"/>
      <c r="K173" s="730"/>
      <c r="L173" s="730"/>
      <c r="M173" s="455"/>
      <c r="N173" s="204"/>
      <c r="O173" s="455" t="str">
        <f t="shared" si="0"/>
        <v/>
      </c>
      <c r="P173" s="456"/>
      <c r="Q173" s="456"/>
      <c r="R173" s="251" t="str">
        <f t="shared" si="1"/>
        <v/>
      </c>
      <c r="S173" s="456"/>
      <c r="T173" s="456"/>
      <c r="U173" s="456"/>
      <c r="V173" s="457" t="str">
        <f>IFERROR(IF(AND(O172="Probabilidad",O173="Probabilidad"),(X172-(+X172*R173)),IF(O173="Probabilidad",(G171-(+G171*R173)),IF(O173="Impacto",X172,""))),"")</f>
        <v/>
      </c>
      <c r="W173" s="458" t="str">
        <f t="shared" si="2"/>
        <v/>
      </c>
      <c r="X173" s="251" t="str">
        <f t="shared" si="3"/>
        <v/>
      </c>
      <c r="Y173" s="458" t="str">
        <f t="shared" si="4"/>
        <v/>
      </c>
      <c r="Z173" s="251" t="str">
        <f>IFERROR(IF(AND(O172="Impacto",O173="Impacto"),(Z172-(+Z172*R173)),IF(AND(O172="Probabilidad",O173="Impacto"),(Z171-(+Z171*R173)),IF(O173="Probabilidad",Z172,""))),"")</f>
        <v/>
      </c>
      <c r="AA173" s="458" t="str">
        <f t="shared" si="5"/>
        <v/>
      </c>
      <c r="AB173" s="730"/>
      <c r="AC173" s="87"/>
      <c r="AD173" s="251"/>
      <c r="AE173" s="461"/>
      <c r="AF173" s="455"/>
      <c r="AG173" s="461"/>
      <c r="AH173" s="461"/>
      <c r="AI173" s="461"/>
      <c r="AJ173" s="211"/>
      <c r="AK173" s="86"/>
      <c r="AL173" s="84"/>
      <c r="AM173" s="250"/>
      <c r="AN173" s="497"/>
      <c r="AO173" s="211"/>
      <c r="AP173" s="183"/>
      <c r="AQ173" s="84"/>
      <c r="AR173" s="250"/>
      <c r="AS173" s="497"/>
      <c r="AT173" s="211"/>
      <c r="AU173" s="497"/>
      <c r="AV173" s="251"/>
      <c r="AW173" s="250"/>
      <c r="AX173" s="498"/>
      <c r="AY173" s="465"/>
      <c r="AZ173" s="466"/>
      <c r="BA173" s="466"/>
      <c r="BB173" s="466"/>
      <c r="BC173" s="466"/>
    </row>
    <row r="174" spans="1:55">
      <c r="A174" s="724"/>
      <c r="B174" s="727"/>
      <c r="C174" s="730"/>
      <c r="D174" s="730"/>
      <c r="E174" s="730"/>
      <c r="F174" s="730"/>
      <c r="G174" s="730"/>
      <c r="H174" s="730"/>
      <c r="I174" s="730"/>
      <c r="J174" s="730"/>
      <c r="K174" s="730"/>
      <c r="L174" s="730"/>
      <c r="M174" s="455"/>
      <c r="N174" s="411"/>
      <c r="O174" s="455" t="str">
        <f t="shared" si="0"/>
        <v/>
      </c>
      <c r="P174" s="456"/>
      <c r="Q174" s="456"/>
      <c r="R174" s="251" t="str">
        <f t="shared" si="1"/>
        <v/>
      </c>
      <c r="S174" s="456"/>
      <c r="T174" s="456"/>
      <c r="U174" s="456"/>
      <c r="V174" s="457" t="str">
        <f>IFERROR(IF(AND(O173="Probabilidad",O174="Probabilidad"),(X173-(+X173*R174)),IF(O174="Probabilidad",(G171-(+G171*R174)),IF(O174="Impacto",X173,""))),"")</f>
        <v/>
      </c>
      <c r="W174" s="458" t="str">
        <f t="shared" si="2"/>
        <v/>
      </c>
      <c r="X174" s="251" t="str">
        <f t="shared" si="3"/>
        <v/>
      </c>
      <c r="Y174" s="458" t="str">
        <f t="shared" si="4"/>
        <v/>
      </c>
      <c r="Z174" s="251" t="str">
        <f>IFERROR(IF(AND(O173="Impacto",O174="Impacto"),(Z173-(+Z173*R174)),IF(AND(O173="Probabilidad",O174="Impacto"),(Z172-(+Z172*R174)),IF(O174="Probabilidad",Z173,""))),"")</f>
        <v/>
      </c>
      <c r="AA174" s="458" t="str">
        <f t="shared" si="5"/>
        <v/>
      </c>
      <c r="AB174" s="730"/>
      <c r="AC174" s="87"/>
      <c r="AD174" s="251"/>
      <c r="AE174" s="461"/>
      <c r="AF174" s="455"/>
      <c r="AG174" s="461"/>
      <c r="AH174" s="461"/>
      <c r="AI174" s="461"/>
      <c r="AJ174" s="211"/>
      <c r="AK174" s="86"/>
      <c r="AL174" s="84"/>
      <c r="AM174" s="250"/>
      <c r="AN174" s="497"/>
      <c r="AO174" s="211"/>
      <c r="AP174" s="183"/>
      <c r="AQ174" s="84"/>
      <c r="AR174" s="250"/>
      <c r="AS174" s="497"/>
      <c r="AT174" s="211"/>
      <c r="AU174" s="497"/>
      <c r="AV174" s="251"/>
      <c r="AW174" s="250"/>
      <c r="AX174" s="498"/>
      <c r="AY174" s="465"/>
      <c r="AZ174" s="466"/>
      <c r="BA174" s="466"/>
      <c r="BB174" s="466"/>
      <c r="BC174" s="466"/>
    </row>
    <row r="175" spans="1:55">
      <c r="A175" s="724"/>
      <c r="B175" s="727"/>
      <c r="C175" s="730"/>
      <c r="D175" s="730"/>
      <c r="E175" s="730"/>
      <c r="F175" s="730"/>
      <c r="G175" s="730"/>
      <c r="H175" s="730"/>
      <c r="I175" s="730"/>
      <c r="J175" s="730"/>
      <c r="K175" s="730"/>
      <c r="L175" s="730"/>
      <c r="M175" s="455"/>
      <c r="N175" s="411"/>
      <c r="O175" s="455" t="str">
        <f t="shared" si="0"/>
        <v/>
      </c>
      <c r="P175" s="456"/>
      <c r="Q175" s="456"/>
      <c r="R175" s="251" t="str">
        <f t="shared" si="1"/>
        <v/>
      </c>
      <c r="S175" s="456"/>
      <c r="T175" s="456"/>
      <c r="U175" s="456"/>
      <c r="V175" s="457" t="str">
        <f>IFERROR(IF(AND(O174="Probabilidad",O175="Probabilidad"),(X174-(+X174*R175)),IF(O175="Probabilidad",(G171-(+G171*R175)),IF(O175="Impacto",X174,""))),"")</f>
        <v/>
      </c>
      <c r="W175" s="458" t="str">
        <f t="shared" si="2"/>
        <v/>
      </c>
      <c r="X175" s="251" t="str">
        <f t="shared" si="3"/>
        <v/>
      </c>
      <c r="Y175" s="458" t="str">
        <f t="shared" si="4"/>
        <v/>
      </c>
      <c r="Z175" s="251" t="str">
        <f>IFERROR(IF(AND(O174="Impacto",O175="Impacto"),(Z174-(+Z174*R175)),IF(AND(O174="Probabilidad",O175="Impacto"),(Z173-(+Z173*R175)),IF(O175="Probabilidad",Z174,""))),"")</f>
        <v/>
      </c>
      <c r="AA175" s="458" t="str">
        <f t="shared" si="5"/>
        <v/>
      </c>
      <c r="AB175" s="730"/>
      <c r="AC175" s="87"/>
      <c r="AD175" s="251"/>
      <c r="AE175" s="461"/>
      <c r="AF175" s="455"/>
      <c r="AG175" s="461"/>
      <c r="AH175" s="461"/>
      <c r="AI175" s="461"/>
      <c r="AJ175" s="211"/>
      <c r="AK175" s="86"/>
      <c r="AL175" s="84"/>
      <c r="AM175" s="250"/>
      <c r="AN175" s="497"/>
      <c r="AO175" s="211"/>
      <c r="AP175" s="183"/>
      <c r="AQ175" s="84"/>
      <c r="AR175" s="250"/>
      <c r="AS175" s="497"/>
      <c r="AT175" s="211"/>
      <c r="AU175" s="497"/>
      <c r="AV175" s="251"/>
      <c r="AW175" s="250"/>
      <c r="AX175" s="498"/>
      <c r="AY175" s="465"/>
      <c r="AZ175" s="466"/>
      <c r="BA175" s="466"/>
      <c r="BB175" s="466"/>
      <c r="BC175" s="466"/>
    </row>
    <row r="176" spans="1:55" ht="13.5" thickBot="1">
      <c r="A176" s="725"/>
      <c r="B176" s="728"/>
      <c r="C176" s="731"/>
      <c r="D176" s="731"/>
      <c r="E176" s="731"/>
      <c r="F176" s="731"/>
      <c r="G176" s="731"/>
      <c r="H176" s="731"/>
      <c r="I176" s="731"/>
      <c r="J176" s="731"/>
      <c r="K176" s="731"/>
      <c r="L176" s="731"/>
      <c r="M176" s="467"/>
      <c r="N176" s="468"/>
      <c r="O176" s="467" t="str">
        <f t="shared" si="0"/>
        <v/>
      </c>
      <c r="P176" s="469"/>
      <c r="Q176" s="469"/>
      <c r="R176" s="470" t="str">
        <f t="shared" si="1"/>
        <v/>
      </c>
      <c r="S176" s="469"/>
      <c r="T176" s="469"/>
      <c r="U176" s="469"/>
      <c r="V176" s="471" t="str">
        <f>IFERROR(IF(AND(O175="Probabilidad",O176="Probabilidad"),(X175-(+X175*R176)),IF(O176="Probabilidad",(G171-(+G171*R176)),IF(O176="Impacto",X175,""))),"")</f>
        <v/>
      </c>
      <c r="W176" s="472" t="str">
        <f t="shared" si="2"/>
        <v/>
      </c>
      <c r="X176" s="470" t="str">
        <f t="shared" si="3"/>
        <v/>
      </c>
      <c r="Y176" s="472" t="str">
        <f t="shared" si="4"/>
        <v/>
      </c>
      <c r="Z176" s="470" t="str">
        <f>IFERROR(IF(AND(O175="Impacto",O176="Impacto"),(Z175-(+Z175*R176)),IF(AND(O175="Probabilidad",O176="Impacto"),(Z174-(+Z174*R176)),IF(O176="Probabilidad",Z175,""))),"")</f>
        <v/>
      </c>
      <c r="AA176" s="472" t="str">
        <f t="shared" si="5"/>
        <v/>
      </c>
      <c r="AB176" s="731"/>
      <c r="AC176" s="321"/>
      <c r="AD176" s="470"/>
      <c r="AE176" s="475"/>
      <c r="AF176" s="467"/>
      <c r="AG176" s="475"/>
      <c r="AH176" s="475"/>
      <c r="AI176" s="475"/>
      <c r="AJ176" s="286"/>
      <c r="AK176" s="287"/>
      <c r="AL176" s="288"/>
      <c r="AM176" s="499"/>
      <c r="AN176" s="500"/>
      <c r="AO176" s="286"/>
      <c r="AP176" s="320"/>
      <c r="AQ176" s="288"/>
      <c r="AR176" s="499"/>
      <c r="AS176" s="500"/>
      <c r="AT176" s="286"/>
      <c r="AU176" s="500"/>
      <c r="AV176" s="470"/>
      <c r="AW176" s="499"/>
      <c r="AX176" s="501"/>
      <c r="AY176" s="465"/>
      <c r="AZ176" s="466"/>
      <c r="BA176" s="466"/>
      <c r="BB176" s="466"/>
      <c r="BC176" s="466"/>
    </row>
    <row r="177" spans="1:55" ht="409.5">
      <c r="A177" s="783">
        <v>23</v>
      </c>
      <c r="B177" s="726" t="s">
        <v>22</v>
      </c>
      <c r="C177" s="729" t="s">
        <v>258</v>
      </c>
      <c r="D177" s="729" t="s">
        <v>244</v>
      </c>
      <c r="E177" s="729">
        <v>365</v>
      </c>
      <c r="F177" s="736" t="str">
        <f>IF(E177&lt;=0,"",IF(E177&lt;=2,"Muy Baja",IF(E177&lt;=24,"Baja",IF(E177&lt;=500,"Media",IF(E177&lt;=5000,"Alta","Muy Alta")))))</f>
        <v>Media</v>
      </c>
      <c r="G177" s="733">
        <f>IF(F177="","",IF(F177="Muy Baja",0.2,IF(F177="Baja",0.4,IF(F177="Media",0.6,IF(F177="Alta",0.8,IF(F177="Muy Alta",1,))))))</f>
        <v>0.6</v>
      </c>
      <c r="H177" s="733" t="s">
        <v>103</v>
      </c>
      <c r="I177" s="733" t="str">
        <f>IF(NOT(ISERROR(MATCH(H177,#REF!,0))),#REF!&amp;"Por favor no seleccionar los criterios de impacto(Afectación Económica o presupuestal y Pérdida Reputacional)",H177)</f>
        <v xml:space="preserve">     El riesgo afecta la imagen de la entidad a nivel nacional, con efecto publicitarios sostenible a nivel país</v>
      </c>
      <c r="J177" s="736" t="s">
        <v>348</v>
      </c>
      <c r="K177" s="733">
        <f>IF(J177="","",IF(J177="Leve",0.2,IF(J177="Menor",0.4,IF(J177="Moderado",0.6,IF(J177="Mayor",0.8,IF(J177="Catastrófico",1,))))))</f>
        <v>1</v>
      </c>
      <c r="L177" s="736" t="str">
        <f>IF(OR(AND(F177="Muy Baja",J177="Leve"),AND(F177="Muy Baja",J177="Menor"),AND(F177="Baja",J177="Leve")),"Bajo",IF(OR(AND(F177="Muy baja",J177="Moderado"),AND(F177="Baja",J177="Menor"),AND(F177="Baja",J177="Moderado"),AND(F177="Media",J177="Leve"),AND(F177="Media",J177="Menor"),AND(F177="Media",J177="Moderado"),AND(F177="Alta",J177="Leve"),AND(F177="Alta",J177="Menor")),"Moderado",IF(OR(AND(F177="Muy Baja",J177="Mayor"),AND(F177="Baja",J177="Mayor"),AND(F177="Media",J177="Mayor"),AND(F177="Alta",J177="Moderado"),AND(F177="Alta",J177="Mayor"),AND(F177="Muy Alta",J177="Leve"),AND(F177="Muy Alta",J177="Menor"),AND(F177="Muy Alta",J177="Moderado"),AND(F177="Muy Alta",J177="Mayor")),"Alto",IF(OR(AND(F177="Muy Baja",J177="Catastrófico"),AND(F177="Baja",J177="Catastrófico"),AND(F177="Media",J177="Catastrófico"),AND(F177="Alta",J177="Catastrófico"),AND(F177="Muy Alta",J177="Catastrófico")),"Extremo",""))))</f>
        <v>Extremo</v>
      </c>
      <c r="M177" s="442">
        <v>1</v>
      </c>
      <c r="N177" s="444" t="s">
        <v>259</v>
      </c>
      <c r="O177" s="442" t="str">
        <f t="shared" si="0"/>
        <v>Probabilidad</v>
      </c>
      <c r="P177" s="445" t="s">
        <v>89</v>
      </c>
      <c r="Q177" s="445" t="s">
        <v>80</v>
      </c>
      <c r="R177" s="443" t="str">
        <f t="shared" si="1"/>
        <v>40%</v>
      </c>
      <c r="S177" s="445" t="s">
        <v>81</v>
      </c>
      <c r="T177" s="445" t="s">
        <v>157</v>
      </c>
      <c r="U177" s="445" t="s">
        <v>83</v>
      </c>
      <c r="V177" s="446">
        <f>IFERROR(IF(O177="Probabilidad",(G177-(+G177*R177)),IF(O177="Impacto",G177,"")),"")</f>
        <v>0.36</v>
      </c>
      <c r="W177" s="447" t="str">
        <f t="shared" si="2"/>
        <v>Baja</v>
      </c>
      <c r="X177" s="443">
        <f t="shared" si="3"/>
        <v>0.36</v>
      </c>
      <c r="Y177" s="447" t="str">
        <f t="shared" si="4"/>
        <v>Catastrófico</v>
      </c>
      <c r="Z177" s="443">
        <f>IFERROR(IF(O177="Impacto",(K177-(+K177*R177)),IF(O177="Probabilidad",K177,"")),"")</f>
        <v>1</v>
      </c>
      <c r="AA177" s="447" t="str">
        <f t="shared" si="5"/>
        <v>Extremo</v>
      </c>
      <c r="AB177" s="740" t="s">
        <v>84</v>
      </c>
      <c r="AC177" s="292" t="s">
        <v>1506</v>
      </c>
      <c r="AD177" s="448">
        <v>0.5</v>
      </c>
      <c r="AE177" s="408" t="s">
        <v>1507</v>
      </c>
      <c r="AF177" s="442" t="s">
        <v>266</v>
      </c>
      <c r="AG177" s="449">
        <v>44562</v>
      </c>
      <c r="AH177" s="449">
        <v>44895</v>
      </c>
      <c r="AI177" s="450">
        <v>1</v>
      </c>
      <c r="AJ177" s="277" t="s">
        <v>1023</v>
      </c>
      <c r="AK177" s="306" t="s">
        <v>1386</v>
      </c>
      <c r="AL177" s="274" t="s">
        <v>1445</v>
      </c>
      <c r="AM177" s="264">
        <v>44683</v>
      </c>
      <c r="AN177" s="537" t="s">
        <v>1442</v>
      </c>
      <c r="AO177" s="566" t="s">
        <v>1691</v>
      </c>
      <c r="AP177" s="289" t="s">
        <v>1692</v>
      </c>
      <c r="AQ177" s="566" t="s">
        <v>1693</v>
      </c>
      <c r="AR177" s="267"/>
      <c r="AS177" s="265"/>
      <c r="AT177" s="574" t="s">
        <v>2701</v>
      </c>
      <c r="AU177" s="572" t="s">
        <v>2705</v>
      </c>
      <c r="AV177" s="591" t="s">
        <v>2704</v>
      </c>
      <c r="AW177" s="267"/>
      <c r="AX177" s="452"/>
      <c r="AY177" s="465"/>
      <c r="AZ177" s="465"/>
      <c r="BA177" s="466"/>
      <c r="BB177" s="466"/>
      <c r="BC177" s="466"/>
    </row>
    <row r="178" spans="1:55" ht="76.5">
      <c r="A178" s="724"/>
      <c r="B178" s="727"/>
      <c r="C178" s="730"/>
      <c r="D178" s="730"/>
      <c r="E178" s="730"/>
      <c r="F178" s="730"/>
      <c r="G178" s="730"/>
      <c r="H178" s="730"/>
      <c r="I178" s="730"/>
      <c r="J178" s="730"/>
      <c r="K178" s="730"/>
      <c r="L178" s="730"/>
      <c r="M178" s="455">
        <v>2</v>
      </c>
      <c r="N178" s="411" t="s">
        <v>261</v>
      </c>
      <c r="O178" s="455" t="str">
        <f t="shared" si="0"/>
        <v>Impacto</v>
      </c>
      <c r="P178" s="456" t="s">
        <v>92</v>
      </c>
      <c r="Q178" s="456" t="s">
        <v>80</v>
      </c>
      <c r="R178" s="251" t="str">
        <f t="shared" si="1"/>
        <v>25%</v>
      </c>
      <c r="S178" s="456" t="s">
        <v>93</v>
      </c>
      <c r="T178" s="456" t="s">
        <v>82</v>
      </c>
      <c r="U178" s="456" t="s">
        <v>83</v>
      </c>
      <c r="V178" s="457">
        <f>IFERROR(IF(AND(O177="Probabilidad",O178="Probabilidad"),(X177-(+X177*R178)),IF(O178="Probabilidad",(G177-(+G177*R178)),IF(O178="Impacto",X177,""))),"")</f>
        <v>0.36</v>
      </c>
      <c r="W178" s="458" t="str">
        <f t="shared" si="2"/>
        <v>Baja</v>
      </c>
      <c r="X178" s="251">
        <f t="shared" si="3"/>
        <v>0.36</v>
      </c>
      <c r="Y178" s="458" t="str">
        <f t="shared" si="4"/>
        <v>Mayor</v>
      </c>
      <c r="Z178" s="251">
        <f>IFERROR(IF(AND(O177="Impacto",O178="Impacto"),(Z177-(+Z177*R178)),IF(O178="Impacto",($K$165-(+$K$165*R178)),IF(O178="Probabilidad",Z177,""))),"")</f>
        <v>0.75</v>
      </c>
      <c r="AA178" s="458" t="str">
        <f t="shared" si="5"/>
        <v>Alto</v>
      </c>
      <c r="AB178" s="730"/>
      <c r="AC178" s="528" t="s">
        <v>2</v>
      </c>
      <c r="AD178" s="482" t="s">
        <v>2</v>
      </c>
      <c r="AE178" s="529" t="s">
        <v>5</v>
      </c>
      <c r="AF178" s="455" t="s">
        <v>252</v>
      </c>
      <c r="AG178" s="495" t="s">
        <v>2</v>
      </c>
      <c r="AH178" s="495" t="s">
        <v>2</v>
      </c>
      <c r="AI178" s="480" t="s">
        <v>2</v>
      </c>
      <c r="AJ178" s="211"/>
      <c r="AK178" s="86"/>
      <c r="AL178" s="84"/>
      <c r="AM178" s="250"/>
      <c r="AN178" s="497"/>
      <c r="AO178" s="211"/>
      <c r="AP178" s="183"/>
      <c r="AQ178" s="84"/>
      <c r="AR178" s="250"/>
      <c r="AS178" s="497"/>
      <c r="AT178" s="211"/>
      <c r="AU178" s="497"/>
      <c r="AV178" s="251"/>
      <c r="AW178" s="250"/>
      <c r="AX178" s="498"/>
      <c r="AY178" s="465"/>
      <c r="AZ178" s="466"/>
      <c r="BA178" s="466"/>
      <c r="BB178" s="466"/>
      <c r="BC178" s="466"/>
    </row>
    <row r="179" spans="1:55">
      <c r="A179" s="724"/>
      <c r="B179" s="727"/>
      <c r="C179" s="730"/>
      <c r="D179" s="730"/>
      <c r="E179" s="730"/>
      <c r="F179" s="730"/>
      <c r="G179" s="730"/>
      <c r="H179" s="730"/>
      <c r="I179" s="730"/>
      <c r="J179" s="730"/>
      <c r="K179" s="730"/>
      <c r="L179" s="730"/>
      <c r="M179" s="455"/>
      <c r="N179" s="204"/>
      <c r="O179" s="455" t="str">
        <f t="shared" si="0"/>
        <v/>
      </c>
      <c r="P179" s="456"/>
      <c r="Q179" s="456"/>
      <c r="R179" s="251" t="str">
        <f t="shared" si="1"/>
        <v/>
      </c>
      <c r="S179" s="456"/>
      <c r="T179" s="456"/>
      <c r="U179" s="456"/>
      <c r="V179" s="457" t="str">
        <f>IFERROR(IF(AND(O178="Probabilidad",O179="Probabilidad"),(X178-(+X178*R179)),IF(O179="Probabilidad",(G177-(+G177*R179)),IF(O179="Impacto",X178,""))),"")</f>
        <v/>
      </c>
      <c r="W179" s="458" t="str">
        <f t="shared" si="2"/>
        <v/>
      </c>
      <c r="X179" s="251" t="str">
        <f t="shared" si="3"/>
        <v/>
      </c>
      <c r="Y179" s="458" t="str">
        <f t="shared" si="4"/>
        <v/>
      </c>
      <c r="Z179" s="251" t="str">
        <f>IFERROR(IF(AND(O178="Impacto",O179="Impacto"),(Z178-(+Z178*R179)),IF(AND(O178="Probabilidad",O179="Impacto"),(Z177-(+Z177*R179)),IF(O179="Probabilidad",Z178,""))),"")</f>
        <v/>
      </c>
      <c r="AA179" s="458" t="str">
        <f t="shared" si="5"/>
        <v/>
      </c>
      <c r="AB179" s="730"/>
      <c r="AC179" s="87"/>
      <c r="AD179" s="251"/>
      <c r="AE179" s="461"/>
      <c r="AF179" s="455"/>
      <c r="AG179" s="461"/>
      <c r="AH179" s="461"/>
      <c r="AI179" s="461"/>
      <c r="AJ179" s="211"/>
      <c r="AK179" s="86"/>
      <c r="AL179" s="84"/>
      <c r="AM179" s="250"/>
      <c r="AN179" s="497"/>
      <c r="AO179" s="211"/>
      <c r="AP179" s="183"/>
      <c r="AQ179" s="84"/>
      <c r="AR179" s="250"/>
      <c r="AS179" s="497"/>
      <c r="AT179" s="211"/>
      <c r="AU179" s="497"/>
      <c r="AV179" s="251"/>
      <c r="AW179" s="250"/>
      <c r="AX179" s="498"/>
      <c r="AY179" s="465"/>
      <c r="AZ179" s="466"/>
      <c r="BA179" s="466"/>
      <c r="BB179" s="466"/>
      <c r="BC179" s="466"/>
    </row>
    <row r="180" spans="1:55">
      <c r="A180" s="724"/>
      <c r="B180" s="727"/>
      <c r="C180" s="730"/>
      <c r="D180" s="730"/>
      <c r="E180" s="730"/>
      <c r="F180" s="730"/>
      <c r="G180" s="730"/>
      <c r="H180" s="730"/>
      <c r="I180" s="730"/>
      <c r="J180" s="730"/>
      <c r="K180" s="730"/>
      <c r="L180" s="730"/>
      <c r="M180" s="455"/>
      <c r="N180" s="411"/>
      <c r="O180" s="455" t="str">
        <f t="shared" si="0"/>
        <v/>
      </c>
      <c r="P180" s="456"/>
      <c r="Q180" s="456"/>
      <c r="R180" s="251" t="str">
        <f t="shared" si="1"/>
        <v/>
      </c>
      <c r="S180" s="456"/>
      <c r="T180" s="456"/>
      <c r="U180" s="456"/>
      <c r="V180" s="457" t="str">
        <f>IFERROR(IF(AND(O179="Probabilidad",O180="Probabilidad"),(X179-(+X179*R180)),IF(O180="Probabilidad",(G177-(+G177*R180)),IF(O180="Impacto",X179,""))),"")</f>
        <v/>
      </c>
      <c r="W180" s="458" t="str">
        <f t="shared" si="2"/>
        <v/>
      </c>
      <c r="X180" s="251" t="str">
        <f t="shared" si="3"/>
        <v/>
      </c>
      <c r="Y180" s="458" t="str">
        <f t="shared" si="4"/>
        <v/>
      </c>
      <c r="Z180" s="251" t="str">
        <f>IFERROR(IF(AND(O179="Impacto",O180="Impacto"),(Z179-(+Z179*R180)),IF(AND(O179="Probabilidad",O180="Impacto"),(Z178-(+Z178*R180)),IF(O180="Probabilidad",Z179,""))),"")</f>
        <v/>
      </c>
      <c r="AA180" s="458" t="str">
        <f t="shared" si="5"/>
        <v/>
      </c>
      <c r="AB180" s="730"/>
      <c r="AC180" s="87"/>
      <c r="AD180" s="251"/>
      <c r="AE180" s="461"/>
      <c r="AF180" s="455"/>
      <c r="AG180" s="461"/>
      <c r="AH180" s="461"/>
      <c r="AI180" s="461"/>
      <c r="AJ180" s="211"/>
      <c r="AK180" s="86"/>
      <c r="AL180" s="84"/>
      <c r="AM180" s="250"/>
      <c r="AN180" s="497"/>
      <c r="AO180" s="211"/>
      <c r="AP180" s="183"/>
      <c r="AQ180" s="84"/>
      <c r="AR180" s="250"/>
      <c r="AS180" s="497"/>
      <c r="AT180" s="211"/>
      <c r="AU180" s="497"/>
      <c r="AV180" s="251"/>
      <c r="AW180" s="250"/>
      <c r="AX180" s="498"/>
      <c r="AY180" s="465"/>
      <c r="AZ180" s="466"/>
      <c r="BA180" s="466"/>
      <c r="BB180" s="466"/>
      <c r="BC180" s="466"/>
    </row>
    <row r="181" spans="1:55">
      <c r="A181" s="724"/>
      <c r="B181" s="727"/>
      <c r="C181" s="730"/>
      <c r="D181" s="730"/>
      <c r="E181" s="730"/>
      <c r="F181" s="730"/>
      <c r="G181" s="730"/>
      <c r="H181" s="730"/>
      <c r="I181" s="730"/>
      <c r="J181" s="730"/>
      <c r="K181" s="730"/>
      <c r="L181" s="730"/>
      <c r="M181" s="455"/>
      <c r="N181" s="411"/>
      <c r="O181" s="455" t="str">
        <f t="shared" si="0"/>
        <v/>
      </c>
      <c r="P181" s="456"/>
      <c r="Q181" s="456"/>
      <c r="R181" s="251" t="str">
        <f t="shared" si="1"/>
        <v/>
      </c>
      <c r="S181" s="456"/>
      <c r="T181" s="456"/>
      <c r="U181" s="456"/>
      <c r="V181" s="457" t="str">
        <f>IFERROR(IF(AND(O180="Probabilidad",O181="Probabilidad"),(X180-(+X180*R181)),IF(O181="Probabilidad",(G177-(+G177*R181)),IF(O181="Impacto",X180,""))),"")</f>
        <v/>
      </c>
      <c r="W181" s="458" t="str">
        <f t="shared" si="2"/>
        <v/>
      </c>
      <c r="X181" s="251" t="str">
        <f t="shared" si="3"/>
        <v/>
      </c>
      <c r="Y181" s="458" t="str">
        <f t="shared" si="4"/>
        <v/>
      </c>
      <c r="Z181" s="251" t="str">
        <f>IFERROR(IF(AND(O180="Impacto",O181="Impacto"),(Z180-(+Z180*R181)),IF(AND(O180="Probabilidad",O181="Impacto"),(Z179-(+Z179*R181)),IF(O181="Probabilidad",Z180,""))),"")</f>
        <v/>
      </c>
      <c r="AA181" s="458" t="str">
        <f t="shared" si="5"/>
        <v/>
      </c>
      <c r="AB181" s="730"/>
      <c r="AC181" s="87"/>
      <c r="AD181" s="251"/>
      <c r="AE181" s="461"/>
      <c r="AF181" s="455"/>
      <c r="AG181" s="461"/>
      <c r="AH181" s="461"/>
      <c r="AI181" s="461"/>
      <c r="AJ181" s="211"/>
      <c r="AK181" s="86"/>
      <c r="AL181" s="84"/>
      <c r="AM181" s="250"/>
      <c r="AN181" s="497"/>
      <c r="AO181" s="211"/>
      <c r="AP181" s="183"/>
      <c r="AQ181" s="84"/>
      <c r="AR181" s="250"/>
      <c r="AS181" s="497"/>
      <c r="AT181" s="211"/>
      <c r="AU181" s="497"/>
      <c r="AV181" s="251"/>
      <c r="AW181" s="250"/>
      <c r="AX181" s="498"/>
      <c r="AY181" s="465"/>
      <c r="AZ181" s="466"/>
      <c r="BA181" s="466"/>
      <c r="BB181" s="466"/>
      <c r="BC181" s="466"/>
    </row>
    <row r="182" spans="1:55" ht="13.5" thickBot="1">
      <c r="A182" s="725"/>
      <c r="B182" s="728"/>
      <c r="C182" s="731"/>
      <c r="D182" s="731"/>
      <c r="E182" s="731"/>
      <c r="F182" s="731"/>
      <c r="G182" s="731"/>
      <c r="H182" s="731"/>
      <c r="I182" s="731"/>
      <c r="J182" s="731"/>
      <c r="K182" s="731"/>
      <c r="L182" s="731"/>
      <c r="M182" s="467"/>
      <c r="N182" s="468"/>
      <c r="O182" s="467" t="str">
        <f t="shared" si="0"/>
        <v/>
      </c>
      <c r="P182" s="469"/>
      <c r="Q182" s="469"/>
      <c r="R182" s="470" t="str">
        <f t="shared" si="1"/>
        <v/>
      </c>
      <c r="S182" s="469"/>
      <c r="T182" s="469"/>
      <c r="U182" s="469"/>
      <c r="V182" s="471" t="str">
        <f>IFERROR(IF(AND(O181="Probabilidad",O182="Probabilidad"),(X181-(+X181*R182)),IF(O182="Probabilidad",(G177-(+G177*R182)),IF(O182="Impacto",X181,""))),"")</f>
        <v/>
      </c>
      <c r="W182" s="472" t="str">
        <f t="shared" si="2"/>
        <v/>
      </c>
      <c r="X182" s="470" t="str">
        <f t="shared" si="3"/>
        <v/>
      </c>
      <c r="Y182" s="472" t="str">
        <f t="shared" si="4"/>
        <v/>
      </c>
      <c r="Z182" s="470" t="str">
        <f>IFERROR(IF(AND(O181="Impacto",O182="Impacto"),(Z181-(+Z181*R182)),IF(AND(O181="Probabilidad",O182="Impacto"),(Z180-(+Z180*R182)),IF(O182="Probabilidad",Z181,""))),"")</f>
        <v/>
      </c>
      <c r="AA182" s="472" t="str">
        <f t="shared" si="5"/>
        <v/>
      </c>
      <c r="AB182" s="731"/>
      <c r="AC182" s="321"/>
      <c r="AD182" s="470"/>
      <c r="AE182" s="475"/>
      <c r="AF182" s="467"/>
      <c r="AG182" s="475"/>
      <c r="AH182" s="475"/>
      <c r="AI182" s="475"/>
      <c r="AJ182" s="286"/>
      <c r="AK182" s="287"/>
      <c r="AL182" s="288"/>
      <c r="AM182" s="499"/>
      <c r="AN182" s="500"/>
      <c r="AO182" s="286"/>
      <c r="AP182" s="320"/>
      <c r="AQ182" s="288"/>
      <c r="AR182" s="499"/>
      <c r="AS182" s="500"/>
      <c r="AT182" s="286"/>
      <c r="AU182" s="500"/>
      <c r="AV182" s="470"/>
      <c r="AW182" s="499"/>
      <c r="AX182" s="501"/>
      <c r="AY182" s="465"/>
      <c r="AZ182" s="466"/>
      <c r="BA182" s="466"/>
      <c r="BB182" s="466"/>
      <c r="BC182" s="466"/>
    </row>
    <row r="183" spans="1:55" ht="231">
      <c r="A183" s="783">
        <v>23</v>
      </c>
      <c r="B183" s="726" t="s">
        <v>22</v>
      </c>
      <c r="C183" s="729" t="s">
        <v>258</v>
      </c>
      <c r="D183" s="729" t="s">
        <v>244</v>
      </c>
      <c r="E183" s="729">
        <v>365</v>
      </c>
      <c r="F183" s="736" t="str">
        <f>IF(E183&lt;=0,"",IF(E183&lt;=2,"Muy Baja",IF(E183&lt;=24,"Baja",IF(E183&lt;=500,"Media",IF(E183&lt;=5000,"Alta","Muy Alta")))))</f>
        <v>Media</v>
      </c>
      <c r="G183" s="733">
        <f>IF(F183="","",IF(F183="Muy Baja",0.2,IF(F183="Baja",0.4,IF(F183="Media",0.6,IF(F183="Alta",0.8,IF(F183="Muy Alta",1,))))))</f>
        <v>0.6</v>
      </c>
      <c r="H183" s="733" t="s">
        <v>103</v>
      </c>
      <c r="I183" s="733" t="str">
        <f>IF(NOT(ISERROR(MATCH(H183,#REF!,0))),#REF!&amp;"Por favor no seleccionar los criterios de impacto(Afectación Económica o presupuestal y Pérdida Reputacional)",H183)</f>
        <v xml:space="preserve">     El riesgo afecta la imagen de la entidad a nivel nacional, con efecto publicitarios sostenible a nivel país</v>
      </c>
      <c r="J183" s="736" t="s">
        <v>348</v>
      </c>
      <c r="K183" s="733">
        <f>IF(J183="","",IF(J183="Leve",0.2,IF(J183="Menor",0.4,IF(J183="Moderado",0.6,IF(J183="Mayor",0.8,IF(J183="Catastrófico",1,))))))</f>
        <v>1</v>
      </c>
      <c r="L183" s="736" t="str">
        <f>IF(OR(AND(F183="Muy Baja",J183="Leve"),AND(F183="Muy Baja",J183="Menor"),AND(F183="Baja",J183="Leve")),"Bajo",IF(OR(AND(F183="Muy baja",J183="Moderado"),AND(F183="Baja",J183="Menor"),AND(F183="Baja",J183="Moderado"),AND(F183="Media",J183="Leve"),AND(F183="Media",J183="Menor"),AND(F183="Media",J183="Moderado"),AND(F183="Alta",J183="Leve"),AND(F183="Alta",J183="Menor")),"Moderado",IF(OR(AND(F183="Muy Baja",J183="Mayor"),AND(F183="Baja",J183="Mayor"),AND(F183="Media",J183="Mayor"),AND(F183="Alta",J183="Moderado"),AND(F183="Alta",J183="Mayor"),AND(F183="Muy Alta",J183="Leve"),AND(F183="Muy Alta",J183="Menor"),AND(F183="Muy Alta",J183="Moderado"),AND(F183="Muy Alta",J183="Mayor")),"Alto",IF(OR(AND(F183="Muy Baja",J183="Catastrófico"),AND(F183="Baja",J183="Catastrófico"),AND(F183="Media",J183="Catastrófico"),AND(F183="Alta",J183="Catastrófico"),AND(F183="Muy Alta",J183="Catastrófico")),"Extremo",""))))</f>
        <v>Extremo</v>
      </c>
      <c r="M183" s="442">
        <v>1</v>
      </c>
      <c r="N183" s="444" t="s">
        <v>259</v>
      </c>
      <c r="O183" s="442" t="str">
        <f t="shared" si="0"/>
        <v>Probabilidad</v>
      </c>
      <c r="P183" s="445" t="s">
        <v>89</v>
      </c>
      <c r="Q183" s="445" t="s">
        <v>80</v>
      </c>
      <c r="R183" s="443" t="str">
        <f t="shared" si="1"/>
        <v>40%</v>
      </c>
      <c r="S183" s="445" t="s">
        <v>81</v>
      </c>
      <c r="T183" s="445" t="s">
        <v>157</v>
      </c>
      <c r="U183" s="445" t="s">
        <v>83</v>
      </c>
      <c r="V183" s="446">
        <f>IFERROR(IF(O183="Probabilidad",(G183-(+G183*R183)),IF(O183="Impacto",G183,"")),"")</f>
        <v>0.36</v>
      </c>
      <c r="W183" s="447" t="str">
        <f t="shared" si="2"/>
        <v>Baja</v>
      </c>
      <c r="X183" s="443">
        <f t="shared" si="3"/>
        <v>0.36</v>
      </c>
      <c r="Y183" s="447" t="str">
        <f t="shared" si="4"/>
        <v>Catastrófico</v>
      </c>
      <c r="Z183" s="443">
        <f>IFERROR(IF(O183="Impacto",(K183-(+K183*R183)),IF(O183="Probabilidad",K183,"")),"")</f>
        <v>1</v>
      </c>
      <c r="AA183" s="447" t="str">
        <f t="shared" si="5"/>
        <v>Extremo</v>
      </c>
      <c r="AB183" s="740" t="s">
        <v>84</v>
      </c>
      <c r="AC183" s="292" t="s">
        <v>1506</v>
      </c>
      <c r="AD183" s="448">
        <v>0.5</v>
      </c>
      <c r="AE183" s="408" t="s">
        <v>1507</v>
      </c>
      <c r="AF183" s="442" t="s">
        <v>267</v>
      </c>
      <c r="AG183" s="449">
        <v>44562</v>
      </c>
      <c r="AH183" s="449">
        <v>44895</v>
      </c>
      <c r="AI183" s="450">
        <v>1</v>
      </c>
      <c r="AJ183" s="277" t="s">
        <v>1028</v>
      </c>
      <c r="AK183" s="271" t="s">
        <v>1387</v>
      </c>
      <c r="AL183" s="266" t="s">
        <v>1062</v>
      </c>
      <c r="AM183" s="267">
        <v>44683</v>
      </c>
      <c r="AN183" s="494" t="s">
        <v>1442</v>
      </c>
      <c r="AO183" s="566" t="s">
        <v>1694</v>
      </c>
      <c r="AP183" s="289" t="s">
        <v>1695</v>
      </c>
      <c r="AQ183" s="566" t="s">
        <v>1696</v>
      </c>
      <c r="AR183" s="267"/>
      <c r="AS183" s="265"/>
      <c r="AT183" s="130" t="s">
        <v>2716</v>
      </c>
      <c r="AU183" s="594" t="s">
        <v>2717</v>
      </c>
      <c r="AV183" s="597" t="s">
        <v>2715</v>
      </c>
      <c r="AW183" s="267"/>
      <c r="AX183" s="452"/>
      <c r="AY183" s="465"/>
      <c r="AZ183" s="465"/>
      <c r="BA183" s="466"/>
      <c r="BB183" s="466"/>
      <c r="BC183" s="466"/>
    </row>
    <row r="184" spans="1:55" ht="76.5">
      <c r="A184" s="724"/>
      <c r="B184" s="727"/>
      <c r="C184" s="730"/>
      <c r="D184" s="730"/>
      <c r="E184" s="730"/>
      <c r="F184" s="730"/>
      <c r="G184" s="730"/>
      <c r="H184" s="730"/>
      <c r="I184" s="730"/>
      <c r="J184" s="730"/>
      <c r="K184" s="730"/>
      <c r="L184" s="730"/>
      <c r="M184" s="455">
        <v>2</v>
      </c>
      <c r="N184" s="411" t="s">
        <v>261</v>
      </c>
      <c r="O184" s="455" t="str">
        <f t="shared" si="0"/>
        <v>Impacto</v>
      </c>
      <c r="P184" s="456" t="s">
        <v>92</v>
      </c>
      <c r="Q184" s="456" t="s">
        <v>80</v>
      </c>
      <c r="R184" s="251" t="str">
        <f t="shared" si="1"/>
        <v>25%</v>
      </c>
      <c r="S184" s="456" t="s">
        <v>93</v>
      </c>
      <c r="T184" s="456" t="s">
        <v>82</v>
      </c>
      <c r="U184" s="456" t="s">
        <v>83</v>
      </c>
      <c r="V184" s="457">
        <f>IFERROR(IF(AND(O183="Probabilidad",O184="Probabilidad"),(X183-(+X183*R184)),IF(O184="Probabilidad",(G183-(+G183*R184)),IF(O184="Impacto",X183,""))),"")</f>
        <v>0.36</v>
      </c>
      <c r="W184" s="458" t="str">
        <f t="shared" si="2"/>
        <v>Baja</v>
      </c>
      <c r="X184" s="251">
        <f t="shared" si="3"/>
        <v>0.36</v>
      </c>
      <c r="Y184" s="458" t="str">
        <f t="shared" si="4"/>
        <v>Mayor</v>
      </c>
      <c r="Z184" s="251">
        <f>IFERROR(IF(AND(O183="Impacto",O184="Impacto"),(Z183-(+Z183*R184)),IF(O184="Impacto",($K$165-(+$K$165*R184)),IF(O184="Probabilidad",Z183,""))),"")</f>
        <v>0.75</v>
      </c>
      <c r="AA184" s="458" t="str">
        <f t="shared" si="5"/>
        <v>Alto</v>
      </c>
      <c r="AB184" s="730"/>
      <c r="AC184" s="528" t="s">
        <v>2</v>
      </c>
      <c r="AD184" s="482" t="s">
        <v>2</v>
      </c>
      <c r="AE184" s="529" t="s">
        <v>5</v>
      </c>
      <c r="AF184" s="455" t="s">
        <v>252</v>
      </c>
      <c r="AG184" s="495" t="s">
        <v>2</v>
      </c>
      <c r="AH184" s="495" t="s">
        <v>2</v>
      </c>
      <c r="AI184" s="480" t="s">
        <v>2</v>
      </c>
      <c r="AJ184" s="211"/>
      <c r="AK184" s="86"/>
      <c r="AL184" s="84"/>
      <c r="AM184" s="250"/>
      <c r="AN184" s="497"/>
      <c r="AO184" s="211"/>
      <c r="AP184" s="183"/>
      <c r="AQ184" s="84"/>
      <c r="AR184" s="250"/>
      <c r="AS184" s="497"/>
      <c r="AT184" s="211"/>
      <c r="AU184" s="497"/>
      <c r="AV184" s="251"/>
      <c r="AW184" s="250"/>
      <c r="AX184" s="498"/>
      <c r="AY184" s="465"/>
      <c r="AZ184" s="466"/>
      <c r="BA184" s="466"/>
      <c r="BB184" s="466"/>
      <c r="BC184" s="466"/>
    </row>
    <row r="185" spans="1:55">
      <c r="A185" s="724"/>
      <c r="B185" s="727"/>
      <c r="C185" s="730"/>
      <c r="D185" s="730"/>
      <c r="E185" s="730"/>
      <c r="F185" s="730"/>
      <c r="G185" s="730"/>
      <c r="H185" s="730"/>
      <c r="I185" s="730"/>
      <c r="J185" s="730"/>
      <c r="K185" s="730"/>
      <c r="L185" s="730"/>
      <c r="M185" s="455"/>
      <c r="N185" s="204"/>
      <c r="O185" s="455" t="str">
        <f t="shared" si="0"/>
        <v/>
      </c>
      <c r="P185" s="456"/>
      <c r="Q185" s="456"/>
      <c r="R185" s="251" t="str">
        <f t="shared" si="1"/>
        <v/>
      </c>
      <c r="S185" s="456"/>
      <c r="T185" s="456"/>
      <c r="U185" s="456"/>
      <c r="V185" s="457" t="str">
        <f>IFERROR(IF(AND(O184="Probabilidad",O185="Probabilidad"),(X184-(+X184*R185)),IF(O185="Probabilidad",(G183-(+G183*R185)),IF(O185="Impacto",X184,""))),"")</f>
        <v/>
      </c>
      <c r="W185" s="458" t="str">
        <f t="shared" si="2"/>
        <v/>
      </c>
      <c r="X185" s="251" t="str">
        <f t="shared" si="3"/>
        <v/>
      </c>
      <c r="Y185" s="458" t="str">
        <f t="shared" si="4"/>
        <v/>
      </c>
      <c r="Z185" s="251" t="str">
        <f>IFERROR(IF(AND(O184="Impacto",O185="Impacto"),(Z184-(+Z184*R185)),IF(AND(O184="Probabilidad",O185="Impacto"),(Z183-(+Z183*R185)),IF(O185="Probabilidad",Z184,""))),"")</f>
        <v/>
      </c>
      <c r="AA185" s="458" t="str">
        <f t="shared" si="5"/>
        <v/>
      </c>
      <c r="AB185" s="730"/>
      <c r="AC185" s="87"/>
      <c r="AD185" s="251"/>
      <c r="AE185" s="461"/>
      <c r="AF185" s="455"/>
      <c r="AG185" s="461"/>
      <c r="AH185" s="461"/>
      <c r="AI185" s="461"/>
      <c r="AJ185" s="211"/>
      <c r="AK185" s="86"/>
      <c r="AL185" s="84"/>
      <c r="AM185" s="250"/>
      <c r="AN185" s="497"/>
      <c r="AO185" s="211"/>
      <c r="AP185" s="183"/>
      <c r="AQ185" s="84"/>
      <c r="AR185" s="250"/>
      <c r="AS185" s="497"/>
      <c r="AT185" s="211"/>
      <c r="AU185" s="497"/>
      <c r="AV185" s="251"/>
      <c r="AW185" s="250"/>
      <c r="AX185" s="498"/>
      <c r="AY185" s="465"/>
      <c r="AZ185" s="466"/>
      <c r="BA185" s="466"/>
      <c r="BB185" s="466"/>
      <c r="BC185" s="466"/>
    </row>
    <row r="186" spans="1:55">
      <c r="A186" s="724"/>
      <c r="B186" s="727"/>
      <c r="C186" s="730"/>
      <c r="D186" s="730"/>
      <c r="E186" s="730"/>
      <c r="F186" s="730"/>
      <c r="G186" s="730"/>
      <c r="H186" s="730"/>
      <c r="I186" s="730"/>
      <c r="J186" s="730"/>
      <c r="K186" s="730"/>
      <c r="L186" s="730"/>
      <c r="M186" s="455"/>
      <c r="N186" s="411"/>
      <c r="O186" s="455" t="str">
        <f t="shared" si="0"/>
        <v/>
      </c>
      <c r="P186" s="456"/>
      <c r="Q186" s="456"/>
      <c r="R186" s="251" t="str">
        <f t="shared" si="1"/>
        <v/>
      </c>
      <c r="S186" s="456"/>
      <c r="T186" s="456"/>
      <c r="U186" s="456"/>
      <c r="V186" s="457" t="str">
        <f>IFERROR(IF(AND(O185="Probabilidad",O186="Probabilidad"),(X185-(+X185*R186)),IF(O186="Probabilidad",(G183-(+G183*R186)),IF(O186="Impacto",X185,""))),"")</f>
        <v/>
      </c>
      <c r="W186" s="458" t="str">
        <f t="shared" si="2"/>
        <v/>
      </c>
      <c r="X186" s="251" t="str">
        <f t="shared" si="3"/>
        <v/>
      </c>
      <c r="Y186" s="458" t="str">
        <f t="shared" si="4"/>
        <v/>
      </c>
      <c r="Z186" s="251" t="str">
        <f>IFERROR(IF(AND(O185="Impacto",O186="Impacto"),(Z185-(+Z185*R186)),IF(AND(O185="Probabilidad",O186="Impacto"),(Z184-(+Z184*R186)),IF(O186="Probabilidad",Z185,""))),"")</f>
        <v/>
      </c>
      <c r="AA186" s="458" t="str">
        <f t="shared" si="5"/>
        <v/>
      </c>
      <c r="AB186" s="730"/>
      <c r="AC186" s="87"/>
      <c r="AD186" s="251"/>
      <c r="AE186" s="461"/>
      <c r="AF186" s="455"/>
      <c r="AG186" s="461"/>
      <c r="AH186" s="461"/>
      <c r="AI186" s="461"/>
      <c r="AJ186" s="211"/>
      <c r="AK186" s="86"/>
      <c r="AL186" s="84"/>
      <c r="AM186" s="250"/>
      <c r="AN186" s="497"/>
      <c r="AO186" s="211"/>
      <c r="AP186" s="183"/>
      <c r="AQ186" s="84"/>
      <c r="AR186" s="250"/>
      <c r="AS186" s="497"/>
      <c r="AT186" s="211"/>
      <c r="AU186" s="497"/>
      <c r="AV186" s="251"/>
      <c r="AW186" s="250"/>
      <c r="AX186" s="498"/>
      <c r="AY186" s="465"/>
      <c r="AZ186" s="466"/>
      <c r="BA186" s="466"/>
      <c r="BB186" s="466"/>
      <c r="BC186" s="466"/>
    </row>
    <row r="187" spans="1:55">
      <c r="A187" s="724"/>
      <c r="B187" s="727"/>
      <c r="C187" s="730"/>
      <c r="D187" s="730"/>
      <c r="E187" s="730"/>
      <c r="F187" s="730"/>
      <c r="G187" s="730"/>
      <c r="H187" s="730"/>
      <c r="I187" s="730"/>
      <c r="J187" s="730"/>
      <c r="K187" s="730"/>
      <c r="L187" s="730"/>
      <c r="M187" s="455"/>
      <c r="N187" s="411"/>
      <c r="O187" s="455" t="str">
        <f t="shared" si="0"/>
        <v/>
      </c>
      <c r="P187" s="456"/>
      <c r="Q187" s="456"/>
      <c r="R187" s="251" t="str">
        <f t="shared" si="1"/>
        <v/>
      </c>
      <c r="S187" s="456"/>
      <c r="T187" s="456"/>
      <c r="U187" s="456"/>
      <c r="V187" s="457" t="str">
        <f>IFERROR(IF(AND(O186="Probabilidad",O187="Probabilidad"),(X186-(+X186*R187)),IF(O187="Probabilidad",(G183-(+G183*R187)),IF(O187="Impacto",X186,""))),"")</f>
        <v/>
      </c>
      <c r="W187" s="458" t="str">
        <f t="shared" si="2"/>
        <v/>
      </c>
      <c r="X187" s="251" t="str">
        <f t="shared" si="3"/>
        <v/>
      </c>
      <c r="Y187" s="458" t="str">
        <f t="shared" si="4"/>
        <v/>
      </c>
      <c r="Z187" s="251" t="str">
        <f>IFERROR(IF(AND(O186="Impacto",O187="Impacto"),(Z186-(+Z186*R187)),IF(AND(O186="Probabilidad",O187="Impacto"),(Z185-(+Z185*R187)),IF(O187="Probabilidad",Z186,""))),"")</f>
        <v/>
      </c>
      <c r="AA187" s="458" t="str">
        <f t="shared" si="5"/>
        <v/>
      </c>
      <c r="AB187" s="730"/>
      <c r="AC187" s="87"/>
      <c r="AD187" s="251"/>
      <c r="AE187" s="461"/>
      <c r="AF187" s="455"/>
      <c r="AG187" s="461"/>
      <c r="AH187" s="461"/>
      <c r="AI187" s="461"/>
      <c r="AJ187" s="211"/>
      <c r="AK187" s="86"/>
      <c r="AL187" s="84"/>
      <c r="AM187" s="250"/>
      <c r="AN187" s="497"/>
      <c r="AO187" s="211"/>
      <c r="AP187" s="183"/>
      <c r="AQ187" s="84"/>
      <c r="AR187" s="250"/>
      <c r="AS187" s="497"/>
      <c r="AT187" s="211"/>
      <c r="AU187" s="497"/>
      <c r="AV187" s="251"/>
      <c r="AW187" s="250"/>
      <c r="AX187" s="498"/>
      <c r="AY187" s="465"/>
      <c r="AZ187" s="466"/>
      <c r="BA187" s="466"/>
      <c r="BB187" s="466"/>
      <c r="BC187" s="466"/>
    </row>
    <row r="188" spans="1:55" ht="13.5" thickBot="1">
      <c r="A188" s="725"/>
      <c r="B188" s="728"/>
      <c r="C188" s="731"/>
      <c r="D188" s="731"/>
      <c r="E188" s="731"/>
      <c r="F188" s="731"/>
      <c r="G188" s="731"/>
      <c r="H188" s="731"/>
      <c r="I188" s="731"/>
      <c r="J188" s="731"/>
      <c r="K188" s="731"/>
      <c r="L188" s="731"/>
      <c r="M188" s="467"/>
      <c r="N188" s="468"/>
      <c r="O188" s="467" t="str">
        <f t="shared" si="0"/>
        <v/>
      </c>
      <c r="P188" s="469"/>
      <c r="Q188" s="469"/>
      <c r="R188" s="470" t="str">
        <f t="shared" si="1"/>
        <v/>
      </c>
      <c r="S188" s="469"/>
      <c r="T188" s="469"/>
      <c r="U188" s="469"/>
      <c r="V188" s="471" t="str">
        <f>IFERROR(IF(AND(O187="Probabilidad",O188="Probabilidad"),(X187-(+X187*R188)),IF(O188="Probabilidad",(G183-(+G183*R188)),IF(O188="Impacto",X187,""))),"")</f>
        <v/>
      </c>
      <c r="W188" s="472" t="str">
        <f t="shared" si="2"/>
        <v/>
      </c>
      <c r="X188" s="470" t="str">
        <f t="shared" si="3"/>
        <v/>
      </c>
      <c r="Y188" s="472" t="str">
        <f t="shared" si="4"/>
        <v/>
      </c>
      <c r="Z188" s="470" t="str">
        <f>IFERROR(IF(AND(O187="Impacto",O188="Impacto"),(Z187-(+Z187*R188)),IF(AND(O187="Probabilidad",O188="Impacto"),(Z186-(+Z186*R188)),IF(O188="Probabilidad",Z187,""))),"")</f>
        <v/>
      </c>
      <c r="AA188" s="472" t="str">
        <f t="shared" si="5"/>
        <v/>
      </c>
      <c r="AB188" s="731"/>
      <c r="AC188" s="321"/>
      <c r="AD188" s="470"/>
      <c r="AE188" s="475"/>
      <c r="AF188" s="467"/>
      <c r="AG188" s="475"/>
      <c r="AH188" s="475"/>
      <c r="AI188" s="475"/>
      <c r="AJ188" s="286"/>
      <c r="AK188" s="287"/>
      <c r="AL188" s="288"/>
      <c r="AM188" s="499"/>
      <c r="AN188" s="500"/>
      <c r="AO188" s="286"/>
      <c r="AP188" s="320"/>
      <c r="AQ188" s="288"/>
      <c r="AR188" s="499"/>
      <c r="AS188" s="500"/>
      <c r="AT188" s="286"/>
      <c r="AU188" s="500"/>
      <c r="AV188" s="470"/>
      <c r="AW188" s="499"/>
      <c r="AX188" s="501"/>
      <c r="AY188" s="465"/>
      <c r="AZ188" s="466"/>
      <c r="BA188" s="466"/>
      <c r="BB188" s="466"/>
      <c r="BC188" s="466"/>
    </row>
    <row r="189" spans="1:55" ht="306">
      <c r="A189" s="783">
        <v>23</v>
      </c>
      <c r="B189" s="726" t="s">
        <v>22</v>
      </c>
      <c r="C189" s="729" t="s">
        <v>258</v>
      </c>
      <c r="D189" s="729" t="s">
        <v>244</v>
      </c>
      <c r="E189" s="729">
        <v>365</v>
      </c>
      <c r="F189" s="736" t="str">
        <f>IF(E189&lt;=0,"",IF(E189&lt;=2,"Muy Baja",IF(E189&lt;=24,"Baja",IF(E189&lt;=500,"Media",IF(E189&lt;=5000,"Alta","Muy Alta")))))</f>
        <v>Media</v>
      </c>
      <c r="G189" s="733">
        <f>IF(F189="","",IF(F189="Muy Baja",0.2,IF(F189="Baja",0.4,IF(F189="Media",0.6,IF(F189="Alta",0.8,IF(F189="Muy Alta",1,))))))</f>
        <v>0.6</v>
      </c>
      <c r="H189" s="733" t="s">
        <v>103</v>
      </c>
      <c r="I189" s="733" t="str">
        <f>IF(NOT(ISERROR(MATCH(H189,#REF!,0))),#REF!&amp;"Por favor no seleccionar los criterios de impacto(Afectación Económica o presupuestal y Pérdida Reputacional)",H189)</f>
        <v xml:space="preserve">     El riesgo afecta la imagen de la entidad a nivel nacional, con efecto publicitarios sostenible a nivel país</v>
      </c>
      <c r="J189" s="736" t="s">
        <v>348</v>
      </c>
      <c r="K189" s="733">
        <f>IF(J189="","",IF(J189="Leve",0.2,IF(J189="Menor",0.4,IF(J189="Moderado",0.6,IF(J189="Mayor",0.8,IF(J189="Catastrófico",1,))))))</f>
        <v>1</v>
      </c>
      <c r="L189" s="736" t="str">
        <f>IF(OR(AND(F189="Muy Baja",J189="Leve"),AND(F189="Muy Baja",J189="Menor"),AND(F189="Baja",J189="Leve")),"Bajo",IF(OR(AND(F189="Muy baja",J189="Moderado"),AND(F189="Baja",J189="Menor"),AND(F189="Baja",J189="Moderado"),AND(F189="Media",J189="Leve"),AND(F189="Media",J189="Menor"),AND(F189="Media",J189="Moderado"),AND(F189="Alta",J189="Leve"),AND(F189="Alta",J189="Menor")),"Moderado",IF(OR(AND(F189="Muy Baja",J189="Mayor"),AND(F189="Baja",J189="Mayor"),AND(F189="Media",J189="Mayor"),AND(F189="Alta",J189="Moderado"),AND(F189="Alta",J189="Mayor"),AND(F189="Muy Alta",J189="Leve"),AND(F189="Muy Alta",J189="Menor"),AND(F189="Muy Alta",J189="Moderado"),AND(F189="Muy Alta",J189="Mayor")),"Alto",IF(OR(AND(F189="Muy Baja",J189="Catastrófico"),AND(F189="Baja",J189="Catastrófico"),AND(F189="Media",J189="Catastrófico"),AND(F189="Alta",J189="Catastrófico"),AND(F189="Muy Alta",J189="Catastrófico")),"Extremo",""))))</f>
        <v>Extremo</v>
      </c>
      <c r="M189" s="442">
        <v>1</v>
      </c>
      <c r="N189" s="444" t="s">
        <v>259</v>
      </c>
      <c r="O189" s="442" t="str">
        <f t="shared" si="0"/>
        <v>Probabilidad</v>
      </c>
      <c r="P189" s="445" t="s">
        <v>89</v>
      </c>
      <c r="Q189" s="445" t="s">
        <v>80</v>
      </c>
      <c r="R189" s="443" t="str">
        <f t="shared" si="1"/>
        <v>40%</v>
      </c>
      <c r="S189" s="445" t="s">
        <v>81</v>
      </c>
      <c r="T189" s="445" t="s">
        <v>157</v>
      </c>
      <c r="U189" s="445" t="s">
        <v>83</v>
      </c>
      <c r="V189" s="446">
        <f>IFERROR(IF(O189="Probabilidad",(G189-(+G189*R189)),IF(O189="Impacto",G189,"")),"")</f>
        <v>0.36</v>
      </c>
      <c r="W189" s="447" t="str">
        <f t="shared" si="2"/>
        <v>Baja</v>
      </c>
      <c r="X189" s="443">
        <f t="shared" si="3"/>
        <v>0.36</v>
      </c>
      <c r="Y189" s="447" t="str">
        <f t="shared" si="4"/>
        <v>Catastrófico</v>
      </c>
      <c r="Z189" s="443">
        <f>IFERROR(IF(O189="Impacto",(K189-(+K189*R189)),IF(O189="Probabilidad",K189,"")),"")</f>
        <v>1</v>
      </c>
      <c r="AA189" s="447" t="str">
        <f t="shared" si="5"/>
        <v>Extremo</v>
      </c>
      <c r="AB189" s="740" t="s">
        <v>84</v>
      </c>
      <c r="AC189" s="292" t="s">
        <v>1506</v>
      </c>
      <c r="AD189" s="448">
        <v>0.5</v>
      </c>
      <c r="AE189" s="408" t="s">
        <v>1507</v>
      </c>
      <c r="AF189" s="442" t="s">
        <v>268</v>
      </c>
      <c r="AG189" s="449">
        <v>44562</v>
      </c>
      <c r="AH189" s="449">
        <v>44895</v>
      </c>
      <c r="AI189" s="450">
        <v>1</v>
      </c>
      <c r="AJ189" s="264" t="s">
        <v>1029</v>
      </c>
      <c r="AK189" s="307" t="s">
        <v>1069</v>
      </c>
      <c r="AL189" s="276" t="s">
        <v>1554</v>
      </c>
      <c r="AM189" s="267">
        <v>44683</v>
      </c>
      <c r="AN189" s="538" t="s">
        <v>1443</v>
      </c>
      <c r="AO189" s="566" t="s">
        <v>1581</v>
      </c>
      <c r="AP189" s="289" t="s">
        <v>1697</v>
      </c>
      <c r="AQ189" s="566" t="s">
        <v>1698</v>
      </c>
      <c r="AR189" s="516"/>
      <c r="AS189" s="598"/>
      <c r="AT189" s="455" t="s">
        <v>2696</v>
      </c>
      <c r="AU189" s="594" t="s">
        <v>2698</v>
      </c>
      <c r="AV189" s="597" t="s">
        <v>2695</v>
      </c>
      <c r="AW189" s="267"/>
      <c r="AX189" s="452"/>
      <c r="AY189" s="465"/>
      <c r="AZ189" s="465"/>
      <c r="BA189" s="466"/>
      <c r="BB189" s="466"/>
      <c r="BC189" s="466"/>
    </row>
    <row r="190" spans="1:55" ht="76.5">
      <c r="A190" s="724"/>
      <c r="B190" s="727"/>
      <c r="C190" s="730"/>
      <c r="D190" s="730"/>
      <c r="E190" s="730"/>
      <c r="F190" s="730"/>
      <c r="G190" s="730"/>
      <c r="H190" s="730"/>
      <c r="I190" s="730"/>
      <c r="J190" s="730"/>
      <c r="K190" s="730"/>
      <c r="L190" s="730"/>
      <c r="M190" s="455">
        <v>2</v>
      </c>
      <c r="N190" s="411" t="s">
        <v>261</v>
      </c>
      <c r="O190" s="455" t="str">
        <f t="shared" si="0"/>
        <v>Impacto</v>
      </c>
      <c r="P190" s="456" t="s">
        <v>92</v>
      </c>
      <c r="Q190" s="456" t="s">
        <v>80</v>
      </c>
      <c r="R190" s="251" t="str">
        <f t="shared" si="1"/>
        <v>25%</v>
      </c>
      <c r="S190" s="456" t="s">
        <v>93</v>
      </c>
      <c r="T190" s="456" t="s">
        <v>82</v>
      </c>
      <c r="U190" s="456" t="s">
        <v>83</v>
      </c>
      <c r="V190" s="457">
        <f>IFERROR(IF(AND(O189="Probabilidad",O190="Probabilidad"),(X189-(+X189*R190)),IF(O190="Probabilidad",(G189-(+G189*R190)),IF(O190="Impacto",X189,""))),"")</f>
        <v>0.36</v>
      </c>
      <c r="W190" s="458" t="str">
        <f t="shared" si="2"/>
        <v>Baja</v>
      </c>
      <c r="X190" s="251">
        <f t="shared" si="3"/>
        <v>0.36</v>
      </c>
      <c r="Y190" s="458" t="str">
        <f t="shared" si="4"/>
        <v>Mayor</v>
      </c>
      <c r="Z190" s="251">
        <f>IFERROR(IF(AND(O189="Impacto",O190="Impacto"),(Z189-(+Z189*R190)),IF(O190="Impacto",($K$165-(+$K$165*R190)),IF(O190="Probabilidad",Z189,""))),"")</f>
        <v>0.75</v>
      </c>
      <c r="AA190" s="458" t="str">
        <f t="shared" si="5"/>
        <v>Alto</v>
      </c>
      <c r="AB190" s="730"/>
      <c r="AC190" s="528" t="s">
        <v>2</v>
      </c>
      <c r="AD190" s="482" t="s">
        <v>2</v>
      </c>
      <c r="AE190" s="529" t="s">
        <v>5</v>
      </c>
      <c r="AF190" s="455" t="s">
        <v>252</v>
      </c>
      <c r="AG190" s="495" t="s">
        <v>2</v>
      </c>
      <c r="AH190" s="495" t="s">
        <v>2</v>
      </c>
      <c r="AI190" s="480" t="s">
        <v>2</v>
      </c>
      <c r="AJ190" s="480" t="s">
        <v>2</v>
      </c>
      <c r="AK190" s="480" t="s">
        <v>2</v>
      </c>
      <c r="AL190" s="480" t="s">
        <v>2</v>
      </c>
      <c r="AM190" s="480" t="s">
        <v>2</v>
      </c>
      <c r="AN190" s="480" t="s">
        <v>2</v>
      </c>
      <c r="AO190" s="480" t="s">
        <v>2</v>
      </c>
      <c r="AP190" s="535" t="s">
        <v>2</v>
      </c>
      <c r="AQ190" s="480" t="s">
        <v>2</v>
      </c>
      <c r="AR190" s="480" t="s">
        <v>2</v>
      </c>
      <c r="AS190" s="480" t="s">
        <v>2</v>
      </c>
      <c r="AT190" s="213" t="s">
        <v>2</v>
      </c>
      <c r="AU190" s="480" t="s">
        <v>2</v>
      </c>
      <c r="AV190" s="480" t="s">
        <v>2</v>
      </c>
      <c r="AW190" s="480" t="s">
        <v>2</v>
      </c>
      <c r="AX190" s="536" t="s">
        <v>2</v>
      </c>
      <c r="AY190" s="465"/>
      <c r="AZ190" s="466"/>
      <c r="BA190" s="466"/>
      <c r="BB190" s="466"/>
      <c r="BC190" s="466"/>
    </row>
    <row r="191" spans="1:55">
      <c r="A191" s="724"/>
      <c r="B191" s="727"/>
      <c r="C191" s="730"/>
      <c r="D191" s="730"/>
      <c r="E191" s="730"/>
      <c r="F191" s="730"/>
      <c r="G191" s="730"/>
      <c r="H191" s="730"/>
      <c r="I191" s="730"/>
      <c r="J191" s="730"/>
      <c r="K191" s="730"/>
      <c r="L191" s="730"/>
      <c r="M191" s="455"/>
      <c r="N191" s="204"/>
      <c r="O191" s="455" t="str">
        <f t="shared" si="0"/>
        <v/>
      </c>
      <c r="P191" s="456"/>
      <c r="Q191" s="456"/>
      <c r="R191" s="251" t="str">
        <f t="shared" si="1"/>
        <v/>
      </c>
      <c r="S191" s="456"/>
      <c r="T191" s="456"/>
      <c r="U191" s="456"/>
      <c r="V191" s="457" t="str">
        <f>IFERROR(IF(AND(O190="Probabilidad",O191="Probabilidad"),(X190-(+X190*R191)),IF(O191="Probabilidad",(G189-(+G189*R191)),IF(O191="Impacto",X190,""))),"")</f>
        <v/>
      </c>
      <c r="W191" s="458" t="str">
        <f t="shared" si="2"/>
        <v/>
      </c>
      <c r="X191" s="251" t="str">
        <f t="shared" si="3"/>
        <v/>
      </c>
      <c r="Y191" s="458" t="str">
        <f t="shared" si="4"/>
        <v/>
      </c>
      <c r="Z191" s="251" t="str">
        <f>IFERROR(IF(AND(O190="Impacto",O191="Impacto"),(Z190-(+Z190*R191)),IF(AND(O190="Probabilidad",O191="Impacto"),(Z189-(+Z189*R191)),IF(O191="Probabilidad",Z190,""))),"")</f>
        <v/>
      </c>
      <c r="AA191" s="458" t="str">
        <f t="shared" si="5"/>
        <v/>
      </c>
      <c r="AB191" s="730"/>
      <c r="AC191" s="87"/>
      <c r="AD191" s="251"/>
      <c r="AE191" s="461"/>
      <c r="AF191" s="455"/>
      <c r="AG191" s="461"/>
      <c r="AH191" s="461"/>
      <c r="AI191" s="461"/>
      <c r="AJ191" s="211"/>
      <c r="AK191" s="86"/>
      <c r="AL191" s="84"/>
      <c r="AM191" s="250"/>
      <c r="AN191" s="497"/>
      <c r="AO191" s="211"/>
      <c r="AP191" s="183"/>
      <c r="AQ191" s="84"/>
      <c r="AR191" s="250"/>
      <c r="AS191" s="497"/>
      <c r="AT191" s="211"/>
      <c r="AU191" s="497"/>
      <c r="AV191" s="251"/>
      <c r="AW191" s="250"/>
      <c r="AX191" s="498"/>
      <c r="AY191" s="465"/>
      <c r="AZ191" s="466"/>
      <c r="BA191" s="466"/>
      <c r="BB191" s="466"/>
      <c r="BC191" s="466"/>
    </row>
    <row r="192" spans="1:55">
      <c r="A192" s="724"/>
      <c r="B192" s="727"/>
      <c r="C192" s="730"/>
      <c r="D192" s="730"/>
      <c r="E192" s="730"/>
      <c r="F192" s="730"/>
      <c r="G192" s="730"/>
      <c r="H192" s="730"/>
      <c r="I192" s="730"/>
      <c r="J192" s="730"/>
      <c r="K192" s="730"/>
      <c r="L192" s="730"/>
      <c r="M192" s="455"/>
      <c r="N192" s="411"/>
      <c r="O192" s="455" t="str">
        <f t="shared" si="0"/>
        <v/>
      </c>
      <c r="P192" s="456"/>
      <c r="Q192" s="456"/>
      <c r="R192" s="251" t="str">
        <f t="shared" si="1"/>
        <v/>
      </c>
      <c r="S192" s="456"/>
      <c r="T192" s="456"/>
      <c r="U192" s="456"/>
      <c r="V192" s="457" t="str">
        <f>IFERROR(IF(AND(O191="Probabilidad",O192="Probabilidad"),(X191-(+X191*R192)),IF(O192="Probabilidad",(G189-(+G189*R192)),IF(O192="Impacto",X191,""))),"")</f>
        <v/>
      </c>
      <c r="W192" s="458" t="str">
        <f t="shared" si="2"/>
        <v/>
      </c>
      <c r="X192" s="251" t="str">
        <f t="shared" si="3"/>
        <v/>
      </c>
      <c r="Y192" s="458" t="str">
        <f t="shared" si="4"/>
        <v/>
      </c>
      <c r="Z192" s="251" t="str">
        <f>IFERROR(IF(AND(O191="Impacto",O192="Impacto"),(Z191-(+Z191*R192)),IF(AND(O191="Probabilidad",O192="Impacto"),(Z190-(+Z190*R192)),IF(O192="Probabilidad",Z191,""))),"")</f>
        <v/>
      </c>
      <c r="AA192" s="458" t="str">
        <f t="shared" si="5"/>
        <v/>
      </c>
      <c r="AB192" s="730"/>
      <c r="AC192" s="87"/>
      <c r="AD192" s="251"/>
      <c r="AE192" s="461"/>
      <c r="AF192" s="455"/>
      <c r="AG192" s="461"/>
      <c r="AH192" s="461"/>
      <c r="AI192" s="461"/>
      <c r="AJ192" s="211"/>
      <c r="AK192" s="86"/>
      <c r="AL192" s="84"/>
      <c r="AM192" s="250"/>
      <c r="AN192" s="497"/>
      <c r="AO192" s="211"/>
      <c r="AP192" s="183"/>
      <c r="AQ192" s="84"/>
      <c r="AR192" s="250"/>
      <c r="AS192" s="497"/>
      <c r="AT192" s="211"/>
      <c r="AU192" s="497"/>
      <c r="AV192" s="251"/>
      <c r="AW192" s="250"/>
      <c r="AX192" s="498"/>
      <c r="AY192" s="465"/>
      <c r="AZ192" s="466"/>
      <c r="BA192" s="466"/>
      <c r="BB192" s="466"/>
      <c r="BC192" s="466"/>
    </row>
    <row r="193" spans="1:55">
      <c r="A193" s="724"/>
      <c r="B193" s="727"/>
      <c r="C193" s="730"/>
      <c r="D193" s="730"/>
      <c r="E193" s="730"/>
      <c r="F193" s="730"/>
      <c r="G193" s="730"/>
      <c r="H193" s="730"/>
      <c r="I193" s="730"/>
      <c r="J193" s="730"/>
      <c r="K193" s="730"/>
      <c r="L193" s="730"/>
      <c r="M193" s="455"/>
      <c r="N193" s="411"/>
      <c r="O193" s="455" t="str">
        <f t="shared" si="0"/>
        <v/>
      </c>
      <c r="P193" s="456"/>
      <c r="Q193" s="456"/>
      <c r="R193" s="251" t="str">
        <f t="shared" si="1"/>
        <v/>
      </c>
      <c r="S193" s="456"/>
      <c r="T193" s="456"/>
      <c r="U193" s="456"/>
      <c r="V193" s="457" t="str">
        <f>IFERROR(IF(AND(O192="Probabilidad",O193="Probabilidad"),(X192-(+X192*R193)),IF(O193="Probabilidad",(G189-(+G189*R193)),IF(O193="Impacto",X192,""))),"")</f>
        <v/>
      </c>
      <c r="W193" s="458" t="str">
        <f t="shared" si="2"/>
        <v/>
      </c>
      <c r="X193" s="251" t="str">
        <f t="shared" si="3"/>
        <v/>
      </c>
      <c r="Y193" s="458" t="str">
        <f t="shared" si="4"/>
        <v/>
      </c>
      <c r="Z193" s="251" t="str">
        <f>IFERROR(IF(AND(O192="Impacto",O193="Impacto"),(Z192-(+Z192*R193)),IF(AND(O192="Probabilidad",O193="Impacto"),(Z191-(+Z191*R193)),IF(O193="Probabilidad",Z192,""))),"")</f>
        <v/>
      </c>
      <c r="AA193" s="458" t="str">
        <f t="shared" si="5"/>
        <v/>
      </c>
      <c r="AB193" s="730"/>
      <c r="AC193" s="87"/>
      <c r="AD193" s="251"/>
      <c r="AE193" s="461"/>
      <c r="AF193" s="455"/>
      <c r="AG193" s="461"/>
      <c r="AH193" s="461"/>
      <c r="AI193" s="461"/>
      <c r="AJ193" s="211"/>
      <c r="AK193" s="86"/>
      <c r="AL193" s="84"/>
      <c r="AM193" s="250"/>
      <c r="AN193" s="497"/>
      <c r="AO193" s="211"/>
      <c r="AP193" s="183"/>
      <c r="AQ193" s="84"/>
      <c r="AR193" s="250"/>
      <c r="AS193" s="497"/>
      <c r="AT193" s="211"/>
      <c r="AU193" s="497"/>
      <c r="AV193" s="251"/>
      <c r="AW193" s="250"/>
      <c r="AX193" s="498"/>
      <c r="AY193" s="465"/>
      <c r="AZ193" s="466"/>
      <c r="BA193" s="466"/>
      <c r="BB193" s="466"/>
      <c r="BC193" s="466"/>
    </row>
    <row r="194" spans="1:55" ht="13.5" thickBot="1">
      <c r="A194" s="725"/>
      <c r="B194" s="728"/>
      <c r="C194" s="731"/>
      <c r="D194" s="731"/>
      <c r="E194" s="731"/>
      <c r="F194" s="731"/>
      <c r="G194" s="731"/>
      <c r="H194" s="731"/>
      <c r="I194" s="731"/>
      <c r="J194" s="731"/>
      <c r="K194" s="731"/>
      <c r="L194" s="731"/>
      <c r="M194" s="467"/>
      <c r="N194" s="468"/>
      <c r="O194" s="467" t="str">
        <f t="shared" si="0"/>
        <v/>
      </c>
      <c r="P194" s="469"/>
      <c r="Q194" s="469"/>
      <c r="R194" s="470" t="str">
        <f t="shared" si="1"/>
        <v/>
      </c>
      <c r="S194" s="469"/>
      <c r="T194" s="469"/>
      <c r="U194" s="469"/>
      <c r="V194" s="471" t="str">
        <f>IFERROR(IF(AND(O193="Probabilidad",O194="Probabilidad"),(X193-(+X193*R194)),IF(O194="Probabilidad",(G189-(+G189*R194)),IF(O194="Impacto",X193,""))),"")</f>
        <v/>
      </c>
      <c r="W194" s="472" t="str">
        <f t="shared" si="2"/>
        <v/>
      </c>
      <c r="X194" s="470" t="str">
        <f t="shared" si="3"/>
        <v/>
      </c>
      <c r="Y194" s="472" t="str">
        <f t="shared" si="4"/>
        <v/>
      </c>
      <c r="Z194" s="470" t="str">
        <f>IFERROR(IF(AND(O193="Impacto",O194="Impacto"),(Z193-(+Z193*R194)),IF(AND(O193="Probabilidad",O194="Impacto"),(Z192-(+Z192*R194)),IF(O194="Probabilidad",Z193,""))),"")</f>
        <v/>
      </c>
      <c r="AA194" s="472" t="str">
        <f t="shared" si="5"/>
        <v/>
      </c>
      <c r="AB194" s="731"/>
      <c r="AC194" s="321"/>
      <c r="AD194" s="470"/>
      <c r="AE194" s="475"/>
      <c r="AF194" s="467"/>
      <c r="AG194" s="475"/>
      <c r="AH194" s="475"/>
      <c r="AI194" s="475"/>
      <c r="AJ194" s="286"/>
      <c r="AK194" s="287"/>
      <c r="AL194" s="288"/>
      <c r="AM194" s="499"/>
      <c r="AN194" s="500"/>
      <c r="AO194" s="286"/>
      <c r="AP194" s="320"/>
      <c r="AQ194" s="288"/>
      <c r="AR194" s="499"/>
      <c r="AS194" s="500"/>
      <c r="AT194" s="286"/>
      <c r="AU194" s="500"/>
      <c r="AV194" s="470"/>
      <c r="AW194" s="499"/>
      <c r="AX194" s="501"/>
      <c r="AY194" s="465"/>
      <c r="AZ194" s="466"/>
      <c r="BA194" s="466"/>
      <c r="BB194" s="466"/>
      <c r="BC194" s="466"/>
    </row>
    <row r="195" spans="1:55" ht="242.25">
      <c r="A195" s="783">
        <v>23</v>
      </c>
      <c r="B195" s="726" t="s">
        <v>22</v>
      </c>
      <c r="C195" s="729" t="s">
        <v>258</v>
      </c>
      <c r="D195" s="729" t="s">
        <v>244</v>
      </c>
      <c r="E195" s="729">
        <v>365</v>
      </c>
      <c r="F195" s="736" t="str">
        <f>IF(E195&lt;=0,"",IF(E195&lt;=2,"Muy Baja",IF(E195&lt;=24,"Baja",IF(E195&lt;=500,"Media",IF(E195&lt;=5000,"Alta","Muy Alta")))))</f>
        <v>Media</v>
      </c>
      <c r="G195" s="733">
        <f>IF(F195="","",IF(F195="Muy Baja",0.2,IF(F195="Baja",0.4,IF(F195="Media",0.6,IF(F195="Alta",0.8,IF(F195="Muy Alta",1,))))))</f>
        <v>0.6</v>
      </c>
      <c r="H195" s="733" t="s">
        <v>103</v>
      </c>
      <c r="I195" s="733" t="str">
        <f>IF(NOT(ISERROR(MATCH(H195,#REF!,0))),#REF!&amp;"Por favor no seleccionar los criterios de impacto(Afectación Económica o presupuestal y Pérdida Reputacional)",H195)</f>
        <v xml:space="preserve">     El riesgo afecta la imagen de la entidad a nivel nacional, con efecto publicitarios sostenible a nivel país</v>
      </c>
      <c r="J195" s="736" t="s">
        <v>348</v>
      </c>
      <c r="K195" s="733">
        <f>IF(J195="","",IF(J195="Leve",0.2,IF(J195="Menor",0.4,IF(J195="Moderado",0.6,IF(J195="Mayor",0.8,IF(J195="Catastrófico",1,))))))</f>
        <v>1</v>
      </c>
      <c r="L195" s="736" t="str">
        <f>IF(OR(AND(F195="Muy Baja",J195="Leve"),AND(F195="Muy Baja",J195="Menor"),AND(F195="Baja",J195="Leve")),"Bajo",IF(OR(AND(F195="Muy baja",J195="Moderado"),AND(F195="Baja",J195="Menor"),AND(F195="Baja",J195="Moderado"),AND(F195="Media",J195="Leve"),AND(F195="Media",J195="Menor"),AND(F195="Media",J195="Moderado"),AND(F195="Alta",J195="Leve"),AND(F195="Alta",J195="Menor")),"Moderado",IF(OR(AND(F195="Muy Baja",J195="Mayor"),AND(F195="Baja",J195="Mayor"),AND(F195="Media",J195="Mayor"),AND(F195="Alta",J195="Moderado"),AND(F195="Alta",J195="Mayor"),AND(F195="Muy Alta",J195="Leve"),AND(F195="Muy Alta",J195="Menor"),AND(F195="Muy Alta",J195="Moderado"),AND(F195="Muy Alta",J195="Mayor")),"Alto",IF(OR(AND(F195="Muy Baja",J195="Catastrófico"),AND(F195="Baja",J195="Catastrófico"),AND(F195="Media",J195="Catastrófico"),AND(F195="Alta",J195="Catastrófico"),AND(F195="Muy Alta",J195="Catastrófico")),"Extremo",""))))</f>
        <v>Extremo</v>
      </c>
      <c r="M195" s="442">
        <v>1</v>
      </c>
      <c r="N195" s="444" t="s">
        <v>259</v>
      </c>
      <c r="O195" s="442" t="str">
        <f t="shared" si="0"/>
        <v>Probabilidad</v>
      </c>
      <c r="P195" s="445" t="s">
        <v>89</v>
      </c>
      <c r="Q195" s="445" t="s">
        <v>80</v>
      </c>
      <c r="R195" s="443" t="str">
        <f t="shared" si="1"/>
        <v>40%</v>
      </c>
      <c r="S195" s="445" t="s">
        <v>81</v>
      </c>
      <c r="T195" s="445" t="s">
        <v>157</v>
      </c>
      <c r="U195" s="445" t="s">
        <v>83</v>
      </c>
      <c r="V195" s="446">
        <f>IFERROR(IF(O195="Probabilidad",(G195-(+G195*R195)),IF(O195="Impacto",G195,"")),"")</f>
        <v>0.36</v>
      </c>
      <c r="W195" s="447" t="str">
        <f t="shared" si="2"/>
        <v>Baja</v>
      </c>
      <c r="X195" s="443">
        <f t="shared" si="3"/>
        <v>0.36</v>
      </c>
      <c r="Y195" s="447" t="str">
        <f t="shared" si="4"/>
        <v>Catastrófico</v>
      </c>
      <c r="Z195" s="443">
        <f>IFERROR(IF(O195="Impacto",(K195-(+K195*R195)),IF(O195="Probabilidad",K195,"")),"")</f>
        <v>1</v>
      </c>
      <c r="AA195" s="447" t="str">
        <f t="shared" si="5"/>
        <v>Extremo</v>
      </c>
      <c r="AB195" s="740" t="s">
        <v>84</v>
      </c>
      <c r="AC195" s="292" t="s">
        <v>1506</v>
      </c>
      <c r="AD195" s="448">
        <v>0.5</v>
      </c>
      <c r="AE195" s="408" t="s">
        <v>1507</v>
      </c>
      <c r="AF195" s="442" t="s">
        <v>269</v>
      </c>
      <c r="AG195" s="449">
        <v>44562</v>
      </c>
      <c r="AH195" s="449">
        <v>44895</v>
      </c>
      <c r="AI195" s="450">
        <v>1</v>
      </c>
      <c r="AJ195" s="264" t="s">
        <v>1027</v>
      </c>
      <c r="AK195" s="278" t="s">
        <v>1388</v>
      </c>
      <c r="AL195" s="566" t="s">
        <v>1074</v>
      </c>
      <c r="AM195" s="267">
        <v>44683</v>
      </c>
      <c r="AN195" s="494" t="s">
        <v>1442</v>
      </c>
      <c r="AO195" s="566" t="s">
        <v>1699</v>
      </c>
      <c r="AP195" s="289" t="s">
        <v>1569</v>
      </c>
      <c r="AQ195" s="266" t="s">
        <v>1580</v>
      </c>
      <c r="AR195" s="267"/>
      <c r="AS195" s="265"/>
      <c r="AT195" s="574" t="s">
        <v>2723</v>
      </c>
      <c r="AU195" s="572" t="s">
        <v>2934</v>
      </c>
      <c r="AV195" s="574" t="s">
        <v>2933</v>
      </c>
      <c r="AW195" s="267"/>
      <c r="AX195" s="452"/>
      <c r="AY195" s="465"/>
      <c r="AZ195" s="465"/>
      <c r="BA195" s="466"/>
      <c r="BB195" s="466"/>
      <c r="BC195" s="466"/>
    </row>
    <row r="196" spans="1:55" ht="76.5">
      <c r="A196" s="724"/>
      <c r="B196" s="727"/>
      <c r="C196" s="730"/>
      <c r="D196" s="730"/>
      <c r="E196" s="730"/>
      <c r="F196" s="730"/>
      <c r="G196" s="730"/>
      <c r="H196" s="730"/>
      <c r="I196" s="730"/>
      <c r="J196" s="730"/>
      <c r="K196" s="730"/>
      <c r="L196" s="730"/>
      <c r="M196" s="455">
        <v>2</v>
      </c>
      <c r="N196" s="411" t="s">
        <v>261</v>
      </c>
      <c r="O196" s="455" t="str">
        <f t="shared" si="0"/>
        <v>Impacto</v>
      </c>
      <c r="P196" s="456" t="s">
        <v>92</v>
      </c>
      <c r="Q196" s="456" t="s">
        <v>80</v>
      </c>
      <c r="R196" s="251" t="str">
        <f t="shared" si="1"/>
        <v>25%</v>
      </c>
      <c r="S196" s="456" t="s">
        <v>93</v>
      </c>
      <c r="T196" s="456" t="s">
        <v>82</v>
      </c>
      <c r="U196" s="456" t="s">
        <v>83</v>
      </c>
      <c r="V196" s="457">
        <f>IFERROR(IF(AND(O195="Probabilidad",O196="Probabilidad"),(X195-(+X195*R196)),IF(O196="Probabilidad",(G195-(+G195*R196)),IF(O196="Impacto",X195,""))),"")</f>
        <v>0.36</v>
      </c>
      <c r="W196" s="458" t="str">
        <f t="shared" si="2"/>
        <v>Baja</v>
      </c>
      <c r="X196" s="251">
        <f t="shared" si="3"/>
        <v>0.36</v>
      </c>
      <c r="Y196" s="458" t="str">
        <f t="shared" si="4"/>
        <v>Mayor</v>
      </c>
      <c r="Z196" s="251">
        <f>IFERROR(IF(AND(O195="Impacto",O196="Impacto"),(Z195-(+Z195*R196)),IF(O196="Impacto",($K$165-(+$K$165*R196)),IF(O196="Probabilidad",Z195,""))),"")</f>
        <v>0.75</v>
      </c>
      <c r="AA196" s="458" t="str">
        <f t="shared" si="5"/>
        <v>Alto</v>
      </c>
      <c r="AB196" s="730"/>
      <c r="AC196" s="528" t="s">
        <v>2</v>
      </c>
      <c r="AD196" s="482" t="s">
        <v>2</v>
      </c>
      <c r="AE196" s="529" t="s">
        <v>5</v>
      </c>
      <c r="AF196" s="455" t="s">
        <v>252</v>
      </c>
      <c r="AG196" s="495" t="s">
        <v>2</v>
      </c>
      <c r="AH196" s="495" t="s">
        <v>2</v>
      </c>
      <c r="AI196" s="480" t="s">
        <v>2</v>
      </c>
      <c r="AJ196" s="480" t="s">
        <v>2</v>
      </c>
      <c r="AK196" s="480" t="s">
        <v>2</v>
      </c>
      <c r="AL196" s="480" t="s">
        <v>2</v>
      </c>
      <c r="AM196" s="480" t="s">
        <v>2</v>
      </c>
      <c r="AN196" s="480" t="s">
        <v>2</v>
      </c>
      <c r="AO196" s="480" t="s">
        <v>2</v>
      </c>
      <c r="AP196" s="535" t="s">
        <v>2</v>
      </c>
      <c r="AQ196" s="480" t="s">
        <v>2</v>
      </c>
      <c r="AR196" s="480" t="s">
        <v>2</v>
      </c>
      <c r="AS196" s="480" t="s">
        <v>2</v>
      </c>
      <c r="AT196" s="213" t="s">
        <v>2</v>
      </c>
      <c r="AU196" s="480" t="s">
        <v>2</v>
      </c>
      <c r="AV196" s="480" t="s">
        <v>2</v>
      </c>
      <c r="AW196" s="480" t="s">
        <v>2</v>
      </c>
      <c r="AX196" s="536" t="s">
        <v>2</v>
      </c>
      <c r="AY196" s="465"/>
      <c r="AZ196" s="466"/>
      <c r="BA196" s="466"/>
      <c r="BB196" s="466"/>
      <c r="BC196" s="466"/>
    </row>
    <row r="197" spans="1:55">
      <c r="A197" s="724"/>
      <c r="B197" s="727"/>
      <c r="C197" s="730"/>
      <c r="D197" s="730"/>
      <c r="E197" s="730"/>
      <c r="F197" s="730"/>
      <c r="G197" s="730"/>
      <c r="H197" s="730"/>
      <c r="I197" s="730"/>
      <c r="J197" s="730"/>
      <c r="K197" s="730"/>
      <c r="L197" s="730"/>
      <c r="M197" s="455"/>
      <c r="N197" s="204"/>
      <c r="O197" s="455" t="str">
        <f t="shared" si="0"/>
        <v/>
      </c>
      <c r="P197" s="456"/>
      <c r="Q197" s="456"/>
      <c r="R197" s="251" t="str">
        <f t="shared" si="1"/>
        <v/>
      </c>
      <c r="S197" s="456"/>
      <c r="T197" s="456"/>
      <c r="U197" s="456"/>
      <c r="V197" s="457" t="str">
        <f>IFERROR(IF(AND(O196="Probabilidad",O197="Probabilidad"),(X196-(+X196*R197)),IF(O197="Probabilidad",(G195-(+G195*R197)),IF(O197="Impacto",X196,""))),"")</f>
        <v/>
      </c>
      <c r="W197" s="458" t="str">
        <f t="shared" si="2"/>
        <v/>
      </c>
      <c r="X197" s="251" t="str">
        <f t="shared" si="3"/>
        <v/>
      </c>
      <c r="Y197" s="458" t="str">
        <f t="shared" si="4"/>
        <v/>
      </c>
      <c r="Z197" s="251" t="str">
        <f>IFERROR(IF(AND(O196="Impacto",O197="Impacto"),(Z196-(+Z196*R197)),IF(AND(O196="Probabilidad",O197="Impacto"),(Z195-(+Z195*R197)),IF(O197="Probabilidad",Z196,""))),"")</f>
        <v/>
      </c>
      <c r="AA197" s="458" t="str">
        <f t="shared" si="5"/>
        <v/>
      </c>
      <c r="AB197" s="730"/>
      <c r="AC197" s="87"/>
      <c r="AD197" s="251"/>
      <c r="AE197" s="461"/>
      <c r="AF197" s="455"/>
      <c r="AG197" s="461"/>
      <c r="AH197" s="461"/>
      <c r="AI197" s="461"/>
      <c r="AJ197" s="211"/>
      <c r="AK197" s="86"/>
      <c r="AL197" s="84"/>
      <c r="AM197" s="250"/>
      <c r="AN197" s="497"/>
      <c r="AO197" s="211"/>
      <c r="AP197" s="183"/>
      <c r="AQ197" s="84"/>
      <c r="AR197" s="250"/>
      <c r="AS197" s="497"/>
      <c r="AT197" s="211"/>
      <c r="AU197" s="497"/>
      <c r="AV197" s="251"/>
      <c r="AW197" s="250"/>
      <c r="AX197" s="498"/>
      <c r="AY197" s="465"/>
      <c r="AZ197" s="466"/>
      <c r="BA197" s="466"/>
      <c r="BB197" s="466"/>
      <c r="BC197" s="466"/>
    </row>
    <row r="198" spans="1:55">
      <c r="A198" s="724"/>
      <c r="B198" s="727"/>
      <c r="C198" s="730"/>
      <c r="D198" s="730"/>
      <c r="E198" s="730"/>
      <c r="F198" s="730"/>
      <c r="G198" s="730"/>
      <c r="H198" s="730"/>
      <c r="I198" s="730"/>
      <c r="J198" s="730"/>
      <c r="K198" s="730"/>
      <c r="L198" s="730"/>
      <c r="M198" s="455"/>
      <c r="N198" s="411"/>
      <c r="O198" s="455" t="str">
        <f t="shared" si="0"/>
        <v/>
      </c>
      <c r="P198" s="456"/>
      <c r="Q198" s="456"/>
      <c r="R198" s="251" t="str">
        <f t="shared" si="1"/>
        <v/>
      </c>
      <c r="S198" s="456"/>
      <c r="T198" s="456"/>
      <c r="U198" s="456"/>
      <c r="V198" s="457" t="str">
        <f>IFERROR(IF(AND(O197="Probabilidad",O198="Probabilidad"),(X197-(+X197*R198)),IF(O198="Probabilidad",(G195-(+G195*R198)),IF(O198="Impacto",X197,""))),"")</f>
        <v/>
      </c>
      <c r="W198" s="458" t="str">
        <f t="shared" si="2"/>
        <v/>
      </c>
      <c r="X198" s="251" t="str">
        <f t="shared" si="3"/>
        <v/>
      </c>
      <c r="Y198" s="458" t="str">
        <f t="shared" si="4"/>
        <v/>
      </c>
      <c r="Z198" s="251" t="str">
        <f>IFERROR(IF(AND(O197="Impacto",O198="Impacto"),(Z197-(+Z197*R198)),IF(AND(O197="Probabilidad",O198="Impacto"),(Z196-(+Z196*R198)),IF(O198="Probabilidad",Z197,""))),"")</f>
        <v/>
      </c>
      <c r="AA198" s="458" t="str">
        <f t="shared" si="5"/>
        <v/>
      </c>
      <c r="AB198" s="730"/>
      <c r="AC198" s="87"/>
      <c r="AD198" s="251"/>
      <c r="AE198" s="461"/>
      <c r="AF198" s="455"/>
      <c r="AG198" s="461"/>
      <c r="AH198" s="461"/>
      <c r="AI198" s="461"/>
      <c r="AJ198" s="211"/>
      <c r="AK198" s="86"/>
      <c r="AL198" s="84"/>
      <c r="AM198" s="250"/>
      <c r="AN198" s="497"/>
      <c r="AO198" s="211"/>
      <c r="AP198" s="183"/>
      <c r="AQ198" s="84"/>
      <c r="AR198" s="250"/>
      <c r="AS198" s="497"/>
      <c r="AT198" s="211"/>
      <c r="AU198" s="497"/>
      <c r="AV198" s="251"/>
      <c r="AW198" s="250"/>
      <c r="AX198" s="498"/>
      <c r="AY198" s="465"/>
      <c r="AZ198" s="466"/>
      <c r="BA198" s="466"/>
      <c r="BB198" s="466"/>
      <c r="BC198" s="466"/>
    </row>
    <row r="199" spans="1:55">
      <c r="A199" s="724"/>
      <c r="B199" s="727"/>
      <c r="C199" s="730"/>
      <c r="D199" s="730"/>
      <c r="E199" s="730"/>
      <c r="F199" s="730"/>
      <c r="G199" s="730"/>
      <c r="H199" s="730"/>
      <c r="I199" s="730"/>
      <c r="J199" s="730"/>
      <c r="K199" s="730"/>
      <c r="L199" s="730"/>
      <c r="M199" s="455"/>
      <c r="N199" s="411"/>
      <c r="O199" s="455" t="str">
        <f t="shared" si="0"/>
        <v/>
      </c>
      <c r="P199" s="456"/>
      <c r="Q199" s="456"/>
      <c r="R199" s="251" t="str">
        <f t="shared" si="1"/>
        <v/>
      </c>
      <c r="S199" s="456"/>
      <c r="T199" s="456"/>
      <c r="U199" s="456"/>
      <c r="V199" s="457" t="str">
        <f>IFERROR(IF(AND(O198="Probabilidad",O199="Probabilidad"),(X198-(+X198*R199)),IF(O199="Probabilidad",(G195-(+G195*R199)),IF(O199="Impacto",X198,""))),"")</f>
        <v/>
      </c>
      <c r="W199" s="458" t="str">
        <f t="shared" si="2"/>
        <v/>
      </c>
      <c r="X199" s="251" t="str">
        <f t="shared" si="3"/>
        <v/>
      </c>
      <c r="Y199" s="458" t="str">
        <f t="shared" si="4"/>
        <v/>
      </c>
      <c r="Z199" s="251" t="str">
        <f>IFERROR(IF(AND(O198="Impacto",O199="Impacto"),(Z198-(+Z198*R199)),IF(AND(O198="Probabilidad",O199="Impacto"),(Z197-(+Z197*R199)),IF(O199="Probabilidad",Z198,""))),"")</f>
        <v/>
      </c>
      <c r="AA199" s="458" t="str">
        <f t="shared" si="5"/>
        <v/>
      </c>
      <c r="AB199" s="730"/>
      <c r="AC199" s="87"/>
      <c r="AD199" s="251"/>
      <c r="AE199" s="461"/>
      <c r="AF199" s="455"/>
      <c r="AG199" s="461"/>
      <c r="AH199" s="461"/>
      <c r="AI199" s="461"/>
      <c r="AJ199" s="211"/>
      <c r="AK199" s="86"/>
      <c r="AL199" s="84"/>
      <c r="AM199" s="250"/>
      <c r="AN199" s="497"/>
      <c r="AO199" s="211"/>
      <c r="AP199" s="183"/>
      <c r="AQ199" s="84"/>
      <c r="AR199" s="250"/>
      <c r="AS199" s="497"/>
      <c r="AT199" s="211"/>
      <c r="AU199" s="497"/>
      <c r="AV199" s="251"/>
      <c r="AW199" s="250"/>
      <c r="AX199" s="498"/>
      <c r="AY199" s="465"/>
      <c r="AZ199" s="466"/>
      <c r="BA199" s="466"/>
      <c r="BB199" s="466"/>
      <c r="BC199" s="466"/>
    </row>
    <row r="200" spans="1:55" ht="13.5" thickBot="1">
      <c r="A200" s="725"/>
      <c r="B200" s="728"/>
      <c r="C200" s="731"/>
      <c r="D200" s="731"/>
      <c r="E200" s="731"/>
      <c r="F200" s="731"/>
      <c r="G200" s="731"/>
      <c r="H200" s="731"/>
      <c r="I200" s="731"/>
      <c r="J200" s="731"/>
      <c r="K200" s="731"/>
      <c r="L200" s="731"/>
      <c r="M200" s="467"/>
      <c r="N200" s="468"/>
      <c r="O200" s="467" t="str">
        <f t="shared" si="0"/>
        <v/>
      </c>
      <c r="P200" s="469"/>
      <c r="Q200" s="469"/>
      <c r="R200" s="470" t="str">
        <f t="shared" si="1"/>
        <v/>
      </c>
      <c r="S200" s="469"/>
      <c r="T200" s="469"/>
      <c r="U200" s="469"/>
      <c r="V200" s="471" t="str">
        <f>IFERROR(IF(AND(O199="Probabilidad",O200="Probabilidad"),(X199-(+X199*R200)),IF(O200="Probabilidad",(G195-(+G195*R200)),IF(O200="Impacto",X199,""))),"")</f>
        <v/>
      </c>
      <c r="W200" s="472" t="str">
        <f t="shared" si="2"/>
        <v/>
      </c>
      <c r="X200" s="470" t="str">
        <f t="shared" si="3"/>
        <v/>
      </c>
      <c r="Y200" s="472" t="str">
        <f t="shared" si="4"/>
        <v/>
      </c>
      <c r="Z200" s="470" t="str">
        <f>IFERROR(IF(AND(O199="Impacto",O200="Impacto"),(Z199-(+Z199*R200)),IF(AND(O199="Probabilidad",O200="Impacto"),(Z198-(+Z198*R200)),IF(O200="Probabilidad",Z199,""))),"")</f>
        <v/>
      </c>
      <c r="AA200" s="472" t="str">
        <f t="shared" si="5"/>
        <v/>
      </c>
      <c r="AB200" s="731"/>
      <c r="AC200" s="321"/>
      <c r="AD200" s="470"/>
      <c r="AE200" s="475"/>
      <c r="AF200" s="467"/>
      <c r="AG200" s="475"/>
      <c r="AH200" s="475"/>
      <c r="AI200" s="475"/>
      <c r="AJ200" s="286"/>
      <c r="AK200" s="287"/>
      <c r="AL200" s="288"/>
      <c r="AM200" s="499"/>
      <c r="AN200" s="500"/>
      <c r="AO200" s="286"/>
      <c r="AP200" s="320"/>
      <c r="AQ200" s="288"/>
      <c r="AR200" s="499"/>
      <c r="AS200" s="500"/>
      <c r="AT200" s="286"/>
      <c r="AU200" s="500"/>
      <c r="AV200" s="470"/>
      <c r="AW200" s="499"/>
      <c r="AX200" s="501"/>
      <c r="AY200" s="465"/>
      <c r="AZ200" s="466"/>
      <c r="BA200" s="466"/>
      <c r="BB200" s="466"/>
      <c r="BC200" s="466"/>
    </row>
    <row r="201" spans="1:55" ht="409.5">
      <c r="A201" s="784">
        <v>24</v>
      </c>
      <c r="B201" s="726" t="s">
        <v>22</v>
      </c>
      <c r="C201" s="745" t="s">
        <v>270</v>
      </c>
      <c r="D201" s="729" t="s">
        <v>244</v>
      </c>
      <c r="E201" s="729">
        <v>365</v>
      </c>
      <c r="F201" s="736" t="str">
        <f>IF(E201&lt;=0,"",IF(E201&lt;=2,"Muy Baja",IF(E201&lt;=24,"Baja",IF(E201&lt;=500,"Media",IF(E201&lt;=5000,"Alta","Muy Alta")))))</f>
        <v>Media</v>
      </c>
      <c r="G201" s="733">
        <f>IF(F201="","",IF(F201="Muy Baja",0.2,IF(F201="Baja",0.4,IF(F201="Media",0.6,IF(F201="Alta",0.8,IF(F201="Muy Alta",1,))))))</f>
        <v>0.6</v>
      </c>
      <c r="H201" s="733" t="s">
        <v>103</v>
      </c>
      <c r="I201" s="733" t="str">
        <f>IF(NOT(ISERROR(MATCH(H201,#REF!,0))),#REF!&amp;"Por favor no seleccionar los criterios de impacto(Afectación Económica o presupuestal y Pérdida Reputacional)",H201)</f>
        <v xml:space="preserve">     El riesgo afecta la imagen de la entidad a nivel nacional, con efecto publicitarios sostenible a nivel país</v>
      </c>
      <c r="J201" s="736" t="s">
        <v>348</v>
      </c>
      <c r="K201" s="733">
        <f>IF(J201="","",IF(J201="Leve",0.2,IF(J201="Menor",0.4,IF(J201="Moderado",0.6,IF(J201="Mayor",0.8,IF(J201="Catastrófico",1,))))))</f>
        <v>1</v>
      </c>
      <c r="L201" s="736" t="str">
        <f>IF(OR(AND(F201="Muy Baja",J201="Leve"),AND(F201="Muy Baja",J201="Menor"),AND(F201="Baja",J201="Leve")),"Bajo",IF(OR(AND(F201="Muy baja",J201="Moderado"),AND(F201="Baja",J201="Menor"),AND(F201="Baja",J201="Moderado"),AND(F201="Media",J201="Leve"),AND(F201="Media",J201="Menor"),AND(F201="Media",J201="Moderado"),AND(F201="Alta",J201="Leve"),AND(F201="Alta",J201="Menor")),"Moderado",IF(OR(AND(F201="Muy Baja",J201="Mayor"),AND(F201="Baja",J201="Mayor"),AND(F201="Media",J201="Mayor"),AND(F201="Alta",J201="Moderado"),AND(F201="Alta",J201="Mayor"),AND(F201="Muy Alta",J201="Leve"),AND(F201="Muy Alta",J201="Menor"),AND(F201="Muy Alta",J201="Moderado"),AND(F201="Muy Alta",J201="Mayor")),"Alto",IF(OR(AND(F201="Muy Baja",J201="Catastrófico"),AND(F201="Baja",J201="Catastrófico"),AND(F201="Media",J201="Catastrófico"),AND(F201="Alta",J201="Catastrófico"),AND(F201="Muy Alta",J201="Catastrófico")),"Extremo",""))))</f>
        <v>Extremo</v>
      </c>
      <c r="M201" s="442">
        <v>1</v>
      </c>
      <c r="N201" s="444" t="s">
        <v>271</v>
      </c>
      <c r="O201" s="442" t="str">
        <f t="shared" si="0"/>
        <v>Probabilidad</v>
      </c>
      <c r="P201" s="445" t="s">
        <v>89</v>
      </c>
      <c r="Q201" s="445" t="s">
        <v>80</v>
      </c>
      <c r="R201" s="443" t="str">
        <f t="shared" si="1"/>
        <v>40%</v>
      </c>
      <c r="S201" s="445" t="s">
        <v>81</v>
      </c>
      <c r="T201" s="445" t="s">
        <v>82</v>
      </c>
      <c r="U201" s="445" t="s">
        <v>83</v>
      </c>
      <c r="V201" s="446">
        <f>IFERROR(IF(O201="Probabilidad",(G201-(+G201*R201)),IF(O201="Impacto",G201,"")),"")</f>
        <v>0.36</v>
      </c>
      <c r="W201" s="447" t="str">
        <f t="shared" si="2"/>
        <v>Baja</v>
      </c>
      <c r="X201" s="443">
        <f t="shared" si="3"/>
        <v>0.36</v>
      </c>
      <c r="Y201" s="447" t="str">
        <f t="shared" si="4"/>
        <v>Catastrófico</v>
      </c>
      <c r="Z201" s="443">
        <f>IFERROR(IF(O201="Impacto",(K201-(+K201*R201)),IF(O201="Probabilidad",K201,"")),"")</f>
        <v>1</v>
      </c>
      <c r="AA201" s="447" t="str">
        <f t="shared" si="5"/>
        <v>Extremo</v>
      </c>
      <c r="AB201" s="740" t="s">
        <v>84</v>
      </c>
      <c r="AC201" s="289" t="s">
        <v>2612</v>
      </c>
      <c r="AD201" s="448">
        <v>0.2</v>
      </c>
      <c r="AE201" s="565" t="s">
        <v>2613</v>
      </c>
      <c r="AF201" s="442" t="s">
        <v>260</v>
      </c>
      <c r="AG201" s="449">
        <v>44562</v>
      </c>
      <c r="AH201" s="449">
        <v>44895</v>
      </c>
      <c r="AI201" s="450">
        <v>1</v>
      </c>
      <c r="AJ201" s="274" t="s">
        <v>1367</v>
      </c>
      <c r="AK201" s="271" t="s">
        <v>1389</v>
      </c>
      <c r="AL201" s="274" t="s">
        <v>1390</v>
      </c>
      <c r="AM201" s="267">
        <v>44683</v>
      </c>
      <c r="AN201" s="494" t="s">
        <v>1442</v>
      </c>
      <c r="AO201" s="305" t="s">
        <v>1700</v>
      </c>
      <c r="AP201" s="289" t="s">
        <v>1701</v>
      </c>
      <c r="AQ201" s="305" t="s">
        <v>1702</v>
      </c>
      <c r="AR201" s="267"/>
      <c r="AS201" s="265"/>
      <c r="AT201" s="574" t="s">
        <v>2686</v>
      </c>
      <c r="AU201" s="572" t="s">
        <v>2980</v>
      </c>
      <c r="AV201" s="591" t="s">
        <v>2690</v>
      </c>
      <c r="AW201" s="267"/>
      <c r="AX201" s="452"/>
      <c r="AY201" s="465"/>
      <c r="AZ201" s="465"/>
      <c r="BA201" s="466"/>
      <c r="BB201" s="466"/>
      <c r="BC201" s="466"/>
    </row>
    <row r="202" spans="1:55" ht="344.25">
      <c r="A202" s="724"/>
      <c r="B202" s="727"/>
      <c r="C202" s="730"/>
      <c r="D202" s="730"/>
      <c r="E202" s="730"/>
      <c r="F202" s="730"/>
      <c r="G202" s="730"/>
      <c r="H202" s="730"/>
      <c r="I202" s="730"/>
      <c r="J202" s="730"/>
      <c r="K202" s="730"/>
      <c r="L202" s="730"/>
      <c r="M202" s="455">
        <v>2</v>
      </c>
      <c r="N202" s="411" t="s">
        <v>272</v>
      </c>
      <c r="O202" s="455" t="str">
        <f t="shared" si="0"/>
        <v>Impacto</v>
      </c>
      <c r="P202" s="456" t="s">
        <v>92</v>
      </c>
      <c r="Q202" s="456" t="s">
        <v>80</v>
      </c>
      <c r="R202" s="251" t="str">
        <f t="shared" si="1"/>
        <v>25%</v>
      </c>
      <c r="S202" s="456" t="s">
        <v>81</v>
      </c>
      <c r="T202" s="456" t="s">
        <v>82</v>
      </c>
      <c r="U202" s="456" t="s">
        <v>83</v>
      </c>
      <c r="V202" s="457">
        <f>IFERROR(IF(AND(O201="Probabilidad",O202="Probabilidad"),(X201-(+X201*R202)),IF(O202="Probabilidad",(G201-(+G201*R202)),IF(O202="Impacto",X201,""))),"")</f>
        <v>0.36</v>
      </c>
      <c r="W202" s="458" t="str">
        <f t="shared" si="2"/>
        <v>Baja</v>
      </c>
      <c r="X202" s="251">
        <f t="shared" si="3"/>
        <v>0.36</v>
      </c>
      <c r="Y202" s="458" t="str">
        <f t="shared" si="4"/>
        <v>Mayor</v>
      </c>
      <c r="Z202" s="251">
        <f>IFERROR(IF(AND(O201="Impacto",O202="Impacto"),(Z201-(+Z201*R202)),IF(O202="Impacto",($K$201-(+$K$201*R202)),IF(O202="Probabilidad",Z201,""))),"")</f>
        <v>0.75</v>
      </c>
      <c r="AA202" s="458" t="str">
        <f t="shared" si="5"/>
        <v>Alto</v>
      </c>
      <c r="AB202" s="730"/>
      <c r="AC202" s="183" t="s">
        <v>273</v>
      </c>
      <c r="AD202" s="459">
        <v>0.4</v>
      </c>
      <c r="AE202" s="460" t="s">
        <v>274</v>
      </c>
      <c r="AF202" s="455" t="s">
        <v>260</v>
      </c>
      <c r="AG202" s="461">
        <v>44562</v>
      </c>
      <c r="AH202" s="461">
        <v>44895</v>
      </c>
      <c r="AI202" s="462">
        <v>1</v>
      </c>
      <c r="AJ202" s="84" t="s">
        <v>1367</v>
      </c>
      <c r="AK202" s="91" t="s">
        <v>1391</v>
      </c>
      <c r="AL202" s="84" t="s">
        <v>1392</v>
      </c>
      <c r="AM202" s="248">
        <v>44683</v>
      </c>
      <c r="AN202" s="489" t="s">
        <v>1442</v>
      </c>
      <c r="AO202" s="130" t="s">
        <v>1703</v>
      </c>
      <c r="AP202" s="183" t="s">
        <v>1704</v>
      </c>
      <c r="AQ202" s="130" t="s">
        <v>1705</v>
      </c>
      <c r="AR202" s="250"/>
      <c r="AS202" s="497"/>
      <c r="AT202" s="587" t="s">
        <v>2686</v>
      </c>
      <c r="AU202" s="592" t="s">
        <v>2981</v>
      </c>
      <c r="AV202" s="593" t="s">
        <v>2688</v>
      </c>
      <c r="AW202" s="250"/>
      <c r="AX202" s="498"/>
      <c r="AY202" s="465"/>
      <c r="AZ202" s="466"/>
      <c r="BA202" s="466"/>
      <c r="BB202" s="466"/>
      <c r="BC202" s="466"/>
    </row>
    <row r="203" spans="1:55" ht="409.5">
      <c r="A203" s="724"/>
      <c r="B203" s="727"/>
      <c r="C203" s="730"/>
      <c r="D203" s="730"/>
      <c r="E203" s="730"/>
      <c r="F203" s="730"/>
      <c r="G203" s="730"/>
      <c r="H203" s="730"/>
      <c r="I203" s="730"/>
      <c r="J203" s="730"/>
      <c r="K203" s="730"/>
      <c r="L203" s="730"/>
      <c r="M203" s="455">
        <v>3</v>
      </c>
      <c r="N203" s="411" t="s">
        <v>275</v>
      </c>
      <c r="O203" s="455" t="str">
        <f t="shared" si="0"/>
        <v>Probabilidad</v>
      </c>
      <c r="P203" s="456" t="s">
        <v>79</v>
      </c>
      <c r="Q203" s="456" t="s">
        <v>80</v>
      </c>
      <c r="R203" s="251" t="str">
        <f t="shared" si="1"/>
        <v>30%</v>
      </c>
      <c r="S203" s="456" t="s">
        <v>81</v>
      </c>
      <c r="T203" s="456" t="s">
        <v>82</v>
      </c>
      <c r="U203" s="456" t="s">
        <v>83</v>
      </c>
      <c r="V203" s="457">
        <f>IFERROR(IF(AND(O202="Probabilidad",O203="Probabilidad"),(X202-(+X202*R203)),IF(O203="Probabilidad",(G201-(+G201*R203)),IF(O203="Impacto",X202,""))),"")</f>
        <v>0.42</v>
      </c>
      <c r="W203" s="458" t="str">
        <f t="shared" si="2"/>
        <v>Media</v>
      </c>
      <c r="X203" s="251">
        <f t="shared" si="3"/>
        <v>0.42</v>
      </c>
      <c r="Y203" s="458" t="str">
        <f t="shared" si="4"/>
        <v>Mayor</v>
      </c>
      <c r="Z203" s="251">
        <f>IFERROR(IF(AND(O202="Impacto",O203="Impacto"),(Z202-(+Z202*R203)),IF(AND(O202="Probabilidad",O203="Impacto"),(Z201-(+Z201*R203)),IF(O203="Probabilidad",Z202,""))),"")</f>
        <v>0.75</v>
      </c>
      <c r="AA203" s="458" t="str">
        <f t="shared" si="5"/>
        <v>Alto</v>
      </c>
      <c r="AB203" s="730"/>
      <c r="AC203" s="183" t="s">
        <v>276</v>
      </c>
      <c r="AD203" s="459">
        <v>0.4</v>
      </c>
      <c r="AE203" s="460" t="s">
        <v>1508</v>
      </c>
      <c r="AF203" s="455" t="s">
        <v>260</v>
      </c>
      <c r="AG203" s="461">
        <v>44562</v>
      </c>
      <c r="AH203" s="461">
        <v>44895</v>
      </c>
      <c r="AI203" s="459">
        <v>1</v>
      </c>
      <c r="AJ203" s="84" t="s">
        <v>1367</v>
      </c>
      <c r="AK203" s="91" t="s">
        <v>1030</v>
      </c>
      <c r="AL203" s="84" t="s">
        <v>1393</v>
      </c>
      <c r="AM203" s="248">
        <v>44683</v>
      </c>
      <c r="AN203" s="489" t="s">
        <v>1442</v>
      </c>
      <c r="AO203" s="130" t="s">
        <v>1706</v>
      </c>
      <c r="AP203" s="183" t="s">
        <v>1707</v>
      </c>
      <c r="AQ203" s="130" t="s">
        <v>1708</v>
      </c>
      <c r="AR203" s="250"/>
      <c r="AS203" s="497"/>
      <c r="AT203" s="587" t="s">
        <v>2686</v>
      </c>
      <c r="AU203" s="592" t="s">
        <v>2982</v>
      </c>
      <c r="AV203" s="593" t="s">
        <v>2689</v>
      </c>
      <c r="AW203" s="250"/>
      <c r="AX203" s="498"/>
      <c r="AY203" s="465"/>
      <c r="AZ203" s="466"/>
      <c r="BA203" s="466"/>
      <c r="BB203" s="466"/>
      <c r="BC203" s="466"/>
    </row>
    <row r="204" spans="1:55">
      <c r="A204" s="724"/>
      <c r="B204" s="727"/>
      <c r="C204" s="730"/>
      <c r="D204" s="730"/>
      <c r="E204" s="730"/>
      <c r="F204" s="730"/>
      <c r="G204" s="730"/>
      <c r="H204" s="730"/>
      <c r="I204" s="730"/>
      <c r="J204" s="730"/>
      <c r="K204" s="730"/>
      <c r="L204" s="730"/>
      <c r="M204" s="455"/>
      <c r="N204" s="411"/>
      <c r="O204" s="455" t="str">
        <f t="shared" si="0"/>
        <v/>
      </c>
      <c r="P204" s="456"/>
      <c r="Q204" s="456"/>
      <c r="R204" s="251" t="str">
        <f t="shared" si="1"/>
        <v/>
      </c>
      <c r="S204" s="456"/>
      <c r="T204" s="456"/>
      <c r="U204" s="456"/>
      <c r="V204" s="457" t="str">
        <f>IFERROR(IF(AND(O203="Probabilidad",O204="Probabilidad"),(X203-(+X203*R204)),IF(O204="Probabilidad",(G201-(+G201*R204)),IF(O204="Impacto",X203,""))),"")</f>
        <v/>
      </c>
      <c r="W204" s="458" t="str">
        <f t="shared" si="2"/>
        <v/>
      </c>
      <c r="X204" s="251" t="str">
        <f t="shared" si="3"/>
        <v/>
      </c>
      <c r="Y204" s="458" t="str">
        <f t="shared" si="4"/>
        <v/>
      </c>
      <c r="Z204" s="251" t="str">
        <f>IFERROR(IF(AND(O203="Impacto",O204="Impacto"),(Z203-(+Z203*R204)),IF(AND(O203="Probabilidad",O204="Impacto"),(Z202-(+Z202*R204)),IF(O204="Probabilidad",Z203,""))),"")</f>
        <v/>
      </c>
      <c r="AA204" s="458" t="str">
        <f t="shared" si="5"/>
        <v/>
      </c>
      <c r="AB204" s="730"/>
      <c r="AC204" s="87"/>
      <c r="AD204" s="251"/>
      <c r="AE204" s="461"/>
      <c r="AF204" s="455"/>
      <c r="AG204" s="461"/>
      <c r="AH204" s="461"/>
      <c r="AI204" s="461"/>
      <c r="AJ204" s="211"/>
      <c r="AK204" s="86"/>
      <c r="AL204" s="84"/>
      <c r="AM204" s="250"/>
      <c r="AN204" s="497"/>
      <c r="AO204" s="211"/>
      <c r="AP204" s="183"/>
      <c r="AQ204" s="84"/>
      <c r="AR204" s="250"/>
      <c r="AS204" s="497"/>
      <c r="AT204" s="211"/>
      <c r="AU204" s="497"/>
      <c r="AV204" s="251"/>
      <c r="AW204" s="250"/>
      <c r="AX204" s="498"/>
      <c r="AY204" s="465"/>
      <c r="AZ204" s="466"/>
      <c r="BA204" s="466"/>
      <c r="BB204" s="466"/>
      <c r="BC204" s="466"/>
    </row>
    <row r="205" spans="1:55">
      <c r="A205" s="724"/>
      <c r="B205" s="727"/>
      <c r="C205" s="730"/>
      <c r="D205" s="730"/>
      <c r="E205" s="730"/>
      <c r="F205" s="730"/>
      <c r="G205" s="730"/>
      <c r="H205" s="730"/>
      <c r="I205" s="730"/>
      <c r="J205" s="730"/>
      <c r="K205" s="730"/>
      <c r="L205" s="730"/>
      <c r="M205" s="455"/>
      <c r="N205" s="411"/>
      <c r="O205" s="455" t="str">
        <f t="shared" si="0"/>
        <v/>
      </c>
      <c r="P205" s="456"/>
      <c r="Q205" s="456"/>
      <c r="R205" s="251" t="str">
        <f t="shared" si="1"/>
        <v/>
      </c>
      <c r="S205" s="456"/>
      <c r="T205" s="456"/>
      <c r="U205" s="456"/>
      <c r="V205" s="457" t="str">
        <f>IFERROR(IF(AND(O204="Probabilidad",O205="Probabilidad"),(X204-(+X204*R205)),IF(O205="Probabilidad",(G201-(+G201*R205)),IF(O205="Impacto",X204,""))),"")</f>
        <v/>
      </c>
      <c r="W205" s="458" t="str">
        <f t="shared" si="2"/>
        <v/>
      </c>
      <c r="X205" s="251" t="str">
        <f t="shared" si="3"/>
        <v/>
      </c>
      <c r="Y205" s="458" t="str">
        <f t="shared" si="4"/>
        <v/>
      </c>
      <c r="Z205" s="251" t="str">
        <f>IFERROR(IF(AND(O204="Impacto",O205="Impacto"),(Z204-(+Z204*R205)),IF(AND(O204="Probabilidad",O205="Impacto"),(Z203-(+Z203*R205)),IF(O205="Probabilidad",Z204,""))),"")</f>
        <v/>
      </c>
      <c r="AA205" s="458" t="str">
        <f t="shared" si="5"/>
        <v/>
      </c>
      <c r="AB205" s="730"/>
      <c r="AC205" s="87"/>
      <c r="AD205" s="251"/>
      <c r="AE205" s="461"/>
      <c r="AF205" s="455"/>
      <c r="AG205" s="461"/>
      <c r="AH205" s="461"/>
      <c r="AI205" s="461"/>
      <c r="AJ205" s="211"/>
      <c r="AK205" s="86"/>
      <c r="AL205" s="84"/>
      <c r="AM205" s="250"/>
      <c r="AN205" s="497"/>
      <c r="AO205" s="211"/>
      <c r="AP205" s="183"/>
      <c r="AQ205" s="84"/>
      <c r="AR205" s="250"/>
      <c r="AS205" s="497"/>
      <c r="AT205" s="211"/>
      <c r="AU205" s="497"/>
      <c r="AV205" s="251"/>
      <c r="AW205" s="250"/>
      <c r="AX205" s="498"/>
      <c r="AY205" s="465"/>
      <c r="AZ205" s="466"/>
      <c r="BA205" s="466"/>
      <c r="BB205" s="466"/>
      <c r="BC205" s="466"/>
    </row>
    <row r="206" spans="1:55" ht="13.5" thickBot="1">
      <c r="A206" s="725"/>
      <c r="B206" s="728"/>
      <c r="C206" s="731"/>
      <c r="D206" s="731"/>
      <c r="E206" s="731"/>
      <c r="F206" s="731"/>
      <c r="G206" s="731"/>
      <c r="H206" s="731"/>
      <c r="I206" s="731"/>
      <c r="J206" s="731"/>
      <c r="K206" s="731"/>
      <c r="L206" s="731"/>
      <c r="M206" s="467"/>
      <c r="N206" s="468"/>
      <c r="O206" s="467" t="str">
        <f t="shared" si="0"/>
        <v/>
      </c>
      <c r="P206" s="469"/>
      <c r="Q206" s="469"/>
      <c r="R206" s="470" t="str">
        <f t="shared" si="1"/>
        <v/>
      </c>
      <c r="S206" s="469"/>
      <c r="T206" s="469"/>
      <c r="U206" s="469"/>
      <c r="V206" s="471" t="str">
        <f>IFERROR(IF(AND(O205="Probabilidad",O206="Probabilidad"),(X205-(+X205*R206)),IF(O206="Probabilidad",(G201-(+G201*R206)),IF(O206="Impacto",X205,""))),"")</f>
        <v/>
      </c>
      <c r="W206" s="472" t="str">
        <f t="shared" si="2"/>
        <v/>
      </c>
      <c r="X206" s="470" t="str">
        <f t="shared" si="3"/>
        <v/>
      </c>
      <c r="Y206" s="472" t="str">
        <f t="shared" si="4"/>
        <v/>
      </c>
      <c r="Z206" s="470" t="str">
        <f>IFERROR(IF(AND(O205="Impacto",O206="Impacto"),(Z205-(+Z205*R206)),IF(AND(O205="Probabilidad",O206="Impacto"),(Z204-(+Z204*R206)),IF(O206="Probabilidad",Z205,""))),"")</f>
        <v/>
      </c>
      <c r="AA206" s="472" t="str">
        <f t="shared" si="5"/>
        <v/>
      </c>
      <c r="AB206" s="731"/>
      <c r="AC206" s="321"/>
      <c r="AD206" s="470"/>
      <c r="AE206" s="475"/>
      <c r="AF206" s="467"/>
      <c r="AG206" s="475"/>
      <c r="AH206" s="475"/>
      <c r="AI206" s="475"/>
      <c r="AJ206" s="286"/>
      <c r="AK206" s="287"/>
      <c r="AL206" s="288"/>
      <c r="AM206" s="499"/>
      <c r="AN206" s="500"/>
      <c r="AO206" s="286"/>
      <c r="AP206" s="320"/>
      <c r="AQ206" s="288"/>
      <c r="AR206" s="499"/>
      <c r="AS206" s="500"/>
      <c r="AT206" s="286"/>
      <c r="AU206" s="500"/>
      <c r="AV206" s="470"/>
      <c r="AW206" s="499"/>
      <c r="AX206" s="501"/>
      <c r="AY206" s="465"/>
      <c r="AZ206" s="466"/>
      <c r="BA206" s="466"/>
      <c r="BB206" s="466"/>
      <c r="BC206" s="466"/>
    </row>
    <row r="207" spans="1:55" ht="409.5">
      <c r="A207" s="784">
        <v>24</v>
      </c>
      <c r="B207" s="726" t="s">
        <v>22</v>
      </c>
      <c r="C207" s="745" t="s">
        <v>270</v>
      </c>
      <c r="D207" s="729" t="s">
        <v>244</v>
      </c>
      <c r="E207" s="729">
        <v>365</v>
      </c>
      <c r="F207" s="736" t="str">
        <f>IF(E207&lt;=0,"",IF(E207&lt;=2,"Muy Baja",IF(E207&lt;=24,"Baja",IF(E207&lt;=500,"Media",IF(E207&lt;=5000,"Alta","Muy Alta")))))</f>
        <v>Media</v>
      </c>
      <c r="G207" s="733">
        <f>IF(F207="","",IF(F207="Muy Baja",0.2,IF(F207="Baja",0.4,IF(F207="Media",0.6,IF(F207="Alta",0.8,IF(F207="Muy Alta",1,))))))</f>
        <v>0.6</v>
      </c>
      <c r="H207" s="733" t="s">
        <v>103</v>
      </c>
      <c r="I207" s="733" t="str">
        <f>IF(NOT(ISERROR(MATCH(H207,#REF!,0))),#REF!&amp;"Por favor no seleccionar los criterios de impacto(Afectación Económica o presupuestal y Pérdida Reputacional)",H207)</f>
        <v xml:space="preserve">     El riesgo afecta la imagen de la entidad a nivel nacional, con efecto publicitarios sostenible a nivel país</v>
      </c>
      <c r="J207" s="736" t="s">
        <v>348</v>
      </c>
      <c r="K207" s="733">
        <f>IF(J207="","",IF(J207="Leve",0.2,IF(J207="Menor",0.4,IF(J207="Moderado",0.6,IF(J207="Mayor",0.8,IF(J207="Catastrófico",1,))))))</f>
        <v>1</v>
      </c>
      <c r="L207" s="736" t="str">
        <f>IF(OR(AND(F207="Muy Baja",J207="Leve"),AND(F207="Muy Baja",J207="Menor"),AND(F207="Baja",J207="Leve")),"Bajo",IF(OR(AND(F207="Muy baja",J207="Moderado"),AND(F207="Baja",J207="Menor"),AND(F207="Baja",J207="Moderado"),AND(F207="Media",J207="Leve"),AND(F207="Media",J207="Menor"),AND(F207="Media",J207="Moderado"),AND(F207="Alta",J207="Leve"),AND(F207="Alta",J207="Menor")),"Moderado",IF(OR(AND(F207="Muy Baja",J207="Mayor"),AND(F207="Baja",J207="Mayor"),AND(F207="Media",J207="Mayor"),AND(F207="Alta",J207="Moderado"),AND(F207="Alta",J207="Mayor"),AND(F207="Muy Alta",J207="Leve"),AND(F207="Muy Alta",J207="Menor"),AND(F207="Muy Alta",J207="Moderado"),AND(F207="Muy Alta",J207="Mayor")),"Alto",IF(OR(AND(F207="Muy Baja",J207="Catastrófico"),AND(F207="Baja",J207="Catastrófico"),AND(F207="Media",J207="Catastrófico"),AND(F207="Alta",J207="Catastrófico"),AND(F207="Muy Alta",J207="Catastrófico")),"Extremo",""))))</f>
        <v>Extremo</v>
      </c>
      <c r="M207" s="442">
        <v>1</v>
      </c>
      <c r="N207" s="444" t="s">
        <v>271</v>
      </c>
      <c r="O207" s="442" t="str">
        <f t="shared" si="0"/>
        <v>Probabilidad</v>
      </c>
      <c r="P207" s="445" t="s">
        <v>89</v>
      </c>
      <c r="Q207" s="445" t="s">
        <v>80</v>
      </c>
      <c r="R207" s="443" t="str">
        <f t="shared" si="1"/>
        <v>40%</v>
      </c>
      <c r="S207" s="445" t="s">
        <v>81</v>
      </c>
      <c r="T207" s="445" t="s">
        <v>82</v>
      </c>
      <c r="U207" s="445" t="s">
        <v>83</v>
      </c>
      <c r="V207" s="446">
        <f>IFERROR(IF(O207="Probabilidad",(G207-(+G207*R207)),IF(O207="Impacto",G207,"")),"")</f>
        <v>0.36</v>
      </c>
      <c r="W207" s="447" t="str">
        <f t="shared" si="2"/>
        <v>Baja</v>
      </c>
      <c r="X207" s="443">
        <f t="shared" si="3"/>
        <v>0.36</v>
      </c>
      <c r="Y207" s="447" t="str">
        <f t="shared" si="4"/>
        <v>Catastrófico</v>
      </c>
      <c r="Z207" s="443">
        <f>IFERROR(IF(O207="Impacto",(K207-(+K207*R207)),IF(O207="Probabilidad",K207,"")),"")</f>
        <v>1</v>
      </c>
      <c r="AA207" s="447" t="str">
        <f t="shared" si="5"/>
        <v>Extremo</v>
      </c>
      <c r="AB207" s="740" t="s">
        <v>84</v>
      </c>
      <c r="AC207" s="289" t="s">
        <v>2614</v>
      </c>
      <c r="AD207" s="448">
        <v>0.2</v>
      </c>
      <c r="AE207" s="565" t="s">
        <v>2615</v>
      </c>
      <c r="AF207" s="442" t="s">
        <v>265</v>
      </c>
      <c r="AG207" s="449">
        <v>44562</v>
      </c>
      <c r="AH207" s="449">
        <v>44895</v>
      </c>
      <c r="AI207" s="450">
        <v>1</v>
      </c>
      <c r="AJ207" s="303" t="s">
        <v>1394</v>
      </c>
      <c r="AK207" s="308" t="s">
        <v>1871</v>
      </c>
      <c r="AL207" s="274" t="s">
        <v>1031</v>
      </c>
      <c r="AM207" s="267">
        <v>44683</v>
      </c>
      <c r="AN207" s="494" t="s">
        <v>1442</v>
      </c>
      <c r="AO207" s="305" t="s">
        <v>1709</v>
      </c>
      <c r="AP207" s="289" t="s">
        <v>1872</v>
      </c>
      <c r="AQ207" s="305" t="s">
        <v>1710</v>
      </c>
      <c r="AR207" s="267"/>
      <c r="AS207" s="265"/>
      <c r="AT207" s="574" t="s">
        <v>2694</v>
      </c>
      <c r="AU207" s="572" t="s">
        <v>3237</v>
      </c>
      <c r="AV207" s="591" t="s">
        <v>3239</v>
      </c>
      <c r="AW207" s="267"/>
      <c r="AX207" s="452"/>
      <c r="AY207" s="465"/>
      <c r="AZ207" s="465"/>
      <c r="BA207" s="466"/>
      <c r="BB207" s="466"/>
      <c r="BC207" s="466"/>
    </row>
    <row r="208" spans="1:55" ht="409.5">
      <c r="A208" s="724"/>
      <c r="B208" s="727"/>
      <c r="C208" s="730"/>
      <c r="D208" s="730"/>
      <c r="E208" s="730"/>
      <c r="F208" s="730"/>
      <c r="G208" s="730"/>
      <c r="H208" s="730"/>
      <c r="I208" s="730"/>
      <c r="J208" s="730"/>
      <c r="K208" s="730"/>
      <c r="L208" s="730"/>
      <c r="M208" s="455">
        <v>2</v>
      </c>
      <c r="N208" s="411" t="s">
        <v>272</v>
      </c>
      <c r="O208" s="455" t="str">
        <f t="shared" si="0"/>
        <v>Impacto</v>
      </c>
      <c r="P208" s="456" t="s">
        <v>92</v>
      </c>
      <c r="Q208" s="456" t="s">
        <v>80</v>
      </c>
      <c r="R208" s="251" t="str">
        <f t="shared" si="1"/>
        <v>25%</v>
      </c>
      <c r="S208" s="456" t="s">
        <v>81</v>
      </c>
      <c r="T208" s="456" t="s">
        <v>82</v>
      </c>
      <c r="U208" s="456" t="s">
        <v>83</v>
      </c>
      <c r="V208" s="457">
        <f>IFERROR(IF(AND(O207="Probabilidad",O208="Probabilidad"),(X207-(+X207*R208)),IF(O208="Probabilidad",(G207-(+G207*R208)),IF(O208="Impacto",X207,""))),"")</f>
        <v>0.36</v>
      </c>
      <c r="W208" s="458" t="str">
        <f t="shared" si="2"/>
        <v>Baja</v>
      </c>
      <c r="X208" s="251">
        <f t="shared" si="3"/>
        <v>0.36</v>
      </c>
      <c r="Y208" s="458" t="str">
        <f t="shared" si="4"/>
        <v>Mayor</v>
      </c>
      <c r="Z208" s="251">
        <f>IFERROR(IF(AND(O207="Impacto",O208="Impacto"),(Z207-(+Z207*R208)),IF(O208="Impacto",($K$201-(+$K$201*R208)),IF(O208="Probabilidad",Z207,""))),"")</f>
        <v>0.75</v>
      </c>
      <c r="AA208" s="458" t="str">
        <f t="shared" si="5"/>
        <v>Alto</v>
      </c>
      <c r="AB208" s="730"/>
      <c r="AC208" s="183" t="s">
        <v>273</v>
      </c>
      <c r="AD208" s="459">
        <v>0.4</v>
      </c>
      <c r="AE208" s="460" t="s">
        <v>274</v>
      </c>
      <c r="AF208" s="455" t="s">
        <v>265</v>
      </c>
      <c r="AG208" s="461">
        <v>44562</v>
      </c>
      <c r="AH208" s="461">
        <v>44895</v>
      </c>
      <c r="AI208" s="462">
        <v>1</v>
      </c>
      <c r="AJ208" s="129" t="s">
        <v>1394</v>
      </c>
      <c r="AK208" s="86" t="s">
        <v>1873</v>
      </c>
      <c r="AL208" s="84" t="s">
        <v>1395</v>
      </c>
      <c r="AM208" s="248">
        <v>44683</v>
      </c>
      <c r="AN208" s="489" t="s">
        <v>1442</v>
      </c>
      <c r="AO208" s="130" t="s">
        <v>1709</v>
      </c>
      <c r="AP208" s="183" t="s">
        <v>1874</v>
      </c>
      <c r="AQ208" s="87" t="s">
        <v>1711</v>
      </c>
      <c r="AR208" s="250"/>
      <c r="AS208" s="497"/>
      <c r="AT208" s="574" t="s">
        <v>2694</v>
      </c>
      <c r="AU208" s="592" t="s">
        <v>3238</v>
      </c>
      <c r="AV208" s="654" t="s">
        <v>3004</v>
      </c>
      <c r="AW208" s="250"/>
      <c r="AX208" s="498"/>
      <c r="AY208" s="465"/>
      <c r="AZ208" s="466"/>
      <c r="BA208" s="466"/>
      <c r="BB208" s="466"/>
      <c r="BC208" s="466"/>
    </row>
    <row r="209" spans="1:55" ht="409.5">
      <c r="A209" s="724"/>
      <c r="B209" s="727"/>
      <c r="C209" s="730"/>
      <c r="D209" s="730"/>
      <c r="E209" s="730"/>
      <c r="F209" s="730"/>
      <c r="G209" s="730"/>
      <c r="H209" s="730"/>
      <c r="I209" s="730"/>
      <c r="J209" s="730"/>
      <c r="K209" s="730"/>
      <c r="L209" s="730"/>
      <c r="M209" s="455">
        <v>3</v>
      </c>
      <c r="N209" s="411" t="s">
        <v>275</v>
      </c>
      <c r="O209" s="455" t="str">
        <f t="shared" si="0"/>
        <v>Probabilidad</v>
      </c>
      <c r="P209" s="456" t="s">
        <v>79</v>
      </c>
      <c r="Q209" s="456" t="s">
        <v>80</v>
      </c>
      <c r="R209" s="251" t="str">
        <f t="shared" si="1"/>
        <v>30%</v>
      </c>
      <c r="S209" s="456" t="s">
        <v>81</v>
      </c>
      <c r="T209" s="456" t="s">
        <v>82</v>
      </c>
      <c r="U209" s="456" t="s">
        <v>83</v>
      </c>
      <c r="V209" s="457">
        <f>IFERROR(IF(AND(O208="Probabilidad",O209="Probabilidad"),(X208-(+X208*R209)),IF(O209="Probabilidad",(G207-(+G207*R209)),IF(O209="Impacto",X208,""))),"")</f>
        <v>0.42</v>
      </c>
      <c r="W209" s="458" t="str">
        <f t="shared" si="2"/>
        <v>Media</v>
      </c>
      <c r="X209" s="251">
        <f t="shared" si="3"/>
        <v>0.42</v>
      </c>
      <c r="Y209" s="458" t="str">
        <f t="shared" si="4"/>
        <v>Mayor</v>
      </c>
      <c r="Z209" s="251">
        <f>IFERROR(IF(AND(O208="Impacto",O209="Impacto"),(Z208-(+Z208*R209)),IF(AND(O208="Probabilidad",O209="Impacto"),(Z207-(+Z207*R209)),IF(O209="Probabilidad",Z208,""))),"")</f>
        <v>0.75</v>
      </c>
      <c r="AA209" s="458" t="str">
        <f t="shared" si="5"/>
        <v>Alto</v>
      </c>
      <c r="AB209" s="730"/>
      <c r="AC209" s="183" t="s">
        <v>276</v>
      </c>
      <c r="AD209" s="459">
        <v>0.4</v>
      </c>
      <c r="AE209" s="460" t="s">
        <v>1508</v>
      </c>
      <c r="AF209" s="455" t="s">
        <v>265</v>
      </c>
      <c r="AG209" s="461">
        <v>44562</v>
      </c>
      <c r="AH209" s="461">
        <v>44895</v>
      </c>
      <c r="AI209" s="459">
        <v>1</v>
      </c>
      <c r="AJ209" s="129" t="s">
        <v>1394</v>
      </c>
      <c r="AK209" s="86" t="s">
        <v>1396</v>
      </c>
      <c r="AL209" s="84" t="s">
        <v>1083</v>
      </c>
      <c r="AM209" s="248">
        <v>44683</v>
      </c>
      <c r="AN209" s="513" t="s">
        <v>1441</v>
      </c>
      <c r="AO209" s="130" t="s">
        <v>1709</v>
      </c>
      <c r="AP209" s="183" t="s">
        <v>1875</v>
      </c>
      <c r="AQ209" s="87" t="s">
        <v>1712</v>
      </c>
      <c r="AR209" s="250"/>
      <c r="AS209" s="497"/>
      <c r="AT209" s="574" t="s">
        <v>2694</v>
      </c>
      <c r="AU209" s="592" t="s">
        <v>3005</v>
      </c>
      <c r="AV209" s="593" t="s">
        <v>3006</v>
      </c>
      <c r="AW209" s="250"/>
      <c r="AX209" s="498"/>
      <c r="AY209" s="465"/>
      <c r="AZ209" s="466"/>
      <c r="BA209" s="466"/>
      <c r="BB209" s="466"/>
      <c r="BC209" s="466"/>
    </row>
    <row r="210" spans="1:55">
      <c r="A210" s="724"/>
      <c r="B210" s="727"/>
      <c r="C210" s="730"/>
      <c r="D210" s="730"/>
      <c r="E210" s="730"/>
      <c r="F210" s="730"/>
      <c r="G210" s="730"/>
      <c r="H210" s="730"/>
      <c r="I210" s="730"/>
      <c r="J210" s="730"/>
      <c r="K210" s="730"/>
      <c r="L210" s="730"/>
      <c r="M210" s="455"/>
      <c r="N210" s="411"/>
      <c r="O210" s="455" t="str">
        <f t="shared" si="0"/>
        <v/>
      </c>
      <c r="P210" s="456"/>
      <c r="Q210" s="456"/>
      <c r="R210" s="251" t="str">
        <f t="shared" si="1"/>
        <v/>
      </c>
      <c r="S210" s="456"/>
      <c r="T210" s="456"/>
      <c r="U210" s="456"/>
      <c r="V210" s="457" t="str">
        <f>IFERROR(IF(AND(O209="Probabilidad",O210="Probabilidad"),(X209-(+X209*R210)),IF(O210="Probabilidad",(G207-(+G207*R210)),IF(O210="Impacto",X209,""))),"")</f>
        <v/>
      </c>
      <c r="W210" s="458" t="str">
        <f t="shared" si="2"/>
        <v/>
      </c>
      <c r="X210" s="251" t="str">
        <f t="shared" si="3"/>
        <v/>
      </c>
      <c r="Y210" s="458" t="str">
        <f t="shared" si="4"/>
        <v/>
      </c>
      <c r="Z210" s="251" t="str">
        <f>IFERROR(IF(AND(O209="Impacto",O210="Impacto"),(Z209-(+Z209*R210)),IF(AND(O209="Probabilidad",O210="Impacto"),(Z208-(+Z208*R210)),IF(O210="Probabilidad",Z209,""))),"")</f>
        <v/>
      </c>
      <c r="AA210" s="458" t="str">
        <f t="shared" si="5"/>
        <v/>
      </c>
      <c r="AB210" s="730"/>
      <c r="AC210" s="87"/>
      <c r="AD210" s="251"/>
      <c r="AE210" s="461"/>
      <c r="AF210" s="455"/>
      <c r="AG210" s="461"/>
      <c r="AH210" s="461"/>
      <c r="AI210" s="461"/>
      <c r="AJ210" s="211"/>
      <c r="AK210" s="86"/>
      <c r="AL210" s="84"/>
      <c r="AM210" s="250"/>
      <c r="AN210" s="497"/>
      <c r="AO210" s="211"/>
      <c r="AP210" s="183"/>
      <c r="AQ210" s="84"/>
      <c r="AR210" s="250"/>
      <c r="AS210" s="497"/>
      <c r="AT210" s="211"/>
      <c r="AU210" s="497"/>
      <c r="AV210" s="251"/>
      <c r="AW210" s="250"/>
      <c r="AX210" s="498"/>
      <c r="AY210" s="465"/>
      <c r="AZ210" s="466"/>
      <c r="BA210" s="466"/>
      <c r="BB210" s="466"/>
      <c r="BC210" s="466"/>
    </row>
    <row r="211" spans="1:55">
      <c r="A211" s="724"/>
      <c r="B211" s="727"/>
      <c r="C211" s="730"/>
      <c r="D211" s="730"/>
      <c r="E211" s="730"/>
      <c r="F211" s="730"/>
      <c r="G211" s="730"/>
      <c r="H211" s="730"/>
      <c r="I211" s="730"/>
      <c r="J211" s="730"/>
      <c r="K211" s="730"/>
      <c r="L211" s="730"/>
      <c r="M211" s="455"/>
      <c r="N211" s="411"/>
      <c r="O211" s="455" t="str">
        <f t="shared" si="0"/>
        <v/>
      </c>
      <c r="P211" s="456"/>
      <c r="Q211" s="456"/>
      <c r="R211" s="251" t="str">
        <f t="shared" si="1"/>
        <v/>
      </c>
      <c r="S211" s="456"/>
      <c r="T211" s="456"/>
      <c r="U211" s="456"/>
      <c r="V211" s="457" t="str">
        <f>IFERROR(IF(AND(O210="Probabilidad",O211="Probabilidad"),(X210-(+X210*R211)),IF(O211="Probabilidad",(G207-(+G207*R211)),IF(O211="Impacto",X210,""))),"")</f>
        <v/>
      </c>
      <c r="W211" s="458" t="str">
        <f t="shared" si="2"/>
        <v/>
      </c>
      <c r="X211" s="251" t="str">
        <f t="shared" si="3"/>
        <v/>
      </c>
      <c r="Y211" s="458" t="str">
        <f t="shared" si="4"/>
        <v/>
      </c>
      <c r="Z211" s="251" t="str">
        <f>IFERROR(IF(AND(O210="Impacto",O211="Impacto"),(Z210-(+Z210*R211)),IF(AND(O210="Probabilidad",O211="Impacto"),(Z209-(+Z209*R211)),IF(O211="Probabilidad",Z210,""))),"")</f>
        <v/>
      </c>
      <c r="AA211" s="458" t="str">
        <f t="shared" si="5"/>
        <v/>
      </c>
      <c r="AB211" s="730"/>
      <c r="AC211" s="87"/>
      <c r="AD211" s="251"/>
      <c r="AE211" s="461"/>
      <c r="AF211" s="455"/>
      <c r="AG211" s="461"/>
      <c r="AH211" s="461"/>
      <c r="AI211" s="461"/>
      <c r="AJ211" s="211"/>
      <c r="AK211" s="86"/>
      <c r="AL211" s="84"/>
      <c r="AM211" s="250"/>
      <c r="AN211" s="497"/>
      <c r="AO211" s="211"/>
      <c r="AP211" s="183"/>
      <c r="AQ211" s="84"/>
      <c r="AR211" s="250"/>
      <c r="AS211" s="497"/>
      <c r="AT211" s="211"/>
      <c r="AU211" s="497"/>
      <c r="AV211" s="251"/>
      <c r="AW211" s="250"/>
      <c r="AX211" s="498"/>
      <c r="AY211" s="465"/>
      <c r="AZ211" s="466"/>
      <c r="BA211" s="466"/>
      <c r="BB211" s="466"/>
      <c r="BC211" s="466"/>
    </row>
    <row r="212" spans="1:55" ht="13.5" thickBot="1">
      <c r="A212" s="725"/>
      <c r="B212" s="728"/>
      <c r="C212" s="731"/>
      <c r="D212" s="731"/>
      <c r="E212" s="731"/>
      <c r="F212" s="731"/>
      <c r="G212" s="731"/>
      <c r="H212" s="731"/>
      <c r="I212" s="731"/>
      <c r="J212" s="731"/>
      <c r="K212" s="731"/>
      <c r="L212" s="731"/>
      <c r="M212" s="467"/>
      <c r="N212" s="468"/>
      <c r="O212" s="467" t="str">
        <f t="shared" si="0"/>
        <v/>
      </c>
      <c r="P212" s="469"/>
      <c r="Q212" s="469"/>
      <c r="R212" s="470" t="str">
        <f t="shared" si="1"/>
        <v/>
      </c>
      <c r="S212" s="469"/>
      <c r="T212" s="469"/>
      <c r="U212" s="469"/>
      <c r="V212" s="471" t="str">
        <f>IFERROR(IF(AND(O211="Probabilidad",O212="Probabilidad"),(X211-(+X211*R212)),IF(O212="Probabilidad",(G207-(+G207*R212)),IF(O212="Impacto",X211,""))),"")</f>
        <v/>
      </c>
      <c r="W212" s="472" t="str">
        <f t="shared" si="2"/>
        <v/>
      </c>
      <c r="X212" s="470" t="str">
        <f t="shared" si="3"/>
        <v/>
      </c>
      <c r="Y212" s="472" t="str">
        <f t="shared" si="4"/>
        <v/>
      </c>
      <c r="Z212" s="470" t="str">
        <f>IFERROR(IF(AND(O211="Impacto",O212="Impacto"),(Z211-(+Z211*R212)),IF(AND(O211="Probabilidad",O212="Impacto"),(Z210-(+Z210*R212)),IF(O212="Probabilidad",Z211,""))),"")</f>
        <v/>
      </c>
      <c r="AA212" s="472" t="str">
        <f t="shared" si="5"/>
        <v/>
      </c>
      <c r="AB212" s="731"/>
      <c r="AC212" s="321"/>
      <c r="AD212" s="470"/>
      <c r="AE212" s="475"/>
      <c r="AF212" s="467"/>
      <c r="AG212" s="475"/>
      <c r="AH212" s="475"/>
      <c r="AI212" s="475"/>
      <c r="AJ212" s="286"/>
      <c r="AK212" s="287"/>
      <c r="AL212" s="288"/>
      <c r="AM212" s="499"/>
      <c r="AN212" s="500"/>
      <c r="AO212" s="286"/>
      <c r="AP212" s="320"/>
      <c r="AQ212" s="288"/>
      <c r="AR212" s="499"/>
      <c r="AS212" s="500"/>
      <c r="AT212" s="286"/>
      <c r="AU212" s="500"/>
      <c r="AV212" s="470"/>
      <c r="AW212" s="499"/>
      <c r="AX212" s="501"/>
      <c r="AY212" s="465"/>
      <c r="AZ212" s="466"/>
      <c r="BA212" s="466"/>
      <c r="BB212" s="466"/>
      <c r="BC212" s="466"/>
    </row>
    <row r="213" spans="1:55" ht="382.5">
      <c r="A213" s="784">
        <v>24</v>
      </c>
      <c r="B213" s="726" t="s">
        <v>22</v>
      </c>
      <c r="C213" s="745" t="s">
        <v>270</v>
      </c>
      <c r="D213" s="729" t="s">
        <v>244</v>
      </c>
      <c r="E213" s="729">
        <v>365</v>
      </c>
      <c r="F213" s="736" t="str">
        <f>IF(E213&lt;=0,"",IF(E213&lt;=2,"Muy Baja",IF(E213&lt;=24,"Baja",IF(E213&lt;=500,"Media",IF(E213&lt;=5000,"Alta","Muy Alta")))))</f>
        <v>Media</v>
      </c>
      <c r="G213" s="733">
        <f>IF(F213="","",IF(F213="Muy Baja",0.2,IF(F213="Baja",0.4,IF(F213="Media",0.6,IF(F213="Alta",0.8,IF(F213="Muy Alta",1,))))))</f>
        <v>0.6</v>
      </c>
      <c r="H213" s="733" t="s">
        <v>103</v>
      </c>
      <c r="I213" s="733" t="str">
        <f>IF(NOT(ISERROR(MATCH(H213,#REF!,0))),#REF!&amp;"Por favor no seleccionar los criterios de impacto(Afectación Económica o presupuestal y Pérdida Reputacional)",H213)</f>
        <v xml:space="preserve">     El riesgo afecta la imagen de la entidad a nivel nacional, con efecto publicitarios sostenible a nivel país</v>
      </c>
      <c r="J213" s="736" t="s">
        <v>348</v>
      </c>
      <c r="K213" s="733">
        <f>IF(J213="","",IF(J213="Leve",0.2,IF(J213="Menor",0.4,IF(J213="Moderado",0.6,IF(J213="Mayor",0.8,IF(J213="Catastrófico",1,))))))</f>
        <v>1</v>
      </c>
      <c r="L213" s="736" t="str">
        <f>IF(OR(AND(F213="Muy Baja",J213="Leve"),AND(F213="Muy Baja",J213="Menor"),AND(F213="Baja",J213="Leve")),"Bajo",IF(OR(AND(F213="Muy baja",J213="Moderado"),AND(F213="Baja",J213="Menor"),AND(F213="Baja",J213="Moderado"),AND(F213="Media",J213="Leve"),AND(F213="Media",J213="Menor"),AND(F213="Media",J213="Moderado"),AND(F213="Alta",J213="Leve"),AND(F213="Alta",J213="Menor")),"Moderado",IF(OR(AND(F213="Muy Baja",J213="Mayor"),AND(F213="Baja",J213="Mayor"),AND(F213="Media",J213="Mayor"),AND(F213="Alta",J213="Moderado"),AND(F213="Alta",J213="Mayor"),AND(F213="Muy Alta",J213="Leve"),AND(F213="Muy Alta",J213="Menor"),AND(F213="Muy Alta",J213="Moderado"),AND(F213="Muy Alta",J213="Mayor")),"Alto",IF(OR(AND(F213="Muy Baja",J213="Catastrófico"),AND(F213="Baja",J213="Catastrófico"),AND(F213="Media",J213="Catastrófico"),AND(F213="Alta",J213="Catastrófico"),AND(F213="Muy Alta",J213="Catastrófico")),"Extremo",""))))</f>
        <v>Extremo</v>
      </c>
      <c r="M213" s="442">
        <v>1</v>
      </c>
      <c r="N213" s="444" t="s">
        <v>271</v>
      </c>
      <c r="O213" s="442" t="str">
        <f t="shared" si="0"/>
        <v>Probabilidad</v>
      </c>
      <c r="P213" s="445" t="s">
        <v>89</v>
      </c>
      <c r="Q213" s="445" t="s">
        <v>80</v>
      </c>
      <c r="R213" s="443" t="str">
        <f t="shared" si="1"/>
        <v>40%</v>
      </c>
      <c r="S213" s="445" t="s">
        <v>81</v>
      </c>
      <c r="T213" s="445" t="s">
        <v>82</v>
      </c>
      <c r="U213" s="445" t="s">
        <v>83</v>
      </c>
      <c r="V213" s="446">
        <f>IFERROR(IF(O213="Probabilidad",(G213-(+G213*R213)),IF(O213="Impacto",G213,"")),"")</f>
        <v>0.36</v>
      </c>
      <c r="W213" s="447" t="str">
        <f t="shared" si="2"/>
        <v>Baja</v>
      </c>
      <c r="X213" s="443">
        <f t="shared" si="3"/>
        <v>0.36</v>
      </c>
      <c r="Y213" s="447" t="str">
        <f t="shared" si="4"/>
        <v>Catastrófico</v>
      </c>
      <c r="Z213" s="443">
        <f>IFERROR(IF(O213="Impacto",(K213-(+K213*R213)),IF(O213="Probabilidad",K213,"")),"")</f>
        <v>1</v>
      </c>
      <c r="AA213" s="447" t="str">
        <f t="shared" si="5"/>
        <v>Extremo</v>
      </c>
      <c r="AB213" s="740" t="s">
        <v>84</v>
      </c>
      <c r="AC213" s="289" t="s">
        <v>2616</v>
      </c>
      <c r="AD213" s="448">
        <v>0.2</v>
      </c>
      <c r="AE213" s="565" t="s">
        <v>2615</v>
      </c>
      <c r="AF213" s="442" t="s">
        <v>267</v>
      </c>
      <c r="AG213" s="449">
        <v>44562</v>
      </c>
      <c r="AH213" s="449">
        <v>44895</v>
      </c>
      <c r="AI213" s="450">
        <v>1</v>
      </c>
      <c r="AJ213" s="277" t="s">
        <v>1028</v>
      </c>
      <c r="AK213" s="289" t="s">
        <v>1397</v>
      </c>
      <c r="AL213" s="274" t="s">
        <v>1032</v>
      </c>
      <c r="AM213" s="267">
        <v>44683</v>
      </c>
      <c r="AN213" s="494" t="s">
        <v>1442</v>
      </c>
      <c r="AO213" s="305" t="s">
        <v>1713</v>
      </c>
      <c r="AP213" s="289" t="s">
        <v>1714</v>
      </c>
      <c r="AQ213" s="305" t="s">
        <v>1715</v>
      </c>
      <c r="AR213" s="267"/>
      <c r="AS213" s="265"/>
      <c r="AT213" s="130" t="s">
        <v>2713</v>
      </c>
      <c r="AU213" s="572" t="s">
        <v>2996</v>
      </c>
      <c r="AV213" s="591" t="s">
        <v>2711</v>
      </c>
      <c r="AW213" s="267"/>
      <c r="AX213" s="452"/>
      <c r="AY213" s="465"/>
      <c r="AZ213" s="465"/>
      <c r="BA213" s="466"/>
      <c r="BB213" s="466"/>
      <c r="BC213" s="466"/>
    </row>
    <row r="214" spans="1:55" ht="293.25">
      <c r="A214" s="724"/>
      <c r="B214" s="727"/>
      <c r="C214" s="730"/>
      <c r="D214" s="730"/>
      <c r="E214" s="730"/>
      <c r="F214" s="730"/>
      <c r="G214" s="730"/>
      <c r="H214" s="730"/>
      <c r="I214" s="730"/>
      <c r="J214" s="730"/>
      <c r="K214" s="730"/>
      <c r="L214" s="730"/>
      <c r="M214" s="455">
        <v>2</v>
      </c>
      <c r="N214" s="411" t="s">
        <v>272</v>
      </c>
      <c r="O214" s="455" t="str">
        <f t="shared" si="0"/>
        <v>Impacto</v>
      </c>
      <c r="P214" s="456" t="s">
        <v>92</v>
      </c>
      <c r="Q214" s="456" t="s">
        <v>80</v>
      </c>
      <c r="R214" s="251" t="str">
        <f t="shared" si="1"/>
        <v>25%</v>
      </c>
      <c r="S214" s="456" t="s">
        <v>81</v>
      </c>
      <c r="T214" s="456" t="s">
        <v>82</v>
      </c>
      <c r="U214" s="456" t="s">
        <v>83</v>
      </c>
      <c r="V214" s="457">
        <f>IFERROR(IF(AND(O213="Probabilidad",O214="Probabilidad"),(X213-(+X213*R214)),IF(O214="Probabilidad",(G213-(+G213*R214)),IF(O214="Impacto",X213,""))),"")</f>
        <v>0.36</v>
      </c>
      <c r="W214" s="458" t="str">
        <f t="shared" si="2"/>
        <v>Baja</v>
      </c>
      <c r="X214" s="251">
        <f t="shared" si="3"/>
        <v>0.36</v>
      </c>
      <c r="Y214" s="458" t="str">
        <f t="shared" si="4"/>
        <v>Mayor</v>
      </c>
      <c r="Z214" s="251">
        <f>IFERROR(IF(AND(O213="Impacto",O214="Impacto"),(Z213-(+Z213*R214)),IF(O214="Impacto",($K$201-(+$K$201*R214)),IF(O214="Probabilidad",Z213,""))),"")</f>
        <v>0.75</v>
      </c>
      <c r="AA214" s="458" t="str">
        <f t="shared" si="5"/>
        <v>Alto</v>
      </c>
      <c r="AB214" s="730"/>
      <c r="AC214" s="183" t="s">
        <v>273</v>
      </c>
      <c r="AD214" s="459">
        <v>0.4</v>
      </c>
      <c r="AE214" s="460" t="s">
        <v>274</v>
      </c>
      <c r="AF214" s="455" t="s">
        <v>267</v>
      </c>
      <c r="AG214" s="461">
        <v>44562</v>
      </c>
      <c r="AH214" s="461">
        <v>44895</v>
      </c>
      <c r="AI214" s="462">
        <v>1</v>
      </c>
      <c r="AJ214" s="163" t="s">
        <v>1033</v>
      </c>
      <c r="AK214" s="183" t="s">
        <v>1398</v>
      </c>
      <c r="AL214" s="84" t="s">
        <v>1034</v>
      </c>
      <c r="AM214" s="248">
        <v>44683</v>
      </c>
      <c r="AN214" s="489" t="s">
        <v>1442</v>
      </c>
      <c r="AO214" s="130" t="s">
        <v>1713</v>
      </c>
      <c r="AP214" s="688" t="s">
        <v>3234</v>
      </c>
      <c r="AQ214" s="689" t="s">
        <v>3235</v>
      </c>
      <c r="AR214" s="250"/>
      <c r="AS214" s="497"/>
      <c r="AT214" s="130" t="s">
        <v>2713</v>
      </c>
      <c r="AU214" s="592" t="s">
        <v>2997</v>
      </c>
      <c r="AV214" s="593" t="s">
        <v>2714</v>
      </c>
      <c r="AW214" s="250"/>
      <c r="AX214" s="498"/>
      <c r="AY214" s="465"/>
      <c r="AZ214" s="466"/>
      <c r="BA214" s="466"/>
      <c r="BB214" s="466"/>
      <c r="BC214" s="466"/>
    </row>
    <row r="215" spans="1:55" ht="318.75">
      <c r="A215" s="724"/>
      <c r="B215" s="727"/>
      <c r="C215" s="730"/>
      <c r="D215" s="730"/>
      <c r="E215" s="730"/>
      <c r="F215" s="730"/>
      <c r="G215" s="730"/>
      <c r="H215" s="730"/>
      <c r="I215" s="730"/>
      <c r="J215" s="730"/>
      <c r="K215" s="730"/>
      <c r="L215" s="730"/>
      <c r="M215" s="455">
        <v>3</v>
      </c>
      <c r="N215" s="411" t="s">
        <v>275</v>
      </c>
      <c r="O215" s="455" t="str">
        <f t="shared" si="0"/>
        <v>Probabilidad</v>
      </c>
      <c r="P215" s="456" t="s">
        <v>79</v>
      </c>
      <c r="Q215" s="456" t="s">
        <v>80</v>
      </c>
      <c r="R215" s="251" t="str">
        <f t="shared" si="1"/>
        <v>30%</v>
      </c>
      <c r="S215" s="456" t="s">
        <v>81</v>
      </c>
      <c r="T215" s="456" t="s">
        <v>82</v>
      </c>
      <c r="U215" s="456" t="s">
        <v>83</v>
      </c>
      <c r="V215" s="457">
        <f>IFERROR(IF(AND(O214="Probabilidad",O215="Probabilidad"),(X214-(+X214*R215)),IF(O215="Probabilidad",(G213-(+G213*R215)),IF(O215="Impacto",X214,""))),"")</f>
        <v>0.42</v>
      </c>
      <c r="W215" s="458" t="str">
        <f t="shared" si="2"/>
        <v>Media</v>
      </c>
      <c r="X215" s="251">
        <f t="shared" si="3"/>
        <v>0.42</v>
      </c>
      <c r="Y215" s="458" t="str">
        <f t="shared" si="4"/>
        <v>Mayor</v>
      </c>
      <c r="Z215" s="251">
        <f>IFERROR(IF(AND(O214="Impacto",O215="Impacto"),(Z214-(+Z214*R215)),IF(AND(O214="Probabilidad",O215="Impacto"),(Z213-(+Z213*R215)),IF(O215="Probabilidad",Z214,""))),"")</f>
        <v>0.75</v>
      </c>
      <c r="AA215" s="458" t="str">
        <f t="shared" si="5"/>
        <v>Alto</v>
      </c>
      <c r="AB215" s="730"/>
      <c r="AC215" s="183" t="s">
        <v>276</v>
      </c>
      <c r="AD215" s="459">
        <v>0.4</v>
      </c>
      <c r="AE215" s="460" t="s">
        <v>1508</v>
      </c>
      <c r="AF215" s="455" t="s">
        <v>267</v>
      </c>
      <c r="AG215" s="461">
        <v>44562</v>
      </c>
      <c r="AH215" s="461">
        <v>44895</v>
      </c>
      <c r="AI215" s="459">
        <v>1</v>
      </c>
      <c r="AJ215" s="163" t="s">
        <v>1028</v>
      </c>
      <c r="AK215" s="183" t="s">
        <v>1399</v>
      </c>
      <c r="AL215" s="84" t="s">
        <v>1035</v>
      </c>
      <c r="AM215" s="248">
        <v>44683</v>
      </c>
      <c r="AN215" s="489" t="s">
        <v>1442</v>
      </c>
      <c r="AO215" s="130" t="s">
        <v>1713</v>
      </c>
      <c r="AP215" s="183" t="s">
        <v>1716</v>
      </c>
      <c r="AQ215" s="87" t="s">
        <v>1717</v>
      </c>
      <c r="AR215" s="250"/>
      <c r="AS215" s="497"/>
      <c r="AT215" s="130" t="s">
        <v>2713</v>
      </c>
      <c r="AU215" s="592" t="s">
        <v>2998</v>
      </c>
      <c r="AV215" s="593" t="s">
        <v>2712</v>
      </c>
      <c r="AW215" s="250"/>
      <c r="AX215" s="498"/>
      <c r="AY215" s="465"/>
      <c r="AZ215" s="466"/>
      <c r="BA215" s="466"/>
      <c r="BB215" s="466"/>
      <c r="BC215" s="466"/>
    </row>
    <row r="216" spans="1:55">
      <c r="A216" s="724"/>
      <c r="B216" s="727"/>
      <c r="C216" s="730"/>
      <c r="D216" s="730"/>
      <c r="E216" s="730"/>
      <c r="F216" s="730"/>
      <c r="G216" s="730"/>
      <c r="H216" s="730"/>
      <c r="I216" s="730"/>
      <c r="J216" s="730"/>
      <c r="K216" s="730"/>
      <c r="L216" s="730"/>
      <c r="M216" s="455"/>
      <c r="N216" s="411"/>
      <c r="O216" s="455" t="str">
        <f t="shared" si="0"/>
        <v/>
      </c>
      <c r="P216" s="456"/>
      <c r="Q216" s="456"/>
      <c r="R216" s="251" t="str">
        <f t="shared" si="1"/>
        <v/>
      </c>
      <c r="S216" s="456"/>
      <c r="T216" s="456"/>
      <c r="U216" s="456"/>
      <c r="V216" s="457" t="str">
        <f>IFERROR(IF(AND(O215="Probabilidad",O216="Probabilidad"),(X215-(+X215*R216)),IF(O216="Probabilidad",(G213-(+G213*R216)),IF(O216="Impacto",X215,""))),"")</f>
        <v/>
      </c>
      <c r="W216" s="458" t="str">
        <f t="shared" si="2"/>
        <v/>
      </c>
      <c r="X216" s="251" t="str">
        <f t="shared" si="3"/>
        <v/>
      </c>
      <c r="Y216" s="458" t="str">
        <f t="shared" si="4"/>
        <v/>
      </c>
      <c r="Z216" s="251" t="str">
        <f>IFERROR(IF(AND(O215="Impacto",O216="Impacto"),(Z215-(+Z215*R216)),IF(AND(O215="Probabilidad",O216="Impacto"),(Z214-(+Z214*R216)),IF(O216="Probabilidad",Z215,""))),"")</f>
        <v/>
      </c>
      <c r="AA216" s="458" t="str">
        <f t="shared" si="5"/>
        <v/>
      </c>
      <c r="AB216" s="730"/>
      <c r="AC216" s="87"/>
      <c r="AD216" s="251"/>
      <c r="AE216" s="461"/>
      <c r="AF216" s="455"/>
      <c r="AG216" s="461"/>
      <c r="AH216" s="461"/>
      <c r="AI216" s="461"/>
      <c r="AJ216" s="211"/>
      <c r="AK216" s="86"/>
      <c r="AL216" s="84"/>
      <c r="AM216" s="250"/>
      <c r="AN216" s="497"/>
      <c r="AO216" s="211"/>
      <c r="AP216" s="183"/>
      <c r="AQ216" s="84"/>
      <c r="AR216" s="250"/>
      <c r="AS216" s="497"/>
      <c r="AT216" s="211"/>
      <c r="AU216" s="497"/>
      <c r="AV216" s="251"/>
      <c r="AW216" s="250"/>
      <c r="AX216" s="498"/>
      <c r="AY216" s="465"/>
      <c r="AZ216" s="466"/>
      <c r="BA216" s="466"/>
      <c r="BB216" s="466"/>
      <c r="BC216" s="466"/>
    </row>
    <row r="217" spans="1:55">
      <c r="A217" s="724"/>
      <c r="B217" s="727"/>
      <c r="C217" s="730"/>
      <c r="D217" s="730"/>
      <c r="E217" s="730"/>
      <c r="F217" s="730"/>
      <c r="G217" s="730"/>
      <c r="H217" s="730"/>
      <c r="I217" s="730"/>
      <c r="J217" s="730"/>
      <c r="K217" s="730"/>
      <c r="L217" s="730"/>
      <c r="M217" s="455"/>
      <c r="N217" s="411"/>
      <c r="O217" s="455" t="str">
        <f t="shared" si="0"/>
        <v/>
      </c>
      <c r="P217" s="456"/>
      <c r="Q217" s="456"/>
      <c r="R217" s="251" t="str">
        <f t="shared" si="1"/>
        <v/>
      </c>
      <c r="S217" s="456"/>
      <c r="T217" s="456"/>
      <c r="U217" s="456"/>
      <c r="V217" s="457" t="str">
        <f>IFERROR(IF(AND(O216="Probabilidad",O217="Probabilidad"),(X216-(+X216*R217)),IF(O217="Probabilidad",(G213-(+G213*R217)),IF(O217="Impacto",X216,""))),"")</f>
        <v/>
      </c>
      <c r="W217" s="458" t="str">
        <f t="shared" si="2"/>
        <v/>
      </c>
      <c r="X217" s="251" t="str">
        <f t="shared" si="3"/>
        <v/>
      </c>
      <c r="Y217" s="458" t="str">
        <f t="shared" si="4"/>
        <v/>
      </c>
      <c r="Z217" s="251" t="str">
        <f>IFERROR(IF(AND(O216="Impacto",O217="Impacto"),(Z216-(+Z216*R217)),IF(AND(O216="Probabilidad",O217="Impacto"),(Z215-(+Z215*R217)),IF(O217="Probabilidad",Z216,""))),"")</f>
        <v/>
      </c>
      <c r="AA217" s="458" t="str">
        <f t="shared" si="5"/>
        <v/>
      </c>
      <c r="AB217" s="730"/>
      <c r="AC217" s="87"/>
      <c r="AD217" s="251"/>
      <c r="AE217" s="461"/>
      <c r="AF217" s="455"/>
      <c r="AG217" s="461"/>
      <c r="AH217" s="461"/>
      <c r="AI217" s="461"/>
      <c r="AJ217" s="211"/>
      <c r="AK217" s="86"/>
      <c r="AL217" s="84"/>
      <c r="AM217" s="250"/>
      <c r="AN217" s="497"/>
      <c r="AO217" s="211"/>
      <c r="AP217" s="183"/>
      <c r="AQ217" s="84"/>
      <c r="AR217" s="250"/>
      <c r="AS217" s="497"/>
      <c r="AT217" s="211"/>
      <c r="AU217" s="497"/>
      <c r="AV217" s="251"/>
      <c r="AW217" s="250"/>
      <c r="AX217" s="498"/>
      <c r="AY217" s="465"/>
      <c r="AZ217" s="466"/>
      <c r="BA217" s="466"/>
      <c r="BB217" s="466"/>
      <c r="BC217" s="466"/>
    </row>
    <row r="218" spans="1:55" ht="13.5" thickBot="1">
      <c r="A218" s="725"/>
      <c r="B218" s="728"/>
      <c r="C218" s="731"/>
      <c r="D218" s="731"/>
      <c r="E218" s="731"/>
      <c r="F218" s="731"/>
      <c r="G218" s="731"/>
      <c r="H218" s="731"/>
      <c r="I218" s="731"/>
      <c r="J218" s="731"/>
      <c r="K218" s="731"/>
      <c r="L218" s="731"/>
      <c r="M218" s="467"/>
      <c r="N218" s="468"/>
      <c r="O218" s="467" t="str">
        <f t="shared" si="0"/>
        <v/>
      </c>
      <c r="P218" s="469"/>
      <c r="Q218" s="469"/>
      <c r="R218" s="470" t="str">
        <f t="shared" si="1"/>
        <v/>
      </c>
      <c r="S218" s="469"/>
      <c r="T218" s="469"/>
      <c r="U218" s="469"/>
      <c r="V218" s="471" t="str">
        <f>IFERROR(IF(AND(O217="Probabilidad",O218="Probabilidad"),(X217-(+X217*R218)),IF(O218="Probabilidad",(G213-(+G213*R218)),IF(O218="Impacto",X217,""))),"")</f>
        <v/>
      </c>
      <c r="W218" s="472" t="str">
        <f t="shared" si="2"/>
        <v/>
      </c>
      <c r="X218" s="470" t="str">
        <f t="shared" si="3"/>
        <v/>
      </c>
      <c r="Y218" s="472" t="str">
        <f t="shared" si="4"/>
        <v/>
      </c>
      <c r="Z218" s="470" t="str">
        <f>IFERROR(IF(AND(O217="Impacto",O218="Impacto"),(Z217-(+Z217*R218)),IF(AND(O217="Probabilidad",O218="Impacto"),(Z216-(+Z216*R218)),IF(O218="Probabilidad",Z217,""))),"")</f>
        <v/>
      </c>
      <c r="AA218" s="472" t="str">
        <f t="shared" si="5"/>
        <v/>
      </c>
      <c r="AB218" s="731"/>
      <c r="AC218" s="321"/>
      <c r="AD218" s="470"/>
      <c r="AE218" s="475"/>
      <c r="AF218" s="467"/>
      <c r="AG218" s="475"/>
      <c r="AH218" s="475"/>
      <c r="AI218" s="475"/>
      <c r="AJ218" s="286"/>
      <c r="AK218" s="287"/>
      <c r="AL218" s="288"/>
      <c r="AM218" s="499"/>
      <c r="AN218" s="500"/>
      <c r="AO218" s="286"/>
      <c r="AP218" s="320"/>
      <c r="AQ218" s="288"/>
      <c r="AR218" s="499"/>
      <c r="AS218" s="500"/>
      <c r="AT218" s="286"/>
      <c r="AU218" s="500"/>
      <c r="AV218" s="470"/>
      <c r="AW218" s="499"/>
      <c r="AX218" s="501"/>
      <c r="AY218" s="465"/>
      <c r="AZ218" s="466"/>
      <c r="BA218" s="466"/>
      <c r="BB218" s="466"/>
      <c r="BC218" s="466"/>
    </row>
    <row r="219" spans="1:55" ht="344.25">
      <c r="A219" s="784">
        <v>24</v>
      </c>
      <c r="B219" s="726" t="s">
        <v>22</v>
      </c>
      <c r="C219" s="745" t="s">
        <v>270</v>
      </c>
      <c r="D219" s="729" t="s">
        <v>244</v>
      </c>
      <c r="E219" s="729">
        <v>365</v>
      </c>
      <c r="F219" s="736" t="str">
        <f>IF(E219&lt;=0,"",IF(E219&lt;=2,"Muy Baja",IF(E219&lt;=24,"Baja",IF(E219&lt;=500,"Media",IF(E219&lt;=5000,"Alta","Muy Alta")))))</f>
        <v>Media</v>
      </c>
      <c r="G219" s="733">
        <f>IF(F219="","",IF(F219="Muy Baja",0.2,IF(F219="Baja",0.4,IF(F219="Media",0.6,IF(F219="Alta",0.8,IF(F219="Muy Alta",1,))))))</f>
        <v>0.6</v>
      </c>
      <c r="H219" s="733" t="s">
        <v>103</v>
      </c>
      <c r="I219" s="733" t="str">
        <f>IF(NOT(ISERROR(MATCH(H219,#REF!,0))),#REF!&amp;"Por favor no seleccionar los criterios de impacto(Afectación Económica o presupuestal y Pérdida Reputacional)",H219)</f>
        <v xml:space="preserve">     El riesgo afecta la imagen de la entidad a nivel nacional, con efecto publicitarios sostenible a nivel país</v>
      </c>
      <c r="J219" s="736" t="s">
        <v>348</v>
      </c>
      <c r="K219" s="733">
        <f>IF(J219="","",IF(J219="Leve",0.2,IF(J219="Menor",0.4,IF(J219="Moderado",0.6,IF(J219="Mayor",0.8,IF(J219="Catastrófico",1,))))))</f>
        <v>1</v>
      </c>
      <c r="L219" s="736" t="str">
        <f>IF(OR(AND(F219="Muy Baja",J219="Leve"),AND(F219="Muy Baja",J219="Menor"),AND(F219="Baja",J219="Leve")),"Bajo",IF(OR(AND(F219="Muy baja",J219="Moderado"),AND(F219="Baja",J219="Menor"),AND(F219="Baja",J219="Moderado"),AND(F219="Media",J219="Leve"),AND(F219="Media",J219="Menor"),AND(F219="Media",J219="Moderado"),AND(F219="Alta",J219="Leve"),AND(F219="Alta",J219="Menor")),"Moderado",IF(OR(AND(F219="Muy Baja",J219="Mayor"),AND(F219="Baja",J219="Mayor"),AND(F219="Media",J219="Mayor"),AND(F219="Alta",J219="Moderado"),AND(F219="Alta",J219="Mayor"),AND(F219="Muy Alta",J219="Leve"),AND(F219="Muy Alta",J219="Menor"),AND(F219="Muy Alta",J219="Moderado"),AND(F219="Muy Alta",J219="Mayor")),"Alto",IF(OR(AND(F219="Muy Baja",J219="Catastrófico"),AND(F219="Baja",J219="Catastrófico"),AND(F219="Media",J219="Catastrófico"),AND(F219="Alta",J219="Catastrófico"),AND(F219="Muy Alta",J219="Catastrófico")),"Extremo",""))))</f>
        <v>Extremo</v>
      </c>
      <c r="M219" s="442">
        <v>1</v>
      </c>
      <c r="N219" s="444" t="s">
        <v>271</v>
      </c>
      <c r="O219" s="442" t="str">
        <f t="shared" si="0"/>
        <v>Probabilidad</v>
      </c>
      <c r="P219" s="445" t="s">
        <v>89</v>
      </c>
      <c r="Q219" s="445" t="s">
        <v>80</v>
      </c>
      <c r="R219" s="443" t="str">
        <f t="shared" si="1"/>
        <v>40%</v>
      </c>
      <c r="S219" s="445" t="s">
        <v>81</v>
      </c>
      <c r="T219" s="445" t="s">
        <v>82</v>
      </c>
      <c r="U219" s="445" t="s">
        <v>83</v>
      </c>
      <c r="V219" s="446">
        <f>IFERROR(IF(O219="Probabilidad",(G219-(+G219*R219)),IF(O219="Impacto",G219,"")),"")</f>
        <v>0.36</v>
      </c>
      <c r="W219" s="447" t="str">
        <f t="shared" si="2"/>
        <v>Baja</v>
      </c>
      <c r="X219" s="443">
        <f t="shared" si="3"/>
        <v>0.36</v>
      </c>
      <c r="Y219" s="447" t="str">
        <f t="shared" si="4"/>
        <v>Catastrófico</v>
      </c>
      <c r="Z219" s="443">
        <f>IFERROR(IF(O219="Impacto",(K219-(+K219*R219)),IF(O219="Probabilidad",K219,"")),"")</f>
        <v>1</v>
      </c>
      <c r="AA219" s="447" t="str">
        <f t="shared" si="5"/>
        <v>Extremo</v>
      </c>
      <c r="AB219" s="740" t="s">
        <v>84</v>
      </c>
      <c r="AC219" s="289" t="s">
        <v>2616</v>
      </c>
      <c r="AD219" s="448">
        <v>0.2</v>
      </c>
      <c r="AE219" s="565" t="s">
        <v>2615</v>
      </c>
      <c r="AF219" s="442" t="s">
        <v>268</v>
      </c>
      <c r="AG219" s="449">
        <v>44562</v>
      </c>
      <c r="AH219" s="449">
        <v>44895</v>
      </c>
      <c r="AI219" s="450">
        <v>1</v>
      </c>
      <c r="AJ219" s="264" t="s">
        <v>1026</v>
      </c>
      <c r="AK219" s="309" t="s">
        <v>1400</v>
      </c>
      <c r="AL219" s="274" t="s">
        <v>1401</v>
      </c>
      <c r="AM219" s="267">
        <v>44683</v>
      </c>
      <c r="AN219" s="494" t="s">
        <v>1442</v>
      </c>
      <c r="AO219" s="566" t="s">
        <v>1718</v>
      </c>
      <c r="AP219" s="289" t="s">
        <v>1719</v>
      </c>
      <c r="AQ219" s="305" t="s">
        <v>1720</v>
      </c>
      <c r="AR219" s="267"/>
      <c r="AS219" s="265"/>
      <c r="AT219" s="455" t="s">
        <v>2696</v>
      </c>
      <c r="AU219" s="594" t="s">
        <v>2962</v>
      </c>
      <c r="AV219" s="597" t="s">
        <v>2961</v>
      </c>
      <c r="AW219" s="267"/>
      <c r="AX219" s="452"/>
      <c r="AY219" s="465"/>
      <c r="AZ219" s="465"/>
      <c r="BA219" s="466"/>
      <c r="BB219" s="466"/>
      <c r="BC219" s="466"/>
    </row>
    <row r="220" spans="1:55" ht="229.5">
      <c r="A220" s="724"/>
      <c r="B220" s="727"/>
      <c r="C220" s="730"/>
      <c r="D220" s="730"/>
      <c r="E220" s="730"/>
      <c r="F220" s="730"/>
      <c r="G220" s="730"/>
      <c r="H220" s="730"/>
      <c r="I220" s="730"/>
      <c r="J220" s="730"/>
      <c r="K220" s="730"/>
      <c r="L220" s="730"/>
      <c r="M220" s="455">
        <v>2</v>
      </c>
      <c r="N220" s="411" t="s">
        <v>272</v>
      </c>
      <c r="O220" s="455" t="str">
        <f t="shared" si="0"/>
        <v>Impacto</v>
      </c>
      <c r="P220" s="456" t="s">
        <v>92</v>
      </c>
      <c r="Q220" s="456" t="s">
        <v>80</v>
      </c>
      <c r="R220" s="251" t="str">
        <f t="shared" si="1"/>
        <v>25%</v>
      </c>
      <c r="S220" s="456" t="s">
        <v>81</v>
      </c>
      <c r="T220" s="456" t="s">
        <v>82</v>
      </c>
      <c r="U220" s="456" t="s">
        <v>83</v>
      </c>
      <c r="V220" s="457">
        <f>IFERROR(IF(AND(O219="Probabilidad",O220="Probabilidad"),(X219-(+X219*R220)),IF(O220="Probabilidad",(G219-(+G219*R220)),IF(O220="Impacto",X219,""))),"")</f>
        <v>0.36</v>
      </c>
      <c r="W220" s="458" t="str">
        <f t="shared" si="2"/>
        <v>Baja</v>
      </c>
      <c r="X220" s="251">
        <f t="shared" si="3"/>
        <v>0.36</v>
      </c>
      <c r="Y220" s="458" t="str">
        <f t="shared" si="4"/>
        <v>Mayor</v>
      </c>
      <c r="Z220" s="251">
        <f>IFERROR(IF(AND(O219="Impacto",O220="Impacto"),(Z219-(+Z219*R220)),IF(O220="Impacto",($K$201-(+$K$201*R220)),IF(O220="Probabilidad",Z219,""))),"")</f>
        <v>0.75</v>
      </c>
      <c r="AA220" s="458" t="str">
        <f t="shared" si="5"/>
        <v>Alto</v>
      </c>
      <c r="AB220" s="730"/>
      <c r="AC220" s="183" t="s">
        <v>273</v>
      </c>
      <c r="AD220" s="459">
        <v>0.4</v>
      </c>
      <c r="AE220" s="460" t="s">
        <v>274</v>
      </c>
      <c r="AF220" s="455" t="s">
        <v>268</v>
      </c>
      <c r="AG220" s="461">
        <v>44562</v>
      </c>
      <c r="AH220" s="461">
        <v>44895</v>
      </c>
      <c r="AI220" s="462">
        <v>1</v>
      </c>
      <c r="AJ220" s="208" t="s">
        <v>1026</v>
      </c>
      <c r="AK220" s="255" t="s">
        <v>1065</v>
      </c>
      <c r="AL220" s="128" t="s">
        <v>1066</v>
      </c>
      <c r="AM220" s="248">
        <v>44683</v>
      </c>
      <c r="AN220" s="489" t="s">
        <v>1442</v>
      </c>
      <c r="AO220" s="87" t="s">
        <v>1718</v>
      </c>
      <c r="AP220" s="183" t="s">
        <v>1721</v>
      </c>
      <c r="AQ220" s="130" t="s">
        <v>1722</v>
      </c>
      <c r="AR220" s="250"/>
      <c r="AS220" s="497"/>
      <c r="AT220" s="455" t="s">
        <v>2696</v>
      </c>
      <c r="AU220" s="592" t="s">
        <v>2700</v>
      </c>
      <c r="AV220" s="593" t="s">
        <v>2699</v>
      </c>
      <c r="AW220" s="250"/>
      <c r="AX220" s="498"/>
      <c r="AY220" s="465"/>
      <c r="AZ220" s="466"/>
      <c r="BA220" s="466"/>
      <c r="BB220" s="466"/>
      <c r="BC220" s="466"/>
    </row>
    <row r="221" spans="1:55" ht="280.5">
      <c r="A221" s="724"/>
      <c r="B221" s="727"/>
      <c r="C221" s="730"/>
      <c r="D221" s="730"/>
      <c r="E221" s="730"/>
      <c r="F221" s="730"/>
      <c r="G221" s="730"/>
      <c r="H221" s="730"/>
      <c r="I221" s="730"/>
      <c r="J221" s="730"/>
      <c r="K221" s="730"/>
      <c r="L221" s="730"/>
      <c r="M221" s="455">
        <v>3</v>
      </c>
      <c r="N221" s="411" t="s">
        <v>275</v>
      </c>
      <c r="O221" s="455" t="str">
        <f t="shared" si="0"/>
        <v>Probabilidad</v>
      </c>
      <c r="P221" s="456" t="s">
        <v>79</v>
      </c>
      <c r="Q221" s="456" t="s">
        <v>80</v>
      </c>
      <c r="R221" s="251" t="str">
        <f t="shared" si="1"/>
        <v>30%</v>
      </c>
      <c r="S221" s="456" t="s">
        <v>81</v>
      </c>
      <c r="T221" s="456" t="s">
        <v>82</v>
      </c>
      <c r="U221" s="456" t="s">
        <v>83</v>
      </c>
      <c r="V221" s="457">
        <f>IFERROR(IF(AND(O220="Probabilidad",O221="Probabilidad"),(X220-(+X220*R221)),IF(O221="Probabilidad",(G219-(+G219*R221)),IF(O221="Impacto",X220,""))),"")</f>
        <v>0.42</v>
      </c>
      <c r="W221" s="458" t="str">
        <f t="shared" si="2"/>
        <v>Media</v>
      </c>
      <c r="X221" s="251">
        <f t="shared" si="3"/>
        <v>0.42</v>
      </c>
      <c r="Y221" s="458" t="str">
        <f t="shared" si="4"/>
        <v>Mayor</v>
      </c>
      <c r="Z221" s="251">
        <f>IFERROR(IF(AND(O220="Impacto",O221="Impacto"),(Z220-(+Z220*R221)),IF(AND(O220="Probabilidad",O221="Impacto"),(Z219-(+Z219*R221)),IF(O221="Probabilidad",Z220,""))),"")</f>
        <v>0.75</v>
      </c>
      <c r="AA221" s="458" t="str">
        <f t="shared" si="5"/>
        <v>Alto</v>
      </c>
      <c r="AB221" s="730"/>
      <c r="AC221" s="183" t="s">
        <v>276</v>
      </c>
      <c r="AD221" s="459">
        <v>0.4</v>
      </c>
      <c r="AE221" s="460" t="s">
        <v>1508</v>
      </c>
      <c r="AF221" s="455" t="s">
        <v>268</v>
      </c>
      <c r="AG221" s="461">
        <v>44562</v>
      </c>
      <c r="AH221" s="461">
        <v>44895</v>
      </c>
      <c r="AI221" s="459">
        <v>1</v>
      </c>
      <c r="AJ221" s="208" t="s">
        <v>1026</v>
      </c>
      <c r="AK221" s="255" t="s">
        <v>1067</v>
      </c>
      <c r="AL221" s="84" t="s">
        <v>1036</v>
      </c>
      <c r="AM221" s="248">
        <v>44683</v>
      </c>
      <c r="AN221" s="489" t="s">
        <v>1442</v>
      </c>
      <c r="AO221" s="87" t="s">
        <v>1718</v>
      </c>
      <c r="AP221" s="183" t="s">
        <v>1723</v>
      </c>
      <c r="AQ221" s="130" t="s">
        <v>1724</v>
      </c>
      <c r="AR221" s="250"/>
      <c r="AS221" s="497"/>
      <c r="AT221" s="455" t="s">
        <v>2696</v>
      </c>
      <c r="AU221" s="592" t="s">
        <v>2963</v>
      </c>
      <c r="AV221" s="593" t="s">
        <v>2699</v>
      </c>
      <c r="AW221" s="250"/>
      <c r="AX221" s="498"/>
      <c r="AY221" s="465"/>
      <c r="AZ221" s="466"/>
      <c r="BA221" s="466"/>
      <c r="BB221" s="466"/>
      <c r="BC221" s="466"/>
    </row>
    <row r="222" spans="1:55">
      <c r="A222" s="724"/>
      <c r="B222" s="727"/>
      <c r="C222" s="730"/>
      <c r="D222" s="730"/>
      <c r="E222" s="730"/>
      <c r="F222" s="730"/>
      <c r="G222" s="730"/>
      <c r="H222" s="730"/>
      <c r="I222" s="730"/>
      <c r="J222" s="730"/>
      <c r="K222" s="730"/>
      <c r="L222" s="730"/>
      <c r="M222" s="455"/>
      <c r="N222" s="411"/>
      <c r="O222" s="455" t="str">
        <f t="shared" si="0"/>
        <v/>
      </c>
      <c r="P222" s="456"/>
      <c r="Q222" s="456"/>
      <c r="R222" s="251" t="str">
        <f t="shared" si="1"/>
        <v/>
      </c>
      <c r="S222" s="456"/>
      <c r="T222" s="456"/>
      <c r="U222" s="456"/>
      <c r="V222" s="457" t="str">
        <f>IFERROR(IF(AND(O221="Probabilidad",O222="Probabilidad"),(X221-(+X221*R222)),IF(O222="Probabilidad",(G219-(+G219*R222)),IF(O222="Impacto",X221,""))),"")</f>
        <v/>
      </c>
      <c r="W222" s="458" t="str">
        <f t="shared" si="2"/>
        <v/>
      </c>
      <c r="X222" s="251" t="str">
        <f t="shared" si="3"/>
        <v/>
      </c>
      <c r="Y222" s="458" t="str">
        <f t="shared" si="4"/>
        <v/>
      </c>
      <c r="Z222" s="251" t="str">
        <f>IFERROR(IF(AND(O221="Impacto",O222="Impacto"),(Z221-(+Z221*R222)),IF(AND(O221="Probabilidad",O222="Impacto"),(Z220-(+Z220*R222)),IF(O222="Probabilidad",Z221,""))),"")</f>
        <v/>
      </c>
      <c r="AA222" s="458" t="str">
        <f t="shared" si="5"/>
        <v/>
      </c>
      <c r="AB222" s="730"/>
      <c r="AC222" s="87"/>
      <c r="AD222" s="251"/>
      <c r="AE222" s="461"/>
      <c r="AF222" s="455"/>
      <c r="AG222" s="461"/>
      <c r="AH222" s="461"/>
      <c r="AI222" s="461"/>
      <c r="AJ222" s="211"/>
      <c r="AK222" s="86"/>
      <c r="AL222" s="84"/>
      <c r="AM222" s="250"/>
      <c r="AN222" s="497"/>
      <c r="AO222" s="211"/>
      <c r="AP222" s="183"/>
      <c r="AQ222" s="84"/>
      <c r="AR222" s="250"/>
      <c r="AS222" s="497"/>
      <c r="AT222" s="211"/>
      <c r="AU222" s="497"/>
      <c r="AV222" s="251"/>
      <c r="AW222" s="250"/>
      <c r="AX222" s="498"/>
      <c r="AY222" s="465"/>
      <c r="AZ222" s="466"/>
      <c r="BA222" s="466"/>
      <c r="BB222" s="466"/>
      <c r="BC222" s="466"/>
    </row>
    <row r="223" spans="1:55">
      <c r="A223" s="724"/>
      <c r="B223" s="727"/>
      <c r="C223" s="730"/>
      <c r="D223" s="730"/>
      <c r="E223" s="730"/>
      <c r="F223" s="730"/>
      <c r="G223" s="730"/>
      <c r="H223" s="730"/>
      <c r="I223" s="730"/>
      <c r="J223" s="730"/>
      <c r="K223" s="730"/>
      <c r="L223" s="730"/>
      <c r="M223" s="455"/>
      <c r="N223" s="411"/>
      <c r="O223" s="455" t="str">
        <f t="shared" si="0"/>
        <v/>
      </c>
      <c r="P223" s="456"/>
      <c r="Q223" s="456"/>
      <c r="R223" s="251" t="str">
        <f t="shared" si="1"/>
        <v/>
      </c>
      <c r="S223" s="456"/>
      <c r="T223" s="456"/>
      <c r="U223" s="456"/>
      <c r="V223" s="457" t="str">
        <f>IFERROR(IF(AND(O222="Probabilidad",O223="Probabilidad"),(X222-(+X222*R223)),IF(O223="Probabilidad",(G219-(+G219*R223)),IF(O223="Impacto",X222,""))),"")</f>
        <v/>
      </c>
      <c r="W223" s="458" t="str">
        <f t="shared" si="2"/>
        <v/>
      </c>
      <c r="X223" s="251" t="str">
        <f t="shared" si="3"/>
        <v/>
      </c>
      <c r="Y223" s="458" t="str">
        <f t="shared" si="4"/>
        <v/>
      </c>
      <c r="Z223" s="251" t="str">
        <f>IFERROR(IF(AND(O222="Impacto",O223="Impacto"),(Z222-(+Z222*R223)),IF(AND(O222="Probabilidad",O223="Impacto"),(Z221-(+Z221*R223)),IF(O223="Probabilidad",Z222,""))),"")</f>
        <v/>
      </c>
      <c r="AA223" s="458" t="str">
        <f t="shared" si="5"/>
        <v/>
      </c>
      <c r="AB223" s="730"/>
      <c r="AC223" s="87"/>
      <c r="AD223" s="251"/>
      <c r="AE223" s="461"/>
      <c r="AF223" s="455"/>
      <c r="AG223" s="461"/>
      <c r="AH223" s="461"/>
      <c r="AI223" s="461"/>
      <c r="AJ223" s="211"/>
      <c r="AK223" s="86"/>
      <c r="AL223" s="84"/>
      <c r="AM223" s="250"/>
      <c r="AN223" s="497"/>
      <c r="AO223" s="211"/>
      <c r="AP223" s="183"/>
      <c r="AQ223" s="84"/>
      <c r="AR223" s="250"/>
      <c r="AS223" s="497"/>
      <c r="AT223" s="211"/>
      <c r="AU223" s="497"/>
      <c r="AV223" s="251"/>
      <c r="AW223" s="250"/>
      <c r="AX223" s="498"/>
      <c r="AY223" s="465"/>
      <c r="AZ223" s="466"/>
      <c r="BA223" s="466"/>
      <c r="BB223" s="466"/>
      <c r="BC223" s="466"/>
    </row>
    <row r="224" spans="1:55" ht="13.5" thickBot="1">
      <c r="A224" s="725"/>
      <c r="B224" s="728"/>
      <c r="C224" s="731"/>
      <c r="D224" s="731"/>
      <c r="E224" s="731"/>
      <c r="F224" s="731"/>
      <c r="G224" s="731"/>
      <c r="H224" s="731"/>
      <c r="I224" s="731"/>
      <c r="J224" s="731"/>
      <c r="K224" s="731"/>
      <c r="L224" s="731"/>
      <c r="M224" s="467"/>
      <c r="N224" s="468"/>
      <c r="O224" s="467" t="str">
        <f t="shared" si="0"/>
        <v/>
      </c>
      <c r="P224" s="469"/>
      <c r="Q224" s="469"/>
      <c r="R224" s="470" t="str">
        <f t="shared" si="1"/>
        <v/>
      </c>
      <c r="S224" s="469"/>
      <c r="T224" s="469"/>
      <c r="U224" s="469"/>
      <c r="V224" s="471" t="str">
        <f>IFERROR(IF(AND(O223="Probabilidad",O224="Probabilidad"),(X223-(+X223*R224)),IF(O224="Probabilidad",(G219-(+G219*R224)),IF(O224="Impacto",X223,""))),"")</f>
        <v/>
      </c>
      <c r="W224" s="472" t="str">
        <f t="shared" si="2"/>
        <v/>
      </c>
      <c r="X224" s="470" t="str">
        <f t="shared" si="3"/>
        <v/>
      </c>
      <c r="Y224" s="472" t="str">
        <f t="shared" si="4"/>
        <v/>
      </c>
      <c r="Z224" s="470" t="str">
        <f>IFERROR(IF(AND(O223="Impacto",O224="Impacto"),(Z223-(+Z223*R224)),IF(AND(O223="Probabilidad",O224="Impacto"),(Z222-(+Z222*R224)),IF(O224="Probabilidad",Z223,""))),"")</f>
        <v/>
      </c>
      <c r="AA224" s="472" t="str">
        <f t="shared" si="5"/>
        <v/>
      </c>
      <c r="AB224" s="731"/>
      <c r="AC224" s="321"/>
      <c r="AD224" s="470"/>
      <c r="AE224" s="475"/>
      <c r="AF224" s="467"/>
      <c r="AG224" s="475"/>
      <c r="AH224" s="475"/>
      <c r="AI224" s="475"/>
      <c r="AJ224" s="286"/>
      <c r="AK224" s="287"/>
      <c r="AL224" s="288"/>
      <c r="AM224" s="499"/>
      <c r="AN224" s="500"/>
      <c r="AO224" s="286"/>
      <c r="AP224" s="320"/>
      <c r="AQ224" s="288"/>
      <c r="AR224" s="499"/>
      <c r="AS224" s="500"/>
      <c r="AT224" s="286"/>
      <c r="AU224" s="500"/>
      <c r="AV224" s="470"/>
      <c r="AW224" s="499"/>
      <c r="AX224" s="501"/>
      <c r="AY224" s="465"/>
      <c r="AZ224" s="466"/>
      <c r="BA224" s="466"/>
      <c r="BB224" s="466"/>
      <c r="BC224" s="466"/>
    </row>
    <row r="225" spans="1:55" ht="409.5">
      <c r="A225" s="784">
        <v>24</v>
      </c>
      <c r="B225" s="726" t="s">
        <v>22</v>
      </c>
      <c r="C225" s="745" t="s">
        <v>270</v>
      </c>
      <c r="D225" s="729" t="s">
        <v>244</v>
      </c>
      <c r="E225" s="729">
        <v>365</v>
      </c>
      <c r="F225" s="736" t="str">
        <f>IF(E225&lt;=0,"",IF(E225&lt;=2,"Muy Baja",IF(E225&lt;=24,"Baja",IF(E225&lt;=500,"Media",IF(E225&lt;=5000,"Alta","Muy Alta")))))</f>
        <v>Media</v>
      </c>
      <c r="G225" s="733">
        <f>IF(F225="","",IF(F225="Muy Baja",0.2,IF(F225="Baja",0.4,IF(F225="Media",0.6,IF(F225="Alta",0.8,IF(F225="Muy Alta",1,))))))</f>
        <v>0.6</v>
      </c>
      <c r="H225" s="733" t="s">
        <v>103</v>
      </c>
      <c r="I225" s="733" t="str">
        <f>IF(NOT(ISERROR(MATCH(H225,#REF!,0))),#REF!&amp;"Por favor no seleccionar los criterios de impacto(Afectación Económica o presupuestal y Pérdida Reputacional)",H225)</f>
        <v xml:space="preserve">     El riesgo afecta la imagen de la entidad a nivel nacional, con efecto publicitarios sostenible a nivel país</v>
      </c>
      <c r="J225" s="736" t="s">
        <v>348</v>
      </c>
      <c r="K225" s="733">
        <f>IF(J225="","",IF(J225="Leve",0.2,IF(J225="Menor",0.4,IF(J225="Moderado",0.6,IF(J225="Mayor",0.8,IF(J225="Catastrófico",1,))))))</f>
        <v>1</v>
      </c>
      <c r="L225" s="736" t="str">
        <f>IF(OR(AND(F225="Muy Baja",J225="Leve"),AND(F225="Muy Baja",J225="Menor"),AND(F225="Baja",J225="Leve")),"Bajo",IF(OR(AND(F225="Muy baja",J225="Moderado"),AND(F225="Baja",J225="Menor"),AND(F225="Baja",J225="Moderado"),AND(F225="Media",J225="Leve"),AND(F225="Media",J225="Menor"),AND(F225="Media",J225="Moderado"),AND(F225="Alta",J225="Leve"),AND(F225="Alta",J225="Menor")),"Moderado",IF(OR(AND(F225="Muy Baja",J225="Mayor"),AND(F225="Baja",J225="Mayor"),AND(F225="Media",J225="Mayor"),AND(F225="Alta",J225="Moderado"),AND(F225="Alta",J225="Mayor"),AND(F225="Muy Alta",J225="Leve"),AND(F225="Muy Alta",J225="Menor"),AND(F225="Muy Alta",J225="Moderado"),AND(F225="Muy Alta",J225="Mayor")),"Alto",IF(OR(AND(F225="Muy Baja",J225="Catastrófico"),AND(F225="Baja",J225="Catastrófico"),AND(F225="Media",J225="Catastrófico"),AND(F225="Alta",J225="Catastrófico"),AND(F225="Muy Alta",J225="Catastrófico")),"Extremo",""))))</f>
        <v>Extremo</v>
      </c>
      <c r="M225" s="442">
        <v>1</v>
      </c>
      <c r="N225" s="444" t="s">
        <v>271</v>
      </c>
      <c r="O225" s="442" t="str">
        <f t="shared" si="0"/>
        <v>Probabilidad</v>
      </c>
      <c r="P225" s="445" t="s">
        <v>89</v>
      </c>
      <c r="Q225" s="445" t="s">
        <v>80</v>
      </c>
      <c r="R225" s="443" t="str">
        <f t="shared" si="1"/>
        <v>40%</v>
      </c>
      <c r="S225" s="445" t="s">
        <v>81</v>
      </c>
      <c r="T225" s="445" t="s">
        <v>82</v>
      </c>
      <c r="U225" s="445" t="s">
        <v>83</v>
      </c>
      <c r="V225" s="446">
        <f>IFERROR(IF(O225="Probabilidad",(G225-(+G225*R225)),IF(O225="Impacto",G225,"")),"")</f>
        <v>0.36</v>
      </c>
      <c r="W225" s="447" t="str">
        <f t="shared" si="2"/>
        <v>Baja</v>
      </c>
      <c r="X225" s="443">
        <f t="shared" si="3"/>
        <v>0.36</v>
      </c>
      <c r="Y225" s="447" t="str">
        <f t="shared" si="4"/>
        <v>Catastrófico</v>
      </c>
      <c r="Z225" s="443">
        <f>IFERROR(IF(O225="Impacto",(K225-(+K225*R225)),IF(O225="Probabilidad",K225,"")),"")</f>
        <v>1</v>
      </c>
      <c r="AA225" s="447" t="str">
        <f t="shared" si="5"/>
        <v>Extremo</v>
      </c>
      <c r="AB225" s="740" t="s">
        <v>84</v>
      </c>
      <c r="AC225" s="289" t="s">
        <v>2616</v>
      </c>
      <c r="AD225" s="448">
        <v>0.2</v>
      </c>
      <c r="AE225" s="565" t="s">
        <v>2615</v>
      </c>
      <c r="AF225" s="442" t="s">
        <v>269</v>
      </c>
      <c r="AG225" s="449">
        <v>44562</v>
      </c>
      <c r="AH225" s="449">
        <v>44895</v>
      </c>
      <c r="AI225" s="450">
        <v>1</v>
      </c>
      <c r="AJ225" s="264" t="s">
        <v>1027</v>
      </c>
      <c r="AK225" s="278" t="s">
        <v>1402</v>
      </c>
      <c r="AL225" s="566" t="s">
        <v>1076</v>
      </c>
      <c r="AM225" s="267">
        <v>44683</v>
      </c>
      <c r="AN225" s="494" t="s">
        <v>1442</v>
      </c>
      <c r="AO225" s="566" t="s">
        <v>1725</v>
      </c>
      <c r="AP225" s="289" t="s">
        <v>1726</v>
      </c>
      <c r="AQ225" s="566" t="s">
        <v>1572</v>
      </c>
      <c r="AR225" s="267"/>
      <c r="AS225" s="265"/>
      <c r="AT225" s="574" t="s">
        <v>2724</v>
      </c>
      <c r="AU225" s="598" t="s">
        <v>2937</v>
      </c>
      <c r="AV225" s="251" t="s">
        <v>2936</v>
      </c>
      <c r="AW225" s="267"/>
      <c r="AX225" s="452"/>
      <c r="AY225" s="465"/>
      <c r="AZ225" s="465"/>
      <c r="BA225" s="466"/>
      <c r="BB225" s="466"/>
      <c r="BC225" s="466"/>
    </row>
    <row r="226" spans="1:55" ht="331.5">
      <c r="A226" s="724"/>
      <c r="B226" s="727"/>
      <c r="C226" s="730"/>
      <c r="D226" s="730"/>
      <c r="E226" s="730"/>
      <c r="F226" s="730"/>
      <c r="G226" s="730"/>
      <c r="H226" s="730"/>
      <c r="I226" s="730"/>
      <c r="J226" s="730"/>
      <c r="K226" s="730"/>
      <c r="L226" s="730"/>
      <c r="M226" s="455">
        <v>2</v>
      </c>
      <c r="N226" s="411" t="s">
        <v>272</v>
      </c>
      <c r="O226" s="455" t="str">
        <f t="shared" si="0"/>
        <v>Impacto</v>
      </c>
      <c r="P226" s="456" t="s">
        <v>92</v>
      </c>
      <c r="Q226" s="456" t="s">
        <v>80</v>
      </c>
      <c r="R226" s="251" t="str">
        <f t="shared" si="1"/>
        <v>25%</v>
      </c>
      <c r="S226" s="456" t="s">
        <v>81</v>
      </c>
      <c r="T226" s="456" t="s">
        <v>82</v>
      </c>
      <c r="U226" s="456" t="s">
        <v>83</v>
      </c>
      <c r="V226" s="457">
        <f>IFERROR(IF(AND(O225="Probabilidad",O226="Probabilidad"),(X225-(+X225*R226)),IF(O226="Probabilidad",(G225-(+G225*R226)),IF(O226="Impacto",X225,""))),"")</f>
        <v>0.36</v>
      </c>
      <c r="W226" s="458" t="str">
        <f t="shared" si="2"/>
        <v>Baja</v>
      </c>
      <c r="X226" s="251">
        <f t="shared" si="3"/>
        <v>0.36</v>
      </c>
      <c r="Y226" s="458" t="str">
        <f t="shared" si="4"/>
        <v>Mayor</v>
      </c>
      <c r="Z226" s="251">
        <f>IFERROR(IF(AND(O225="Impacto",O226="Impacto"),(Z225-(+Z225*R226)),IF(O226="Impacto",($K$201-(+$K$201*R226)),IF(O226="Probabilidad",Z225,""))),"")</f>
        <v>0.75</v>
      </c>
      <c r="AA226" s="458" t="str">
        <f t="shared" si="5"/>
        <v>Alto</v>
      </c>
      <c r="AB226" s="730"/>
      <c r="AC226" s="183" t="s">
        <v>273</v>
      </c>
      <c r="AD226" s="459">
        <v>0.4</v>
      </c>
      <c r="AE226" s="460" t="s">
        <v>274</v>
      </c>
      <c r="AF226" s="455" t="s">
        <v>269</v>
      </c>
      <c r="AG226" s="461">
        <v>44562</v>
      </c>
      <c r="AH226" s="461">
        <v>44895</v>
      </c>
      <c r="AI226" s="462">
        <v>1</v>
      </c>
      <c r="AJ226" s="208" t="s">
        <v>1027</v>
      </c>
      <c r="AK226" s="88" t="s">
        <v>1077</v>
      </c>
      <c r="AL226" s="87" t="s">
        <v>1078</v>
      </c>
      <c r="AM226" s="248">
        <v>44683</v>
      </c>
      <c r="AN226" s="489" t="s">
        <v>1442</v>
      </c>
      <c r="AO226" s="87" t="s">
        <v>1725</v>
      </c>
      <c r="AP226" s="183" t="s">
        <v>1727</v>
      </c>
      <c r="AQ226" s="87" t="s">
        <v>1570</v>
      </c>
      <c r="AR226" s="250"/>
      <c r="AS226" s="497"/>
      <c r="AT226" s="587" t="s">
        <v>2724</v>
      </c>
      <c r="AU226" s="497" t="s">
        <v>2938</v>
      </c>
      <c r="AV226" s="251" t="s">
        <v>2935</v>
      </c>
      <c r="AW226" s="250"/>
      <c r="AX226" s="498"/>
      <c r="AY226" s="465"/>
      <c r="AZ226" s="466"/>
      <c r="BA226" s="466"/>
      <c r="BB226" s="466"/>
      <c r="BC226" s="466"/>
    </row>
    <row r="227" spans="1:55" ht="409.5">
      <c r="A227" s="724"/>
      <c r="B227" s="727"/>
      <c r="C227" s="730"/>
      <c r="D227" s="730"/>
      <c r="E227" s="730"/>
      <c r="F227" s="730"/>
      <c r="G227" s="730"/>
      <c r="H227" s="730"/>
      <c r="I227" s="730"/>
      <c r="J227" s="730"/>
      <c r="K227" s="730"/>
      <c r="L227" s="730"/>
      <c r="M227" s="455">
        <v>3</v>
      </c>
      <c r="N227" s="411" t="s">
        <v>275</v>
      </c>
      <c r="O227" s="455" t="str">
        <f t="shared" si="0"/>
        <v>Probabilidad</v>
      </c>
      <c r="P227" s="456" t="s">
        <v>79</v>
      </c>
      <c r="Q227" s="456" t="s">
        <v>80</v>
      </c>
      <c r="R227" s="251" t="str">
        <f t="shared" si="1"/>
        <v>30%</v>
      </c>
      <c r="S227" s="456" t="s">
        <v>81</v>
      </c>
      <c r="T227" s="456" t="s">
        <v>82</v>
      </c>
      <c r="U227" s="456" t="s">
        <v>83</v>
      </c>
      <c r="V227" s="457">
        <f>IFERROR(IF(AND(O226="Probabilidad",O227="Probabilidad"),(X226-(+X226*R227)),IF(O227="Probabilidad",(G225-(+G225*R227)),IF(O227="Impacto",X226,""))),"")</f>
        <v>0.42</v>
      </c>
      <c r="W227" s="458" t="str">
        <f t="shared" si="2"/>
        <v>Media</v>
      </c>
      <c r="X227" s="251">
        <f t="shared" si="3"/>
        <v>0.42</v>
      </c>
      <c r="Y227" s="458" t="str">
        <f t="shared" si="4"/>
        <v>Mayor</v>
      </c>
      <c r="Z227" s="251">
        <f>IFERROR(IF(AND(O226="Impacto",O227="Impacto"),(Z226-(+Z226*R227)),IF(AND(O226="Probabilidad",O227="Impacto"),(Z225-(+Z225*R227)),IF(O227="Probabilidad",Z226,""))),"")</f>
        <v>0.75</v>
      </c>
      <c r="AA227" s="458" t="str">
        <f t="shared" si="5"/>
        <v>Alto</v>
      </c>
      <c r="AB227" s="730"/>
      <c r="AC227" s="183" t="s">
        <v>276</v>
      </c>
      <c r="AD227" s="459">
        <v>0.4</v>
      </c>
      <c r="AE227" s="460" t="s">
        <v>1508</v>
      </c>
      <c r="AF227" s="455" t="s">
        <v>269</v>
      </c>
      <c r="AG227" s="461">
        <v>44562</v>
      </c>
      <c r="AH227" s="461">
        <v>44895</v>
      </c>
      <c r="AI227" s="459">
        <v>1</v>
      </c>
      <c r="AJ227" s="208" t="s">
        <v>1027</v>
      </c>
      <c r="AK227" s="88" t="s">
        <v>1079</v>
      </c>
      <c r="AL227" s="87" t="s">
        <v>1080</v>
      </c>
      <c r="AM227" s="248">
        <v>44683</v>
      </c>
      <c r="AN227" s="489" t="s">
        <v>1442</v>
      </c>
      <c r="AO227" s="87" t="s">
        <v>1725</v>
      </c>
      <c r="AP227" s="183" t="s">
        <v>1728</v>
      </c>
      <c r="AQ227" s="87" t="s">
        <v>1571</v>
      </c>
      <c r="AR227" s="250"/>
      <c r="AS227" s="497"/>
      <c r="AT227" s="587" t="s">
        <v>2724</v>
      </c>
      <c r="AU227" s="411" t="s">
        <v>3015</v>
      </c>
      <c r="AV227" s="647" t="s">
        <v>3014</v>
      </c>
      <c r="AW227" s="250"/>
      <c r="AX227" s="498"/>
      <c r="AY227" s="465"/>
      <c r="AZ227" s="466"/>
      <c r="BA227" s="466"/>
      <c r="BB227" s="466"/>
      <c r="BC227" s="466"/>
    </row>
    <row r="228" spans="1:55">
      <c r="A228" s="724"/>
      <c r="B228" s="727"/>
      <c r="C228" s="730"/>
      <c r="D228" s="730"/>
      <c r="E228" s="730"/>
      <c r="F228" s="730"/>
      <c r="G228" s="730"/>
      <c r="H228" s="730"/>
      <c r="I228" s="730"/>
      <c r="J228" s="730"/>
      <c r="K228" s="730"/>
      <c r="L228" s="730"/>
      <c r="M228" s="455"/>
      <c r="N228" s="411"/>
      <c r="O228" s="455" t="str">
        <f t="shared" si="0"/>
        <v/>
      </c>
      <c r="P228" s="456"/>
      <c r="Q228" s="456"/>
      <c r="R228" s="251" t="str">
        <f t="shared" si="1"/>
        <v/>
      </c>
      <c r="S228" s="456"/>
      <c r="T228" s="456"/>
      <c r="U228" s="456"/>
      <c r="V228" s="457" t="str">
        <f>IFERROR(IF(AND(O227="Probabilidad",O228="Probabilidad"),(X227-(+X227*R228)),IF(O228="Probabilidad",(G225-(+G225*R228)),IF(O228="Impacto",X227,""))),"")</f>
        <v/>
      </c>
      <c r="W228" s="458" t="str">
        <f t="shared" si="2"/>
        <v/>
      </c>
      <c r="X228" s="251" t="str">
        <f t="shared" si="3"/>
        <v/>
      </c>
      <c r="Y228" s="458" t="str">
        <f t="shared" si="4"/>
        <v/>
      </c>
      <c r="Z228" s="251" t="str">
        <f>IFERROR(IF(AND(O227="Impacto",O228="Impacto"),(Z227-(+Z227*R228)),IF(AND(O227="Probabilidad",O228="Impacto"),(Z226-(+Z226*R228)),IF(O228="Probabilidad",Z227,""))),"")</f>
        <v/>
      </c>
      <c r="AA228" s="458" t="str">
        <f t="shared" si="5"/>
        <v/>
      </c>
      <c r="AB228" s="730"/>
      <c r="AC228" s="87"/>
      <c r="AD228" s="251"/>
      <c r="AE228" s="461"/>
      <c r="AF228" s="455"/>
      <c r="AG228" s="461"/>
      <c r="AH228" s="461"/>
      <c r="AI228" s="461"/>
      <c r="AJ228" s="211"/>
      <c r="AK228" s="86"/>
      <c r="AL228" s="84"/>
      <c r="AM228" s="250"/>
      <c r="AN228" s="497"/>
      <c r="AO228" s="211"/>
      <c r="AP228" s="183"/>
      <c r="AQ228" s="84"/>
      <c r="AR228" s="250"/>
      <c r="AS228" s="497"/>
      <c r="AT228" s="211"/>
      <c r="AU228" s="497"/>
      <c r="AV228" s="251"/>
      <c r="AW228" s="250"/>
      <c r="AX228" s="498"/>
      <c r="AY228" s="465"/>
      <c r="AZ228" s="466"/>
      <c r="BA228" s="466"/>
      <c r="BB228" s="466"/>
      <c r="BC228" s="466"/>
    </row>
    <row r="229" spans="1:55">
      <c r="A229" s="724"/>
      <c r="B229" s="727"/>
      <c r="C229" s="730"/>
      <c r="D229" s="730"/>
      <c r="E229" s="730"/>
      <c r="F229" s="730"/>
      <c r="G229" s="730"/>
      <c r="H229" s="730"/>
      <c r="I229" s="730"/>
      <c r="J229" s="730"/>
      <c r="K229" s="730"/>
      <c r="L229" s="730"/>
      <c r="M229" s="455"/>
      <c r="N229" s="411"/>
      <c r="O229" s="455" t="str">
        <f t="shared" si="0"/>
        <v/>
      </c>
      <c r="P229" s="456"/>
      <c r="Q229" s="456"/>
      <c r="R229" s="251" t="str">
        <f t="shared" si="1"/>
        <v/>
      </c>
      <c r="S229" s="456"/>
      <c r="T229" s="456"/>
      <c r="U229" s="456"/>
      <c r="V229" s="457" t="str">
        <f>IFERROR(IF(AND(O228="Probabilidad",O229="Probabilidad"),(X228-(+X228*R229)),IF(O229="Probabilidad",(G225-(+G225*R229)),IF(O229="Impacto",X228,""))),"")</f>
        <v/>
      </c>
      <c r="W229" s="458" t="str">
        <f t="shared" si="2"/>
        <v/>
      </c>
      <c r="X229" s="251" t="str">
        <f t="shared" si="3"/>
        <v/>
      </c>
      <c r="Y229" s="458" t="str">
        <f t="shared" si="4"/>
        <v/>
      </c>
      <c r="Z229" s="251" t="str">
        <f>IFERROR(IF(AND(O228="Impacto",O229="Impacto"),(Z228-(+Z228*R229)),IF(AND(O228="Probabilidad",O229="Impacto"),(Z227-(+Z227*R229)),IF(O229="Probabilidad",Z228,""))),"")</f>
        <v/>
      </c>
      <c r="AA229" s="458" t="str">
        <f t="shared" si="5"/>
        <v/>
      </c>
      <c r="AB229" s="730"/>
      <c r="AC229" s="87"/>
      <c r="AD229" s="251"/>
      <c r="AE229" s="461"/>
      <c r="AF229" s="455"/>
      <c r="AG229" s="461"/>
      <c r="AH229" s="461"/>
      <c r="AI229" s="461"/>
      <c r="AJ229" s="211"/>
      <c r="AK229" s="86"/>
      <c r="AL229" s="84"/>
      <c r="AM229" s="250"/>
      <c r="AN229" s="497"/>
      <c r="AO229" s="211"/>
      <c r="AP229" s="183"/>
      <c r="AQ229" s="84"/>
      <c r="AR229" s="250"/>
      <c r="AS229" s="497"/>
      <c r="AT229" s="211"/>
      <c r="AU229" s="497"/>
      <c r="AV229" s="251"/>
      <c r="AW229" s="250"/>
      <c r="AX229" s="498"/>
      <c r="AY229" s="465"/>
      <c r="AZ229" s="466"/>
      <c r="BA229" s="466"/>
      <c r="BB229" s="466"/>
      <c r="BC229" s="466"/>
    </row>
    <row r="230" spans="1:55" ht="13.5" thickBot="1">
      <c r="A230" s="725"/>
      <c r="B230" s="728"/>
      <c r="C230" s="731"/>
      <c r="D230" s="731"/>
      <c r="E230" s="731"/>
      <c r="F230" s="731"/>
      <c r="G230" s="731"/>
      <c r="H230" s="731"/>
      <c r="I230" s="731"/>
      <c r="J230" s="731"/>
      <c r="K230" s="731"/>
      <c r="L230" s="731"/>
      <c r="M230" s="467"/>
      <c r="N230" s="468"/>
      <c r="O230" s="467" t="str">
        <f t="shared" si="0"/>
        <v/>
      </c>
      <c r="P230" s="469"/>
      <c r="Q230" s="469"/>
      <c r="R230" s="470" t="str">
        <f t="shared" si="1"/>
        <v/>
      </c>
      <c r="S230" s="469"/>
      <c r="T230" s="469"/>
      <c r="U230" s="469"/>
      <c r="V230" s="471" t="str">
        <f>IFERROR(IF(AND(O229="Probabilidad",O230="Probabilidad"),(X229-(+X229*R230)),IF(O230="Probabilidad",(G225-(+G225*R230)),IF(O230="Impacto",X229,""))),"")</f>
        <v/>
      </c>
      <c r="W230" s="472" t="str">
        <f t="shared" si="2"/>
        <v/>
      </c>
      <c r="X230" s="470" t="str">
        <f t="shared" si="3"/>
        <v/>
      </c>
      <c r="Y230" s="472" t="str">
        <f t="shared" si="4"/>
        <v/>
      </c>
      <c r="Z230" s="470" t="str">
        <f>IFERROR(IF(AND(O229="Impacto",O230="Impacto"),(Z229-(+Z229*R230)),IF(AND(O229="Probabilidad",O230="Impacto"),(Z228-(+Z228*R230)),IF(O230="Probabilidad",Z229,""))),"")</f>
        <v/>
      </c>
      <c r="AA230" s="472" t="str">
        <f t="shared" si="5"/>
        <v/>
      </c>
      <c r="AB230" s="731"/>
      <c r="AC230" s="321"/>
      <c r="AD230" s="470"/>
      <c r="AE230" s="475"/>
      <c r="AF230" s="467"/>
      <c r="AG230" s="475"/>
      <c r="AH230" s="475"/>
      <c r="AI230" s="475"/>
      <c r="AJ230" s="286"/>
      <c r="AK230" s="287"/>
      <c r="AL230" s="288"/>
      <c r="AM230" s="499"/>
      <c r="AN230" s="500"/>
      <c r="AO230" s="286"/>
      <c r="AP230" s="320"/>
      <c r="AQ230" s="288"/>
      <c r="AR230" s="499"/>
      <c r="AS230" s="500"/>
      <c r="AT230" s="286"/>
      <c r="AU230" s="500"/>
      <c r="AV230" s="470"/>
      <c r="AW230" s="499"/>
      <c r="AX230" s="501"/>
      <c r="AY230" s="465"/>
      <c r="AZ230" s="466"/>
      <c r="BA230" s="466"/>
      <c r="BB230" s="466"/>
      <c r="BC230" s="466"/>
    </row>
    <row r="231" spans="1:55" ht="409.5">
      <c r="A231" s="784">
        <v>24</v>
      </c>
      <c r="B231" s="726" t="s">
        <v>22</v>
      </c>
      <c r="C231" s="745" t="s">
        <v>270</v>
      </c>
      <c r="D231" s="729" t="s">
        <v>244</v>
      </c>
      <c r="E231" s="729">
        <v>365</v>
      </c>
      <c r="F231" s="736" t="str">
        <f>IF(E231&lt;=0,"",IF(E231&lt;=2,"Muy Baja",IF(E231&lt;=24,"Baja",IF(E231&lt;=500,"Media",IF(E231&lt;=5000,"Alta","Muy Alta")))))</f>
        <v>Media</v>
      </c>
      <c r="G231" s="733">
        <f>IF(F231="","",IF(F231="Muy Baja",0.2,IF(F231="Baja",0.4,IF(F231="Media",0.6,IF(F231="Alta",0.8,IF(F231="Muy Alta",1,))))))</f>
        <v>0.6</v>
      </c>
      <c r="H231" s="733" t="s">
        <v>103</v>
      </c>
      <c r="I231" s="733" t="str">
        <f>IF(NOT(ISERROR(MATCH(H231,#REF!,0))),#REF!&amp;"Por favor no seleccionar los criterios de impacto(Afectación Económica o presupuestal y Pérdida Reputacional)",H231)</f>
        <v xml:space="preserve">     El riesgo afecta la imagen de la entidad a nivel nacional, con efecto publicitarios sostenible a nivel país</v>
      </c>
      <c r="J231" s="736" t="s">
        <v>348</v>
      </c>
      <c r="K231" s="733">
        <f>IF(J231="","",IF(J231="Leve",0.2,IF(J231="Menor",0.4,IF(J231="Moderado",0.6,IF(J231="Mayor",0.8,IF(J231="Catastrófico",1,))))))</f>
        <v>1</v>
      </c>
      <c r="L231" s="736" t="str">
        <f>IF(OR(AND(F231="Muy Baja",J231="Leve"),AND(F231="Muy Baja",J231="Menor"),AND(F231="Baja",J231="Leve")),"Bajo",IF(OR(AND(F231="Muy baja",J231="Moderado"),AND(F231="Baja",J231="Menor"),AND(F231="Baja",J231="Moderado"),AND(F231="Media",J231="Leve"),AND(F231="Media",J231="Menor"),AND(F231="Media",J231="Moderado"),AND(F231="Alta",J231="Leve"),AND(F231="Alta",J231="Menor")),"Moderado",IF(OR(AND(F231="Muy Baja",J231="Mayor"),AND(F231="Baja",J231="Mayor"),AND(F231="Media",J231="Mayor"),AND(F231="Alta",J231="Moderado"),AND(F231="Alta",J231="Mayor"),AND(F231="Muy Alta",J231="Leve"),AND(F231="Muy Alta",J231="Menor"),AND(F231="Muy Alta",J231="Moderado"),AND(F231="Muy Alta",J231="Mayor")),"Alto",IF(OR(AND(F231="Muy Baja",J231="Catastrófico"),AND(F231="Baja",J231="Catastrófico"),AND(F231="Media",J231="Catastrófico"),AND(F231="Alta",J231="Catastrófico"),AND(F231="Muy Alta",J231="Catastrófico")),"Extremo",""))))</f>
        <v>Extremo</v>
      </c>
      <c r="M231" s="442">
        <v>1</v>
      </c>
      <c r="N231" s="444" t="s">
        <v>271</v>
      </c>
      <c r="O231" s="442" t="str">
        <f t="shared" si="0"/>
        <v>Probabilidad</v>
      </c>
      <c r="P231" s="445" t="s">
        <v>89</v>
      </c>
      <c r="Q231" s="445" t="s">
        <v>80</v>
      </c>
      <c r="R231" s="443" t="str">
        <f t="shared" si="1"/>
        <v>40%</v>
      </c>
      <c r="S231" s="445" t="s">
        <v>81</v>
      </c>
      <c r="T231" s="445" t="s">
        <v>82</v>
      </c>
      <c r="U231" s="445" t="s">
        <v>83</v>
      </c>
      <c r="V231" s="446">
        <f>IFERROR(IF(O231="Probabilidad",(G231-(+G231*R231)),IF(O231="Impacto",G231,"")),"")</f>
        <v>0.36</v>
      </c>
      <c r="W231" s="447" t="str">
        <f t="shared" si="2"/>
        <v>Baja</v>
      </c>
      <c r="X231" s="443">
        <f t="shared" si="3"/>
        <v>0.36</v>
      </c>
      <c r="Y231" s="447" t="str">
        <f t="shared" si="4"/>
        <v>Catastrófico</v>
      </c>
      <c r="Z231" s="443">
        <f>IFERROR(IF(O231="Impacto",(K231-(+K231*R231)),IF(O231="Probabilidad",K231,"")),"")</f>
        <v>1</v>
      </c>
      <c r="AA231" s="447" t="str">
        <f t="shared" si="5"/>
        <v>Extremo</v>
      </c>
      <c r="AB231" s="740" t="s">
        <v>84</v>
      </c>
      <c r="AC231" s="289" t="s">
        <v>2617</v>
      </c>
      <c r="AD231" s="448">
        <v>0.2</v>
      </c>
      <c r="AE231" s="565" t="s">
        <v>2615</v>
      </c>
      <c r="AF231" s="442" t="s">
        <v>266</v>
      </c>
      <c r="AG231" s="449">
        <v>44562</v>
      </c>
      <c r="AH231" s="449">
        <v>44895</v>
      </c>
      <c r="AI231" s="450">
        <v>1</v>
      </c>
      <c r="AJ231" s="277" t="s">
        <v>1023</v>
      </c>
      <c r="AK231" s="310" t="s">
        <v>1070</v>
      </c>
      <c r="AL231" s="274" t="s">
        <v>1037</v>
      </c>
      <c r="AM231" s="267">
        <v>44683</v>
      </c>
      <c r="AN231" s="494" t="s">
        <v>1442</v>
      </c>
      <c r="AO231" s="566" t="s">
        <v>1691</v>
      </c>
      <c r="AP231" s="289" t="s">
        <v>1577</v>
      </c>
      <c r="AQ231" s="566" t="s">
        <v>1555</v>
      </c>
      <c r="AR231" s="267"/>
      <c r="AS231" s="265"/>
      <c r="AT231" s="574" t="s">
        <v>2701</v>
      </c>
      <c r="AU231" s="572" t="s">
        <v>2946</v>
      </c>
      <c r="AV231" s="591" t="s">
        <v>2706</v>
      </c>
      <c r="AW231" s="267"/>
      <c r="AX231" s="452"/>
      <c r="AY231" s="465"/>
      <c r="AZ231" s="465"/>
      <c r="BA231" s="466"/>
      <c r="BB231" s="466"/>
      <c r="BC231" s="466"/>
    </row>
    <row r="232" spans="1:55" ht="409.5">
      <c r="A232" s="724"/>
      <c r="B232" s="727"/>
      <c r="C232" s="730"/>
      <c r="D232" s="730"/>
      <c r="E232" s="730"/>
      <c r="F232" s="730"/>
      <c r="G232" s="730"/>
      <c r="H232" s="730"/>
      <c r="I232" s="730"/>
      <c r="J232" s="730"/>
      <c r="K232" s="730"/>
      <c r="L232" s="730"/>
      <c r="M232" s="455">
        <v>2</v>
      </c>
      <c r="N232" s="411" t="s">
        <v>272</v>
      </c>
      <c r="O232" s="455" t="str">
        <f t="shared" si="0"/>
        <v>Impacto</v>
      </c>
      <c r="P232" s="456" t="s">
        <v>92</v>
      </c>
      <c r="Q232" s="456" t="s">
        <v>80</v>
      </c>
      <c r="R232" s="251" t="str">
        <f t="shared" si="1"/>
        <v>25%</v>
      </c>
      <c r="S232" s="456" t="s">
        <v>81</v>
      </c>
      <c r="T232" s="456" t="s">
        <v>82</v>
      </c>
      <c r="U232" s="456" t="s">
        <v>83</v>
      </c>
      <c r="V232" s="457">
        <f>IFERROR(IF(AND(O231="Probabilidad",O232="Probabilidad"),(X231-(+X231*R232)),IF(O232="Probabilidad",(G231-(+G231*R232)),IF(O232="Impacto",X231,""))),"")</f>
        <v>0.36</v>
      </c>
      <c r="W232" s="458" t="str">
        <f t="shared" si="2"/>
        <v>Baja</v>
      </c>
      <c r="X232" s="251">
        <f t="shared" si="3"/>
        <v>0.36</v>
      </c>
      <c r="Y232" s="458" t="str">
        <f t="shared" si="4"/>
        <v>Mayor</v>
      </c>
      <c r="Z232" s="251">
        <f>IFERROR(IF(AND(O231="Impacto",O232="Impacto"),(Z231-(+Z231*R232)),IF(O232="Impacto",($K$201-(+$K$201*R232)),IF(O232="Probabilidad",Z231,""))),"")</f>
        <v>0.75</v>
      </c>
      <c r="AA232" s="458" t="str">
        <f t="shared" si="5"/>
        <v>Alto</v>
      </c>
      <c r="AB232" s="730"/>
      <c r="AC232" s="183" t="s">
        <v>273</v>
      </c>
      <c r="AD232" s="459">
        <v>0.4</v>
      </c>
      <c r="AE232" s="460" t="s">
        <v>274</v>
      </c>
      <c r="AF232" s="455" t="s">
        <v>266</v>
      </c>
      <c r="AG232" s="461">
        <v>44562</v>
      </c>
      <c r="AH232" s="461">
        <v>44895</v>
      </c>
      <c r="AI232" s="462">
        <v>1</v>
      </c>
      <c r="AJ232" s="163" t="s">
        <v>1023</v>
      </c>
      <c r="AK232" s="89" t="s">
        <v>1403</v>
      </c>
      <c r="AL232" s="84" t="s">
        <v>1038</v>
      </c>
      <c r="AM232" s="248">
        <v>44683</v>
      </c>
      <c r="AN232" s="489" t="s">
        <v>1442</v>
      </c>
      <c r="AO232" s="87" t="s">
        <v>1691</v>
      </c>
      <c r="AP232" s="183" t="s">
        <v>1557</v>
      </c>
      <c r="AQ232" s="87" t="s">
        <v>1556</v>
      </c>
      <c r="AR232" s="250"/>
      <c r="AS232" s="497"/>
      <c r="AT232" s="587" t="s">
        <v>2707</v>
      </c>
      <c r="AU232" s="592" t="s">
        <v>2710</v>
      </c>
      <c r="AV232" s="593" t="s">
        <v>2708</v>
      </c>
      <c r="AW232" s="250"/>
      <c r="AX232" s="498"/>
      <c r="AY232" s="465"/>
      <c r="AZ232" s="466"/>
      <c r="BA232" s="466"/>
      <c r="BB232" s="466"/>
      <c r="BC232" s="466"/>
    </row>
    <row r="233" spans="1:55" ht="407.1" customHeight="1">
      <c r="A233" s="724"/>
      <c r="B233" s="727"/>
      <c r="C233" s="730"/>
      <c r="D233" s="730"/>
      <c r="E233" s="730"/>
      <c r="F233" s="730"/>
      <c r="G233" s="730"/>
      <c r="H233" s="730"/>
      <c r="I233" s="730"/>
      <c r="J233" s="730"/>
      <c r="K233" s="730"/>
      <c r="L233" s="730"/>
      <c r="M233" s="455">
        <v>3</v>
      </c>
      <c r="N233" s="411" t="s">
        <v>275</v>
      </c>
      <c r="O233" s="455" t="str">
        <f t="shared" si="0"/>
        <v>Probabilidad</v>
      </c>
      <c r="P233" s="456" t="s">
        <v>79</v>
      </c>
      <c r="Q233" s="456" t="s">
        <v>80</v>
      </c>
      <c r="R233" s="251" t="str">
        <f t="shared" si="1"/>
        <v>30%</v>
      </c>
      <c r="S233" s="456" t="s">
        <v>81</v>
      </c>
      <c r="T233" s="456" t="s">
        <v>82</v>
      </c>
      <c r="U233" s="456" t="s">
        <v>83</v>
      </c>
      <c r="V233" s="457">
        <f>IFERROR(IF(AND(O232="Probabilidad",O233="Probabilidad"),(X232-(+X232*R233)),IF(O233="Probabilidad",(G231-(+G231*R233)),IF(O233="Impacto",X232,""))),"")</f>
        <v>0.42</v>
      </c>
      <c r="W233" s="458" t="str">
        <f t="shared" si="2"/>
        <v>Media</v>
      </c>
      <c r="X233" s="251">
        <f t="shared" si="3"/>
        <v>0.42</v>
      </c>
      <c r="Y233" s="458" t="str">
        <f t="shared" si="4"/>
        <v>Mayor</v>
      </c>
      <c r="Z233" s="251">
        <f>IFERROR(IF(AND(O232="Impacto",O233="Impacto"),(Z232-(+Z232*R233)),IF(AND(O232="Probabilidad",O233="Impacto"),(Z231-(+Z231*R233)),IF(O233="Probabilidad",Z232,""))),"")</f>
        <v>0.75</v>
      </c>
      <c r="AA233" s="458" t="str">
        <f t="shared" si="5"/>
        <v>Alto</v>
      </c>
      <c r="AB233" s="730"/>
      <c r="AC233" s="183" t="s">
        <v>276</v>
      </c>
      <c r="AD233" s="459">
        <v>0.4</v>
      </c>
      <c r="AE233" s="460" t="s">
        <v>1508</v>
      </c>
      <c r="AF233" s="455" t="s">
        <v>266</v>
      </c>
      <c r="AG233" s="461">
        <v>44562</v>
      </c>
      <c r="AH233" s="461">
        <v>44895</v>
      </c>
      <c r="AI233" s="459">
        <v>1</v>
      </c>
      <c r="AJ233" s="163" t="s">
        <v>1023</v>
      </c>
      <c r="AK233" s="89" t="s">
        <v>1404</v>
      </c>
      <c r="AL233" s="84" t="s">
        <v>1071</v>
      </c>
      <c r="AM233" s="248">
        <v>44683</v>
      </c>
      <c r="AN233" s="489" t="s">
        <v>1442</v>
      </c>
      <c r="AO233" s="87" t="s">
        <v>1691</v>
      </c>
      <c r="AP233" s="183" t="s">
        <v>1578</v>
      </c>
      <c r="AQ233" s="130" t="s">
        <v>1740</v>
      </c>
      <c r="AR233" s="250"/>
      <c r="AS233" s="497"/>
      <c r="AT233" s="587" t="s">
        <v>2701</v>
      </c>
      <c r="AU233" s="592" t="s">
        <v>2947</v>
      </c>
      <c r="AV233" s="593" t="s">
        <v>2709</v>
      </c>
      <c r="AW233" s="250"/>
      <c r="AX233" s="498"/>
      <c r="AY233" s="465"/>
      <c r="AZ233" s="466"/>
      <c r="BA233" s="466"/>
      <c r="BB233" s="466"/>
      <c r="BC233" s="466"/>
    </row>
    <row r="234" spans="1:55">
      <c r="A234" s="724"/>
      <c r="B234" s="727"/>
      <c r="C234" s="730"/>
      <c r="D234" s="730"/>
      <c r="E234" s="730"/>
      <c r="F234" s="730"/>
      <c r="G234" s="730"/>
      <c r="H234" s="730"/>
      <c r="I234" s="730"/>
      <c r="J234" s="730"/>
      <c r="K234" s="730"/>
      <c r="L234" s="730"/>
      <c r="M234" s="455"/>
      <c r="N234" s="411"/>
      <c r="O234" s="455" t="str">
        <f t="shared" si="0"/>
        <v/>
      </c>
      <c r="P234" s="456"/>
      <c r="Q234" s="456"/>
      <c r="R234" s="251" t="str">
        <f t="shared" si="1"/>
        <v/>
      </c>
      <c r="S234" s="456"/>
      <c r="T234" s="456"/>
      <c r="U234" s="456"/>
      <c r="V234" s="457" t="str">
        <f>IFERROR(IF(AND(O233="Probabilidad",O234="Probabilidad"),(X233-(+X233*R234)),IF(O234="Probabilidad",(G231-(+G231*R234)),IF(O234="Impacto",X233,""))),"")</f>
        <v/>
      </c>
      <c r="W234" s="458" t="str">
        <f t="shared" si="2"/>
        <v/>
      </c>
      <c r="X234" s="251" t="str">
        <f t="shared" si="3"/>
        <v/>
      </c>
      <c r="Y234" s="458" t="str">
        <f t="shared" si="4"/>
        <v/>
      </c>
      <c r="Z234" s="251" t="str">
        <f>IFERROR(IF(AND(O233="Impacto",O234="Impacto"),(Z233-(+Z233*R234)),IF(AND(O233="Probabilidad",O234="Impacto"),(Z232-(+Z232*R234)),IF(O234="Probabilidad",Z233,""))),"")</f>
        <v/>
      </c>
      <c r="AA234" s="458" t="str">
        <f t="shared" si="5"/>
        <v/>
      </c>
      <c r="AB234" s="730"/>
      <c r="AC234" s="87"/>
      <c r="AD234" s="251"/>
      <c r="AE234" s="461"/>
      <c r="AF234" s="455"/>
      <c r="AG234" s="461"/>
      <c r="AH234" s="461"/>
      <c r="AI234" s="461"/>
      <c r="AJ234" s="211"/>
      <c r="AK234" s="86"/>
      <c r="AL234" s="84"/>
      <c r="AM234" s="250"/>
      <c r="AN234" s="497"/>
      <c r="AO234" s="211"/>
      <c r="AP234" s="183"/>
      <c r="AQ234" s="84"/>
      <c r="AR234" s="250"/>
      <c r="AS234" s="497"/>
      <c r="AT234" s="163"/>
      <c r="AU234" s="497"/>
      <c r="AV234" s="251"/>
      <c r="AW234" s="250"/>
      <c r="AX234" s="498"/>
      <c r="AY234" s="465"/>
      <c r="AZ234" s="466"/>
      <c r="BA234" s="466"/>
      <c r="BB234" s="466"/>
      <c r="BC234" s="466"/>
    </row>
    <row r="235" spans="1:55">
      <c r="A235" s="724"/>
      <c r="B235" s="727"/>
      <c r="C235" s="730"/>
      <c r="D235" s="730"/>
      <c r="E235" s="730"/>
      <c r="F235" s="730"/>
      <c r="G235" s="730"/>
      <c r="H235" s="730"/>
      <c r="I235" s="730"/>
      <c r="J235" s="730"/>
      <c r="K235" s="730"/>
      <c r="L235" s="730"/>
      <c r="M235" s="455"/>
      <c r="N235" s="411"/>
      <c r="O235" s="455" t="str">
        <f t="shared" si="0"/>
        <v/>
      </c>
      <c r="P235" s="456"/>
      <c r="Q235" s="456"/>
      <c r="R235" s="251" t="str">
        <f t="shared" si="1"/>
        <v/>
      </c>
      <c r="S235" s="456"/>
      <c r="T235" s="456"/>
      <c r="U235" s="456"/>
      <c r="V235" s="457" t="str">
        <f>IFERROR(IF(AND(O234="Probabilidad",O235="Probabilidad"),(X234-(+X234*R235)),IF(O235="Probabilidad",(G231-(+G231*R235)),IF(O235="Impacto",X234,""))),"")</f>
        <v/>
      </c>
      <c r="W235" s="458" t="str">
        <f t="shared" si="2"/>
        <v/>
      </c>
      <c r="X235" s="251" t="str">
        <f t="shared" si="3"/>
        <v/>
      </c>
      <c r="Y235" s="458" t="str">
        <f t="shared" si="4"/>
        <v/>
      </c>
      <c r="Z235" s="251" t="str">
        <f>IFERROR(IF(AND(O234="Impacto",O235="Impacto"),(Z234-(+Z234*R235)),IF(AND(O234="Probabilidad",O235="Impacto"),(Z233-(+Z233*R235)),IF(O235="Probabilidad",Z234,""))),"")</f>
        <v/>
      </c>
      <c r="AA235" s="458" t="str">
        <f t="shared" si="5"/>
        <v/>
      </c>
      <c r="AB235" s="730"/>
      <c r="AC235" s="87"/>
      <c r="AD235" s="251"/>
      <c r="AE235" s="461"/>
      <c r="AF235" s="455"/>
      <c r="AG235" s="461"/>
      <c r="AH235" s="461"/>
      <c r="AI235" s="461"/>
      <c r="AJ235" s="211"/>
      <c r="AK235" s="86"/>
      <c r="AL235" s="84"/>
      <c r="AM235" s="250"/>
      <c r="AN235" s="497"/>
      <c r="AO235" s="211"/>
      <c r="AP235" s="183"/>
      <c r="AQ235" s="84"/>
      <c r="AR235" s="250"/>
      <c r="AS235" s="497"/>
      <c r="AT235" s="211"/>
      <c r="AU235" s="497"/>
      <c r="AV235" s="251"/>
      <c r="AW235" s="250"/>
      <c r="AX235" s="498"/>
      <c r="AY235" s="465"/>
      <c r="AZ235" s="466"/>
      <c r="BA235" s="466"/>
      <c r="BB235" s="466"/>
      <c r="BC235" s="466"/>
    </row>
    <row r="236" spans="1:55" ht="13.5" thickBot="1">
      <c r="A236" s="725"/>
      <c r="B236" s="728"/>
      <c r="C236" s="731"/>
      <c r="D236" s="731"/>
      <c r="E236" s="731"/>
      <c r="F236" s="731"/>
      <c r="G236" s="731"/>
      <c r="H236" s="731"/>
      <c r="I236" s="731"/>
      <c r="J236" s="731"/>
      <c r="K236" s="731"/>
      <c r="L236" s="731"/>
      <c r="M236" s="467"/>
      <c r="N236" s="468"/>
      <c r="O236" s="467" t="str">
        <f t="shared" si="0"/>
        <v/>
      </c>
      <c r="P236" s="469"/>
      <c r="Q236" s="469"/>
      <c r="R236" s="470" t="str">
        <f t="shared" si="1"/>
        <v/>
      </c>
      <c r="S236" s="469"/>
      <c r="T236" s="469"/>
      <c r="U236" s="469"/>
      <c r="V236" s="471" t="str">
        <f>IFERROR(IF(AND(O235="Probabilidad",O236="Probabilidad"),(X235-(+X235*R236)),IF(O236="Probabilidad",(G231-(+G231*R236)),IF(O236="Impacto",X235,""))),"")</f>
        <v/>
      </c>
      <c r="W236" s="472" t="str">
        <f t="shared" si="2"/>
        <v/>
      </c>
      <c r="X236" s="470" t="str">
        <f t="shared" si="3"/>
        <v/>
      </c>
      <c r="Y236" s="472" t="str">
        <f t="shared" si="4"/>
        <v/>
      </c>
      <c r="Z236" s="470" t="str">
        <f>IFERROR(IF(AND(O235="Impacto",O236="Impacto"),(Z235-(+Z235*R236)),IF(AND(O235="Probabilidad",O236="Impacto"),(Z234-(+Z234*R236)),IF(O236="Probabilidad",Z235,""))),"")</f>
        <v/>
      </c>
      <c r="AA236" s="472" t="str">
        <f t="shared" si="5"/>
        <v/>
      </c>
      <c r="AB236" s="731"/>
      <c r="AC236" s="321"/>
      <c r="AD236" s="470"/>
      <c r="AE236" s="475"/>
      <c r="AF236" s="467"/>
      <c r="AG236" s="475"/>
      <c r="AH236" s="475"/>
      <c r="AI236" s="475"/>
      <c r="AJ236" s="286"/>
      <c r="AK236" s="287"/>
      <c r="AL236" s="288"/>
      <c r="AM236" s="499"/>
      <c r="AN236" s="500"/>
      <c r="AO236" s="286"/>
      <c r="AP236" s="320"/>
      <c r="AQ236" s="288"/>
      <c r="AR236" s="499"/>
      <c r="AS236" s="500"/>
      <c r="AT236" s="286"/>
      <c r="AU236" s="500"/>
      <c r="AV236" s="470"/>
      <c r="AW236" s="499"/>
      <c r="AX236" s="501"/>
      <c r="AY236" s="465"/>
      <c r="AZ236" s="466"/>
      <c r="BA236" s="466"/>
      <c r="BB236" s="466"/>
      <c r="BC236" s="466"/>
    </row>
    <row r="237" spans="1:55" ht="114.75">
      <c r="A237" s="723">
        <v>25</v>
      </c>
      <c r="B237" s="726" t="s">
        <v>24</v>
      </c>
      <c r="C237" s="729" t="s">
        <v>277</v>
      </c>
      <c r="D237" s="729" t="s">
        <v>76</v>
      </c>
      <c r="E237" s="729">
        <v>25</v>
      </c>
      <c r="F237" s="736" t="str">
        <f>IF(E237&lt;=0,"",IF(E237&lt;=2,"Muy Baja",IF(E237&lt;=24,"Baja",IF(E237&lt;=500,"Media",IF(E237&lt;=5000,"Alta","Muy Alta")))))</f>
        <v>Media</v>
      </c>
      <c r="G237" s="733">
        <f>IF(F237="","",IF(F237="Muy Baja",0.2,IF(F237="Baja",0.4,IF(F237="Media",0.6,IF(F237="Alta",0.8,IF(F237="Muy Alta",1,))))))</f>
        <v>0.6</v>
      </c>
      <c r="H237" s="733" t="s">
        <v>136</v>
      </c>
      <c r="I237" s="733" t="str">
        <f>IF(NOT(ISERROR(MATCH(H237,#REF!,0))),#REF!&amp;"Por favor no seleccionar los criterios de impacto(Afectación Económica o presupuestal y Pérdida Reputacional)",H237)</f>
        <v xml:space="preserve">     Entre 100 y 500 SMLMV </v>
      </c>
      <c r="J237" s="736" t="s">
        <v>347</v>
      </c>
      <c r="K237" s="733">
        <f>IF(J237="","",IF(J237="Leve",0.2,IF(J237="Menor",0.4,IF(J237="Moderado",0.6,IF(J237="Mayor",0.8,IF(J237="Catastrófico",1,))))))</f>
        <v>0.8</v>
      </c>
      <c r="L237" s="736" t="str">
        <f>IF(OR(AND(F237="Muy Baja",J237="Leve"),AND(F237="Muy Baja",J237="Menor"),AND(F237="Baja",J237="Leve")),"Bajo",IF(OR(AND(F237="Muy baja",J237="Moderado"),AND(F237="Baja",J237="Menor"),AND(F237="Baja",J237="Moderado"),AND(F237="Media",J237="Leve"),AND(F237="Media",J237="Menor"),AND(F237="Media",J237="Moderado"),AND(F237="Alta",J237="Leve"),AND(F237="Alta",J237="Menor")),"Moderado",IF(OR(AND(F237="Muy Baja",J237="Mayor"),AND(F237="Baja",J237="Mayor"),AND(F237="Media",J237="Mayor"),AND(F237="Alta",J237="Moderado"),AND(F237="Alta",J237="Mayor"),AND(F237="Muy Alta",J237="Leve"),AND(F237="Muy Alta",J237="Menor"),AND(F237="Muy Alta",J237="Moderado"),AND(F237="Muy Alta",J237="Mayor")),"Alto",IF(OR(AND(F237="Muy Baja",J237="Catastrófico"),AND(F237="Baja",J237="Catastrófico"),AND(F237="Media",J237="Catastrófico"),AND(F237="Alta",J237="Catastrófico"),AND(F237="Muy Alta",J237="Catastrófico")),"Extremo",""))))</f>
        <v>Alto</v>
      </c>
      <c r="M237" s="442">
        <v>1</v>
      </c>
      <c r="N237" s="444" t="s">
        <v>278</v>
      </c>
      <c r="O237" s="442" t="str">
        <f t="shared" si="0"/>
        <v>Probabilidad</v>
      </c>
      <c r="P237" s="445" t="s">
        <v>79</v>
      </c>
      <c r="Q237" s="445" t="s">
        <v>80</v>
      </c>
      <c r="R237" s="443" t="str">
        <f t="shared" si="1"/>
        <v>30%</v>
      </c>
      <c r="S237" s="445" t="s">
        <v>81</v>
      </c>
      <c r="T237" s="445" t="s">
        <v>82</v>
      </c>
      <c r="U237" s="445" t="s">
        <v>83</v>
      </c>
      <c r="V237" s="446">
        <f>IFERROR(IF(O237="Probabilidad",(G237-(+G237*R237)),IF(O237="Impacto",G237,"")),"")</f>
        <v>0.42</v>
      </c>
      <c r="W237" s="447" t="str">
        <f t="shared" si="2"/>
        <v>Media</v>
      </c>
      <c r="X237" s="443">
        <f t="shared" si="3"/>
        <v>0.42</v>
      </c>
      <c r="Y237" s="447" t="str">
        <f t="shared" si="4"/>
        <v>Mayor</v>
      </c>
      <c r="Z237" s="443">
        <f>IFERROR(IF(O237="Impacto",(K237-(+K237*R237)),IF(O237="Probabilidad",K237,"")),"")</f>
        <v>0.8</v>
      </c>
      <c r="AA237" s="447" t="str">
        <f t="shared" si="5"/>
        <v>Alto</v>
      </c>
      <c r="AB237" s="740" t="s">
        <v>84</v>
      </c>
      <c r="AC237" s="566" t="s">
        <v>279</v>
      </c>
      <c r="AD237" s="443">
        <v>1</v>
      </c>
      <c r="AE237" s="444" t="s">
        <v>280</v>
      </c>
      <c r="AF237" s="442" t="s">
        <v>281</v>
      </c>
      <c r="AG237" s="449">
        <v>44593</v>
      </c>
      <c r="AH237" s="449">
        <v>44895</v>
      </c>
      <c r="AI237" s="450">
        <v>70</v>
      </c>
      <c r="AJ237" s="311" t="s">
        <v>1405</v>
      </c>
      <c r="AK237" s="291" t="s">
        <v>1406</v>
      </c>
      <c r="AL237" s="290" t="s">
        <v>1407</v>
      </c>
      <c r="AM237" s="264">
        <v>44685</v>
      </c>
      <c r="AN237" s="478" t="s">
        <v>1440</v>
      </c>
      <c r="AO237" s="302" t="s">
        <v>3240</v>
      </c>
      <c r="AP237" s="289" t="s">
        <v>1591</v>
      </c>
      <c r="AQ237" s="290" t="s">
        <v>1592</v>
      </c>
      <c r="AR237" s="267"/>
      <c r="AS237" s="265"/>
      <c r="AT237" s="160" t="s">
        <v>3241</v>
      </c>
      <c r="AU237" s="75" t="s">
        <v>3242</v>
      </c>
      <c r="AV237" s="158" t="s">
        <v>3243</v>
      </c>
      <c r="AW237" s="267"/>
      <c r="AX237" s="452"/>
      <c r="AY237" s="465"/>
      <c r="AZ237" s="465"/>
      <c r="BA237" s="466"/>
      <c r="BB237" s="466"/>
      <c r="BC237" s="466"/>
    </row>
    <row r="238" spans="1:55" ht="102">
      <c r="A238" s="724"/>
      <c r="B238" s="727"/>
      <c r="C238" s="730"/>
      <c r="D238" s="730"/>
      <c r="E238" s="730"/>
      <c r="F238" s="730"/>
      <c r="G238" s="730"/>
      <c r="H238" s="730"/>
      <c r="I238" s="730"/>
      <c r="J238" s="730"/>
      <c r="K238" s="730"/>
      <c r="L238" s="730"/>
      <c r="M238" s="455">
        <v>2</v>
      </c>
      <c r="N238" s="411" t="s">
        <v>282</v>
      </c>
      <c r="O238" s="455" t="str">
        <f t="shared" si="0"/>
        <v>Probabilidad</v>
      </c>
      <c r="P238" s="456" t="s">
        <v>79</v>
      </c>
      <c r="Q238" s="456" t="s">
        <v>80</v>
      </c>
      <c r="R238" s="251" t="str">
        <f t="shared" si="1"/>
        <v>30%</v>
      </c>
      <c r="S238" s="456" t="s">
        <v>81</v>
      </c>
      <c r="T238" s="456" t="s">
        <v>82</v>
      </c>
      <c r="U238" s="456" t="s">
        <v>83</v>
      </c>
      <c r="V238" s="457">
        <f>IFERROR(IF(AND(O237="Probabilidad",O238="Probabilidad"),(X237-(+X237*R238)),IF(O238="Probabilidad",(G237-(+G237*R238)),IF(O238="Impacto",X237,""))),"")</f>
        <v>0.29399999999999998</v>
      </c>
      <c r="W238" s="458" t="str">
        <f t="shared" si="2"/>
        <v>Baja</v>
      </c>
      <c r="X238" s="251">
        <f t="shared" si="3"/>
        <v>0.29399999999999998</v>
      </c>
      <c r="Y238" s="458" t="str">
        <f t="shared" si="4"/>
        <v>Mayor</v>
      </c>
      <c r="Z238" s="251">
        <f>IFERROR(IF(AND(O237="Impacto",O238="Impacto"),(Z237-(+Z237*R238)),IF(O238="Impacto",($K$237-(+$K$237*R238)),IF(O238="Probabilidad",Z237,""))),"")</f>
        <v>0.8</v>
      </c>
      <c r="AA238" s="458" t="str">
        <f t="shared" si="5"/>
        <v>Alto</v>
      </c>
      <c r="AB238" s="730"/>
      <c r="AC238" s="528" t="s">
        <v>2</v>
      </c>
      <c r="AD238" s="482" t="s">
        <v>2</v>
      </c>
      <c r="AE238" s="529" t="s">
        <v>5</v>
      </c>
      <c r="AF238" s="455" t="s">
        <v>252</v>
      </c>
      <c r="AG238" s="495" t="s">
        <v>2</v>
      </c>
      <c r="AH238" s="495" t="s">
        <v>2</v>
      </c>
      <c r="AI238" s="480" t="s">
        <v>2</v>
      </c>
      <c r="AJ238" s="480" t="s">
        <v>2</v>
      </c>
      <c r="AK238" s="480" t="s">
        <v>2</v>
      </c>
      <c r="AL238" s="480" t="s">
        <v>2</v>
      </c>
      <c r="AM238" s="480" t="s">
        <v>2</v>
      </c>
      <c r="AN238" s="480" t="s">
        <v>2</v>
      </c>
      <c r="AO238" s="480" t="s">
        <v>2</v>
      </c>
      <c r="AP238" s="535" t="s">
        <v>2</v>
      </c>
      <c r="AQ238" s="480" t="s">
        <v>2</v>
      </c>
      <c r="AR238" s="480" t="s">
        <v>2</v>
      </c>
      <c r="AS238" s="480" t="s">
        <v>2</v>
      </c>
      <c r="AT238" s="480" t="s">
        <v>2</v>
      </c>
      <c r="AU238" s="480" t="s">
        <v>2</v>
      </c>
      <c r="AV238" s="480" t="s">
        <v>2</v>
      </c>
      <c r="AW238" s="480" t="s">
        <v>2</v>
      </c>
      <c r="AX238" s="536" t="s">
        <v>2</v>
      </c>
      <c r="AY238" s="465"/>
      <c r="AZ238" s="466"/>
      <c r="BA238" s="466"/>
      <c r="BB238" s="466"/>
      <c r="BC238" s="466"/>
    </row>
    <row r="239" spans="1:55" ht="89.25">
      <c r="A239" s="724"/>
      <c r="B239" s="727"/>
      <c r="C239" s="730"/>
      <c r="D239" s="730"/>
      <c r="E239" s="730"/>
      <c r="F239" s="730"/>
      <c r="G239" s="730"/>
      <c r="H239" s="730"/>
      <c r="I239" s="730"/>
      <c r="J239" s="730"/>
      <c r="K239" s="730"/>
      <c r="L239" s="730"/>
      <c r="M239" s="455">
        <v>3</v>
      </c>
      <c r="N239" s="411" t="s">
        <v>283</v>
      </c>
      <c r="O239" s="455" t="str">
        <f t="shared" si="0"/>
        <v>Impacto</v>
      </c>
      <c r="P239" s="456" t="s">
        <v>92</v>
      </c>
      <c r="Q239" s="456" t="s">
        <v>80</v>
      </c>
      <c r="R239" s="251" t="str">
        <f t="shared" si="1"/>
        <v>25%</v>
      </c>
      <c r="S239" s="456" t="s">
        <v>81</v>
      </c>
      <c r="T239" s="456" t="s">
        <v>82</v>
      </c>
      <c r="U239" s="456" t="s">
        <v>83</v>
      </c>
      <c r="V239" s="457">
        <f>IFERROR(IF(AND(O238="Probabilidad",O239="Probabilidad"),(X238-(+X238*R239)),IF(O239="Probabilidad",(G237-(+G237*R239)),IF(O239="Impacto",X238,""))),"")</f>
        <v>0.29399999999999998</v>
      </c>
      <c r="W239" s="458" t="str">
        <f t="shared" si="2"/>
        <v>Baja</v>
      </c>
      <c r="X239" s="251">
        <f t="shared" si="3"/>
        <v>0.29399999999999998</v>
      </c>
      <c r="Y239" s="458" t="str">
        <f t="shared" si="4"/>
        <v>Moderado</v>
      </c>
      <c r="Z239" s="251">
        <f>IFERROR(IF(AND(O238="Impacto",O239="Impacto"),(Z238-(+Z238*R239)),IF(AND(O238="Probabilidad",O239="Impacto"),(Z237-(+Z237*R239)),IF(O239="Probabilidad",Z238,""))),"")</f>
        <v>0.60000000000000009</v>
      </c>
      <c r="AA239" s="458" t="str">
        <f t="shared" si="5"/>
        <v>Moderado</v>
      </c>
      <c r="AB239" s="730"/>
      <c r="AC239" s="528" t="s">
        <v>2</v>
      </c>
      <c r="AD239" s="482" t="s">
        <v>2</v>
      </c>
      <c r="AE239" s="529" t="s">
        <v>5</v>
      </c>
      <c r="AF239" s="455" t="s">
        <v>252</v>
      </c>
      <c r="AG239" s="495" t="s">
        <v>2</v>
      </c>
      <c r="AH239" s="495" t="s">
        <v>2</v>
      </c>
      <c r="AI239" s="480" t="s">
        <v>2</v>
      </c>
      <c r="AJ239" s="480" t="s">
        <v>2</v>
      </c>
      <c r="AK239" s="480" t="s">
        <v>2</v>
      </c>
      <c r="AL239" s="480" t="s">
        <v>2</v>
      </c>
      <c r="AM239" s="480" t="s">
        <v>2</v>
      </c>
      <c r="AN239" s="480" t="s">
        <v>2</v>
      </c>
      <c r="AO239" s="480" t="s">
        <v>2</v>
      </c>
      <c r="AP239" s="535" t="s">
        <v>2</v>
      </c>
      <c r="AQ239" s="480" t="s">
        <v>2</v>
      </c>
      <c r="AR239" s="480" t="s">
        <v>2</v>
      </c>
      <c r="AS239" s="480" t="s">
        <v>2</v>
      </c>
      <c r="AT239" s="480" t="s">
        <v>2</v>
      </c>
      <c r="AU239" s="480" t="s">
        <v>2</v>
      </c>
      <c r="AV239" s="480" t="s">
        <v>2</v>
      </c>
      <c r="AW239" s="480" t="s">
        <v>2</v>
      </c>
      <c r="AX239" s="536" t="s">
        <v>2</v>
      </c>
      <c r="AY239" s="465"/>
      <c r="AZ239" s="466"/>
      <c r="BA239" s="466"/>
      <c r="BB239" s="466"/>
      <c r="BC239" s="466"/>
    </row>
    <row r="240" spans="1:55" ht="89.25">
      <c r="A240" s="724"/>
      <c r="B240" s="727"/>
      <c r="C240" s="730"/>
      <c r="D240" s="730"/>
      <c r="E240" s="730"/>
      <c r="F240" s="730"/>
      <c r="G240" s="730"/>
      <c r="H240" s="730"/>
      <c r="I240" s="730"/>
      <c r="J240" s="730"/>
      <c r="K240" s="730"/>
      <c r="L240" s="730"/>
      <c r="M240" s="455">
        <v>4</v>
      </c>
      <c r="N240" s="204" t="s">
        <v>284</v>
      </c>
      <c r="O240" s="455" t="str">
        <f t="shared" si="0"/>
        <v>Probabilidad</v>
      </c>
      <c r="P240" s="456" t="s">
        <v>89</v>
      </c>
      <c r="Q240" s="456" t="s">
        <v>80</v>
      </c>
      <c r="R240" s="251" t="str">
        <f t="shared" si="1"/>
        <v>40%</v>
      </c>
      <c r="S240" s="456" t="s">
        <v>81</v>
      </c>
      <c r="T240" s="456" t="s">
        <v>82</v>
      </c>
      <c r="U240" s="456" t="s">
        <v>83</v>
      </c>
      <c r="V240" s="457">
        <f>IFERROR(IF(AND(O239="Probabilidad",O240="Probabilidad"),(X239-(+X239*R240)),IF(O240="Probabilidad",(G237-(+G237*R240)),IF(O240="Impacto",X239,""))),"")</f>
        <v>0.36</v>
      </c>
      <c r="W240" s="458" t="str">
        <f t="shared" si="2"/>
        <v>Baja</v>
      </c>
      <c r="X240" s="251">
        <f t="shared" si="3"/>
        <v>0.36</v>
      </c>
      <c r="Y240" s="458" t="str">
        <f t="shared" si="4"/>
        <v>Moderado</v>
      </c>
      <c r="Z240" s="251">
        <f>IFERROR(IF(AND(O239="Impacto",O240="Impacto"),(Z239-(+Z239*R240)),IF(AND(O239="Probabilidad",O240="Impacto"),(Z238-(+Z238*R240)),IF(O240="Probabilidad",Z239,""))),"")</f>
        <v>0.60000000000000009</v>
      </c>
      <c r="AA240" s="458" t="str">
        <f t="shared" si="5"/>
        <v>Moderado</v>
      </c>
      <c r="AB240" s="730"/>
      <c r="AC240" s="528" t="s">
        <v>2</v>
      </c>
      <c r="AD240" s="482" t="s">
        <v>2</v>
      </c>
      <c r="AE240" s="529" t="s">
        <v>5</v>
      </c>
      <c r="AF240" s="455" t="s">
        <v>252</v>
      </c>
      <c r="AG240" s="495" t="s">
        <v>2</v>
      </c>
      <c r="AH240" s="495" t="s">
        <v>2</v>
      </c>
      <c r="AI240" s="480" t="s">
        <v>2</v>
      </c>
      <c r="AJ240" s="480" t="s">
        <v>2</v>
      </c>
      <c r="AK240" s="480" t="s">
        <v>2</v>
      </c>
      <c r="AL240" s="480" t="s">
        <v>2</v>
      </c>
      <c r="AM240" s="480" t="s">
        <v>2</v>
      </c>
      <c r="AN240" s="480" t="s">
        <v>2</v>
      </c>
      <c r="AO240" s="480" t="s">
        <v>2</v>
      </c>
      <c r="AP240" s="535" t="s">
        <v>2</v>
      </c>
      <c r="AQ240" s="480" t="s">
        <v>2</v>
      </c>
      <c r="AR240" s="480" t="s">
        <v>2</v>
      </c>
      <c r="AS240" s="480" t="s">
        <v>2</v>
      </c>
      <c r="AT240" s="480" t="s">
        <v>2</v>
      </c>
      <c r="AU240" s="480" t="s">
        <v>2</v>
      </c>
      <c r="AV240" s="480" t="s">
        <v>2</v>
      </c>
      <c r="AW240" s="480" t="s">
        <v>2</v>
      </c>
      <c r="AX240" s="536" t="s">
        <v>2</v>
      </c>
      <c r="AY240" s="465"/>
      <c r="AZ240" s="466"/>
      <c r="BA240" s="466"/>
      <c r="BB240" s="466"/>
      <c r="BC240" s="466"/>
    </row>
    <row r="241" spans="1:55">
      <c r="A241" s="724"/>
      <c r="B241" s="727"/>
      <c r="C241" s="730"/>
      <c r="D241" s="730"/>
      <c r="E241" s="730"/>
      <c r="F241" s="730"/>
      <c r="G241" s="730"/>
      <c r="H241" s="730"/>
      <c r="I241" s="730"/>
      <c r="J241" s="730"/>
      <c r="K241" s="730"/>
      <c r="L241" s="730"/>
      <c r="M241" s="455"/>
      <c r="N241" s="411"/>
      <c r="O241" s="455" t="str">
        <f t="shared" si="0"/>
        <v/>
      </c>
      <c r="P241" s="456"/>
      <c r="Q241" s="456"/>
      <c r="R241" s="251" t="str">
        <f t="shared" si="1"/>
        <v/>
      </c>
      <c r="S241" s="456"/>
      <c r="T241" s="456"/>
      <c r="U241" s="456"/>
      <c r="V241" s="457" t="str">
        <f>IFERROR(IF(AND(O240="Probabilidad",O241="Probabilidad"),(X240-(+X240*R241)),IF(O241="Probabilidad",(G237-(+G237*R241)),IF(O241="Impacto",X240,""))),"")</f>
        <v/>
      </c>
      <c r="W241" s="458" t="str">
        <f t="shared" si="2"/>
        <v/>
      </c>
      <c r="X241" s="251" t="str">
        <f t="shared" si="3"/>
        <v/>
      </c>
      <c r="Y241" s="458" t="str">
        <f t="shared" si="4"/>
        <v/>
      </c>
      <c r="Z241" s="251" t="str">
        <f>IFERROR(IF(AND(O240="Impacto",O241="Impacto"),(Z240-(+Z240*R241)),IF(AND(O240="Probabilidad",O241="Impacto"),(Z239-(+Z239*R241)),IF(O241="Probabilidad",Z240,""))),"")</f>
        <v/>
      </c>
      <c r="AA241" s="458" t="str">
        <f t="shared" si="5"/>
        <v/>
      </c>
      <c r="AB241" s="730"/>
      <c r="AC241" s="87"/>
      <c r="AD241" s="251"/>
      <c r="AE241" s="461"/>
      <c r="AF241" s="455"/>
      <c r="AG241" s="461"/>
      <c r="AH241" s="461"/>
      <c r="AI241" s="461"/>
      <c r="AJ241" s="211"/>
      <c r="AK241" s="86"/>
      <c r="AL241" s="84"/>
      <c r="AM241" s="250"/>
      <c r="AN241" s="497"/>
      <c r="AO241" s="211"/>
      <c r="AP241" s="183"/>
      <c r="AQ241" s="84"/>
      <c r="AR241" s="250"/>
      <c r="AS241" s="497"/>
      <c r="AT241" s="250"/>
      <c r="AU241" s="497"/>
      <c r="AV241" s="251"/>
      <c r="AW241" s="250"/>
      <c r="AX241" s="498"/>
      <c r="AY241" s="465"/>
      <c r="AZ241" s="466"/>
      <c r="BA241" s="466"/>
      <c r="BB241" s="466"/>
      <c r="BC241" s="466"/>
    </row>
    <row r="242" spans="1:55" ht="13.5" thickBot="1">
      <c r="A242" s="725"/>
      <c r="B242" s="728"/>
      <c r="C242" s="731"/>
      <c r="D242" s="731"/>
      <c r="E242" s="731"/>
      <c r="F242" s="731"/>
      <c r="G242" s="731"/>
      <c r="H242" s="731"/>
      <c r="I242" s="731"/>
      <c r="J242" s="731"/>
      <c r="K242" s="731"/>
      <c r="L242" s="731"/>
      <c r="M242" s="467"/>
      <c r="N242" s="468"/>
      <c r="O242" s="467" t="str">
        <f t="shared" si="0"/>
        <v/>
      </c>
      <c r="P242" s="469"/>
      <c r="Q242" s="469"/>
      <c r="R242" s="470" t="str">
        <f t="shared" si="1"/>
        <v/>
      </c>
      <c r="S242" s="469"/>
      <c r="T242" s="469"/>
      <c r="U242" s="469"/>
      <c r="V242" s="471" t="str">
        <f>IFERROR(IF(AND(O241="Probabilidad",O242="Probabilidad"),(X241-(+X241*R242)),IF(O242="Probabilidad",(G237-(+G237*R242)),IF(O242="Impacto",X241,""))),"")</f>
        <v/>
      </c>
      <c r="W242" s="472" t="str">
        <f t="shared" si="2"/>
        <v/>
      </c>
      <c r="X242" s="470" t="str">
        <f t="shared" si="3"/>
        <v/>
      </c>
      <c r="Y242" s="472" t="str">
        <f t="shared" si="4"/>
        <v/>
      </c>
      <c r="Z242" s="470" t="str">
        <f>IFERROR(IF(AND(O241="Impacto",O242="Impacto"),(Z241-(+Z241*R242)),IF(AND(O241="Probabilidad",O242="Impacto"),(Z240-(+Z240*R242)),IF(O242="Probabilidad",Z241,""))),"")</f>
        <v/>
      </c>
      <c r="AA242" s="472" t="str">
        <f t="shared" si="5"/>
        <v/>
      </c>
      <c r="AB242" s="731"/>
      <c r="AC242" s="321"/>
      <c r="AD242" s="470"/>
      <c r="AE242" s="475"/>
      <c r="AF242" s="467"/>
      <c r="AG242" s="475"/>
      <c r="AH242" s="475"/>
      <c r="AI242" s="475"/>
      <c r="AJ242" s="286"/>
      <c r="AK242" s="287"/>
      <c r="AL242" s="288"/>
      <c r="AM242" s="499"/>
      <c r="AN242" s="500"/>
      <c r="AO242" s="286"/>
      <c r="AP242" s="320"/>
      <c r="AQ242" s="288"/>
      <c r="AR242" s="499"/>
      <c r="AS242" s="500"/>
      <c r="AT242" s="499"/>
      <c r="AU242" s="500"/>
      <c r="AV242" s="470"/>
      <c r="AW242" s="499"/>
      <c r="AX242" s="501"/>
      <c r="AY242" s="465"/>
      <c r="AZ242" s="466"/>
      <c r="BA242" s="466"/>
      <c r="BB242" s="466"/>
      <c r="BC242" s="466"/>
    </row>
    <row r="243" spans="1:55" ht="76.5">
      <c r="A243" s="723">
        <v>28</v>
      </c>
      <c r="B243" s="726" t="s">
        <v>24</v>
      </c>
      <c r="C243" s="729" t="s">
        <v>291</v>
      </c>
      <c r="D243" s="729" t="s">
        <v>76</v>
      </c>
      <c r="E243" s="729">
        <v>252</v>
      </c>
      <c r="F243" s="736" t="str">
        <f>IF(E243&lt;=0,"",IF(E243&lt;=2,"Muy Baja",IF(E243&lt;=24,"Baja",IF(E243&lt;=500,"Media",IF(E243&lt;=5000,"Alta","Muy Alta")))))</f>
        <v>Media</v>
      </c>
      <c r="G243" s="733">
        <f>IF(F243="","",IF(F243="Muy Baja",0.2,IF(F243="Baja",0.4,IF(F243="Media",0.6,IF(F243="Alta",0.8,IF(F243="Muy Alta",1,))))))</f>
        <v>0.6</v>
      </c>
      <c r="H243" s="733" t="s">
        <v>136</v>
      </c>
      <c r="I243" s="733" t="str">
        <f>IF(NOT(ISERROR(MATCH(H243,#REF!,0))),#REF!&amp;"Por favor no seleccionar los criterios de impacto(Afectación Económica o presupuestal y Pérdida Reputacional)",H243)</f>
        <v xml:space="preserve">     Entre 100 y 500 SMLMV </v>
      </c>
      <c r="J243" s="736" t="s">
        <v>347</v>
      </c>
      <c r="K243" s="733">
        <f>IF(J243="","",IF(J243="Leve",0.2,IF(J243="Menor",0.4,IF(J243="Moderado",0.6,IF(J243="Mayor",0.8,IF(J243="Catastrófico",1,))))))</f>
        <v>0.8</v>
      </c>
      <c r="L243" s="736" t="str">
        <f>IF(OR(AND(F243="Muy Baja",J243="Leve"),AND(F243="Muy Baja",J243="Menor"),AND(F243="Baja",J243="Leve")),"Bajo",IF(OR(AND(F243="Muy baja",J243="Moderado"),AND(F243="Baja",J243="Menor"),AND(F243="Baja",J243="Moderado"),AND(F243="Media",J243="Leve"),AND(F243="Media",J243="Menor"),AND(F243="Media",J243="Moderado"),AND(F243="Alta",J243="Leve"),AND(F243="Alta",J243="Menor")),"Moderado",IF(OR(AND(F243="Muy Baja",J243="Mayor"),AND(F243="Baja",J243="Mayor"),AND(F243="Media",J243="Mayor"),AND(F243="Alta",J243="Moderado"),AND(F243="Alta",J243="Mayor"),AND(F243="Muy Alta",J243="Leve"),AND(F243="Muy Alta",J243="Menor"),AND(F243="Muy Alta",J243="Moderado"),AND(F243="Muy Alta",J243="Mayor")),"Alto",IF(OR(AND(F243="Muy Baja",J243="Catastrófico"),AND(F243="Baja",J243="Catastrófico"),AND(F243="Media",J243="Catastrófico"),AND(F243="Alta",J243="Catastrófico"),AND(F243="Muy Alta",J243="Catastrófico")),"Extremo",""))))</f>
        <v>Alto</v>
      </c>
      <c r="M243" s="442">
        <v>1</v>
      </c>
      <c r="N243" s="444" t="s">
        <v>292</v>
      </c>
      <c r="O243" s="442" t="str">
        <f t="shared" si="0"/>
        <v>Probabilidad</v>
      </c>
      <c r="P243" s="445" t="s">
        <v>79</v>
      </c>
      <c r="Q243" s="445" t="s">
        <v>80</v>
      </c>
      <c r="R243" s="443" t="str">
        <f t="shared" si="1"/>
        <v>30%</v>
      </c>
      <c r="S243" s="445"/>
      <c r="T243" s="445"/>
      <c r="U243" s="445"/>
      <c r="V243" s="446">
        <f>IFERROR(IF(O243="Probabilidad",(G243-(+G243*R243)),IF(O243="Impacto",G243,"")),"")</f>
        <v>0.42</v>
      </c>
      <c r="W243" s="447" t="str">
        <f t="shared" si="2"/>
        <v>Media</v>
      </c>
      <c r="X243" s="443">
        <f t="shared" si="3"/>
        <v>0.42</v>
      </c>
      <c r="Y243" s="447" t="str">
        <f t="shared" si="4"/>
        <v>Mayor</v>
      </c>
      <c r="Z243" s="443">
        <f>IFERROR(IF(O243="Impacto",(K243-(+K243*R243)),IF(O243="Probabilidad",K243,"")),"")</f>
        <v>0.8</v>
      </c>
      <c r="AA243" s="447" t="str">
        <f t="shared" si="5"/>
        <v>Alto</v>
      </c>
      <c r="AB243" s="740" t="s">
        <v>84</v>
      </c>
      <c r="AC243" s="289" t="s">
        <v>293</v>
      </c>
      <c r="AD243" s="448">
        <v>0.5</v>
      </c>
      <c r="AE243" s="442" t="s">
        <v>294</v>
      </c>
      <c r="AF243" s="442" t="s">
        <v>295</v>
      </c>
      <c r="AG243" s="449">
        <v>44562</v>
      </c>
      <c r="AH243" s="449">
        <v>44895</v>
      </c>
      <c r="AI243" s="450">
        <v>11</v>
      </c>
      <c r="AJ243" s="311" t="s">
        <v>1408</v>
      </c>
      <c r="AK243" s="291" t="s">
        <v>1409</v>
      </c>
      <c r="AL243" s="290" t="s">
        <v>1410</v>
      </c>
      <c r="AM243" s="264">
        <v>44685</v>
      </c>
      <c r="AN243" s="478" t="s">
        <v>1440</v>
      </c>
      <c r="AO243" s="267">
        <v>44789</v>
      </c>
      <c r="AP243" s="289" t="s">
        <v>1593</v>
      </c>
      <c r="AQ243" s="266">
        <v>0.31809999999999999</v>
      </c>
      <c r="AR243" s="267"/>
      <c r="AS243" s="265"/>
      <c r="AT243" s="678" t="s">
        <v>3167</v>
      </c>
      <c r="AU243" s="598" t="s">
        <v>3164</v>
      </c>
      <c r="AV243" s="443" t="s">
        <v>3244</v>
      </c>
      <c r="AW243" s="267"/>
      <c r="AX243" s="452"/>
      <c r="AY243" s="465"/>
      <c r="AZ243" s="465"/>
      <c r="BA243" s="466"/>
      <c r="BB243" s="466"/>
      <c r="BC243" s="466"/>
    </row>
    <row r="244" spans="1:55" ht="102">
      <c r="A244" s="724"/>
      <c r="B244" s="730"/>
      <c r="C244" s="730"/>
      <c r="D244" s="730"/>
      <c r="E244" s="730"/>
      <c r="F244" s="730"/>
      <c r="G244" s="730"/>
      <c r="H244" s="730"/>
      <c r="I244" s="730"/>
      <c r="J244" s="730"/>
      <c r="K244" s="730"/>
      <c r="L244" s="730"/>
      <c r="M244" s="455">
        <v>2</v>
      </c>
      <c r="N244" s="411" t="s">
        <v>296</v>
      </c>
      <c r="O244" s="455" t="str">
        <f t="shared" si="0"/>
        <v>Impacto</v>
      </c>
      <c r="P244" s="456" t="s">
        <v>92</v>
      </c>
      <c r="Q244" s="456" t="s">
        <v>80</v>
      </c>
      <c r="R244" s="251" t="str">
        <f t="shared" si="1"/>
        <v>25%</v>
      </c>
      <c r="S244" s="456"/>
      <c r="T244" s="456"/>
      <c r="U244" s="456"/>
      <c r="V244" s="457">
        <f>IFERROR(IF(AND(O243="Probabilidad",O244="Probabilidad"),(X243-(+X243*R244)),IF(O244="Probabilidad",(G243-(+G243*R244)),IF(O244="Impacto",X243,""))),"")</f>
        <v>0.42</v>
      </c>
      <c r="W244" s="458" t="str">
        <f t="shared" si="2"/>
        <v>Media</v>
      </c>
      <c r="X244" s="251">
        <f t="shared" si="3"/>
        <v>0.42</v>
      </c>
      <c r="Y244" s="458" t="str">
        <f t="shared" si="4"/>
        <v>Moderado</v>
      </c>
      <c r="Z244" s="251">
        <f>IFERROR(IF(AND(O243="Impacto",O244="Impacto"),(Z243-(+Z243*R244)),IF(O244="Impacto",($K$243-(+$K$243*R244)),IF(O244="Probabilidad",Z243,""))),"")</f>
        <v>0.60000000000000009</v>
      </c>
      <c r="AA244" s="458" t="str">
        <f t="shared" si="5"/>
        <v>Moderado</v>
      </c>
      <c r="AB244" s="730"/>
      <c r="AC244" s="183" t="s">
        <v>297</v>
      </c>
      <c r="AD244" s="459">
        <v>0.4</v>
      </c>
      <c r="AE244" s="455" t="s">
        <v>298</v>
      </c>
      <c r="AF244" s="455" t="s">
        <v>299</v>
      </c>
      <c r="AG244" s="461">
        <v>44562</v>
      </c>
      <c r="AH244" s="461">
        <v>44895</v>
      </c>
      <c r="AI244" s="462">
        <v>3</v>
      </c>
      <c r="AJ244" s="211" t="s">
        <v>1411</v>
      </c>
      <c r="AK244" s="86" t="s">
        <v>1412</v>
      </c>
      <c r="AL244" s="196" t="s">
        <v>1413</v>
      </c>
      <c r="AM244" s="208">
        <v>44685</v>
      </c>
      <c r="AN244" s="485" t="s">
        <v>1440</v>
      </c>
      <c r="AO244" s="211">
        <v>44789</v>
      </c>
      <c r="AP244" s="183" t="s">
        <v>1594</v>
      </c>
      <c r="AQ244" s="84">
        <v>0.38</v>
      </c>
      <c r="AR244" s="250"/>
      <c r="AS244" s="497"/>
      <c r="AT244" s="678" t="s">
        <v>3167</v>
      </c>
      <c r="AU244" s="497" t="s">
        <v>3165</v>
      </c>
      <c r="AV244" s="251" t="s">
        <v>3245</v>
      </c>
      <c r="AW244" s="250"/>
      <c r="AX244" s="498"/>
      <c r="AY244" s="465"/>
      <c r="AZ244" s="466"/>
      <c r="BA244" s="466"/>
      <c r="BB244" s="466"/>
      <c r="BC244" s="466"/>
    </row>
    <row r="245" spans="1:55" ht="76.5">
      <c r="A245" s="724"/>
      <c r="B245" s="730"/>
      <c r="C245" s="730"/>
      <c r="D245" s="730"/>
      <c r="E245" s="730"/>
      <c r="F245" s="730"/>
      <c r="G245" s="730"/>
      <c r="H245" s="730"/>
      <c r="I245" s="730"/>
      <c r="J245" s="730"/>
      <c r="K245" s="730"/>
      <c r="L245" s="730"/>
      <c r="M245" s="455">
        <v>3</v>
      </c>
      <c r="N245" s="411" t="s">
        <v>300</v>
      </c>
      <c r="O245" s="455" t="str">
        <f t="shared" si="0"/>
        <v>Probabilidad</v>
      </c>
      <c r="P245" s="456" t="s">
        <v>89</v>
      </c>
      <c r="Q245" s="456" t="s">
        <v>80</v>
      </c>
      <c r="R245" s="251" t="str">
        <f t="shared" si="1"/>
        <v>40%</v>
      </c>
      <c r="S245" s="456"/>
      <c r="T245" s="456"/>
      <c r="U245" s="456"/>
      <c r="V245" s="457">
        <f>IFERROR(IF(AND(O244="Probabilidad",O245="Probabilidad"),(X244-(+X244*R245)),IF(O245="Probabilidad",(G243-(+G243*R245)),IF(O245="Impacto",X244,""))),"")</f>
        <v>0.36</v>
      </c>
      <c r="W245" s="458" t="str">
        <f t="shared" si="2"/>
        <v>Baja</v>
      </c>
      <c r="X245" s="251">
        <f t="shared" si="3"/>
        <v>0.36</v>
      </c>
      <c r="Y245" s="458" t="str">
        <f t="shared" si="4"/>
        <v>Moderado</v>
      </c>
      <c r="Z245" s="251">
        <f>IFERROR(IF(AND(O244="Impacto",O245="Impacto"),(Z244-(+Z244*R245)),IF(AND(O244="Probabilidad",O245="Impacto"),(Z243-(+Z243*R245)),IF(O245="Probabilidad",Z244,""))),"")</f>
        <v>0.60000000000000009</v>
      </c>
      <c r="AA245" s="458" t="str">
        <f t="shared" si="5"/>
        <v>Moderado</v>
      </c>
      <c r="AB245" s="730"/>
      <c r="AC245" s="183" t="s">
        <v>301</v>
      </c>
      <c r="AD245" s="459">
        <v>0.1</v>
      </c>
      <c r="AE245" s="455" t="s">
        <v>302</v>
      </c>
      <c r="AF245" s="455" t="s">
        <v>281</v>
      </c>
      <c r="AG245" s="461">
        <v>44562</v>
      </c>
      <c r="AH245" s="461">
        <v>44895</v>
      </c>
      <c r="AI245" s="462">
        <v>1</v>
      </c>
      <c r="AJ245" s="211" t="s">
        <v>1414</v>
      </c>
      <c r="AK245" s="86" t="s">
        <v>1415</v>
      </c>
      <c r="AL245" s="196" t="s">
        <v>1416</v>
      </c>
      <c r="AM245" s="208">
        <v>44685</v>
      </c>
      <c r="AN245" s="485" t="s">
        <v>1440</v>
      </c>
      <c r="AO245" s="211">
        <v>44789</v>
      </c>
      <c r="AP245" s="183" t="s">
        <v>1613</v>
      </c>
      <c r="AQ245" s="84">
        <v>0.1</v>
      </c>
      <c r="AR245" s="250"/>
      <c r="AS245" s="497"/>
      <c r="AT245" s="678" t="s">
        <v>3167</v>
      </c>
      <c r="AU245" s="497" t="s">
        <v>3166</v>
      </c>
      <c r="AV245" s="251" t="s">
        <v>1416</v>
      </c>
      <c r="AW245" s="250"/>
      <c r="AX245" s="498"/>
      <c r="AY245" s="465"/>
      <c r="AZ245" s="466"/>
      <c r="BA245" s="466"/>
      <c r="BB245" s="466"/>
      <c r="BC245" s="466"/>
    </row>
    <row r="246" spans="1:55">
      <c r="A246" s="724"/>
      <c r="B246" s="730"/>
      <c r="C246" s="730"/>
      <c r="D246" s="730"/>
      <c r="E246" s="730"/>
      <c r="F246" s="730"/>
      <c r="G246" s="730"/>
      <c r="H246" s="730"/>
      <c r="I246" s="730"/>
      <c r="J246" s="730"/>
      <c r="K246" s="730"/>
      <c r="L246" s="730"/>
      <c r="M246" s="455"/>
      <c r="N246" s="411"/>
      <c r="O246" s="455" t="str">
        <f t="shared" si="0"/>
        <v/>
      </c>
      <c r="P246" s="456"/>
      <c r="Q246" s="456"/>
      <c r="R246" s="251" t="str">
        <f t="shared" si="1"/>
        <v/>
      </c>
      <c r="S246" s="456"/>
      <c r="T246" s="456"/>
      <c r="U246" s="456"/>
      <c r="V246" s="457" t="str">
        <f>IFERROR(IF(AND(O245="Probabilidad",O246="Probabilidad"),(X245-(+X245*R246)),IF(O246="Probabilidad",(G243-(+G243*R246)),IF(O246="Impacto",X245,""))),"")</f>
        <v/>
      </c>
      <c r="W246" s="458" t="str">
        <f t="shared" si="2"/>
        <v/>
      </c>
      <c r="X246" s="251" t="str">
        <f t="shared" si="3"/>
        <v/>
      </c>
      <c r="Y246" s="458" t="str">
        <f t="shared" si="4"/>
        <v/>
      </c>
      <c r="Z246" s="251" t="str">
        <f>IFERROR(IF(AND(O245="Impacto",O246="Impacto"),(Z245-(+Z245*R246)),IF(AND(O245="Probabilidad",O246="Impacto"),(Z244-(+Z244*R246)),IF(O246="Probabilidad",Z245,""))),"")</f>
        <v/>
      </c>
      <c r="AA246" s="458" t="str">
        <f t="shared" si="5"/>
        <v/>
      </c>
      <c r="AB246" s="730"/>
      <c r="AC246" s="87"/>
      <c r="AD246" s="251"/>
      <c r="AE246" s="461"/>
      <c r="AF246" s="455"/>
      <c r="AG246" s="461"/>
      <c r="AH246" s="461"/>
      <c r="AI246" s="461"/>
      <c r="AJ246" s="211"/>
      <c r="AK246" s="86"/>
      <c r="AL246" s="84"/>
      <c r="AM246" s="250"/>
      <c r="AN246" s="497"/>
      <c r="AO246" s="211"/>
      <c r="AP246" s="183"/>
      <c r="AQ246" s="84"/>
      <c r="AR246" s="250"/>
      <c r="AS246" s="497"/>
      <c r="AT246" s="250"/>
      <c r="AU246" s="497"/>
      <c r="AV246" s="251"/>
      <c r="AW246" s="250"/>
      <c r="AX246" s="498"/>
      <c r="AY246" s="465"/>
      <c r="AZ246" s="466"/>
      <c r="BA246" s="466"/>
      <c r="BB246" s="466"/>
      <c r="BC246" s="466"/>
    </row>
    <row r="247" spans="1:55">
      <c r="A247" s="724"/>
      <c r="B247" s="730"/>
      <c r="C247" s="730"/>
      <c r="D247" s="730"/>
      <c r="E247" s="730"/>
      <c r="F247" s="730"/>
      <c r="G247" s="730"/>
      <c r="H247" s="730"/>
      <c r="I247" s="730"/>
      <c r="J247" s="730"/>
      <c r="K247" s="730"/>
      <c r="L247" s="730"/>
      <c r="M247" s="455"/>
      <c r="N247" s="411"/>
      <c r="O247" s="455" t="str">
        <f t="shared" si="0"/>
        <v/>
      </c>
      <c r="P247" s="456"/>
      <c r="Q247" s="456"/>
      <c r="R247" s="251" t="str">
        <f t="shared" si="1"/>
        <v/>
      </c>
      <c r="S247" s="456"/>
      <c r="T247" s="456"/>
      <c r="U247" s="456"/>
      <c r="V247" s="457" t="str">
        <f>IFERROR(IF(AND(O246="Probabilidad",O247="Probabilidad"),(X246-(+X246*R247)),IF(O247="Probabilidad",(G243-(+G243*R247)),IF(O247="Impacto",X246,""))),"")</f>
        <v/>
      </c>
      <c r="W247" s="458" t="str">
        <f t="shared" si="2"/>
        <v/>
      </c>
      <c r="X247" s="251" t="str">
        <f t="shared" si="3"/>
        <v/>
      </c>
      <c r="Y247" s="458" t="str">
        <f t="shared" si="4"/>
        <v/>
      </c>
      <c r="Z247" s="251" t="str">
        <f>IFERROR(IF(AND(O246="Impacto",O247="Impacto"),(Z246-(+Z246*R247)),IF(AND(O246="Probabilidad",O247="Impacto"),(Z245-(+Z245*R247)),IF(O247="Probabilidad",Z246,""))),"")</f>
        <v/>
      </c>
      <c r="AA247" s="458" t="str">
        <f t="shared" si="5"/>
        <v/>
      </c>
      <c r="AB247" s="730"/>
      <c r="AC247" s="87"/>
      <c r="AD247" s="251"/>
      <c r="AE247" s="461"/>
      <c r="AF247" s="455"/>
      <c r="AG247" s="461"/>
      <c r="AH247" s="461"/>
      <c r="AI247" s="461"/>
      <c r="AJ247" s="211"/>
      <c r="AK247" s="86"/>
      <c r="AL247" s="84"/>
      <c r="AM247" s="250"/>
      <c r="AN247" s="497"/>
      <c r="AO247" s="211"/>
      <c r="AP247" s="183"/>
      <c r="AQ247" s="84"/>
      <c r="AR247" s="250"/>
      <c r="AS247" s="497"/>
      <c r="AT247" s="250"/>
      <c r="AU247" s="497"/>
      <c r="AV247" s="251"/>
      <c r="AW247" s="250"/>
      <c r="AX247" s="498"/>
      <c r="AY247" s="465"/>
      <c r="AZ247" s="466"/>
      <c r="BA247" s="466"/>
      <c r="BB247" s="466"/>
      <c r="BC247" s="466"/>
    </row>
    <row r="248" spans="1:55" ht="13.5" thickBot="1">
      <c r="A248" s="725"/>
      <c r="B248" s="731"/>
      <c r="C248" s="731"/>
      <c r="D248" s="731"/>
      <c r="E248" s="731"/>
      <c r="F248" s="731"/>
      <c r="G248" s="731"/>
      <c r="H248" s="731"/>
      <c r="I248" s="731"/>
      <c r="J248" s="731"/>
      <c r="K248" s="731"/>
      <c r="L248" s="731"/>
      <c r="M248" s="467"/>
      <c r="N248" s="468"/>
      <c r="O248" s="467" t="str">
        <f t="shared" si="0"/>
        <v/>
      </c>
      <c r="P248" s="469"/>
      <c r="Q248" s="469"/>
      <c r="R248" s="470" t="str">
        <f t="shared" si="1"/>
        <v/>
      </c>
      <c r="S248" s="469"/>
      <c r="T248" s="469"/>
      <c r="U248" s="469"/>
      <c r="V248" s="471" t="str">
        <f>IFERROR(IF(AND(O247="Probabilidad",O248="Probabilidad"),(X247-(+X247*R248)),IF(O248="Probabilidad",(G243-(+G243*R248)),IF(O248="Impacto",X247,""))),"")</f>
        <v/>
      </c>
      <c r="W248" s="472" t="str">
        <f t="shared" si="2"/>
        <v/>
      </c>
      <c r="X248" s="470" t="str">
        <f t="shared" si="3"/>
        <v/>
      </c>
      <c r="Y248" s="472" t="str">
        <f t="shared" si="4"/>
        <v/>
      </c>
      <c r="Z248" s="470" t="str">
        <f>IFERROR(IF(AND(O247="Impacto",O248="Impacto"),(Z247-(+Z247*R248)),IF(AND(O247="Probabilidad",O248="Impacto"),(Z246-(+Z246*R248)),IF(O248="Probabilidad",Z247,""))),"")</f>
        <v/>
      </c>
      <c r="AA248" s="472" t="str">
        <f t="shared" si="5"/>
        <v/>
      </c>
      <c r="AB248" s="731"/>
      <c r="AC248" s="321"/>
      <c r="AD248" s="470"/>
      <c r="AE248" s="475"/>
      <c r="AF248" s="467"/>
      <c r="AG248" s="475"/>
      <c r="AH248" s="475"/>
      <c r="AI248" s="475"/>
      <c r="AJ248" s="286"/>
      <c r="AK248" s="287"/>
      <c r="AL248" s="288"/>
      <c r="AM248" s="499"/>
      <c r="AN248" s="500"/>
      <c r="AO248" s="286"/>
      <c r="AP248" s="320"/>
      <c r="AQ248" s="288"/>
      <c r="AR248" s="499"/>
      <c r="AS248" s="500"/>
      <c r="AT248" s="499"/>
      <c r="AU248" s="500"/>
      <c r="AV248" s="470"/>
      <c r="AW248" s="499"/>
      <c r="AX248" s="501"/>
      <c r="AY248" s="465"/>
      <c r="AZ248" s="466"/>
      <c r="BA248" s="466"/>
      <c r="BB248" s="466"/>
      <c r="BC248" s="466"/>
    </row>
    <row r="249" spans="1:55" ht="76.5">
      <c r="A249" s="723">
        <v>29</v>
      </c>
      <c r="B249" s="726" t="s">
        <v>24</v>
      </c>
      <c r="C249" s="729" t="s">
        <v>303</v>
      </c>
      <c r="D249" s="729" t="s">
        <v>76</v>
      </c>
      <c r="E249" s="729">
        <v>50</v>
      </c>
      <c r="F249" s="736" t="str">
        <f>IF(E249&lt;=0,"",IF(E249&lt;=2,"Muy Baja",IF(E249&lt;=24,"Baja",IF(E249&lt;=500,"Media",IF(E249&lt;=5000,"Alta","Muy Alta")))))</f>
        <v>Media</v>
      </c>
      <c r="G249" s="733">
        <f>IF(F249="","",IF(F249="Muy Baja",0.2,IF(F249="Baja",0.4,IF(F249="Media",0.6,IF(F249="Alta",0.8,IF(F249="Muy Alta",1,))))))</f>
        <v>0.6</v>
      </c>
      <c r="H249" s="733" t="s">
        <v>136</v>
      </c>
      <c r="I249" s="733" t="str">
        <f>IF(NOT(ISERROR(MATCH(H249,#REF!,0))),#REF!&amp;"Por favor no seleccionar los criterios de impacto(Afectación Económica o presupuestal y Pérdida Reputacional)",H249)</f>
        <v xml:space="preserve">     Entre 100 y 500 SMLMV </v>
      </c>
      <c r="J249" s="736" t="s">
        <v>347</v>
      </c>
      <c r="K249" s="733">
        <f>IF(J249="","",IF(J249="Leve",0.2,IF(J249="Menor",0.4,IF(J249="Moderado",0.6,IF(J249="Mayor",0.8,IF(J249="Catastrófico",1,))))))</f>
        <v>0.8</v>
      </c>
      <c r="L249" s="736" t="str">
        <f>IF(OR(AND(F249="Muy Baja",J249="Leve"),AND(F249="Muy Baja",J249="Menor"),AND(F249="Baja",J249="Leve")),"Bajo",IF(OR(AND(F249="Muy baja",J249="Moderado"),AND(F249="Baja",J249="Menor"),AND(F249="Baja",J249="Moderado"),AND(F249="Media",J249="Leve"),AND(F249="Media",J249="Menor"),AND(F249="Media",J249="Moderado"),AND(F249="Alta",J249="Leve"),AND(F249="Alta",J249="Menor")),"Moderado",IF(OR(AND(F249="Muy Baja",J249="Mayor"),AND(F249="Baja",J249="Mayor"),AND(F249="Media",J249="Mayor"),AND(F249="Alta",J249="Moderado"),AND(F249="Alta",J249="Mayor"),AND(F249="Muy Alta",J249="Leve"),AND(F249="Muy Alta",J249="Menor"),AND(F249="Muy Alta",J249="Moderado"),AND(F249="Muy Alta",J249="Mayor")),"Alto",IF(OR(AND(F249="Muy Baja",J249="Catastrófico"),AND(F249="Baja",J249="Catastrófico"),AND(F249="Media",J249="Catastrófico"),AND(F249="Alta",J249="Catastrófico"),AND(F249="Muy Alta",J249="Catastrófico")),"Extremo",""))))</f>
        <v>Alto</v>
      </c>
      <c r="M249" s="442"/>
      <c r="N249" s="444" t="s">
        <v>304</v>
      </c>
      <c r="O249" s="442" t="str">
        <f t="shared" si="0"/>
        <v>Probabilidad</v>
      </c>
      <c r="P249" s="445" t="s">
        <v>79</v>
      </c>
      <c r="Q249" s="445" t="s">
        <v>80</v>
      </c>
      <c r="R249" s="443" t="str">
        <f t="shared" si="1"/>
        <v>30%</v>
      </c>
      <c r="S249" s="445" t="s">
        <v>81</v>
      </c>
      <c r="T249" s="445" t="s">
        <v>82</v>
      </c>
      <c r="U249" s="445" t="s">
        <v>83</v>
      </c>
      <c r="V249" s="446">
        <f>IFERROR(IF(O249="Probabilidad",(G249-(+G249*R249)),IF(O249="Impacto",G249,"")),"")</f>
        <v>0.42</v>
      </c>
      <c r="W249" s="447" t="str">
        <f t="shared" si="2"/>
        <v>Media</v>
      </c>
      <c r="X249" s="443">
        <f t="shared" si="3"/>
        <v>0.42</v>
      </c>
      <c r="Y249" s="447" t="str">
        <f t="shared" si="4"/>
        <v>Mayor</v>
      </c>
      <c r="Z249" s="443">
        <f>IFERROR(IF(O249="Impacto",(K249-(+K249*R249)),IF(O249="Probabilidad",K249,"")),"")</f>
        <v>0.8</v>
      </c>
      <c r="AA249" s="447" t="str">
        <f t="shared" si="5"/>
        <v>Alto</v>
      </c>
      <c r="AB249" s="740" t="s">
        <v>84</v>
      </c>
      <c r="AC249" s="289" t="s">
        <v>305</v>
      </c>
      <c r="AD249" s="493">
        <v>0.5</v>
      </c>
      <c r="AE249" s="442" t="s">
        <v>306</v>
      </c>
      <c r="AF249" s="442" t="s">
        <v>281</v>
      </c>
      <c r="AG249" s="449">
        <v>44562</v>
      </c>
      <c r="AH249" s="449">
        <v>44895</v>
      </c>
      <c r="AI249" s="539">
        <v>2</v>
      </c>
      <c r="AJ249" s="311" t="s">
        <v>1417</v>
      </c>
      <c r="AK249" s="291" t="s">
        <v>1418</v>
      </c>
      <c r="AL249" s="312" t="s">
        <v>1100</v>
      </c>
      <c r="AM249" s="264">
        <v>44685</v>
      </c>
      <c r="AN249" s="478" t="s">
        <v>1440</v>
      </c>
      <c r="AO249" s="264">
        <v>44789</v>
      </c>
      <c r="AP249" s="408" t="s">
        <v>1595</v>
      </c>
      <c r="AQ249" s="266">
        <v>0.25</v>
      </c>
      <c r="AR249" s="267"/>
      <c r="AS249" s="265"/>
      <c r="AT249" s="678" t="s">
        <v>3167</v>
      </c>
      <c r="AU249" s="598" t="s">
        <v>3246</v>
      </c>
      <c r="AV249" s="443" t="s">
        <v>3168</v>
      </c>
      <c r="AW249" s="267"/>
      <c r="AX249" s="452"/>
      <c r="AY249" s="465"/>
      <c r="AZ249" s="465"/>
      <c r="BA249" s="466"/>
      <c r="BB249" s="466"/>
      <c r="BC249" s="466"/>
    </row>
    <row r="250" spans="1:55" ht="369.75">
      <c r="A250" s="724"/>
      <c r="B250" s="730"/>
      <c r="C250" s="730"/>
      <c r="D250" s="730"/>
      <c r="E250" s="730"/>
      <c r="F250" s="730"/>
      <c r="G250" s="730"/>
      <c r="H250" s="730"/>
      <c r="I250" s="730"/>
      <c r="J250" s="730"/>
      <c r="K250" s="730"/>
      <c r="L250" s="730"/>
      <c r="M250" s="455"/>
      <c r="N250" s="411" t="s">
        <v>307</v>
      </c>
      <c r="O250" s="455" t="str">
        <f t="shared" si="0"/>
        <v>Impacto</v>
      </c>
      <c r="P250" s="456" t="s">
        <v>92</v>
      </c>
      <c r="Q250" s="456" t="s">
        <v>80</v>
      </c>
      <c r="R250" s="251" t="str">
        <f t="shared" si="1"/>
        <v>25%</v>
      </c>
      <c r="S250" s="456" t="s">
        <v>81</v>
      </c>
      <c r="T250" s="456" t="s">
        <v>82</v>
      </c>
      <c r="U250" s="456" t="s">
        <v>83</v>
      </c>
      <c r="V250" s="457">
        <f>IFERROR(IF(AND(O249="Probabilidad",O250="Probabilidad"),(X249-(+X249*R250)),IF(O250="Probabilidad",(G249-(+G249*R250)),IF(O250="Impacto",X249,""))),"")</f>
        <v>0.42</v>
      </c>
      <c r="W250" s="458" t="str">
        <f t="shared" si="2"/>
        <v>Media</v>
      </c>
      <c r="X250" s="251">
        <f t="shared" si="3"/>
        <v>0.42</v>
      </c>
      <c r="Y250" s="458" t="str">
        <f t="shared" si="4"/>
        <v>Moderado</v>
      </c>
      <c r="Z250" s="251">
        <f>IFERROR(IF(AND(O249="Impacto",O250="Impacto"),(Z249-(+Z249*R250)),IF(O250="Impacto",($K$249-(+$K$249*R250)),IF(O250="Probabilidad",Z249,""))),"")</f>
        <v>0.60000000000000009</v>
      </c>
      <c r="AA250" s="458" t="str">
        <f t="shared" si="5"/>
        <v>Moderado</v>
      </c>
      <c r="AB250" s="730"/>
      <c r="AC250" s="183" t="s">
        <v>308</v>
      </c>
      <c r="AD250" s="482">
        <v>0.5</v>
      </c>
      <c r="AE250" s="455" t="s">
        <v>309</v>
      </c>
      <c r="AF250" s="455" t="s">
        <v>310</v>
      </c>
      <c r="AG250" s="461">
        <v>44562</v>
      </c>
      <c r="AH250" s="461">
        <v>44895</v>
      </c>
      <c r="AI250" s="490">
        <v>2</v>
      </c>
      <c r="AJ250" s="80" t="s">
        <v>1419</v>
      </c>
      <c r="AK250" s="86" t="s">
        <v>1420</v>
      </c>
      <c r="AL250" s="128" t="s">
        <v>1143</v>
      </c>
      <c r="AM250" s="208">
        <v>44685</v>
      </c>
      <c r="AN250" s="485" t="s">
        <v>1440</v>
      </c>
      <c r="AO250" s="163" t="s">
        <v>1732</v>
      </c>
      <c r="AP250" s="183" t="s">
        <v>1600</v>
      </c>
      <c r="AQ250" s="84" t="s">
        <v>1596</v>
      </c>
      <c r="AR250" s="250"/>
      <c r="AS250" s="497"/>
      <c r="AT250" s="516" t="s">
        <v>3247</v>
      </c>
      <c r="AU250" s="444" t="s">
        <v>3248</v>
      </c>
      <c r="AV250" s="443" t="s">
        <v>3170</v>
      </c>
      <c r="AW250" s="250"/>
      <c r="AX250" s="498"/>
      <c r="AY250" s="465"/>
      <c r="AZ250" s="466"/>
      <c r="BA250" s="466"/>
      <c r="BB250" s="466"/>
      <c r="BC250" s="466"/>
    </row>
    <row r="251" spans="1:55">
      <c r="A251" s="724"/>
      <c r="B251" s="730"/>
      <c r="C251" s="730"/>
      <c r="D251" s="730"/>
      <c r="E251" s="730"/>
      <c r="F251" s="730"/>
      <c r="G251" s="730"/>
      <c r="H251" s="730"/>
      <c r="I251" s="730"/>
      <c r="J251" s="730"/>
      <c r="K251" s="730"/>
      <c r="L251" s="730"/>
      <c r="M251" s="455"/>
      <c r="N251" s="411"/>
      <c r="O251" s="455" t="str">
        <f t="shared" si="0"/>
        <v/>
      </c>
      <c r="P251" s="456"/>
      <c r="Q251" s="456"/>
      <c r="R251" s="251" t="str">
        <f t="shared" si="1"/>
        <v/>
      </c>
      <c r="S251" s="456"/>
      <c r="T251" s="456"/>
      <c r="U251" s="456"/>
      <c r="V251" s="457" t="str">
        <f>IFERROR(IF(AND(O250="Probabilidad",O251="Probabilidad"),(X250-(+X250*R251)),IF(O251="Probabilidad",(G249-(+G249*R251)),IF(O251="Impacto",X250,""))),"")</f>
        <v/>
      </c>
      <c r="W251" s="458" t="str">
        <f t="shared" si="2"/>
        <v/>
      </c>
      <c r="X251" s="251" t="str">
        <f t="shared" si="3"/>
        <v/>
      </c>
      <c r="Y251" s="458" t="str">
        <f t="shared" si="4"/>
        <v/>
      </c>
      <c r="Z251" s="251" t="str">
        <f>IFERROR(IF(AND(O250="Impacto",O251="Impacto"),(Z250-(+Z250*R251)),IF(AND(O250="Probabilidad",O251="Impacto"),(Z249-(+Z249*R251)),IF(O251="Probabilidad",Z250,""))),"")</f>
        <v/>
      </c>
      <c r="AA251" s="458" t="str">
        <f t="shared" si="5"/>
        <v/>
      </c>
      <c r="AB251" s="730"/>
      <c r="AC251" s="87"/>
      <c r="AD251" s="251"/>
      <c r="AE251" s="461"/>
      <c r="AF251" s="455"/>
      <c r="AG251" s="461"/>
      <c r="AH251" s="461"/>
      <c r="AI251" s="461"/>
      <c r="AJ251" s="211"/>
      <c r="AK251" s="86"/>
      <c r="AL251" s="84"/>
      <c r="AM251" s="250"/>
      <c r="AN251" s="497"/>
      <c r="AO251" s="211"/>
      <c r="AP251" s="183"/>
      <c r="AQ251" s="84"/>
      <c r="AR251" s="250"/>
      <c r="AS251" s="497"/>
      <c r="AT251" s="250"/>
      <c r="AU251" s="497"/>
      <c r="AV251" s="251"/>
      <c r="AW251" s="250"/>
      <c r="AX251" s="498"/>
      <c r="AY251" s="465"/>
      <c r="AZ251" s="466"/>
      <c r="BA251" s="466"/>
      <c r="BB251" s="466"/>
      <c r="BC251" s="466"/>
    </row>
    <row r="252" spans="1:55">
      <c r="A252" s="724"/>
      <c r="B252" s="730"/>
      <c r="C252" s="730"/>
      <c r="D252" s="730"/>
      <c r="E252" s="730"/>
      <c r="F252" s="730"/>
      <c r="G252" s="730"/>
      <c r="H252" s="730"/>
      <c r="I252" s="730"/>
      <c r="J252" s="730"/>
      <c r="K252" s="730"/>
      <c r="L252" s="730"/>
      <c r="M252" s="455"/>
      <c r="N252" s="411"/>
      <c r="O252" s="455" t="str">
        <f t="shared" ref="O252:O356" si="12">IF(OR(P252="Preventivo",P252="Detectivo"),"Probabilidad",IF(P252="Correctivo","Impacto",""))</f>
        <v/>
      </c>
      <c r="P252" s="456"/>
      <c r="Q252" s="456"/>
      <c r="R252" s="251" t="str">
        <f t="shared" ref="R252:R356" si="13">IF(AND(P252="Preventivo",Q252="Automático"),"50%",IF(AND(P252="Preventivo",Q252="Manual"),"40%",IF(AND(P252="Detectivo",Q252="Automático"),"40%",IF(AND(P252="Detectivo",Q252="Manual"),"30%",IF(AND(P252="Correctivo",Q252="Automático"),"35%",IF(AND(P252="Correctivo",Q252="Manual"),"25%",""))))))</f>
        <v/>
      </c>
      <c r="S252" s="456"/>
      <c r="T252" s="456"/>
      <c r="U252" s="456"/>
      <c r="V252" s="457" t="str">
        <f>IFERROR(IF(AND(O251="Probabilidad",O252="Probabilidad"),(X251-(+X251*R252)),IF(O252="Probabilidad",(G249-(+G249*R252)),IF(O252="Impacto",X251,""))),"")</f>
        <v/>
      </c>
      <c r="W252" s="458" t="str">
        <f t="shared" ref="W252:W356" si="14">IFERROR(IF(V252="","",IF(V252&lt;=0.2,"Muy Baja",IF(V252&lt;=0.4,"Baja",IF(V252&lt;=0.6,"Media",IF(V252&lt;=0.8,"Alta","Muy Alta"))))),"")</f>
        <v/>
      </c>
      <c r="X252" s="251" t="str">
        <f t="shared" ref="X252:X356" si="15">+V252</f>
        <v/>
      </c>
      <c r="Y252" s="458" t="str">
        <f t="shared" ref="Y252:Y356" si="16">IFERROR(IF(Z252="","",IF(Z252&lt;=0.2,"Leve",IF(Z252&lt;=0.4,"Menor",IF(Z252&lt;=0.6,"Moderado",IF(Z252&lt;=0.8,"Mayor","Catastrófico"))))),"")</f>
        <v/>
      </c>
      <c r="Z252" s="251" t="str">
        <f>IFERROR(IF(AND(O251="Impacto",O252="Impacto"),(Z251-(+Z251*R252)),IF(AND(O251="Probabilidad",O252="Impacto"),(Z250-(+Z250*R252)),IF(O252="Probabilidad",Z251,""))),"")</f>
        <v/>
      </c>
      <c r="AA252" s="458" t="str">
        <f t="shared" ref="AA252:AA356" si="17">IFERROR(IF(OR(AND(W252="Muy Baja",Y252="Leve"),AND(W252="Muy Baja",Y252="Menor"),AND(W252="Baja",Y252="Leve")),"Bajo",IF(OR(AND(W252="Muy baja",Y252="Moderado"),AND(W252="Baja",Y252="Menor"),AND(W252="Baja",Y252="Moderado"),AND(W252="Media",Y252="Leve"),AND(W252="Media",Y252="Menor"),AND(W252="Media",Y252="Moderado"),AND(W252="Alta",Y252="Leve"),AND(W252="Alta",Y252="Menor")),"Moderado",IF(OR(AND(W252="Muy Baja",Y252="Mayor"),AND(W252="Baja",Y252="Mayor"),AND(W252="Media",Y252="Mayor"),AND(W252="Alta",Y252="Moderado"),AND(W252="Alta",Y252="Mayor"),AND(W252="Muy Alta",Y252="Leve"),AND(W252="Muy Alta",Y252="Menor"),AND(W252="Muy Alta",Y252="Moderado"),AND(W252="Muy Alta",Y252="Mayor")),"Alto",IF(OR(AND(W252="Muy Baja",Y252="Catastrófico"),AND(W252="Baja",Y252="Catastrófico"),AND(W252="Media",Y252="Catastrófico"),AND(W252="Alta",Y252="Catastrófico"),AND(W252="Muy Alta",Y252="Catastrófico")),"Extremo","")))),"")</f>
        <v/>
      </c>
      <c r="AB252" s="730"/>
      <c r="AC252" s="87"/>
      <c r="AD252" s="251"/>
      <c r="AE252" s="461"/>
      <c r="AF252" s="455"/>
      <c r="AG252" s="461"/>
      <c r="AH252" s="461"/>
      <c r="AI252" s="461"/>
      <c r="AJ252" s="211"/>
      <c r="AK252" s="86"/>
      <c r="AL252" s="84"/>
      <c r="AM252" s="250"/>
      <c r="AN252" s="497"/>
      <c r="AO252" s="211"/>
      <c r="AP252" s="183"/>
      <c r="AQ252" s="84"/>
      <c r="AR252" s="250"/>
      <c r="AS252" s="497"/>
      <c r="AT252" s="250"/>
      <c r="AU252" s="497"/>
      <c r="AV252" s="251"/>
      <c r="AW252" s="250"/>
      <c r="AX252" s="498"/>
      <c r="AY252" s="465"/>
      <c r="AZ252" s="466"/>
      <c r="BA252" s="466"/>
      <c r="BB252" s="466"/>
      <c r="BC252" s="466"/>
    </row>
    <row r="253" spans="1:55">
      <c r="A253" s="724"/>
      <c r="B253" s="730"/>
      <c r="C253" s="730"/>
      <c r="D253" s="730"/>
      <c r="E253" s="730"/>
      <c r="F253" s="730"/>
      <c r="G253" s="730"/>
      <c r="H253" s="730"/>
      <c r="I253" s="730"/>
      <c r="J253" s="730"/>
      <c r="K253" s="730"/>
      <c r="L253" s="730"/>
      <c r="M253" s="455"/>
      <c r="N253" s="411"/>
      <c r="O253" s="455" t="str">
        <f t="shared" si="12"/>
        <v/>
      </c>
      <c r="P253" s="456"/>
      <c r="Q253" s="456"/>
      <c r="R253" s="251" t="str">
        <f t="shared" si="13"/>
        <v/>
      </c>
      <c r="S253" s="456"/>
      <c r="T253" s="456"/>
      <c r="U253" s="456"/>
      <c r="V253" s="457" t="str">
        <f>IFERROR(IF(AND(O252="Probabilidad",O253="Probabilidad"),(X252-(+X252*R253)),IF(O253="Probabilidad",(G249-(+G249*R253)),IF(O253="Impacto",X252,""))),"")</f>
        <v/>
      </c>
      <c r="W253" s="458" t="str">
        <f t="shared" si="14"/>
        <v/>
      </c>
      <c r="X253" s="251" t="str">
        <f t="shared" si="15"/>
        <v/>
      </c>
      <c r="Y253" s="458" t="str">
        <f t="shared" si="16"/>
        <v/>
      </c>
      <c r="Z253" s="251" t="str">
        <f>IFERROR(IF(AND(O252="Impacto",O253="Impacto"),(Z252-(+Z252*R253)),IF(AND(O252="Probabilidad",O253="Impacto"),(Z251-(+Z251*R253)),IF(O253="Probabilidad",Z252,""))),"")</f>
        <v/>
      </c>
      <c r="AA253" s="458" t="str">
        <f t="shared" si="17"/>
        <v/>
      </c>
      <c r="AB253" s="730"/>
      <c r="AC253" s="87"/>
      <c r="AD253" s="251"/>
      <c r="AE253" s="461"/>
      <c r="AF253" s="455"/>
      <c r="AG253" s="461"/>
      <c r="AH253" s="461"/>
      <c r="AI253" s="461"/>
      <c r="AJ253" s="211"/>
      <c r="AK253" s="86"/>
      <c r="AL253" s="84"/>
      <c r="AM253" s="250"/>
      <c r="AN253" s="497"/>
      <c r="AO253" s="211"/>
      <c r="AP253" s="183"/>
      <c r="AQ253" s="84"/>
      <c r="AR253" s="250"/>
      <c r="AS253" s="497"/>
      <c r="AT253" s="250"/>
      <c r="AU253" s="497"/>
      <c r="AV253" s="251"/>
      <c r="AW253" s="250"/>
      <c r="AX253" s="498"/>
      <c r="AY253" s="465"/>
      <c r="AZ253" s="466"/>
      <c r="BA253" s="466"/>
      <c r="BB253" s="466"/>
      <c r="BC253" s="466"/>
    </row>
    <row r="254" spans="1:55" ht="13.5" thickBot="1">
      <c r="A254" s="725"/>
      <c r="B254" s="731"/>
      <c r="C254" s="731"/>
      <c r="D254" s="731"/>
      <c r="E254" s="731"/>
      <c r="F254" s="731"/>
      <c r="G254" s="731"/>
      <c r="H254" s="731"/>
      <c r="I254" s="731"/>
      <c r="J254" s="731"/>
      <c r="K254" s="731"/>
      <c r="L254" s="731"/>
      <c r="M254" s="467"/>
      <c r="N254" s="468"/>
      <c r="O254" s="467" t="str">
        <f t="shared" si="12"/>
        <v/>
      </c>
      <c r="P254" s="469"/>
      <c r="Q254" s="469"/>
      <c r="R254" s="470" t="str">
        <f t="shared" si="13"/>
        <v/>
      </c>
      <c r="S254" s="469"/>
      <c r="T254" s="469"/>
      <c r="U254" s="469"/>
      <c r="V254" s="471" t="str">
        <f>IFERROR(IF(AND(O253="Probabilidad",O254="Probabilidad"),(X253-(+X253*R254)),IF(O254="Probabilidad",(G249-(+G249*R254)),IF(O254="Impacto",X253,""))),"")</f>
        <v/>
      </c>
      <c r="W254" s="472" t="str">
        <f t="shared" si="14"/>
        <v/>
      </c>
      <c r="X254" s="470" t="str">
        <f t="shared" si="15"/>
        <v/>
      </c>
      <c r="Y254" s="472" t="str">
        <f t="shared" si="16"/>
        <v/>
      </c>
      <c r="Z254" s="470" t="str">
        <f>IFERROR(IF(AND(O253="Impacto",O254="Impacto"),(Z253-(+Z253*R254)),IF(AND(O253="Probabilidad",O254="Impacto"),(Z252-(+Z252*R254)),IF(O254="Probabilidad",Z253,""))),"")</f>
        <v/>
      </c>
      <c r="AA254" s="472" t="str">
        <f t="shared" si="17"/>
        <v/>
      </c>
      <c r="AB254" s="731"/>
      <c r="AC254" s="321"/>
      <c r="AD254" s="470"/>
      <c r="AE254" s="475"/>
      <c r="AF254" s="467"/>
      <c r="AG254" s="475"/>
      <c r="AH254" s="475"/>
      <c r="AI254" s="475"/>
      <c r="AJ254" s="286"/>
      <c r="AK254" s="287"/>
      <c r="AL254" s="288"/>
      <c r="AM254" s="499"/>
      <c r="AN254" s="500"/>
      <c r="AO254" s="286"/>
      <c r="AP254" s="320"/>
      <c r="AQ254" s="288"/>
      <c r="AR254" s="499"/>
      <c r="AS254" s="500"/>
      <c r="AT254" s="499"/>
      <c r="AU254" s="500"/>
      <c r="AV254" s="470"/>
      <c r="AW254" s="499"/>
      <c r="AX254" s="501"/>
      <c r="AY254" s="465"/>
      <c r="AZ254" s="466"/>
      <c r="BA254" s="466"/>
      <c r="BB254" s="466"/>
      <c r="BC254" s="466"/>
    </row>
    <row r="255" spans="1:55" ht="63.75">
      <c r="A255" s="732">
        <v>30</v>
      </c>
      <c r="B255" s="726" t="s">
        <v>24</v>
      </c>
      <c r="C255" s="729" t="s">
        <v>311</v>
      </c>
      <c r="D255" s="729" t="s">
        <v>76</v>
      </c>
      <c r="E255" s="729">
        <v>501</v>
      </c>
      <c r="F255" s="736" t="str">
        <f>IF(E255&lt;=0,"",IF(E255&lt;=2,"Muy Baja",IF(E255&lt;=24,"Baja",IF(E255&lt;=500,"Media",IF(E255&lt;=5000,"Alta","Muy Alta")))))</f>
        <v>Alta</v>
      </c>
      <c r="G255" s="733">
        <f>IF(F255="","",IF(F255="Muy Baja",0.2,IF(F255="Baja",0.4,IF(F255="Media",0.6,IF(F255="Alta",0.8,IF(F255="Muy Alta",1,))))))</f>
        <v>0.8</v>
      </c>
      <c r="H255" s="733" t="s">
        <v>290</v>
      </c>
      <c r="I255" s="733" t="str">
        <f>IF(NOT(ISERROR(MATCH(H255,#REF!,0))),#REF!&amp;"Por favor no seleccionar los criterios de impacto(Afectación Económica o presupuestal y Pérdida Reputacional)",H255)</f>
        <v xml:space="preserve">     Entre 50 y 100 SMLMV </v>
      </c>
      <c r="J255" s="736" t="s">
        <v>346</v>
      </c>
      <c r="K255" s="733">
        <f>IF(J255="","",IF(J255="Leve",0.2,IF(J255="Menor",0.4,IF(J255="Moderado",0.6,IF(J255="Mayor",0.8,IF(J255="Catastrófico",1,))))))</f>
        <v>0.6</v>
      </c>
      <c r="L255" s="736" t="str">
        <f>IF(OR(AND(F255="Muy Baja",J255="Leve"),AND(F255="Muy Baja",J255="Menor"),AND(F255="Baja",J255="Leve")),"Bajo",IF(OR(AND(F255="Muy baja",J255="Moderado"),AND(F255="Baja",J255="Menor"),AND(F255="Baja",J255="Moderado"),AND(F255="Media",J255="Leve"),AND(F255="Media",J255="Menor"),AND(F255="Media",J255="Moderado"),AND(F255="Alta",J255="Leve"),AND(F255="Alta",J255="Menor")),"Moderado",IF(OR(AND(F255="Muy Baja",J255="Mayor"),AND(F255="Baja",J255="Mayor"),AND(F255="Media",J255="Mayor"),AND(F255="Alta",J255="Moderado"),AND(F255="Alta",J255="Mayor"),AND(F255="Muy Alta",J255="Leve"),AND(F255="Muy Alta",J255="Menor"),AND(F255="Muy Alta",J255="Moderado"),AND(F255="Muy Alta",J255="Mayor")),"Alto",IF(OR(AND(F255="Muy Baja",J255="Catastrófico"),AND(F255="Baja",J255="Catastrófico"),AND(F255="Media",J255="Catastrófico"),AND(F255="Alta",J255="Catastrófico"),AND(F255="Muy Alta",J255="Catastrófico")),"Extremo",""))))</f>
        <v>Alto</v>
      </c>
      <c r="M255" s="442">
        <v>1</v>
      </c>
      <c r="N255" s="444" t="s">
        <v>312</v>
      </c>
      <c r="O255" s="442" t="str">
        <f t="shared" ref="O255:O260" si="18">IF(OR(P255="Preventivo",P255="Detectivo"),"Probabilidad",IF(P255="Correctivo","Impacto",""))</f>
        <v>Probabilidad</v>
      </c>
      <c r="P255" s="445" t="s">
        <v>79</v>
      </c>
      <c r="Q255" s="445" t="s">
        <v>80</v>
      </c>
      <c r="R255" s="443" t="str">
        <f t="shared" ref="R255:R260" si="19">IF(AND(P255="Preventivo",Q255="Automático"),"50%",IF(AND(P255="Preventivo",Q255="Manual"),"40%",IF(AND(P255="Detectivo",Q255="Automático"),"40%",IF(AND(P255="Detectivo",Q255="Manual"),"30%",IF(AND(P255="Correctivo",Q255="Automático"),"35%",IF(AND(P255="Correctivo",Q255="Manual"),"25%",""))))))</f>
        <v>30%</v>
      </c>
      <c r="S255" s="445" t="s">
        <v>81</v>
      </c>
      <c r="T255" s="445" t="s">
        <v>82</v>
      </c>
      <c r="U255" s="445" t="s">
        <v>83</v>
      </c>
      <c r="V255" s="446">
        <f>IFERROR(IF(O255="Probabilidad",(G255-(+G255*R255)),IF(O255="Impacto",G255,"")),"")</f>
        <v>0.56000000000000005</v>
      </c>
      <c r="W255" s="447" t="str">
        <f t="shared" ref="W255:W260" si="20">IFERROR(IF(V255="","",IF(V255&lt;=0.2,"Muy Baja",IF(V255&lt;=0.4,"Baja",IF(V255&lt;=0.6,"Media",IF(V255&lt;=0.8,"Alta","Muy Alta"))))),"")</f>
        <v>Media</v>
      </c>
      <c r="X255" s="443">
        <f t="shared" ref="X255:X260" si="21">+V255</f>
        <v>0.56000000000000005</v>
      </c>
      <c r="Y255" s="447" t="str">
        <f t="shared" ref="Y255:Y260" si="22">IFERROR(IF(Z255="","",IF(Z255&lt;=0.2,"Leve",IF(Z255&lt;=0.4,"Menor",IF(Z255&lt;=0.6,"Moderado",IF(Z255&lt;=0.8,"Mayor","Catastrófico"))))),"")</f>
        <v>Moderado</v>
      </c>
      <c r="Z255" s="443">
        <f>IFERROR(IF(O255="Impacto",(K255-(+K255*R255)),IF(O255="Probabilidad",K255,"")),"")</f>
        <v>0.6</v>
      </c>
      <c r="AA255" s="447" t="str">
        <f t="shared" ref="AA255:AA260" si="23">IFERROR(IF(OR(AND(W255="Muy Baja",Y255="Leve"),AND(W255="Muy Baja",Y255="Menor"),AND(W255="Baja",Y255="Leve")),"Bajo",IF(OR(AND(W255="Muy baja",Y255="Moderado"),AND(W255="Baja",Y255="Menor"),AND(W255="Baja",Y255="Moderado"),AND(W255="Media",Y255="Leve"),AND(W255="Media",Y255="Menor"),AND(W255="Media",Y255="Moderado"),AND(W255="Alta",Y255="Leve"),AND(W255="Alta",Y255="Menor")),"Moderado",IF(OR(AND(W255="Muy Baja",Y255="Mayor"),AND(W255="Baja",Y255="Mayor"),AND(W255="Media",Y255="Mayor"),AND(W255="Alta",Y255="Moderado"),AND(W255="Alta",Y255="Mayor"),AND(W255="Muy Alta",Y255="Leve"),AND(W255="Muy Alta",Y255="Menor"),AND(W255="Muy Alta",Y255="Moderado"),AND(W255="Muy Alta",Y255="Mayor")),"Alto",IF(OR(AND(W255="Muy Baja",Y255="Catastrófico"),AND(W255="Baja",Y255="Catastrófico"),AND(W255="Media",Y255="Catastrófico"),AND(W255="Alta",Y255="Catastrófico"),AND(W255="Muy Alta",Y255="Catastrófico")),"Extremo","")))),"")</f>
        <v>Moderado</v>
      </c>
      <c r="AB255" s="741" t="s">
        <v>84</v>
      </c>
      <c r="AC255" s="289" t="s">
        <v>313</v>
      </c>
      <c r="AD255" s="493">
        <v>0.5</v>
      </c>
      <c r="AE255" s="442" t="s">
        <v>314</v>
      </c>
      <c r="AF255" s="442" t="s">
        <v>281</v>
      </c>
      <c r="AG255" s="449">
        <v>44562</v>
      </c>
      <c r="AH255" s="449">
        <v>44895</v>
      </c>
      <c r="AI255" s="496">
        <v>1</v>
      </c>
      <c r="AJ255" s="311" t="s">
        <v>1421</v>
      </c>
      <c r="AK255" s="301" t="s">
        <v>1422</v>
      </c>
      <c r="AL255" s="313" t="s">
        <v>1423</v>
      </c>
      <c r="AM255" s="264">
        <v>44685</v>
      </c>
      <c r="AN255" s="478" t="s">
        <v>1440</v>
      </c>
      <c r="AO255" s="311">
        <v>44773</v>
      </c>
      <c r="AP255" s="409" t="s">
        <v>1601</v>
      </c>
      <c r="AQ255" s="274">
        <v>0.33329999999999999</v>
      </c>
      <c r="AR255" s="267"/>
      <c r="AS255" s="265"/>
      <c r="AT255" s="516" t="s">
        <v>3167</v>
      </c>
      <c r="AU255" s="598" t="s">
        <v>3171</v>
      </c>
      <c r="AV255" s="443" t="s">
        <v>3172</v>
      </c>
      <c r="AW255" s="267"/>
      <c r="AX255" s="452"/>
      <c r="AY255" s="465"/>
      <c r="AZ255" s="465"/>
      <c r="BA255" s="466"/>
      <c r="BB255" s="466"/>
      <c r="BC255" s="466"/>
    </row>
    <row r="256" spans="1:55" ht="114.75">
      <c r="A256" s="721"/>
      <c r="B256" s="730"/>
      <c r="C256" s="730"/>
      <c r="D256" s="730"/>
      <c r="E256" s="730"/>
      <c r="F256" s="730"/>
      <c r="G256" s="730"/>
      <c r="H256" s="730"/>
      <c r="I256" s="730"/>
      <c r="J256" s="730"/>
      <c r="K256" s="730"/>
      <c r="L256" s="730"/>
      <c r="M256" s="455">
        <v>2</v>
      </c>
      <c r="N256" s="411" t="s">
        <v>315</v>
      </c>
      <c r="O256" s="455" t="str">
        <f t="shared" si="18"/>
        <v>Probabilidad</v>
      </c>
      <c r="P256" s="456" t="s">
        <v>89</v>
      </c>
      <c r="Q256" s="456" t="s">
        <v>80</v>
      </c>
      <c r="R256" s="251" t="str">
        <f t="shared" si="19"/>
        <v>40%</v>
      </c>
      <c r="S256" s="456" t="s">
        <v>81</v>
      </c>
      <c r="T256" s="456" t="s">
        <v>82</v>
      </c>
      <c r="U256" s="456" t="s">
        <v>83</v>
      </c>
      <c r="V256" s="457">
        <f>IFERROR(IF(AND(O255="Probabilidad",O256="Probabilidad"),(X255-(+X255*R256)),IF(O256="Probabilidad",(G255-(+G255*R256)),IF(O256="Impacto",X255,""))),"")</f>
        <v>0.33600000000000002</v>
      </c>
      <c r="W256" s="458" t="str">
        <f t="shared" si="20"/>
        <v>Baja</v>
      </c>
      <c r="X256" s="251">
        <f t="shared" si="21"/>
        <v>0.33600000000000002</v>
      </c>
      <c r="Y256" s="458" t="str">
        <f t="shared" si="22"/>
        <v>Moderado</v>
      </c>
      <c r="Z256" s="251">
        <f>IFERROR(IF(AND(O255="Impacto",O256="Impacto"),(Z255-(+Z255*R256)),IF(O256="Impacto",(#REF!-(+#REF!*R256)),IF(O256="Probabilidad",Z255,""))),"")</f>
        <v>0.6</v>
      </c>
      <c r="AA256" s="458" t="str">
        <f t="shared" si="23"/>
        <v>Moderado</v>
      </c>
      <c r="AB256" s="730"/>
      <c r="AC256" s="87" t="s">
        <v>1858</v>
      </c>
      <c r="AD256" s="84">
        <v>0.5</v>
      </c>
      <c r="AE256" s="163" t="s">
        <v>1857</v>
      </c>
      <c r="AF256" s="455" t="s">
        <v>281</v>
      </c>
      <c r="AG256" s="461">
        <v>44562</v>
      </c>
      <c r="AH256" s="461">
        <v>44895</v>
      </c>
      <c r="AI256" s="482">
        <v>1</v>
      </c>
      <c r="AJ256" s="211" t="s">
        <v>1421</v>
      </c>
      <c r="AK256" s="86" t="s">
        <v>1424</v>
      </c>
      <c r="AL256" s="258" t="s">
        <v>1425</v>
      </c>
      <c r="AM256" s="208">
        <v>44685</v>
      </c>
      <c r="AN256" s="485" t="s">
        <v>1440</v>
      </c>
      <c r="AO256" s="211">
        <v>44789</v>
      </c>
      <c r="AP256" s="183" t="s">
        <v>1597</v>
      </c>
      <c r="AQ256" s="84">
        <v>0.25</v>
      </c>
      <c r="AR256" s="250"/>
      <c r="AS256" s="497"/>
      <c r="AT256" s="250" t="s">
        <v>3173</v>
      </c>
      <c r="AU256" s="662" t="s">
        <v>3174</v>
      </c>
      <c r="AV256" s="251" t="s">
        <v>3172</v>
      </c>
      <c r="AW256" s="250"/>
      <c r="AX256" s="498"/>
      <c r="AY256" s="465"/>
      <c r="AZ256" s="466"/>
      <c r="BA256" s="466"/>
      <c r="BB256" s="466"/>
      <c r="BC256" s="466"/>
    </row>
    <row r="257" spans="1:55">
      <c r="A257" s="721"/>
      <c r="B257" s="730"/>
      <c r="C257" s="730"/>
      <c r="D257" s="730"/>
      <c r="E257" s="730"/>
      <c r="F257" s="730"/>
      <c r="G257" s="730"/>
      <c r="H257" s="730"/>
      <c r="I257" s="730"/>
      <c r="J257" s="730"/>
      <c r="K257" s="730"/>
      <c r="L257" s="730"/>
      <c r="M257" s="455"/>
      <c r="N257" s="411"/>
      <c r="O257" s="455" t="str">
        <f t="shared" si="18"/>
        <v/>
      </c>
      <c r="P257" s="456"/>
      <c r="Q257" s="456"/>
      <c r="R257" s="251" t="str">
        <f t="shared" si="19"/>
        <v/>
      </c>
      <c r="S257" s="456"/>
      <c r="T257" s="456"/>
      <c r="U257" s="456"/>
      <c r="V257" s="457" t="str">
        <f>IFERROR(IF(AND(O256="Probabilidad",O257="Probabilidad"),(X256-(+X256*R257)),IF(O257="Probabilidad",(G255-(+G255*R257)),IF(O257="Impacto",X256,""))),"")</f>
        <v/>
      </c>
      <c r="W257" s="458" t="str">
        <f t="shared" si="20"/>
        <v/>
      </c>
      <c r="X257" s="251" t="str">
        <f t="shared" si="21"/>
        <v/>
      </c>
      <c r="Y257" s="458" t="str">
        <f t="shared" si="22"/>
        <v/>
      </c>
      <c r="Z257" s="251" t="str">
        <f>IFERROR(IF(AND(O256="Impacto",O257="Impacto"),(Z256-(+Z256*R257)),IF(AND(O256="Probabilidad",O257="Impacto"),(Z255-(+Z255*R257)),IF(O257="Probabilidad",Z256,""))),"")</f>
        <v/>
      </c>
      <c r="AA257" s="458" t="str">
        <f t="shared" si="23"/>
        <v/>
      </c>
      <c r="AB257" s="730"/>
      <c r="AC257" s="87"/>
      <c r="AD257" s="251"/>
      <c r="AE257" s="461"/>
      <c r="AF257" s="455"/>
      <c r="AG257" s="461"/>
      <c r="AH257" s="461"/>
      <c r="AI257" s="461"/>
      <c r="AJ257" s="211"/>
      <c r="AK257" s="86"/>
      <c r="AL257" s="84"/>
      <c r="AM257" s="250"/>
      <c r="AN257" s="497"/>
      <c r="AO257" s="211"/>
      <c r="AP257" s="183"/>
      <c r="AQ257" s="84"/>
      <c r="AR257" s="250"/>
      <c r="AS257" s="497"/>
      <c r="AT257" s="250"/>
      <c r="AU257" s="497"/>
      <c r="AV257" s="251"/>
      <c r="AW257" s="250"/>
      <c r="AX257" s="498"/>
      <c r="AY257" s="465"/>
      <c r="AZ257" s="466"/>
      <c r="BA257" s="466"/>
      <c r="BB257" s="466"/>
      <c r="BC257" s="466"/>
    </row>
    <row r="258" spans="1:55">
      <c r="A258" s="721"/>
      <c r="B258" s="730"/>
      <c r="C258" s="730"/>
      <c r="D258" s="730"/>
      <c r="E258" s="730"/>
      <c r="F258" s="730"/>
      <c r="G258" s="730"/>
      <c r="H258" s="730"/>
      <c r="I258" s="730"/>
      <c r="J258" s="730"/>
      <c r="K258" s="730"/>
      <c r="L258" s="730"/>
      <c r="M258" s="455"/>
      <c r="N258" s="411"/>
      <c r="O258" s="455" t="str">
        <f t="shared" si="18"/>
        <v/>
      </c>
      <c r="P258" s="456"/>
      <c r="Q258" s="456"/>
      <c r="R258" s="251" t="str">
        <f t="shared" si="19"/>
        <v/>
      </c>
      <c r="S258" s="456"/>
      <c r="T258" s="456"/>
      <c r="U258" s="456"/>
      <c r="V258" s="457" t="str">
        <f>IFERROR(IF(AND(O257="Probabilidad",O258="Probabilidad"),(X257-(+X257*R258)),IF(O258="Probabilidad",(G255-(+G255*R258)),IF(O258="Impacto",X257,""))),"")</f>
        <v/>
      </c>
      <c r="W258" s="458" t="str">
        <f t="shared" si="20"/>
        <v/>
      </c>
      <c r="X258" s="251" t="str">
        <f t="shared" si="21"/>
        <v/>
      </c>
      <c r="Y258" s="458" t="str">
        <f t="shared" si="22"/>
        <v/>
      </c>
      <c r="Z258" s="251" t="str">
        <f>IFERROR(IF(AND(O257="Impacto",O258="Impacto"),(Z257-(+Z257*R258)),IF(AND(O257="Probabilidad",O258="Impacto"),(Z256-(+Z256*R258)),IF(O258="Probabilidad",Z257,""))),"")</f>
        <v/>
      </c>
      <c r="AA258" s="458" t="str">
        <f t="shared" si="23"/>
        <v/>
      </c>
      <c r="AB258" s="730"/>
      <c r="AC258" s="87"/>
      <c r="AD258" s="251"/>
      <c r="AE258" s="461"/>
      <c r="AF258" s="455"/>
      <c r="AG258" s="461"/>
      <c r="AH258" s="461"/>
      <c r="AI258" s="461"/>
      <c r="AJ258" s="211"/>
      <c r="AK258" s="86"/>
      <c r="AL258" s="84"/>
      <c r="AM258" s="250"/>
      <c r="AN258" s="497"/>
      <c r="AO258" s="211"/>
      <c r="AP258" s="183"/>
      <c r="AQ258" s="84"/>
      <c r="AR258" s="250"/>
      <c r="AS258" s="497"/>
      <c r="AT258" s="250"/>
      <c r="AU258" s="497"/>
      <c r="AV258" s="251"/>
      <c r="AW258" s="250"/>
      <c r="AX258" s="498"/>
      <c r="AY258" s="465"/>
      <c r="AZ258" s="466"/>
      <c r="BA258" s="466"/>
      <c r="BB258" s="466"/>
      <c r="BC258" s="466"/>
    </row>
    <row r="259" spans="1:55">
      <c r="A259" s="721"/>
      <c r="B259" s="730"/>
      <c r="C259" s="730"/>
      <c r="D259" s="730"/>
      <c r="E259" s="730"/>
      <c r="F259" s="730"/>
      <c r="G259" s="730"/>
      <c r="H259" s="730"/>
      <c r="I259" s="730"/>
      <c r="J259" s="730"/>
      <c r="K259" s="730"/>
      <c r="L259" s="730"/>
      <c r="M259" s="455"/>
      <c r="N259" s="411"/>
      <c r="O259" s="455" t="str">
        <f t="shared" si="18"/>
        <v/>
      </c>
      <c r="P259" s="456"/>
      <c r="Q259" s="456"/>
      <c r="R259" s="251" t="str">
        <f t="shared" si="19"/>
        <v/>
      </c>
      <c r="S259" s="456"/>
      <c r="T259" s="456"/>
      <c r="U259" s="456"/>
      <c r="V259" s="457" t="str">
        <f>IFERROR(IF(AND(O258="Probabilidad",O259="Probabilidad"),(X258-(+X258*R259)),IF(O259="Probabilidad",(G255-(+G255*R259)),IF(O259="Impacto",X258,""))),"")</f>
        <v/>
      </c>
      <c r="W259" s="458" t="str">
        <f t="shared" si="20"/>
        <v/>
      </c>
      <c r="X259" s="251" t="str">
        <f t="shared" si="21"/>
        <v/>
      </c>
      <c r="Y259" s="458" t="str">
        <f t="shared" si="22"/>
        <v/>
      </c>
      <c r="Z259" s="251" t="str">
        <f>IFERROR(IF(AND(O258="Impacto",O259="Impacto"),(Z258-(+Z258*R259)),IF(AND(O258="Probabilidad",O259="Impacto"),(Z257-(+Z257*R259)),IF(O259="Probabilidad",Z258,""))),"")</f>
        <v/>
      </c>
      <c r="AA259" s="458" t="str">
        <f t="shared" si="23"/>
        <v/>
      </c>
      <c r="AB259" s="730"/>
      <c r="AC259" s="87"/>
      <c r="AD259" s="251"/>
      <c r="AE259" s="461"/>
      <c r="AF259" s="455"/>
      <c r="AG259" s="461"/>
      <c r="AH259" s="461"/>
      <c r="AI259" s="461"/>
      <c r="AJ259" s="211"/>
      <c r="AK259" s="86"/>
      <c r="AL259" s="84"/>
      <c r="AM259" s="250"/>
      <c r="AN259" s="497"/>
      <c r="AO259" s="211"/>
      <c r="AP259" s="183"/>
      <c r="AQ259" s="84"/>
      <c r="AR259" s="250"/>
      <c r="AS259" s="497"/>
      <c r="AT259" s="250"/>
      <c r="AU259" s="497"/>
      <c r="AV259" s="251"/>
      <c r="AW259" s="250"/>
      <c r="AX259" s="498"/>
      <c r="AY259" s="465"/>
      <c r="AZ259" s="466"/>
      <c r="BA259" s="466"/>
      <c r="BB259" s="466"/>
      <c r="BC259" s="466"/>
    </row>
    <row r="260" spans="1:55" ht="13.5" thickBot="1">
      <c r="A260" s="722"/>
      <c r="B260" s="731"/>
      <c r="C260" s="731"/>
      <c r="D260" s="731"/>
      <c r="E260" s="731"/>
      <c r="F260" s="731"/>
      <c r="G260" s="731"/>
      <c r="H260" s="731"/>
      <c r="I260" s="731"/>
      <c r="J260" s="731"/>
      <c r="K260" s="731"/>
      <c r="L260" s="731"/>
      <c r="M260" s="467"/>
      <c r="N260" s="468"/>
      <c r="O260" s="467" t="str">
        <f t="shared" si="18"/>
        <v/>
      </c>
      <c r="P260" s="469"/>
      <c r="Q260" s="469"/>
      <c r="R260" s="470" t="str">
        <f t="shared" si="19"/>
        <v/>
      </c>
      <c r="S260" s="469"/>
      <c r="T260" s="469"/>
      <c r="U260" s="469"/>
      <c r="V260" s="471" t="str">
        <f>IFERROR(IF(AND(O259="Probabilidad",O260="Probabilidad"),(X259-(+X259*R260)),IF(O260="Probabilidad",(G255-(+G255*R260)),IF(O260="Impacto",X259,""))),"")</f>
        <v/>
      </c>
      <c r="W260" s="472" t="str">
        <f t="shared" si="20"/>
        <v/>
      </c>
      <c r="X260" s="470" t="str">
        <f t="shared" si="21"/>
        <v/>
      </c>
      <c r="Y260" s="472" t="str">
        <f t="shared" si="22"/>
        <v/>
      </c>
      <c r="Z260" s="470" t="str">
        <f>IFERROR(IF(AND(O259="Impacto",O260="Impacto"),(Z259-(+Z259*R260)),IF(AND(O259="Probabilidad",O260="Impacto"),(Z258-(+Z258*R260)),IF(O260="Probabilidad",Z259,""))),"")</f>
        <v/>
      </c>
      <c r="AA260" s="472" t="str">
        <f t="shared" si="23"/>
        <v/>
      </c>
      <c r="AB260" s="731"/>
      <c r="AC260" s="321"/>
      <c r="AD260" s="470"/>
      <c r="AE260" s="475"/>
      <c r="AF260" s="467"/>
      <c r="AG260" s="475"/>
      <c r="AH260" s="475"/>
      <c r="AI260" s="475"/>
      <c r="AJ260" s="286"/>
      <c r="AK260" s="287"/>
      <c r="AL260" s="288"/>
      <c r="AM260" s="499"/>
      <c r="AN260" s="500"/>
      <c r="AO260" s="286"/>
      <c r="AP260" s="320"/>
      <c r="AQ260" s="288"/>
      <c r="AR260" s="499"/>
      <c r="AS260" s="500"/>
      <c r="AT260" s="499"/>
      <c r="AU260" s="500"/>
      <c r="AV260" s="470"/>
      <c r="AW260" s="499"/>
      <c r="AX260" s="501"/>
      <c r="AY260" s="465"/>
      <c r="AZ260" s="466"/>
      <c r="BA260" s="466"/>
      <c r="BB260" s="466"/>
      <c r="BC260" s="466"/>
    </row>
    <row r="261" spans="1:55" ht="409.5">
      <c r="A261" s="723">
        <v>31</v>
      </c>
      <c r="B261" s="726" t="s">
        <v>24</v>
      </c>
      <c r="C261" s="729" t="s">
        <v>316</v>
      </c>
      <c r="D261" s="729" t="s">
        <v>76</v>
      </c>
      <c r="E261" s="729">
        <v>501</v>
      </c>
      <c r="F261" s="736" t="str">
        <f>IF(E261&lt;=0,"",IF(E261&lt;=2,"Muy Baja",IF(E261&lt;=24,"Baja",IF(E261&lt;=500,"Media",IF(E261&lt;=5000,"Alta","Muy Alta")))))</f>
        <v>Alta</v>
      </c>
      <c r="G261" s="733">
        <f>IF(F261="","",IF(F261="Muy Baja",0.2,IF(F261="Baja",0.4,IF(F261="Media",0.6,IF(F261="Alta",0.8,IF(F261="Muy Alta",1,))))))</f>
        <v>0.8</v>
      </c>
      <c r="H261" s="733" t="s">
        <v>136</v>
      </c>
      <c r="I261" s="733" t="str">
        <f>IF(NOT(ISERROR(MATCH(H261,#REF!,0))),#REF!&amp;"Por favor no seleccionar los criterios de impacto(Afectación Económica o presupuestal y Pérdida Reputacional)",H261)</f>
        <v xml:space="preserve">     Entre 100 y 500 SMLMV </v>
      </c>
      <c r="J261" s="736" t="s">
        <v>347</v>
      </c>
      <c r="K261" s="733">
        <f>IF(J261="","",IF(J261="Leve",0.2,IF(J261="Menor",0.4,IF(J261="Moderado",0.6,IF(J261="Mayor",0.8,IF(J261="Catastrófico",1,))))))</f>
        <v>0.8</v>
      </c>
      <c r="L261" s="736" t="str">
        <f>IF(OR(AND(F261="Muy Baja",J261="Leve"),AND(F261="Muy Baja",J261="Menor"),AND(F261="Baja",J261="Leve")),"Bajo",IF(OR(AND(F261="Muy baja",J261="Moderado"),AND(F261="Baja",J261="Menor"),AND(F261="Baja",J261="Moderado"),AND(F261="Media",J261="Leve"),AND(F261="Media",J261="Menor"),AND(F261="Media",J261="Moderado"),AND(F261="Alta",J261="Leve"),AND(F261="Alta",J261="Menor")),"Moderado",IF(OR(AND(F261="Muy Baja",J261="Mayor"),AND(F261="Baja",J261="Mayor"),AND(F261="Media",J261="Mayor"),AND(F261="Alta",J261="Moderado"),AND(F261="Alta",J261="Mayor"),AND(F261="Muy Alta",J261="Leve"),AND(F261="Muy Alta",J261="Menor"),AND(F261="Muy Alta",J261="Moderado"),AND(F261="Muy Alta",J261="Mayor")),"Alto",IF(OR(AND(F261="Muy Baja",J261="Catastrófico"),AND(F261="Baja",J261="Catastrófico"),AND(F261="Media",J261="Catastrófico"),AND(F261="Alta",J261="Catastrófico"),AND(F261="Muy Alta",J261="Catastrófico")),"Extremo",""))))</f>
        <v>Alto</v>
      </c>
      <c r="M261" s="442">
        <v>1</v>
      </c>
      <c r="N261" s="444" t="s">
        <v>317</v>
      </c>
      <c r="O261" s="442" t="str">
        <f t="shared" si="12"/>
        <v>Probabilidad</v>
      </c>
      <c r="P261" s="445" t="s">
        <v>79</v>
      </c>
      <c r="Q261" s="445" t="s">
        <v>80</v>
      </c>
      <c r="R261" s="443" t="str">
        <f t="shared" si="13"/>
        <v>30%</v>
      </c>
      <c r="S261" s="445" t="s">
        <v>81</v>
      </c>
      <c r="T261" s="445" t="s">
        <v>82</v>
      </c>
      <c r="U261" s="445" t="s">
        <v>83</v>
      </c>
      <c r="V261" s="446">
        <f>IFERROR(IF(O261="Probabilidad",(G261-(+G261*R261)),IF(O261="Impacto",G261,"")),"")</f>
        <v>0.56000000000000005</v>
      </c>
      <c r="W261" s="447" t="str">
        <f t="shared" si="14"/>
        <v>Media</v>
      </c>
      <c r="X261" s="443">
        <f t="shared" si="15"/>
        <v>0.56000000000000005</v>
      </c>
      <c r="Y261" s="447" t="str">
        <f t="shared" si="16"/>
        <v>Mayor</v>
      </c>
      <c r="Z261" s="443">
        <f>IFERROR(IF(O261="Impacto",(K261-(+K261*R261)),IF(O261="Probabilidad",K261,"")),"")</f>
        <v>0.8</v>
      </c>
      <c r="AA261" s="447" t="str">
        <f t="shared" si="17"/>
        <v>Alto</v>
      </c>
      <c r="AB261" s="740" t="s">
        <v>84</v>
      </c>
      <c r="AC261" s="289" t="s">
        <v>318</v>
      </c>
      <c r="AD261" s="493">
        <v>0.25</v>
      </c>
      <c r="AE261" s="264" t="s">
        <v>319</v>
      </c>
      <c r="AF261" s="565" t="s">
        <v>320</v>
      </c>
      <c r="AG261" s="449">
        <v>44562</v>
      </c>
      <c r="AH261" s="449">
        <v>44895</v>
      </c>
      <c r="AI261" s="539">
        <v>3</v>
      </c>
      <c r="AJ261" s="314" t="s">
        <v>1426</v>
      </c>
      <c r="AK261" s="291" t="s">
        <v>1427</v>
      </c>
      <c r="AL261" s="274" t="s">
        <v>1428</v>
      </c>
      <c r="AM261" s="264">
        <v>44685</v>
      </c>
      <c r="AN261" s="478" t="s">
        <v>1440</v>
      </c>
      <c r="AO261" s="277" t="s">
        <v>1732</v>
      </c>
      <c r="AP261" s="408" t="s">
        <v>1755</v>
      </c>
      <c r="AQ261" s="266" t="s">
        <v>1598</v>
      </c>
      <c r="AR261" s="267"/>
      <c r="AS261" s="265"/>
      <c r="AT261" s="516" t="s">
        <v>3169</v>
      </c>
      <c r="AU261" s="75" t="s">
        <v>3249</v>
      </c>
      <c r="AV261" s="158" t="s">
        <v>3250</v>
      </c>
      <c r="AW261" s="267"/>
      <c r="AX261" s="452"/>
      <c r="AY261" s="465"/>
      <c r="AZ261" s="465"/>
      <c r="BA261" s="466"/>
      <c r="BB261" s="466"/>
      <c r="BC261" s="466"/>
    </row>
    <row r="262" spans="1:55" ht="409.5">
      <c r="A262" s="724"/>
      <c r="B262" s="730"/>
      <c r="C262" s="730"/>
      <c r="D262" s="730"/>
      <c r="E262" s="730"/>
      <c r="F262" s="730"/>
      <c r="G262" s="730"/>
      <c r="H262" s="730"/>
      <c r="I262" s="730"/>
      <c r="J262" s="730"/>
      <c r="K262" s="730"/>
      <c r="L262" s="730"/>
      <c r="M262" s="455">
        <v>2</v>
      </c>
      <c r="N262" s="411" t="s">
        <v>321</v>
      </c>
      <c r="O262" s="455" t="str">
        <f t="shared" si="12"/>
        <v>Probabilidad</v>
      </c>
      <c r="P262" s="456" t="s">
        <v>79</v>
      </c>
      <c r="Q262" s="456" t="s">
        <v>80</v>
      </c>
      <c r="R262" s="251" t="str">
        <f t="shared" si="13"/>
        <v>30%</v>
      </c>
      <c r="S262" s="456" t="s">
        <v>81</v>
      </c>
      <c r="T262" s="456" t="s">
        <v>82</v>
      </c>
      <c r="U262" s="456"/>
      <c r="V262" s="457">
        <f>IFERROR(IF(AND(O261="Probabilidad",O262="Probabilidad"),(X261-(+X261*R262)),IF(O262="Probabilidad",(G261-(+G261*R262)),IF(O262="Impacto",X261,""))),"")</f>
        <v>0.39200000000000002</v>
      </c>
      <c r="W262" s="458" t="str">
        <f t="shared" si="14"/>
        <v>Baja</v>
      </c>
      <c r="X262" s="251">
        <f t="shared" si="15"/>
        <v>0.39200000000000002</v>
      </c>
      <c r="Y262" s="458" t="str">
        <f t="shared" si="16"/>
        <v>Mayor</v>
      </c>
      <c r="Z262" s="251">
        <f>IFERROR(IF(AND(O261="Impacto",O262="Impacto"),(Z261-(+Z261*R262)),IF(O262="Impacto",($K$261-(+$K$261*R262)),IF(O262="Probabilidad",Z261,""))),"")</f>
        <v>0.8</v>
      </c>
      <c r="AA262" s="458" t="str">
        <f t="shared" si="17"/>
        <v>Alto</v>
      </c>
      <c r="AB262" s="730"/>
      <c r="AC262" s="183" t="s">
        <v>322</v>
      </c>
      <c r="AD262" s="482">
        <v>0.25</v>
      </c>
      <c r="AE262" s="208" t="s">
        <v>323</v>
      </c>
      <c r="AF262" s="460" t="s">
        <v>320</v>
      </c>
      <c r="AG262" s="461">
        <v>44562</v>
      </c>
      <c r="AH262" s="461">
        <v>44895</v>
      </c>
      <c r="AI262" s="490">
        <v>11</v>
      </c>
      <c r="AJ262" s="215" t="s">
        <v>1426</v>
      </c>
      <c r="AK262" s="86" t="s">
        <v>1429</v>
      </c>
      <c r="AL262" s="259" t="s">
        <v>1430</v>
      </c>
      <c r="AM262" s="208">
        <v>44685</v>
      </c>
      <c r="AN262" s="485" t="s">
        <v>1440</v>
      </c>
      <c r="AO262" s="163" t="s">
        <v>1732</v>
      </c>
      <c r="AP262" s="183" t="s">
        <v>1756</v>
      </c>
      <c r="AQ262" s="84" t="s">
        <v>1614</v>
      </c>
      <c r="AR262" s="250"/>
      <c r="AS262" s="497"/>
      <c r="AT262" s="516" t="s">
        <v>3169</v>
      </c>
      <c r="AU262" s="692" t="s">
        <v>3263</v>
      </c>
      <c r="AV262" s="158" t="s">
        <v>3175</v>
      </c>
      <c r="AW262" s="250"/>
      <c r="AX262" s="498"/>
      <c r="AY262" s="465"/>
      <c r="AZ262" s="466"/>
      <c r="BA262" s="466"/>
      <c r="BB262" s="466"/>
      <c r="BC262" s="466"/>
    </row>
    <row r="263" spans="1:55" ht="409.5">
      <c r="A263" s="724"/>
      <c r="B263" s="730"/>
      <c r="C263" s="730"/>
      <c r="D263" s="730"/>
      <c r="E263" s="730"/>
      <c r="F263" s="730"/>
      <c r="G263" s="730"/>
      <c r="H263" s="730"/>
      <c r="I263" s="730"/>
      <c r="J263" s="730"/>
      <c r="K263" s="730"/>
      <c r="L263" s="730"/>
      <c r="M263" s="455">
        <v>3</v>
      </c>
      <c r="N263" s="411" t="s">
        <v>324</v>
      </c>
      <c r="O263" s="455" t="str">
        <f t="shared" si="12"/>
        <v>Impacto</v>
      </c>
      <c r="P263" s="456" t="s">
        <v>92</v>
      </c>
      <c r="Q263" s="456" t="s">
        <v>80</v>
      </c>
      <c r="R263" s="251" t="str">
        <f t="shared" si="13"/>
        <v>25%</v>
      </c>
      <c r="S263" s="456" t="s">
        <v>81</v>
      </c>
      <c r="T263" s="456" t="s">
        <v>82</v>
      </c>
      <c r="U263" s="456"/>
      <c r="V263" s="457">
        <f>IFERROR(IF(AND(O262="Probabilidad",O263="Probabilidad"),(X262-(+X262*R263)),IF(O263="Probabilidad",(G261-(+G261*R263)),IF(O263="Impacto",X262,""))),"")</f>
        <v>0.39200000000000002</v>
      </c>
      <c r="W263" s="458" t="str">
        <f t="shared" si="14"/>
        <v>Baja</v>
      </c>
      <c r="X263" s="251">
        <f t="shared" si="15"/>
        <v>0.39200000000000002</v>
      </c>
      <c r="Y263" s="458" t="str">
        <f t="shared" si="16"/>
        <v>Moderado</v>
      </c>
      <c r="Z263" s="251">
        <f>IFERROR(IF(AND(O262="Impacto",O263="Impacto"),(Z262-(+Z262*R263)),IF(AND(O262="Probabilidad",O263="Impacto"),(Z261-(+Z261*R263)),IF(O263="Probabilidad",Z262,""))),"")</f>
        <v>0.60000000000000009</v>
      </c>
      <c r="AA263" s="458" t="str">
        <f t="shared" si="17"/>
        <v>Moderado</v>
      </c>
      <c r="AB263" s="730"/>
      <c r="AC263" s="183" t="s">
        <v>325</v>
      </c>
      <c r="AD263" s="251">
        <v>0.5</v>
      </c>
      <c r="AE263" s="208" t="s">
        <v>326</v>
      </c>
      <c r="AF263" s="460" t="s">
        <v>320</v>
      </c>
      <c r="AG263" s="461">
        <v>44562</v>
      </c>
      <c r="AH263" s="461">
        <v>44895</v>
      </c>
      <c r="AI263" s="490">
        <v>3</v>
      </c>
      <c r="AJ263" s="215" t="s">
        <v>1426</v>
      </c>
      <c r="AK263" s="86" t="s">
        <v>1431</v>
      </c>
      <c r="AL263" s="259" t="s">
        <v>1432</v>
      </c>
      <c r="AM263" s="208">
        <v>44685</v>
      </c>
      <c r="AN263" s="485" t="s">
        <v>1440</v>
      </c>
      <c r="AO263" s="163" t="s">
        <v>1732</v>
      </c>
      <c r="AP263" s="183" t="s">
        <v>1747</v>
      </c>
      <c r="AQ263" s="84" t="s">
        <v>1615</v>
      </c>
      <c r="AR263" s="250"/>
      <c r="AS263" s="497"/>
      <c r="AT263" s="516" t="s">
        <v>3169</v>
      </c>
      <c r="AU263" s="692" t="s">
        <v>3264</v>
      </c>
      <c r="AV263" s="158" t="s">
        <v>3176</v>
      </c>
      <c r="AW263" s="250"/>
      <c r="AX263" s="498"/>
      <c r="AY263" s="465"/>
      <c r="AZ263" s="466"/>
      <c r="BA263" s="466"/>
      <c r="BB263" s="466"/>
      <c r="BC263" s="466"/>
    </row>
    <row r="264" spans="1:55">
      <c r="A264" s="724"/>
      <c r="B264" s="730"/>
      <c r="C264" s="730"/>
      <c r="D264" s="730"/>
      <c r="E264" s="730"/>
      <c r="F264" s="730"/>
      <c r="G264" s="730"/>
      <c r="H264" s="730"/>
      <c r="I264" s="730"/>
      <c r="J264" s="730"/>
      <c r="K264" s="730"/>
      <c r="L264" s="730"/>
      <c r="M264" s="455"/>
      <c r="N264" s="411"/>
      <c r="O264" s="455" t="str">
        <f t="shared" si="12"/>
        <v/>
      </c>
      <c r="P264" s="456"/>
      <c r="Q264" s="456"/>
      <c r="R264" s="251" t="str">
        <f t="shared" si="13"/>
        <v/>
      </c>
      <c r="S264" s="456"/>
      <c r="T264" s="456"/>
      <c r="U264" s="456"/>
      <c r="V264" s="457" t="str">
        <f>IFERROR(IF(AND(O263="Probabilidad",O264="Probabilidad"),(X263-(+X263*R264)),IF(O264="Probabilidad",(G261-(+G261*R264)),IF(O264="Impacto",X263,""))),"")</f>
        <v/>
      </c>
      <c r="W264" s="458" t="str">
        <f t="shared" si="14"/>
        <v/>
      </c>
      <c r="X264" s="251" t="str">
        <f t="shared" si="15"/>
        <v/>
      </c>
      <c r="Y264" s="458" t="str">
        <f t="shared" si="16"/>
        <v/>
      </c>
      <c r="Z264" s="251" t="str">
        <f>IFERROR(IF(AND(O263="Impacto",O264="Impacto"),(Z263-(+Z263*R264)),IF(AND(O263="Probabilidad",O264="Impacto"),(Z262-(+Z262*R264)),IF(O264="Probabilidad",Z263,""))),"")</f>
        <v/>
      </c>
      <c r="AA264" s="458" t="str">
        <f t="shared" si="17"/>
        <v/>
      </c>
      <c r="AB264" s="730"/>
      <c r="AC264" s="87"/>
      <c r="AD264" s="251"/>
      <c r="AE264" s="461"/>
      <c r="AF264" s="455"/>
      <c r="AG264" s="461"/>
      <c r="AH264" s="461"/>
      <c r="AI264" s="461"/>
      <c r="AJ264" s="211"/>
      <c r="AK264" s="86"/>
      <c r="AL264" s="84"/>
      <c r="AM264" s="250"/>
      <c r="AN264" s="497"/>
      <c r="AO264" s="211"/>
      <c r="AP264" s="183"/>
      <c r="AQ264" s="84"/>
      <c r="AR264" s="250"/>
      <c r="AS264" s="497"/>
      <c r="AT264" s="250"/>
      <c r="AU264" s="497"/>
      <c r="AV264" s="251"/>
      <c r="AW264" s="250"/>
      <c r="AX264" s="498"/>
      <c r="AY264" s="465"/>
      <c r="AZ264" s="466"/>
      <c r="BA264" s="466"/>
      <c r="BB264" s="466"/>
      <c r="BC264" s="466"/>
    </row>
    <row r="265" spans="1:55">
      <c r="A265" s="724"/>
      <c r="B265" s="730"/>
      <c r="C265" s="730"/>
      <c r="D265" s="730"/>
      <c r="E265" s="730"/>
      <c r="F265" s="730"/>
      <c r="G265" s="730"/>
      <c r="H265" s="730"/>
      <c r="I265" s="730"/>
      <c r="J265" s="730"/>
      <c r="K265" s="730"/>
      <c r="L265" s="730"/>
      <c r="M265" s="455"/>
      <c r="N265" s="411"/>
      <c r="O265" s="455" t="str">
        <f t="shared" si="12"/>
        <v/>
      </c>
      <c r="P265" s="456"/>
      <c r="Q265" s="456"/>
      <c r="R265" s="251" t="str">
        <f t="shared" si="13"/>
        <v/>
      </c>
      <c r="S265" s="456"/>
      <c r="T265" s="456"/>
      <c r="U265" s="456"/>
      <c r="V265" s="457" t="str">
        <f>IFERROR(IF(AND(O264="Probabilidad",O265="Probabilidad"),(X264-(+X264*R265)),IF(O265="Probabilidad",(G261-(+G261*R265)),IF(O265="Impacto",X264,""))),"")</f>
        <v/>
      </c>
      <c r="W265" s="458" t="str">
        <f t="shared" si="14"/>
        <v/>
      </c>
      <c r="X265" s="251" t="str">
        <f t="shared" si="15"/>
        <v/>
      </c>
      <c r="Y265" s="458" t="str">
        <f t="shared" si="16"/>
        <v/>
      </c>
      <c r="Z265" s="251" t="str">
        <f>IFERROR(IF(AND(O264="Impacto",O265="Impacto"),(Z264-(+Z264*R265)),IF(AND(O264="Probabilidad",O265="Impacto"),(Z263-(+Z263*R265)),IF(O265="Probabilidad",Z264,""))),"")</f>
        <v/>
      </c>
      <c r="AA265" s="458" t="str">
        <f t="shared" si="17"/>
        <v/>
      </c>
      <c r="AB265" s="730"/>
      <c r="AC265" s="87"/>
      <c r="AD265" s="251"/>
      <c r="AE265" s="461"/>
      <c r="AF265" s="455"/>
      <c r="AG265" s="461"/>
      <c r="AH265" s="461"/>
      <c r="AI265" s="461"/>
      <c r="AJ265" s="211"/>
      <c r="AK265" s="86"/>
      <c r="AL265" s="84"/>
      <c r="AM265" s="250"/>
      <c r="AN265" s="497"/>
      <c r="AO265" s="211"/>
      <c r="AP265" s="183"/>
      <c r="AQ265" s="84"/>
      <c r="AR265" s="250"/>
      <c r="AS265" s="497"/>
      <c r="AT265" s="250"/>
      <c r="AU265" s="497"/>
      <c r="AV265" s="251"/>
      <c r="AW265" s="250"/>
      <c r="AX265" s="498"/>
      <c r="AY265" s="465"/>
      <c r="AZ265" s="466"/>
      <c r="BA265" s="466"/>
      <c r="BB265" s="466"/>
      <c r="BC265" s="466"/>
    </row>
    <row r="266" spans="1:55" ht="13.5" thickBot="1">
      <c r="A266" s="725"/>
      <c r="B266" s="731"/>
      <c r="C266" s="731"/>
      <c r="D266" s="731"/>
      <c r="E266" s="731"/>
      <c r="F266" s="731"/>
      <c r="G266" s="731"/>
      <c r="H266" s="731"/>
      <c r="I266" s="731"/>
      <c r="J266" s="731"/>
      <c r="K266" s="731"/>
      <c r="L266" s="731"/>
      <c r="M266" s="467"/>
      <c r="N266" s="468"/>
      <c r="O266" s="467" t="str">
        <f t="shared" si="12"/>
        <v/>
      </c>
      <c r="P266" s="469"/>
      <c r="Q266" s="469"/>
      <c r="R266" s="470" t="str">
        <f t="shared" si="13"/>
        <v/>
      </c>
      <c r="S266" s="469"/>
      <c r="T266" s="469"/>
      <c r="U266" s="469"/>
      <c r="V266" s="471" t="str">
        <f>IFERROR(IF(AND(O265="Probabilidad",O266="Probabilidad"),(X265-(+X265*R266)),IF(O266="Probabilidad",(G261-(+G261*R266)),IF(O266="Impacto",X265,""))),"")</f>
        <v/>
      </c>
      <c r="W266" s="472" t="str">
        <f t="shared" si="14"/>
        <v/>
      </c>
      <c r="X266" s="470" t="str">
        <f t="shared" si="15"/>
        <v/>
      </c>
      <c r="Y266" s="472" t="str">
        <f t="shared" si="16"/>
        <v/>
      </c>
      <c r="Z266" s="470" t="str">
        <f>IFERROR(IF(AND(O265="Impacto",O266="Impacto"),(Z265-(+Z265*R266)),IF(AND(O265="Probabilidad",O266="Impacto"),(Z264-(+Z264*R266)),IF(O266="Probabilidad",Z265,""))),"")</f>
        <v/>
      </c>
      <c r="AA266" s="472" t="str">
        <f t="shared" si="17"/>
        <v/>
      </c>
      <c r="AB266" s="731"/>
      <c r="AC266" s="321"/>
      <c r="AD266" s="470"/>
      <c r="AE266" s="475"/>
      <c r="AF266" s="467"/>
      <c r="AG266" s="475"/>
      <c r="AH266" s="475"/>
      <c r="AI266" s="475"/>
      <c r="AJ266" s="286"/>
      <c r="AK266" s="287"/>
      <c r="AL266" s="288"/>
      <c r="AM266" s="499"/>
      <c r="AN266" s="500"/>
      <c r="AO266" s="286"/>
      <c r="AP266" s="320"/>
      <c r="AQ266" s="288"/>
      <c r="AR266" s="499"/>
      <c r="AS266" s="500"/>
      <c r="AT266" s="499"/>
      <c r="AU266" s="500"/>
      <c r="AV266" s="470"/>
      <c r="AW266" s="499"/>
      <c r="AX266" s="501"/>
      <c r="AY266" s="465"/>
      <c r="AZ266" s="466"/>
      <c r="BA266" s="466"/>
      <c r="BB266" s="466"/>
      <c r="BC266" s="466"/>
    </row>
    <row r="267" spans="1:55" ht="382.5">
      <c r="A267" s="723">
        <v>32</v>
      </c>
      <c r="B267" s="726" t="s">
        <v>24</v>
      </c>
      <c r="C267" s="729" t="s">
        <v>327</v>
      </c>
      <c r="D267" s="729" t="s">
        <v>76</v>
      </c>
      <c r="E267" s="729">
        <v>503</v>
      </c>
      <c r="F267" s="736" t="str">
        <f>IF(E267&lt;=0,"",IF(E267&lt;=2,"Muy Baja",IF(E267&lt;=24,"Baja",IF(E267&lt;=500,"Media",IF(E267&lt;=5000,"Alta","Muy Alta")))))</f>
        <v>Alta</v>
      </c>
      <c r="G267" s="733">
        <f>IF(F267="","",IF(F267="Muy Baja",0.2,IF(F267="Baja",0.4,IF(F267="Media",0.6,IF(F267="Alta",0.8,IF(F267="Muy Alta",1,))))))</f>
        <v>0.8</v>
      </c>
      <c r="H267" s="733" t="s">
        <v>290</v>
      </c>
      <c r="I267" s="733" t="str">
        <f>IF(NOT(ISERROR(MATCH(H267,#REF!,0))),#REF!&amp;"Por favor no seleccionar los criterios de impacto(Afectación Económica o presupuestal y Pérdida Reputacional)",H267)</f>
        <v xml:space="preserve">     Entre 50 y 100 SMLMV </v>
      </c>
      <c r="J267" s="736" t="s">
        <v>346</v>
      </c>
      <c r="K267" s="733">
        <f>IF(J267="","",IF(J267="Leve",0.2,IF(J267="Menor",0.4,IF(J267="Moderado",0.6,IF(J267="Mayor",0.8,IF(J267="Catastrófico",1,))))))</f>
        <v>0.6</v>
      </c>
      <c r="L267" s="736" t="str">
        <f>IF(OR(AND(F267="Muy Baja",J267="Leve"),AND(F267="Muy Baja",J267="Menor"),AND(F267="Baja",J267="Leve")),"Bajo",IF(OR(AND(F267="Muy baja",J267="Moderado"),AND(F267="Baja",J267="Menor"),AND(F267="Baja",J267="Moderado"),AND(F267="Media",J267="Leve"),AND(F267="Media",J267="Menor"),AND(F267="Media",J267="Moderado"),AND(F267="Alta",J267="Leve"),AND(F267="Alta",J267="Menor")),"Moderado",IF(OR(AND(F267="Muy Baja",J267="Mayor"),AND(F267="Baja",J267="Mayor"),AND(F267="Media",J267="Mayor"),AND(F267="Alta",J267="Moderado"),AND(F267="Alta",J267="Mayor"),AND(F267="Muy Alta",J267="Leve"),AND(F267="Muy Alta",J267="Menor"),AND(F267="Muy Alta",J267="Moderado"),AND(F267="Muy Alta",J267="Mayor")),"Alto",IF(OR(AND(F267="Muy Baja",J267="Catastrófico"),AND(F267="Baja",J267="Catastrófico"),AND(F267="Media",J267="Catastrófico"),AND(F267="Alta",J267="Catastrófico"),AND(F267="Muy Alta",J267="Catastrófico")),"Extremo",""))))</f>
        <v>Alto</v>
      </c>
      <c r="M267" s="442">
        <v>1</v>
      </c>
      <c r="N267" s="444" t="s">
        <v>328</v>
      </c>
      <c r="O267" s="442" t="str">
        <f t="shared" si="12"/>
        <v>Probabilidad</v>
      </c>
      <c r="P267" s="445" t="s">
        <v>79</v>
      </c>
      <c r="Q267" s="445" t="s">
        <v>80</v>
      </c>
      <c r="R267" s="443" t="str">
        <f t="shared" si="13"/>
        <v>30%</v>
      </c>
      <c r="S267" s="445" t="s">
        <v>81</v>
      </c>
      <c r="T267" s="445" t="s">
        <v>82</v>
      </c>
      <c r="U267" s="445" t="s">
        <v>83</v>
      </c>
      <c r="V267" s="446">
        <f>IFERROR(IF(O267="Probabilidad",(G267-(+G267*R267)),IF(O267="Impacto",G267,"")),"")</f>
        <v>0.56000000000000005</v>
      </c>
      <c r="W267" s="447" t="str">
        <f t="shared" si="14"/>
        <v>Media</v>
      </c>
      <c r="X267" s="443">
        <f t="shared" si="15"/>
        <v>0.56000000000000005</v>
      </c>
      <c r="Y267" s="447" t="str">
        <f t="shared" si="16"/>
        <v>Moderado</v>
      </c>
      <c r="Z267" s="443">
        <f>IFERROR(IF(O267="Impacto",(K267-(+K267*R267)),IF(O267="Probabilidad",K267,"")),"")</f>
        <v>0.6</v>
      </c>
      <c r="AA267" s="447" t="str">
        <f t="shared" si="17"/>
        <v>Moderado</v>
      </c>
      <c r="AB267" s="740" t="s">
        <v>84</v>
      </c>
      <c r="AC267" s="289" t="s">
        <v>329</v>
      </c>
      <c r="AD267" s="443">
        <v>0.33</v>
      </c>
      <c r="AE267" s="264" t="s">
        <v>330</v>
      </c>
      <c r="AF267" s="565" t="s">
        <v>281</v>
      </c>
      <c r="AG267" s="449">
        <v>44562</v>
      </c>
      <c r="AH267" s="449">
        <v>44895</v>
      </c>
      <c r="AI267" s="539">
        <v>11</v>
      </c>
      <c r="AJ267" s="311" t="s">
        <v>1433</v>
      </c>
      <c r="AK267" s="291" t="s">
        <v>1434</v>
      </c>
      <c r="AL267" s="290" t="s">
        <v>1435</v>
      </c>
      <c r="AM267" s="264">
        <v>44685</v>
      </c>
      <c r="AN267" s="478" t="s">
        <v>1440</v>
      </c>
      <c r="AO267" s="311">
        <v>44789</v>
      </c>
      <c r="AP267" s="289" t="s">
        <v>1602</v>
      </c>
      <c r="AQ267" s="274" t="s">
        <v>1616</v>
      </c>
      <c r="AR267" s="267"/>
      <c r="AS267" s="265"/>
      <c r="AT267" s="449" t="s">
        <v>3251</v>
      </c>
      <c r="AU267" s="598" t="s">
        <v>3252</v>
      </c>
      <c r="AV267" s="443" t="s">
        <v>1435</v>
      </c>
      <c r="AW267" s="267"/>
      <c r="AX267" s="452"/>
      <c r="AY267" s="465"/>
      <c r="AZ267" s="465"/>
      <c r="BA267" s="466"/>
      <c r="BB267" s="466"/>
      <c r="BC267" s="466"/>
    </row>
    <row r="268" spans="1:55" ht="63.75">
      <c r="A268" s="724"/>
      <c r="B268" s="730"/>
      <c r="C268" s="730"/>
      <c r="D268" s="730"/>
      <c r="E268" s="730"/>
      <c r="F268" s="730"/>
      <c r="G268" s="730"/>
      <c r="H268" s="730"/>
      <c r="I268" s="730"/>
      <c r="J268" s="730"/>
      <c r="K268" s="730"/>
      <c r="L268" s="730"/>
      <c r="M268" s="455">
        <v>2</v>
      </c>
      <c r="N268" s="411" t="s">
        <v>331</v>
      </c>
      <c r="O268" s="455" t="str">
        <f t="shared" si="12"/>
        <v>Impacto</v>
      </c>
      <c r="P268" s="456" t="s">
        <v>92</v>
      </c>
      <c r="Q268" s="456" t="s">
        <v>80</v>
      </c>
      <c r="R268" s="251" t="str">
        <f t="shared" si="13"/>
        <v>25%</v>
      </c>
      <c r="S268" s="456" t="s">
        <v>81</v>
      </c>
      <c r="T268" s="456" t="s">
        <v>82</v>
      </c>
      <c r="U268" s="456" t="s">
        <v>83</v>
      </c>
      <c r="V268" s="457">
        <f>IFERROR(IF(AND(O267="Probabilidad",O268="Probabilidad"),(X267-(+X267*R268)),IF(O268="Probabilidad",(G267-(+G267*R268)),IF(O268="Impacto",X267,""))),"")</f>
        <v>0.56000000000000005</v>
      </c>
      <c r="W268" s="458" t="str">
        <f t="shared" si="14"/>
        <v>Media</v>
      </c>
      <c r="X268" s="251">
        <f t="shared" si="15"/>
        <v>0.56000000000000005</v>
      </c>
      <c r="Y268" s="458" t="str">
        <f t="shared" si="16"/>
        <v>Moderado</v>
      </c>
      <c r="Z268" s="251">
        <f>IFERROR(IF(AND(O267="Impacto",O268="Impacto"),(Z267-(+Z267*R268)),IF(O268="Impacto",($K$267-(+$K$267*R268)),IF(O268="Probabilidad",Z267,""))),"")</f>
        <v>0.44999999999999996</v>
      </c>
      <c r="AA268" s="458" t="str">
        <f t="shared" si="17"/>
        <v>Moderado</v>
      </c>
      <c r="AB268" s="730"/>
      <c r="AC268" s="183" t="s">
        <v>332</v>
      </c>
      <c r="AD268" s="251">
        <v>0.33</v>
      </c>
      <c r="AE268" s="208" t="s">
        <v>333</v>
      </c>
      <c r="AF268" s="460" t="s">
        <v>281</v>
      </c>
      <c r="AG268" s="461">
        <v>44562</v>
      </c>
      <c r="AH268" s="461">
        <v>44895</v>
      </c>
      <c r="AI268" s="490">
        <v>11</v>
      </c>
      <c r="AJ268" s="211" t="s">
        <v>1433</v>
      </c>
      <c r="AK268" s="86" t="s">
        <v>1436</v>
      </c>
      <c r="AL268" s="257" t="s">
        <v>1101</v>
      </c>
      <c r="AM268" s="208">
        <v>44685</v>
      </c>
      <c r="AN268" s="485" t="s">
        <v>1440</v>
      </c>
      <c r="AO268" s="211">
        <v>44789</v>
      </c>
      <c r="AP268" s="416" t="s">
        <v>1603</v>
      </c>
      <c r="AQ268" s="128" t="s">
        <v>1599</v>
      </c>
      <c r="AR268" s="250"/>
      <c r="AS268" s="497"/>
      <c r="AT268" s="250" t="s">
        <v>3167</v>
      </c>
      <c r="AU268" s="497" t="s">
        <v>3177</v>
      </c>
      <c r="AV268" s="251" t="s">
        <v>3178</v>
      </c>
      <c r="AW268" s="250"/>
      <c r="AX268" s="498"/>
      <c r="AY268" s="465"/>
      <c r="AZ268" s="466"/>
      <c r="BA268" s="466"/>
      <c r="BB268" s="466"/>
      <c r="BC268" s="466"/>
    </row>
    <row r="269" spans="1:55" ht="153">
      <c r="A269" s="724"/>
      <c r="B269" s="730"/>
      <c r="C269" s="730"/>
      <c r="D269" s="730"/>
      <c r="E269" s="730"/>
      <c r="F269" s="730"/>
      <c r="G269" s="730"/>
      <c r="H269" s="730"/>
      <c r="I269" s="730"/>
      <c r="J269" s="730"/>
      <c r="K269" s="730"/>
      <c r="L269" s="730"/>
      <c r="M269" s="455" t="s">
        <v>2</v>
      </c>
      <c r="N269" s="455" t="s">
        <v>2</v>
      </c>
      <c r="O269" s="455" t="s">
        <v>2</v>
      </c>
      <c r="P269" s="455" t="s">
        <v>2</v>
      </c>
      <c r="Q269" s="455" t="s">
        <v>2</v>
      </c>
      <c r="R269" s="455" t="s">
        <v>2</v>
      </c>
      <c r="S269" s="455" t="s">
        <v>2</v>
      </c>
      <c r="T269" s="455" t="s">
        <v>2</v>
      </c>
      <c r="U269" s="455" t="s">
        <v>2</v>
      </c>
      <c r="V269" s="455" t="s">
        <v>2</v>
      </c>
      <c r="W269" s="455" t="s">
        <v>2</v>
      </c>
      <c r="X269" s="455" t="s">
        <v>2</v>
      </c>
      <c r="Y269" s="455" t="s">
        <v>2</v>
      </c>
      <c r="Z269" s="455" t="s">
        <v>2</v>
      </c>
      <c r="AA269" s="455" t="s">
        <v>2</v>
      </c>
      <c r="AB269" s="730"/>
      <c r="AC269" s="183" t="s">
        <v>334</v>
      </c>
      <c r="AD269" s="251">
        <v>0.34</v>
      </c>
      <c r="AE269" s="208" t="s">
        <v>335</v>
      </c>
      <c r="AF269" s="460" t="s">
        <v>281</v>
      </c>
      <c r="AG269" s="461">
        <v>44562</v>
      </c>
      <c r="AH269" s="461">
        <v>44895</v>
      </c>
      <c r="AI269" s="490">
        <v>11</v>
      </c>
      <c r="AJ269" s="211" t="s">
        <v>1437</v>
      </c>
      <c r="AK269" s="86" t="s">
        <v>1438</v>
      </c>
      <c r="AL269" s="257" t="s">
        <v>1102</v>
      </c>
      <c r="AM269" s="208">
        <v>44685</v>
      </c>
      <c r="AN269" s="485" t="s">
        <v>1440</v>
      </c>
      <c r="AO269" s="211">
        <v>44789</v>
      </c>
      <c r="AP269" s="183" t="s">
        <v>1604</v>
      </c>
      <c r="AQ269" s="257" t="s">
        <v>1599</v>
      </c>
      <c r="AR269" s="250"/>
      <c r="AS269" s="497"/>
      <c r="AT269" s="250" t="s">
        <v>3251</v>
      </c>
      <c r="AU269" s="75" t="s">
        <v>3253</v>
      </c>
      <c r="AV269" s="158" t="s">
        <v>3254</v>
      </c>
      <c r="AW269" s="250"/>
      <c r="AX269" s="498"/>
      <c r="AY269" s="465"/>
      <c r="AZ269" s="466"/>
      <c r="BA269" s="466"/>
      <c r="BB269" s="466"/>
      <c r="BC269" s="466"/>
    </row>
    <row r="270" spans="1:55">
      <c r="A270" s="724"/>
      <c r="B270" s="730"/>
      <c r="C270" s="730"/>
      <c r="D270" s="730"/>
      <c r="E270" s="730"/>
      <c r="F270" s="730"/>
      <c r="G270" s="730"/>
      <c r="H270" s="730"/>
      <c r="I270" s="730"/>
      <c r="J270" s="730"/>
      <c r="K270" s="730"/>
      <c r="L270" s="730"/>
      <c r="M270" s="455"/>
      <c r="N270" s="411"/>
      <c r="O270" s="455" t="str">
        <f t="shared" si="12"/>
        <v/>
      </c>
      <c r="P270" s="456"/>
      <c r="Q270" s="456"/>
      <c r="R270" s="251" t="str">
        <f t="shared" si="13"/>
        <v/>
      </c>
      <c r="S270" s="456"/>
      <c r="T270" s="456"/>
      <c r="U270" s="456"/>
      <c r="V270" s="457" t="str">
        <f>IFERROR(IF(AND(O269="Probabilidad",O270="Probabilidad"),(X269-(+X269*R270)),IF(O270="Probabilidad",(G267-(+G267*R270)),IF(O270="Impacto",X269,""))),"")</f>
        <v/>
      </c>
      <c r="W270" s="458" t="str">
        <f t="shared" si="14"/>
        <v/>
      </c>
      <c r="X270" s="251" t="str">
        <f t="shared" si="15"/>
        <v/>
      </c>
      <c r="Y270" s="458" t="str">
        <f t="shared" si="16"/>
        <v/>
      </c>
      <c r="Z270" s="251" t="str">
        <f>IFERROR(IF(AND(O269="Impacto",O270="Impacto"),(Z269-(+Z269*R270)),IF(AND(O269="Probabilidad",O270="Impacto"),(Z268-(+Z268*R270)),IF(O270="Probabilidad",Z269,""))),"")</f>
        <v/>
      </c>
      <c r="AA270" s="458" t="str">
        <f t="shared" si="17"/>
        <v/>
      </c>
      <c r="AB270" s="730"/>
      <c r="AC270" s="87"/>
      <c r="AD270" s="251"/>
      <c r="AE270" s="461"/>
      <c r="AF270" s="455"/>
      <c r="AG270" s="461"/>
      <c r="AH270" s="461"/>
      <c r="AI270" s="461"/>
      <c r="AJ270" s="211"/>
      <c r="AK270" s="86"/>
      <c r="AL270" s="84"/>
      <c r="AM270" s="250"/>
      <c r="AN270" s="497"/>
      <c r="AO270" s="211"/>
      <c r="AP270" s="183"/>
      <c r="AQ270" s="84"/>
      <c r="AR270" s="250"/>
      <c r="AS270" s="497"/>
      <c r="AT270" s="250"/>
      <c r="AU270" s="497"/>
      <c r="AV270" s="251"/>
      <c r="AW270" s="250"/>
      <c r="AX270" s="498"/>
      <c r="AY270" s="465"/>
      <c r="AZ270" s="466"/>
      <c r="BA270" s="466"/>
      <c r="BB270" s="466"/>
      <c r="BC270" s="466"/>
    </row>
    <row r="271" spans="1:55">
      <c r="A271" s="724"/>
      <c r="B271" s="730"/>
      <c r="C271" s="730"/>
      <c r="D271" s="730"/>
      <c r="E271" s="730"/>
      <c r="F271" s="730"/>
      <c r="G271" s="730"/>
      <c r="H271" s="730"/>
      <c r="I271" s="730"/>
      <c r="J271" s="730"/>
      <c r="K271" s="730"/>
      <c r="L271" s="730"/>
      <c r="M271" s="455"/>
      <c r="N271" s="411"/>
      <c r="O271" s="455" t="str">
        <f t="shared" si="12"/>
        <v/>
      </c>
      <c r="P271" s="456"/>
      <c r="Q271" s="456"/>
      <c r="R271" s="251" t="str">
        <f t="shared" si="13"/>
        <v/>
      </c>
      <c r="S271" s="456"/>
      <c r="T271" s="456"/>
      <c r="U271" s="456"/>
      <c r="V271" s="457" t="str">
        <f>IFERROR(IF(AND(O270="Probabilidad",O271="Probabilidad"),(X270-(+X270*R271)),IF(O271="Probabilidad",(G267-(+G267*R271)),IF(O271="Impacto",X270,""))),"")</f>
        <v/>
      </c>
      <c r="W271" s="458" t="str">
        <f t="shared" si="14"/>
        <v/>
      </c>
      <c r="X271" s="251" t="str">
        <f t="shared" si="15"/>
        <v/>
      </c>
      <c r="Y271" s="458" t="str">
        <f t="shared" si="16"/>
        <v/>
      </c>
      <c r="Z271" s="251" t="str">
        <f>IFERROR(IF(AND(O270="Impacto",O271="Impacto"),(Z270-(+Z270*R271)),IF(AND(O270="Probabilidad",O271="Impacto"),(Z269-(+Z269*R271)),IF(O271="Probabilidad",Z270,""))),"")</f>
        <v/>
      </c>
      <c r="AA271" s="458" t="str">
        <f t="shared" si="17"/>
        <v/>
      </c>
      <c r="AB271" s="730"/>
      <c r="AC271" s="87"/>
      <c r="AD271" s="251"/>
      <c r="AE271" s="461"/>
      <c r="AF271" s="455"/>
      <c r="AG271" s="461"/>
      <c r="AH271" s="461"/>
      <c r="AI271" s="461"/>
      <c r="AJ271" s="211"/>
      <c r="AK271" s="86"/>
      <c r="AL271" s="84"/>
      <c r="AM271" s="250"/>
      <c r="AN271" s="497"/>
      <c r="AO271" s="211"/>
      <c r="AP271" s="183"/>
      <c r="AQ271" s="84"/>
      <c r="AR271" s="250"/>
      <c r="AS271" s="497"/>
      <c r="AT271" s="250"/>
      <c r="AU271" s="497"/>
      <c r="AV271" s="251"/>
      <c r="AW271" s="250"/>
      <c r="AX271" s="498"/>
      <c r="AY271" s="465"/>
      <c r="AZ271" s="466"/>
      <c r="BA271" s="466"/>
      <c r="BB271" s="466"/>
      <c r="BC271" s="466"/>
    </row>
    <row r="272" spans="1:55" ht="13.5" thickBot="1">
      <c r="A272" s="725"/>
      <c r="B272" s="731"/>
      <c r="C272" s="731"/>
      <c r="D272" s="731"/>
      <c r="E272" s="731"/>
      <c r="F272" s="731"/>
      <c r="G272" s="731"/>
      <c r="H272" s="731"/>
      <c r="I272" s="731"/>
      <c r="J272" s="731"/>
      <c r="K272" s="731"/>
      <c r="L272" s="731"/>
      <c r="M272" s="467"/>
      <c r="N272" s="468"/>
      <c r="O272" s="467" t="str">
        <f t="shared" si="12"/>
        <v/>
      </c>
      <c r="P272" s="469"/>
      <c r="Q272" s="469"/>
      <c r="R272" s="470" t="str">
        <f t="shared" si="13"/>
        <v/>
      </c>
      <c r="S272" s="469"/>
      <c r="T272" s="469"/>
      <c r="U272" s="469"/>
      <c r="V272" s="471" t="str">
        <f>IFERROR(IF(AND(O271="Probabilidad",O272="Probabilidad"),(X271-(+X271*R272)),IF(O272="Probabilidad",(G267-(+G267*R272)),IF(O272="Impacto",X271,""))),"")</f>
        <v/>
      </c>
      <c r="W272" s="472" t="str">
        <f t="shared" si="14"/>
        <v/>
      </c>
      <c r="X272" s="470" t="str">
        <f t="shared" si="15"/>
        <v/>
      </c>
      <c r="Y272" s="472" t="str">
        <f t="shared" si="16"/>
        <v/>
      </c>
      <c r="Z272" s="470" t="str">
        <f>IFERROR(IF(AND(O271="Impacto",O272="Impacto"),(Z271-(+Z271*R272)),IF(AND(O271="Probabilidad",O272="Impacto"),(Z270-(+Z270*R272)),IF(O272="Probabilidad",Z271,""))),"")</f>
        <v/>
      </c>
      <c r="AA272" s="472" t="str">
        <f t="shared" si="17"/>
        <v/>
      </c>
      <c r="AB272" s="731"/>
      <c r="AC272" s="321"/>
      <c r="AD272" s="470"/>
      <c r="AE272" s="475"/>
      <c r="AF272" s="467"/>
      <c r="AG272" s="475"/>
      <c r="AH272" s="475"/>
      <c r="AI272" s="475"/>
      <c r="AJ272" s="286"/>
      <c r="AK272" s="287"/>
      <c r="AL272" s="288"/>
      <c r="AM272" s="499"/>
      <c r="AN272" s="500"/>
      <c r="AO272" s="286"/>
      <c r="AP272" s="320"/>
      <c r="AQ272" s="288"/>
      <c r="AR272" s="499"/>
      <c r="AS272" s="500"/>
      <c r="AT272" s="499"/>
      <c r="AU272" s="500"/>
      <c r="AV272" s="470"/>
      <c r="AW272" s="499"/>
      <c r="AX272" s="501"/>
      <c r="AY272" s="465"/>
      <c r="AZ272" s="466"/>
      <c r="BA272" s="466"/>
      <c r="BB272" s="466"/>
      <c r="BC272" s="466"/>
    </row>
    <row r="273" spans="1:55" ht="76.5">
      <c r="A273" s="723">
        <v>33</v>
      </c>
      <c r="B273" s="726" t="s">
        <v>24</v>
      </c>
      <c r="C273" s="729" t="s">
        <v>311</v>
      </c>
      <c r="D273" s="729" t="s">
        <v>76</v>
      </c>
      <c r="E273" s="729">
        <v>24</v>
      </c>
      <c r="F273" s="736" t="str">
        <f>IF(E273&lt;=0,"",IF(E273&lt;=2,"Muy Baja",IF(E273&lt;=24,"Baja",IF(E273&lt;=500,"Media",IF(E273&lt;=5000,"Alta","Muy Alta")))))</f>
        <v>Baja</v>
      </c>
      <c r="G273" s="733">
        <f>IF(F273="","",IF(F273="Muy Baja",0.2,IF(F273="Baja",0.4,IF(F273="Media",0.6,IF(F273="Alta",0.8,IF(F273="Muy Alta",1,))))))</f>
        <v>0.4</v>
      </c>
      <c r="H273" s="733" t="s">
        <v>150</v>
      </c>
      <c r="I273" s="733" t="str">
        <f>IF(NOT(ISERROR(MATCH(H273,#REF!,0))),#REF!&amp;"Por favor no seleccionar los criterios de impacto(Afectación Económica o presupuestal y Pérdida Reputacional)",H273)</f>
        <v xml:space="preserve">     Entre 10 y 50 SMLMV </v>
      </c>
      <c r="J273" s="736" t="s">
        <v>345</v>
      </c>
      <c r="K273" s="733">
        <f>IF(J273="","",IF(J273="Leve",0.2,IF(J273="Menor",0.4,IF(J273="Moderado",0.6,IF(J273="Mayor",0.8,IF(J273="Catastrófico",1,))))))</f>
        <v>0.4</v>
      </c>
      <c r="L273" s="736" t="str">
        <f>IF(OR(AND(F273="Muy Baja",J273="Leve"),AND(F273="Muy Baja",J273="Menor"),AND(F273="Baja",J273="Leve")),"Bajo",IF(OR(AND(F273="Muy baja",J273="Moderado"),AND(F273="Baja",J273="Menor"),AND(F273="Baja",J273="Moderado"),AND(F273="Media",J273="Leve"),AND(F273="Media",J273="Menor"),AND(F273="Media",J273="Moderado"),AND(F273="Alta",J273="Leve"),AND(F273="Alta",J273="Menor")),"Moderado",IF(OR(AND(F273="Muy Baja",J273="Mayor"),AND(F273="Baja",J273="Mayor"),AND(F273="Media",J273="Mayor"),AND(F273="Alta",J273="Moderado"),AND(F273="Alta",J273="Mayor"),AND(F273="Muy Alta",J273="Leve"),AND(F273="Muy Alta",J273="Menor"),AND(F273="Muy Alta",J273="Moderado"),AND(F273="Muy Alta",J273="Mayor")),"Alto",IF(OR(AND(F273="Muy Baja",J273="Catastrófico"),AND(F273="Baja",J273="Catastrófico"),AND(F273="Media",J273="Catastrófico"),AND(F273="Alta",J273="Catastrófico"),AND(F273="Muy Alta",J273="Catastrófico")),"Extremo",""))))</f>
        <v>Moderado</v>
      </c>
      <c r="M273" s="442">
        <v>1</v>
      </c>
      <c r="N273" s="444" t="s">
        <v>336</v>
      </c>
      <c r="O273" s="442" t="str">
        <f t="shared" si="12"/>
        <v>Probabilidad</v>
      </c>
      <c r="P273" s="445" t="s">
        <v>89</v>
      </c>
      <c r="Q273" s="445" t="s">
        <v>80</v>
      </c>
      <c r="R273" s="443" t="str">
        <f t="shared" si="13"/>
        <v>40%</v>
      </c>
      <c r="S273" s="445" t="s">
        <v>81</v>
      </c>
      <c r="T273" s="445" t="s">
        <v>82</v>
      </c>
      <c r="U273" s="445" t="s">
        <v>83</v>
      </c>
      <c r="V273" s="446">
        <f>IFERROR(IF(O273="Probabilidad",(G273-(+G273*R273)),IF(O273="Impacto",G273,"")),"")</f>
        <v>0.24</v>
      </c>
      <c r="W273" s="447" t="str">
        <f t="shared" si="14"/>
        <v>Baja</v>
      </c>
      <c r="X273" s="443">
        <f t="shared" si="15"/>
        <v>0.24</v>
      </c>
      <c r="Y273" s="447" t="str">
        <f t="shared" si="16"/>
        <v>Menor</v>
      </c>
      <c r="Z273" s="443">
        <f>IFERROR(IF(O273="Impacto",(K273-(+K273*R273)),IF(O273="Probabilidad",K273,"")),"")</f>
        <v>0.4</v>
      </c>
      <c r="AA273" s="447" t="str">
        <f t="shared" si="17"/>
        <v>Moderado</v>
      </c>
      <c r="AB273" s="740" t="s">
        <v>84</v>
      </c>
      <c r="AC273" s="289" t="s">
        <v>337</v>
      </c>
      <c r="AD273" s="443">
        <v>0.1</v>
      </c>
      <c r="AE273" s="264" t="s">
        <v>338</v>
      </c>
      <c r="AF273" s="565" t="s">
        <v>339</v>
      </c>
      <c r="AG273" s="449">
        <v>44197</v>
      </c>
      <c r="AH273" s="449">
        <v>44530</v>
      </c>
      <c r="AI273" s="539">
        <v>1</v>
      </c>
      <c r="AJ273" s="267"/>
      <c r="AK273" s="291" t="s">
        <v>1439</v>
      </c>
      <c r="AL273" s="266"/>
      <c r="AM273" s="264">
        <v>44685</v>
      </c>
      <c r="AN273" s="540" t="s">
        <v>1447</v>
      </c>
      <c r="AO273" s="267">
        <v>44789</v>
      </c>
      <c r="AP273" s="408" t="s">
        <v>1617</v>
      </c>
      <c r="AQ273" s="266">
        <v>0</v>
      </c>
      <c r="AR273" s="267"/>
      <c r="AS273" s="265"/>
      <c r="AT273" s="516" t="s">
        <v>3251</v>
      </c>
      <c r="AU273" s="690" t="s">
        <v>3179</v>
      </c>
      <c r="AV273" s="443" t="s">
        <v>1416</v>
      </c>
      <c r="AW273" s="267"/>
      <c r="AX273" s="452"/>
      <c r="AY273" s="465"/>
      <c r="AZ273" s="465"/>
      <c r="BA273" s="466"/>
      <c r="BB273" s="466"/>
      <c r="BC273" s="466"/>
    </row>
    <row r="274" spans="1:55" ht="63.75">
      <c r="A274" s="724"/>
      <c r="B274" s="730"/>
      <c r="C274" s="730"/>
      <c r="D274" s="730"/>
      <c r="E274" s="730"/>
      <c r="F274" s="730"/>
      <c r="G274" s="730"/>
      <c r="H274" s="730"/>
      <c r="I274" s="730"/>
      <c r="J274" s="730"/>
      <c r="K274" s="730"/>
      <c r="L274" s="730"/>
      <c r="M274" s="455">
        <v>2</v>
      </c>
      <c r="N274" s="411" t="s">
        <v>340</v>
      </c>
      <c r="O274" s="455" t="str">
        <f t="shared" si="12"/>
        <v>Impacto</v>
      </c>
      <c r="P274" s="456" t="s">
        <v>92</v>
      </c>
      <c r="Q274" s="456" t="s">
        <v>80</v>
      </c>
      <c r="R274" s="251" t="str">
        <f t="shared" si="13"/>
        <v>25%</v>
      </c>
      <c r="S274" s="456" t="s">
        <v>81</v>
      </c>
      <c r="T274" s="456" t="s">
        <v>82</v>
      </c>
      <c r="U274" s="456" t="s">
        <v>83</v>
      </c>
      <c r="V274" s="457">
        <f>IFERROR(IF(AND(O273="Probabilidad",O274="Probabilidad"),(X273-(+X273*R274)),IF(O274="Probabilidad",(G273-(+G273*R274)),IF(O274="Impacto",X273,""))),"")</f>
        <v>0.24</v>
      </c>
      <c r="W274" s="458" t="str">
        <f t="shared" si="14"/>
        <v>Baja</v>
      </c>
      <c r="X274" s="251">
        <f t="shared" si="15"/>
        <v>0.24</v>
      </c>
      <c r="Y274" s="458" t="str">
        <f t="shared" si="16"/>
        <v>Menor</v>
      </c>
      <c r="Z274" s="251">
        <f>IFERROR(IF(AND(O273="Impacto",O274="Impacto"),(Z273-(+Z273*R274)),IF(O274="Impacto",($K$273-(+$K$273*R274)),IF(O274="Probabilidad",Z273,""))),"")</f>
        <v>0.30000000000000004</v>
      </c>
      <c r="AA274" s="458" t="str">
        <f t="shared" si="17"/>
        <v>Moderado</v>
      </c>
      <c r="AB274" s="730"/>
      <c r="AC274" s="183" t="s">
        <v>341</v>
      </c>
      <c r="AD274" s="251">
        <v>0.9</v>
      </c>
      <c r="AE274" s="208" t="s">
        <v>342</v>
      </c>
      <c r="AF274" s="460" t="s">
        <v>339</v>
      </c>
      <c r="AG274" s="461">
        <v>44197</v>
      </c>
      <c r="AH274" s="461">
        <v>44530</v>
      </c>
      <c r="AI274" s="490">
        <v>3</v>
      </c>
      <c r="AJ274" s="211"/>
      <c r="AK274" s="86" t="s">
        <v>1439</v>
      </c>
      <c r="AL274" s="84"/>
      <c r="AM274" s="208">
        <v>44685</v>
      </c>
      <c r="AN274" s="541" t="s">
        <v>1447</v>
      </c>
      <c r="AO274" s="211">
        <v>44789</v>
      </c>
      <c r="AP274" s="183" t="s">
        <v>1618</v>
      </c>
      <c r="AQ274" s="84">
        <v>0</v>
      </c>
      <c r="AR274" s="250"/>
      <c r="AS274" s="497"/>
      <c r="AT274" s="250" t="s">
        <v>3167</v>
      </c>
      <c r="AU274" s="690" t="s">
        <v>3180</v>
      </c>
      <c r="AV274" s="251" t="s">
        <v>3255</v>
      </c>
      <c r="AW274" s="250"/>
      <c r="AX274" s="498"/>
      <c r="AY274" s="465"/>
      <c r="AZ274" s="466"/>
      <c r="BA274" s="466"/>
      <c r="BB274" s="466"/>
      <c r="BC274" s="466"/>
    </row>
    <row r="275" spans="1:55">
      <c r="A275" s="724"/>
      <c r="B275" s="730"/>
      <c r="C275" s="730"/>
      <c r="D275" s="730"/>
      <c r="E275" s="730"/>
      <c r="F275" s="730"/>
      <c r="G275" s="730"/>
      <c r="H275" s="730"/>
      <c r="I275" s="730"/>
      <c r="J275" s="730"/>
      <c r="K275" s="730"/>
      <c r="L275" s="730"/>
      <c r="M275" s="455"/>
      <c r="N275" s="411"/>
      <c r="O275" s="455" t="str">
        <f t="shared" si="12"/>
        <v/>
      </c>
      <c r="P275" s="456"/>
      <c r="Q275" s="456"/>
      <c r="R275" s="251" t="str">
        <f t="shared" si="13"/>
        <v/>
      </c>
      <c r="S275" s="456"/>
      <c r="T275" s="456"/>
      <c r="U275" s="456"/>
      <c r="V275" s="457" t="str">
        <f>IFERROR(IF(AND(O274="Probabilidad",O275="Probabilidad"),(X274-(+X274*R275)),IF(O275="Probabilidad",(G273-(+G273*R275)),IF(O275="Impacto",X274,""))),"")</f>
        <v/>
      </c>
      <c r="W275" s="458" t="str">
        <f t="shared" si="14"/>
        <v/>
      </c>
      <c r="X275" s="251" t="str">
        <f t="shared" si="15"/>
        <v/>
      </c>
      <c r="Y275" s="458" t="str">
        <f t="shared" si="16"/>
        <v/>
      </c>
      <c r="Z275" s="251" t="str">
        <f>IFERROR(IF(AND(O274="Impacto",O275="Impacto"),(Z274-(+Z274*R275)),IF(AND(O274="Probabilidad",O275="Impacto"),(Z273-(+Z273*R275)),IF(O275="Probabilidad",Z274,""))),"")</f>
        <v/>
      </c>
      <c r="AA275" s="458" t="str">
        <f t="shared" si="17"/>
        <v/>
      </c>
      <c r="AB275" s="730"/>
      <c r="AC275" s="87"/>
      <c r="AD275" s="251"/>
      <c r="AE275" s="461"/>
      <c r="AF275" s="455"/>
      <c r="AG275" s="461"/>
      <c r="AH275" s="461"/>
      <c r="AI275" s="461"/>
      <c r="AJ275" s="211"/>
      <c r="AK275" s="86"/>
      <c r="AL275" s="84"/>
      <c r="AM275" s="250"/>
      <c r="AN275" s="497"/>
      <c r="AO275" s="211"/>
      <c r="AP275" s="183"/>
      <c r="AQ275" s="84"/>
      <c r="AR275" s="250"/>
      <c r="AS275" s="497"/>
      <c r="AT275" s="250"/>
      <c r="AU275" s="497"/>
      <c r="AV275" s="251"/>
      <c r="AW275" s="250"/>
      <c r="AX275" s="498"/>
      <c r="AY275" s="465"/>
      <c r="AZ275" s="466"/>
      <c r="BA275" s="466"/>
      <c r="BB275" s="466"/>
      <c r="BC275" s="466"/>
    </row>
    <row r="276" spans="1:55">
      <c r="A276" s="724"/>
      <c r="B276" s="730"/>
      <c r="C276" s="730"/>
      <c r="D276" s="730"/>
      <c r="E276" s="730"/>
      <c r="F276" s="730"/>
      <c r="G276" s="730"/>
      <c r="H276" s="730"/>
      <c r="I276" s="730"/>
      <c r="J276" s="730"/>
      <c r="K276" s="730"/>
      <c r="L276" s="730"/>
      <c r="M276" s="455"/>
      <c r="N276" s="411"/>
      <c r="O276" s="455" t="str">
        <f t="shared" si="12"/>
        <v/>
      </c>
      <c r="P276" s="456"/>
      <c r="Q276" s="456"/>
      <c r="R276" s="251" t="str">
        <f t="shared" si="13"/>
        <v/>
      </c>
      <c r="S276" s="456"/>
      <c r="T276" s="456"/>
      <c r="U276" s="456"/>
      <c r="V276" s="457" t="str">
        <f>IFERROR(IF(AND(O275="Probabilidad",O276="Probabilidad"),(X275-(+X275*R276)),IF(O276="Probabilidad",(G273-(+G273*R276)),IF(O276="Impacto",X275,""))),"")</f>
        <v/>
      </c>
      <c r="W276" s="458" t="str">
        <f t="shared" si="14"/>
        <v/>
      </c>
      <c r="X276" s="251" t="str">
        <f t="shared" si="15"/>
        <v/>
      </c>
      <c r="Y276" s="458" t="str">
        <f t="shared" si="16"/>
        <v/>
      </c>
      <c r="Z276" s="251" t="str">
        <f>IFERROR(IF(AND(O275="Impacto",O276="Impacto"),(Z275-(+Z275*R276)),IF(AND(O275="Probabilidad",O276="Impacto"),(Z274-(+Z274*R276)),IF(O276="Probabilidad",Z275,""))),"")</f>
        <v/>
      </c>
      <c r="AA276" s="458" t="str">
        <f t="shared" si="17"/>
        <v/>
      </c>
      <c r="AB276" s="730"/>
      <c r="AC276" s="87"/>
      <c r="AD276" s="251"/>
      <c r="AE276" s="461"/>
      <c r="AF276" s="455"/>
      <c r="AG276" s="461"/>
      <c r="AH276" s="461"/>
      <c r="AI276" s="461"/>
      <c r="AJ276" s="211"/>
      <c r="AK276" s="86"/>
      <c r="AL276" s="84"/>
      <c r="AM276" s="250"/>
      <c r="AN276" s="497"/>
      <c r="AO276" s="211"/>
      <c r="AP276" s="183"/>
      <c r="AQ276" s="84"/>
      <c r="AR276" s="250"/>
      <c r="AS276" s="497"/>
      <c r="AT276" s="250"/>
      <c r="AU276" s="497"/>
      <c r="AV276" s="251"/>
      <c r="AW276" s="250"/>
      <c r="AX276" s="498"/>
      <c r="AY276" s="465"/>
      <c r="AZ276" s="466"/>
      <c r="BA276" s="466"/>
      <c r="BB276" s="466"/>
      <c r="BC276" s="466"/>
    </row>
    <row r="277" spans="1:55">
      <c r="A277" s="724"/>
      <c r="B277" s="730"/>
      <c r="C277" s="730"/>
      <c r="D277" s="730"/>
      <c r="E277" s="730"/>
      <c r="F277" s="730"/>
      <c r="G277" s="730"/>
      <c r="H277" s="730"/>
      <c r="I277" s="730"/>
      <c r="J277" s="730"/>
      <c r="K277" s="730"/>
      <c r="L277" s="730"/>
      <c r="M277" s="455"/>
      <c r="N277" s="411"/>
      <c r="O277" s="455" t="str">
        <f t="shared" si="12"/>
        <v/>
      </c>
      <c r="P277" s="456"/>
      <c r="Q277" s="456"/>
      <c r="R277" s="251" t="str">
        <f t="shared" si="13"/>
        <v/>
      </c>
      <c r="S277" s="456"/>
      <c r="T277" s="456"/>
      <c r="U277" s="456"/>
      <c r="V277" s="457" t="str">
        <f>IFERROR(IF(AND(O276="Probabilidad",O277="Probabilidad"),(X276-(+X276*R277)),IF(O277="Probabilidad",(G273-(+G273*R277)),IF(O277="Impacto",X276,""))),"")</f>
        <v/>
      </c>
      <c r="W277" s="458" t="str">
        <f t="shared" si="14"/>
        <v/>
      </c>
      <c r="X277" s="251" t="str">
        <f t="shared" si="15"/>
        <v/>
      </c>
      <c r="Y277" s="458" t="str">
        <f t="shared" si="16"/>
        <v/>
      </c>
      <c r="Z277" s="251" t="str">
        <f>IFERROR(IF(AND(O276="Impacto",O277="Impacto"),(Z276-(+Z276*R277)),IF(AND(O276="Probabilidad",O277="Impacto"),(Z275-(+Z275*R277)),IF(O277="Probabilidad",Z276,""))),"")</f>
        <v/>
      </c>
      <c r="AA277" s="458" t="str">
        <f t="shared" si="17"/>
        <v/>
      </c>
      <c r="AB277" s="730"/>
      <c r="AC277" s="87"/>
      <c r="AD277" s="251"/>
      <c r="AE277" s="461"/>
      <c r="AF277" s="455"/>
      <c r="AG277" s="461"/>
      <c r="AH277" s="461"/>
      <c r="AI277" s="461"/>
      <c r="AJ277" s="211"/>
      <c r="AK277" s="86"/>
      <c r="AL277" s="84"/>
      <c r="AM277" s="250"/>
      <c r="AN277" s="497"/>
      <c r="AO277" s="211"/>
      <c r="AP277" s="183"/>
      <c r="AQ277" s="84"/>
      <c r="AR277" s="250"/>
      <c r="AS277" s="497"/>
      <c r="AT277" s="250"/>
      <c r="AU277" s="497"/>
      <c r="AV277" s="251"/>
      <c r="AW277" s="250"/>
      <c r="AX277" s="498"/>
      <c r="AY277" s="465"/>
      <c r="AZ277" s="466"/>
      <c r="BA277" s="466"/>
      <c r="BB277" s="466"/>
      <c r="BC277" s="466"/>
    </row>
    <row r="278" spans="1:55" ht="13.5" thickBot="1">
      <c r="A278" s="725"/>
      <c r="B278" s="731"/>
      <c r="C278" s="731"/>
      <c r="D278" s="731"/>
      <c r="E278" s="731"/>
      <c r="F278" s="731"/>
      <c r="G278" s="731"/>
      <c r="H278" s="731"/>
      <c r="I278" s="731"/>
      <c r="J278" s="731"/>
      <c r="K278" s="731"/>
      <c r="L278" s="731"/>
      <c r="M278" s="467"/>
      <c r="N278" s="468"/>
      <c r="O278" s="467" t="str">
        <f t="shared" si="12"/>
        <v/>
      </c>
      <c r="P278" s="469"/>
      <c r="Q278" s="469"/>
      <c r="R278" s="470" t="str">
        <f t="shared" si="13"/>
        <v/>
      </c>
      <c r="S278" s="469"/>
      <c r="T278" s="469"/>
      <c r="U278" s="469"/>
      <c r="V278" s="471" t="str">
        <f>IFERROR(IF(AND(O277="Probabilidad",O278="Probabilidad"),(X277-(+X277*R278)),IF(O278="Probabilidad",(G273-(+G273*R278)),IF(O278="Impacto",X277,""))),"")</f>
        <v/>
      </c>
      <c r="W278" s="472" t="str">
        <f t="shared" si="14"/>
        <v/>
      </c>
      <c r="X278" s="470" t="str">
        <f t="shared" si="15"/>
        <v/>
      </c>
      <c r="Y278" s="472" t="str">
        <f t="shared" si="16"/>
        <v/>
      </c>
      <c r="Z278" s="470" t="str">
        <f>IFERROR(IF(AND(O277="Impacto",O278="Impacto"),(Z277-(+Z277*R278)),IF(AND(O277="Probabilidad",O278="Impacto"),(Z276-(+Z276*R278)),IF(O278="Probabilidad",Z277,""))),"")</f>
        <v/>
      </c>
      <c r="AA278" s="472" t="str">
        <f t="shared" si="17"/>
        <v/>
      </c>
      <c r="AB278" s="731"/>
      <c r="AC278" s="321"/>
      <c r="AD278" s="470"/>
      <c r="AE278" s="475"/>
      <c r="AF278" s="467"/>
      <c r="AG278" s="475"/>
      <c r="AH278" s="475"/>
      <c r="AI278" s="475"/>
      <c r="AJ278" s="286"/>
      <c r="AK278" s="287"/>
      <c r="AL278" s="288"/>
      <c r="AM278" s="499"/>
      <c r="AN278" s="500"/>
      <c r="AO278" s="286"/>
      <c r="AP278" s="320"/>
      <c r="AQ278" s="288"/>
      <c r="AR278" s="499"/>
      <c r="AS278" s="500"/>
      <c r="AT278" s="499"/>
      <c r="AU278" s="500"/>
      <c r="AV278" s="470"/>
      <c r="AW278" s="499"/>
      <c r="AX278" s="501"/>
      <c r="AY278" s="465"/>
      <c r="AZ278" s="466"/>
      <c r="BA278" s="466"/>
      <c r="BB278" s="466"/>
      <c r="BC278" s="466"/>
    </row>
    <row r="279" spans="1:55" ht="178.5">
      <c r="A279" s="720">
        <v>34</v>
      </c>
      <c r="B279" s="734" t="s">
        <v>13</v>
      </c>
      <c r="C279" s="744" t="s">
        <v>1811</v>
      </c>
      <c r="D279" s="744" t="s">
        <v>892</v>
      </c>
      <c r="E279" s="735">
        <v>2000</v>
      </c>
      <c r="F279" s="737" t="str">
        <f>IF(E279&lt;=0,"",IF(E279&lt;=2,"Muy Baja",IF(E279&lt;=24,"Baja",IF(E279&lt;=500,"Media",IF(E279&lt;=5000,"Alta","Muy Alta")))))</f>
        <v>Alta</v>
      </c>
      <c r="G279" s="739">
        <f>IF(F279="","",IF(F279="Muy Baja",0.2,IF(F279="Baja",0.4,IF(F279="Media",0.6,IF(F279="Alta",0.8,IF(F279="Muy Alta",1,))))))</f>
        <v>0.8</v>
      </c>
      <c r="H279" s="739" t="s">
        <v>77</v>
      </c>
      <c r="I279" s="739" t="str">
        <f>IF(NOT(ISERROR(MATCH(H279,#REF!,0))),#REF!&amp;"Por favor no seleccionar los criterios de impacto(Afectación Económica o presupuestal y Pérdida Reputacional)",H279)</f>
        <v xml:space="preserve">     El riesgo afecta la imagen de la entidad con algunos usuarios de relevancia frente al logro de los objetivos</v>
      </c>
      <c r="J279" s="737" t="str">
        <f>IF(OR(H279='[1]Tabla Impacto'!$C$11,H279='[1]Tabla Impacto'!$D$11),"Leve",IF(OR(H279='[1]Tabla Impacto'!$C$12,H279='[1]Tabla Impacto'!$D$12),"Menor",IF(OR(H279='[1]Tabla Impacto'!$C$13,H279='[1]Tabla Impacto'!$D$13),"Moderado",IF(OR(H279='[1]Tabla Impacto'!$C$14,H279='[1]Tabla Impacto'!$D$14),"Mayor",IF(OR(H279='[1]Tabla Impacto'!$C$15,H279='[1]Tabla Impacto'!$D$15),"Catastrófico","")))))</f>
        <v>Moderado</v>
      </c>
      <c r="K279" s="739">
        <f>IF(J279="","",IF(J279="Leve",0.2,IF(J279="Menor",0.4,IF(J279="Moderado",0.6,IF(J279="Mayor",0.8,IF(J279="Catastrófico",1,))))))</f>
        <v>0.6</v>
      </c>
      <c r="L279" s="737" t="str">
        <f>IF(OR(AND(F279="Muy Baja",J279="Leve"),AND(F279="Muy Baja",J279="Menor"),AND(F279="Baja",J279="Leve")),"Bajo",IF(OR(AND(F279="Muy baja",J279="Moderado"),AND(F279="Baja",J279="Menor"),AND(F279="Baja",J279="Moderado"),AND(F279="Media",J279="Leve"),AND(F279="Media",J279="Menor"),AND(F279="Media",J279="Moderado"),AND(F279="Alta",J279="Leve"),AND(F279="Alta",J279="Menor")),"Moderado",IF(OR(AND(F279="Muy Baja",J279="Mayor"),AND(F279="Baja",J279="Mayor"),AND(F279="Media",J279="Mayor"),AND(F279="Alta",J279="Moderado"),AND(F279="Alta",J279="Mayor"),AND(F279="Muy Alta",J279="Leve"),AND(F279="Muy Alta",J279="Menor"),AND(F279="Muy Alta",J279="Moderado"),AND(F279="Muy Alta",J279="Mayor")),"Alto",IF(OR(AND(F279="Muy Baja",J279="Catastrófico"),AND(F279="Baja",J279="Catastrófico"),AND(F279="Media",J279="Catastrófico"),AND(F279="Alta",J279="Catastrófico"),AND(F279="Muy Alta",J279="Catastrófico")),"Extremo",""))))</f>
        <v>Alto</v>
      </c>
      <c r="M279" s="502">
        <v>1</v>
      </c>
      <c r="N279" s="564" t="s">
        <v>1812</v>
      </c>
      <c r="O279" s="502" t="str">
        <f t="shared" si="12"/>
        <v>Probabilidad</v>
      </c>
      <c r="P279" s="505" t="s">
        <v>89</v>
      </c>
      <c r="Q279" s="505" t="s">
        <v>80</v>
      </c>
      <c r="R279" s="503" t="str">
        <f t="shared" si="13"/>
        <v>40%</v>
      </c>
      <c r="S279" s="505" t="s">
        <v>93</v>
      </c>
      <c r="T279" s="505" t="s">
        <v>82</v>
      </c>
      <c r="U279" s="505" t="s">
        <v>83</v>
      </c>
      <c r="V279" s="506">
        <f>IFERROR(IF(O279="Probabilidad",(G279-(+G279*R279)),IF(O279="Impacto",G279,"")),"")</f>
        <v>0.48</v>
      </c>
      <c r="W279" s="507" t="str">
        <f t="shared" si="14"/>
        <v>Media</v>
      </c>
      <c r="X279" s="503">
        <f t="shared" si="15"/>
        <v>0.48</v>
      </c>
      <c r="Y279" s="507" t="str">
        <f t="shared" si="16"/>
        <v>Moderado</v>
      </c>
      <c r="Z279" s="503">
        <f>IFERROR(IF(O279="Impacto",(K279-(+K279*R279)),IF(O279="Probabilidad",K279,"")),"")</f>
        <v>0.6</v>
      </c>
      <c r="AA279" s="507" t="str">
        <f t="shared" si="17"/>
        <v>Moderado</v>
      </c>
      <c r="AB279" s="742"/>
      <c r="AC279" s="564" t="s">
        <v>1813</v>
      </c>
      <c r="AD279" s="316" t="s">
        <v>1510</v>
      </c>
      <c r="AE279" s="563" t="s">
        <v>1814</v>
      </c>
      <c r="AF279" s="563" t="s">
        <v>426</v>
      </c>
      <c r="AG279" s="317">
        <v>44562</v>
      </c>
      <c r="AH279" s="317">
        <v>44895</v>
      </c>
      <c r="AI279" s="318">
        <v>2</v>
      </c>
      <c r="AJ279" s="319" t="s">
        <v>5</v>
      </c>
      <c r="AK279" s="319" t="s">
        <v>5</v>
      </c>
      <c r="AL279" s="319" t="s">
        <v>5</v>
      </c>
      <c r="AM279" s="319" t="s">
        <v>5</v>
      </c>
      <c r="AN279" s="319" t="s">
        <v>5</v>
      </c>
      <c r="AO279" s="319" t="s">
        <v>5</v>
      </c>
      <c r="AP279" s="417" t="s">
        <v>5</v>
      </c>
      <c r="AQ279" s="319" t="s">
        <v>5</v>
      </c>
      <c r="AR279" s="319" t="s">
        <v>5</v>
      </c>
      <c r="AS279" s="319" t="s">
        <v>5</v>
      </c>
      <c r="AT279" s="197" t="s">
        <v>3094</v>
      </c>
      <c r="AU279" s="674" t="s">
        <v>3095</v>
      </c>
      <c r="AV279" s="300" t="s">
        <v>3096</v>
      </c>
      <c r="AW279" s="299"/>
      <c r="AX279" s="512"/>
      <c r="AY279" s="465"/>
      <c r="AZ279" s="465"/>
      <c r="BA279" s="466"/>
      <c r="BB279" s="466"/>
      <c r="BC279" s="466"/>
    </row>
    <row r="280" spans="1:55" ht="114.75">
      <c r="A280" s="721"/>
      <c r="B280" s="727"/>
      <c r="C280" s="727"/>
      <c r="D280" s="727"/>
      <c r="E280" s="730"/>
      <c r="F280" s="730"/>
      <c r="G280" s="730"/>
      <c r="H280" s="730"/>
      <c r="I280" s="730"/>
      <c r="J280" s="730"/>
      <c r="K280" s="730"/>
      <c r="L280" s="730"/>
      <c r="M280" s="455">
        <v>2</v>
      </c>
      <c r="N280" s="183" t="s">
        <v>1815</v>
      </c>
      <c r="O280" s="455" t="str">
        <f t="shared" si="12"/>
        <v>Probabilidad</v>
      </c>
      <c r="P280" s="456" t="s">
        <v>79</v>
      </c>
      <c r="Q280" s="456" t="s">
        <v>80</v>
      </c>
      <c r="R280" s="251" t="str">
        <f t="shared" si="13"/>
        <v>30%</v>
      </c>
      <c r="S280" s="456" t="s">
        <v>93</v>
      </c>
      <c r="T280" s="456" t="s">
        <v>82</v>
      </c>
      <c r="U280" s="456" t="s">
        <v>83</v>
      </c>
      <c r="V280" s="457">
        <f>IFERROR(IF(AND(O279="Probabilidad",O280="Probabilidad"),(X279-(+X279*R280)),IF(O280="Probabilidad",(G279-(+G279*R280)),IF(O280="Impacto",X279,""))),"")</f>
        <v>0.33599999999999997</v>
      </c>
      <c r="W280" s="458" t="str">
        <f t="shared" si="14"/>
        <v>Baja</v>
      </c>
      <c r="X280" s="251">
        <f t="shared" si="15"/>
        <v>0.33599999999999997</v>
      </c>
      <c r="Y280" s="458" t="str">
        <f t="shared" si="16"/>
        <v>Moderado</v>
      </c>
      <c r="Z280" s="251">
        <f>IFERROR(IF(AND(O279="Impacto",O280="Impacto"),(Z279-(+Z279*R280)),IF(O280="Impacto",(#REF!-(+#REF!*R280)),IF(O280="Probabilidad",Z279,""))),"")</f>
        <v>0.6</v>
      </c>
      <c r="AA280" s="458" t="str">
        <f t="shared" si="17"/>
        <v>Moderado</v>
      </c>
      <c r="AB280" s="730"/>
      <c r="AC280" s="183" t="s">
        <v>2573</v>
      </c>
      <c r="AD280" s="260" t="s">
        <v>1882</v>
      </c>
      <c r="AE280" s="261" t="s">
        <v>1883</v>
      </c>
      <c r="AF280" s="261" t="s">
        <v>1884</v>
      </c>
      <c r="AG280" s="262" t="s">
        <v>1885</v>
      </c>
      <c r="AH280" s="263" t="s">
        <v>1816</v>
      </c>
      <c r="AI280" s="84">
        <v>1</v>
      </c>
      <c r="AJ280" s="208" t="s">
        <v>5</v>
      </c>
      <c r="AK280" s="208" t="s">
        <v>5</v>
      </c>
      <c r="AL280" s="208" t="s">
        <v>5</v>
      </c>
      <c r="AM280" s="208" t="s">
        <v>5</v>
      </c>
      <c r="AN280" s="208" t="s">
        <v>5</v>
      </c>
      <c r="AO280" s="208" t="s">
        <v>5</v>
      </c>
      <c r="AP280" s="418" t="s">
        <v>5</v>
      </c>
      <c r="AQ280" s="208" t="s">
        <v>5</v>
      </c>
      <c r="AR280" s="208" t="s">
        <v>5</v>
      </c>
      <c r="AS280" s="208" t="s">
        <v>5</v>
      </c>
      <c r="AT280" s="197" t="s">
        <v>3094</v>
      </c>
      <c r="AU280" s="341" t="s">
        <v>3097</v>
      </c>
      <c r="AV280" s="251" t="s">
        <v>3096</v>
      </c>
      <c r="AW280" s="250"/>
      <c r="AX280" s="498"/>
      <c r="AY280" s="465"/>
      <c r="AZ280" s="466"/>
      <c r="BA280" s="466"/>
      <c r="BB280" s="466"/>
      <c r="BC280" s="466"/>
    </row>
    <row r="281" spans="1:55" ht="76.5">
      <c r="A281" s="721"/>
      <c r="B281" s="727"/>
      <c r="C281" s="727"/>
      <c r="D281" s="727"/>
      <c r="E281" s="730"/>
      <c r="F281" s="730"/>
      <c r="G281" s="730"/>
      <c r="H281" s="730"/>
      <c r="I281" s="730"/>
      <c r="J281" s="730"/>
      <c r="K281" s="730"/>
      <c r="L281" s="730"/>
      <c r="M281" s="455">
        <v>3</v>
      </c>
      <c r="N281" s="183" t="s">
        <v>1817</v>
      </c>
      <c r="O281" s="455" t="str">
        <f t="shared" si="12"/>
        <v>Impacto</v>
      </c>
      <c r="P281" s="456" t="s">
        <v>92</v>
      </c>
      <c r="Q281" s="456" t="s">
        <v>80</v>
      </c>
      <c r="R281" s="251" t="str">
        <f t="shared" si="13"/>
        <v>25%</v>
      </c>
      <c r="S281" s="456" t="s">
        <v>93</v>
      </c>
      <c r="T281" s="456" t="s">
        <v>82</v>
      </c>
      <c r="U281" s="456" t="s">
        <v>83</v>
      </c>
      <c r="V281" s="457">
        <f>IFERROR(IF(AND(O280="Probabilidad",O281="Probabilidad"),(X280-(+X280*R281)),IF(O281="Probabilidad",(G279-(+G279*R281)),IF(O281="Impacto",X280,""))),"")</f>
        <v>0.33599999999999997</v>
      </c>
      <c r="W281" s="458" t="str">
        <f t="shared" si="14"/>
        <v>Baja</v>
      </c>
      <c r="X281" s="251">
        <f t="shared" si="15"/>
        <v>0.33599999999999997</v>
      </c>
      <c r="Y281" s="458" t="str">
        <f t="shared" si="16"/>
        <v>Moderado</v>
      </c>
      <c r="Z281" s="251">
        <f>IFERROR(IF(AND(O280="Impacto",O281="Impacto"),(Z280-(+Z280*R281)),IF(AND(O280="Probabilidad",O281="Impacto"),(Z279-(+Z279*R281)),IF(O281="Probabilidad",Z280,""))),"")</f>
        <v>0.44999999999999996</v>
      </c>
      <c r="AA281" s="458" t="str">
        <f t="shared" si="17"/>
        <v>Moderado</v>
      </c>
      <c r="AB281" s="730"/>
      <c r="AC281" s="87"/>
      <c r="AD281" s="84"/>
      <c r="AE281" s="163"/>
      <c r="AF281" s="87"/>
      <c r="AG281" s="163"/>
      <c r="AH281" s="163"/>
      <c r="AI281" s="163"/>
      <c r="AJ281" s="211"/>
      <c r="AK281" s="86"/>
      <c r="AL281" s="84"/>
      <c r="AM281" s="250"/>
      <c r="AN281" s="497"/>
      <c r="AO281" s="211"/>
      <c r="AP281" s="183"/>
      <c r="AQ281" s="84"/>
      <c r="AR281" s="250"/>
      <c r="AS281" s="497"/>
      <c r="AT281" s="211"/>
      <c r="AU281" s="497"/>
      <c r="AV281" s="251"/>
      <c r="AW281" s="250"/>
      <c r="AX281" s="498"/>
      <c r="AY281" s="465"/>
      <c r="AZ281" s="466"/>
      <c r="BA281" s="466"/>
      <c r="BB281" s="466"/>
      <c r="BC281" s="466"/>
    </row>
    <row r="282" spans="1:55">
      <c r="A282" s="721"/>
      <c r="B282" s="727"/>
      <c r="C282" s="727"/>
      <c r="D282" s="727"/>
      <c r="E282" s="730"/>
      <c r="F282" s="730"/>
      <c r="G282" s="730"/>
      <c r="H282" s="730"/>
      <c r="I282" s="730"/>
      <c r="J282" s="730"/>
      <c r="K282" s="730"/>
      <c r="L282" s="730"/>
      <c r="M282" s="455"/>
      <c r="N282" s="183"/>
      <c r="O282" s="455" t="str">
        <f t="shared" si="12"/>
        <v/>
      </c>
      <c r="P282" s="456"/>
      <c r="Q282" s="456"/>
      <c r="R282" s="251" t="str">
        <f t="shared" si="13"/>
        <v/>
      </c>
      <c r="S282" s="456"/>
      <c r="T282" s="456"/>
      <c r="U282" s="456"/>
      <c r="V282" s="457" t="str">
        <f>IFERROR(IF(AND(O281="Probabilidad",O282="Probabilidad"),(X281-(+X281*R282)),IF(O282="Probabilidad",(G279-(+G279*R282)),IF(O282="Impacto",X281,""))),"")</f>
        <v/>
      </c>
      <c r="W282" s="458" t="str">
        <f t="shared" si="14"/>
        <v/>
      </c>
      <c r="X282" s="251" t="str">
        <f t="shared" si="15"/>
        <v/>
      </c>
      <c r="Y282" s="458" t="str">
        <f t="shared" si="16"/>
        <v/>
      </c>
      <c r="Z282" s="251" t="str">
        <f>IFERROR(IF(AND(O281="Impacto",O282="Impacto"),(Z281-(+Z281*R282)),IF(AND(O281="Probabilidad",O282="Impacto"),(Z280-(+Z280*R282)),IF(O282="Probabilidad",Z281,""))),"")</f>
        <v/>
      </c>
      <c r="AA282" s="458" t="str">
        <f t="shared" si="17"/>
        <v/>
      </c>
      <c r="AB282" s="730"/>
      <c r="AC282" s="87"/>
      <c r="AD282" s="84"/>
      <c r="AE282" s="163"/>
      <c r="AF282" s="87"/>
      <c r="AG282" s="163"/>
      <c r="AH282" s="163"/>
      <c r="AI282" s="163"/>
      <c r="AJ282" s="211"/>
      <c r="AK282" s="86"/>
      <c r="AL282" s="84"/>
      <c r="AM282" s="250"/>
      <c r="AN282" s="497"/>
      <c r="AO282" s="211"/>
      <c r="AP282" s="183"/>
      <c r="AQ282" s="84"/>
      <c r="AR282" s="250"/>
      <c r="AS282" s="497"/>
      <c r="AT282" s="211"/>
      <c r="AU282" s="497"/>
      <c r="AV282" s="251"/>
      <c r="AW282" s="250"/>
      <c r="AX282" s="498"/>
      <c r="AY282" s="465"/>
      <c r="AZ282" s="466"/>
      <c r="BA282" s="466"/>
      <c r="BB282" s="466"/>
      <c r="BC282" s="466"/>
    </row>
    <row r="283" spans="1:55">
      <c r="A283" s="721"/>
      <c r="B283" s="727"/>
      <c r="C283" s="727"/>
      <c r="D283" s="727"/>
      <c r="E283" s="730"/>
      <c r="F283" s="730"/>
      <c r="G283" s="730"/>
      <c r="H283" s="730"/>
      <c r="I283" s="730"/>
      <c r="J283" s="730"/>
      <c r="K283" s="730"/>
      <c r="L283" s="730"/>
      <c r="M283" s="455"/>
      <c r="N283" s="183"/>
      <c r="O283" s="455" t="str">
        <f t="shared" si="12"/>
        <v/>
      </c>
      <c r="P283" s="456"/>
      <c r="Q283" s="456"/>
      <c r="R283" s="251" t="str">
        <f t="shared" si="13"/>
        <v/>
      </c>
      <c r="S283" s="456"/>
      <c r="T283" s="456"/>
      <c r="U283" s="456"/>
      <c r="V283" s="457" t="str">
        <f>IFERROR(IF(AND(O282="Probabilidad",O283="Probabilidad"),(X282-(+X282*R283)),IF(O283="Probabilidad",(G279-(+G279*R283)),IF(O283="Impacto",X282,""))),"")</f>
        <v/>
      </c>
      <c r="W283" s="458" t="str">
        <f t="shared" si="14"/>
        <v/>
      </c>
      <c r="X283" s="251" t="str">
        <f t="shared" si="15"/>
        <v/>
      </c>
      <c r="Y283" s="458" t="str">
        <f t="shared" si="16"/>
        <v/>
      </c>
      <c r="Z283" s="251" t="str">
        <f>IFERROR(IF(AND(O282="Impacto",O283="Impacto"),(Z282-(+Z282*R283)),IF(AND(O282="Probabilidad",O283="Impacto"),(Z281-(+Z281*R283)),IF(O283="Probabilidad",Z282,""))),"")</f>
        <v/>
      </c>
      <c r="AA283" s="458" t="str">
        <f t="shared" si="17"/>
        <v/>
      </c>
      <c r="AB283" s="730"/>
      <c r="AC283" s="87"/>
      <c r="AD283" s="84"/>
      <c r="AE283" s="163"/>
      <c r="AF283" s="87"/>
      <c r="AG283" s="163"/>
      <c r="AH283" s="163"/>
      <c r="AI283" s="163"/>
      <c r="AJ283" s="211"/>
      <c r="AK283" s="86"/>
      <c r="AL283" s="84"/>
      <c r="AM283" s="250"/>
      <c r="AN283" s="497"/>
      <c r="AO283" s="211"/>
      <c r="AP283" s="183"/>
      <c r="AQ283" s="84"/>
      <c r="AR283" s="250"/>
      <c r="AS283" s="497"/>
      <c r="AT283" s="211"/>
      <c r="AU283" s="497"/>
      <c r="AV283" s="251"/>
      <c r="AW283" s="250"/>
      <c r="AX283" s="498"/>
      <c r="AY283" s="465"/>
      <c r="AZ283" s="466"/>
      <c r="BA283" s="466"/>
      <c r="BB283" s="466"/>
      <c r="BC283" s="466"/>
    </row>
    <row r="284" spans="1:55" ht="13.5" thickBot="1">
      <c r="A284" s="722"/>
      <c r="B284" s="728"/>
      <c r="C284" s="728"/>
      <c r="D284" s="728"/>
      <c r="E284" s="731"/>
      <c r="F284" s="731"/>
      <c r="G284" s="731"/>
      <c r="H284" s="731"/>
      <c r="I284" s="731"/>
      <c r="J284" s="731"/>
      <c r="K284" s="731"/>
      <c r="L284" s="731"/>
      <c r="M284" s="467"/>
      <c r="N284" s="320"/>
      <c r="O284" s="467" t="str">
        <f t="shared" si="12"/>
        <v/>
      </c>
      <c r="P284" s="469"/>
      <c r="Q284" s="469"/>
      <c r="R284" s="470" t="str">
        <f t="shared" si="13"/>
        <v/>
      </c>
      <c r="S284" s="469"/>
      <c r="T284" s="469"/>
      <c r="U284" s="469"/>
      <c r="V284" s="471" t="str">
        <f>IFERROR(IF(AND(O283="Probabilidad",O284="Probabilidad"),(X283-(+X283*R284)),IF(O284="Probabilidad",(G279-(+G279*R284)),IF(O284="Impacto",X283,""))),"")</f>
        <v/>
      </c>
      <c r="W284" s="472" t="str">
        <f t="shared" si="14"/>
        <v/>
      </c>
      <c r="X284" s="470" t="str">
        <f t="shared" si="15"/>
        <v/>
      </c>
      <c r="Y284" s="472" t="str">
        <f t="shared" si="16"/>
        <v/>
      </c>
      <c r="Z284" s="470" t="str">
        <f>IFERROR(IF(AND(O283="Impacto",O284="Impacto"),(Z283-(+Z283*R284)),IF(AND(O283="Probabilidad",O284="Impacto"),(Z282-(+Z282*R284)),IF(O284="Probabilidad",Z283,""))),"")</f>
        <v/>
      </c>
      <c r="AA284" s="472" t="str">
        <f t="shared" si="17"/>
        <v/>
      </c>
      <c r="AB284" s="731"/>
      <c r="AC284" s="321"/>
      <c r="AD284" s="288"/>
      <c r="AE284" s="322"/>
      <c r="AF284" s="321"/>
      <c r="AG284" s="322"/>
      <c r="AH284" s="322"/>
      <c r="AI284" s="322"/>
      <c r="AJ284" s="286"/>
      <c r="AK284" s="287"/>
      <c r="AL284" s="288"/>
      <c r="AM284" s="499"/>
      <c r="AN284" s="500"/>
      <c r="AO284" s="286"/>
      <c r="AP284" s="320"/>
      <c r="AQ284" s="288"/>
      <c r="AR284" s="499"/>
      <c r="AS284" s="500"/>
      <c r="AT284" s="286"/>
      <c r="AU284" s="500"/>
      <c r="AV284" s="470"/>
      <c r="AW284" s="499"/>
      <c r="AX284" s="501"/>
      <c r="AY284" s="465"/>
      <c r="AZ284" s="466"/>
      <c r="BA284" s="466"/>
      <c r="BB284" s="466"/>
      <c r="BC284" s="466"/>
    </row>
    <row r="285" spans="1:55" ht="204">
      <c r="A285" s="732">
        <v>35</v>
      </c>
      <c r="B285" s="726" t="s">
        <v>17</v>
      </c>
      <c r="C285" s="743" t="s">
        <v>1831</v>
      </c>
      <c r="D285" s="745" t="s">
        <v>76</v>
      </c>
      <c r="E285" s="729">
        <v>300</v>
      </c>
      <c r="F285" s="736" t="str">
        <f>IF(E285&lt;=0,"",IF(E285&lt;=2,"Muy Baja",IF(E285&lt;=24,"Baja",IF(E285&lt;=500,"Media",IF(E285&lt;=5000,"Alta","Muy Alta")))))</f>
        <v>Media</v>
      </c>
      <c r="G285" s="733">
        <f>IF(F285="","",IF(F285="Muy Baja",0.2,IF(F285="Baja",0.4,IF(F285="Media",0.6,IF(F285="Alta",0.8,IF(F285="Muy Alta",1,))))))</f>
        <v>0.6</v>
      </c>
      <c r="H285" s="729" t="s">
        <v>77</v>
      </c>
      <c r="I285" s="733" t="s">
        <v>77</v>
      </c>
      <c r="J285" s="736" t="str">
        <f>IF(OR(H285='[2]Tabla Impacto'!$C$11,H285='[2]Tabla Impacto'!$D$11),"Leve",IF(OR(H285='[2]Tabla Impacto'!$C$12,H285='[2]Tabla Impacto'!$D$12),"Menor",IF(OR(H285='[2]Tabla Impacto'!$C$13,H285='[2]Tabla Impacto'!$D$13),"Moderado",IF(OR(H285='[2]Tabla Impacto'!$C$14,H285='[2]Tabla Impacto'!$D$14),"Mayor",IF(OR(H285='[2]Tabla Impacto'!$C$15,H285='[2]Tabla Impacto'!$D$15),"Catastrófico","")))))</f>
        <v>Moderado</v>
      </c>
      <c r="K285" s="733">
        <f>IF(J285="","",IF(J285="Leve",0.2,IF(J285="Menor",0.4,IF(J285="Moderado",0.6,IF(J285="Mayor",0.8,IF(J285="Catastrófico",1,))))))</f>
        <v>0.6</v>
      </c>
      <c r="L285" s="736" t="str">
        <f>IF(OR(AND(F285="Muy Baja",J285="Leve"),AND(F285="Muy Baja",J285="Menor"),AND(F285="Baja",J285="Leve")),"Bajo",IF(OR(AND(F285="Muy baja",J285="Moderado"),AND(F285="Baja",J285="Menor"),AND(F285="Baja",J285="Moderado"),AND(F285="Media",J285="Leve"),AND(F285="Media",J285="Menor"),AND(F285="Media",J285="Moderado"),AND(F285="Alta",J285="Leve"),AND(F285="Alta",J285="Menor")),"Moderado",IF(OR(AND(F285="Muy Baja",J285="Mayor"),AND(F285="Baja",J285="Mayor"),AND(F285="Media",J285="Mayor"),AND(F285="Alta",J285="Moderado"),AND(F285="Alta",J285="Mayor"),AND(F285="Muy Alta",J285="Leve"),AND(F285="Muy Alta",J285="Menor"),AND(F285="Muy Alta",J285="Moderado"),AND(F285="Muy Alta",J285="Mayor")),"Alto",IF(OR(AND(F285="Muy Baja",J285="Catastrófico"),AND(F285="Baja",J285="Catastrófico"),AND(F285="Media",J285="Catastrófico"),AND(F285="Alta",J285="Catastrófico"),AND(F285="Muy Alta",J285="Catastrófico")),"Extremo",""))))</f>
        <v>Moderado</v>
      </c>
      <c r="M285" s="442" t="s">
        <v>1832</v>
      </c>
      <c r="N285" s="289" t="s">
        <v>1833</v>
      </c>
      <c r="O285" s="442" t="str">
        <f t="shared" si="12"/>
        <v>Probabilidad</v>
      </c>
      <c r="P285" s="445" t="s">
        <v>89</v>
      </c>
      <c r="Q285" s="445" t="s">
        <v>80</v>
      </c>
      <c r="R285" s="443" t="str">
        <f t="shared" si="13"/>
        <v>40%</v>
      </c>
      <c r="S285" s="445" t="s">
        <v>81</v>
      </c>
      <c r="T285" s="445" t="s">
        <v>82</v>
      </c>
      <c r="U285" s="445" t="s">
        <v>83</v>
      </c>
      <c r="V285" s="446">
        <f>IFERROR(IF(O285="Probabilidad",(G285-(+G285*R285)),IF(O285="Impacto",G285,"")),"")</f>
        <v>0.36</v>
      </c>
      <c r="W285" s="447" t="str">
        <f t="shared" si="14"/>
        <v>Baja</v>
      </c>
      <c r="X285" s="443">
        <f t="shared" si="15"/>
        <v>0.36</v>
      </c>
      <c r="Y285" s="447" t="str">
        <f t="shared" si="16"/>
        <v>Moderado</v>
      </c>
      <c r="Z285" s="443">
        <f>IFERROR(IF(O285="Impacto",(K285-(+K285*R285)),IF(O285="Probabilidad",K285,"")),"")</f>
        <v>0.6</v>
      </c>
      <c r="AA285" s="447" t="str">
        <f t="shared" si="17"/>
        <v>Moderado</v>
      </c>
      <c r="AB285" s="740" t="s">
        <v>84</v>
      </c>
      <c r="AC285" s="289" t="s">
        <v>1834</v>
      </c>
      <c r="AD285" s="290">
        <v>1</v>
      </c>
      <c r="AE285" s="566" t="s">
        <v>1835</v>
      </c>
      <c r="AF285" s="566" t="s">
        <v>1836</v>
      </c>
      <c r="AG285" s="315">
        <v>44848</v>
      </c>
      <c r="AH285" s="315">
        <v>44895</v>
      </c>
      <c r="AI285" s="290">
        <v>1</v>
      </c>
      <c r="AJ285" s="264" t="s">
        <v>5</v>
      </c>
      <c r="AK285" s="264" t="s">
        <v>5</v>
      </c>
      <c r="AL285" s="264" t="s">
        <v>5</v>
      </c>
      <c r="AM285" s="264" t="s">
        <v>5</v>
      </c>
      <c r="AN285" s="264" t="s">
        <v>5</v>
      </c>
      <c r="AO285" s="264" t="s">
        <v>5</v>
      </c>
      <c r="AP285" s="419" t="s">
        <v>5</v>
      </c>
      <c r="AQ285" s="264" t="s">
        <v>5</v>
      </c>
      <c r="AR285" s="264" t="s">
        <v>5</v>
      </c>
      <c r="AS285" s="264" t="s">
        <v>5</v>
      </c>
      <c r="AT285" s="516" t="s">
        <v>3152</v>
      </c>
      <c r="AU285" s="598" t="s">
        <v>3153</v>
      </c>
      <c r="AV285" s="443" t="s">
        <v>3154</v>
      </c>
      <c r="AW285" s="267"/>
      <c r="AX285" s="452"/>
      <c r="AY285" s="465"/>
      <c r="AZ285" s="465"/>
      <c r="BA285" s="466"/>
      <c r="BB285" s="466"/>
      <c r="BC285" s="466"/>
    </row>
    <row r="286" spans="1:55" ht="178.5">
      <c r="A286" s="721"/>
      <c r="B286" s="727"/>
      <c r="C286" s="727"/>
      <c r="D286" s="727"/>
      <c r="E286" s="730"/>
      <c r="F286" s="730"/>
      <c r="G286" s="730"/>
      <c r="H286" s="730"/>
      <c r="I286" s="730"/>
      <c r="J286" s="730"/>
      <c r="K286" s="730"/>
      <c r="L286" s="730"/>
      <c r="M286" s="455" t="s">
        <v>1837</v>
      </c>
      <c r="N286" s="183" t="s">
        <v>1838</v>
      </c>
      <c r="O286" s="455" t="str">
        <f t="shared" si="12"/>
        <v>Probabilidad</v>
      </c>
      <c r="P286" s="456" t="s">
        <v>89</v>
      </c>
      <c r="Q286" s="456" t="s">
        <v>80</v>
      </c>
      <c r="R286" s="251" t="str">
        <f t="shared" si="13"/>
        <v>40%</v>
      </c>
      <c r="S286" s="456" t="s">
        <v>93</v>
      </c>
      <c r="T286" s="456" t="s">
        <v>82</v>
      </c>
      <c r="U286" s="456" t="s">
        <v>83</v>
      </c>
      <c r="V286" s="457">
        <f>IFERROR(IF(AND(O285="Probabilidad",O286="Probabilidad"),(X285-(+X285*R286)),IF(O286="Probabilidad",(G285-(+G285*R286)),IF(O286="Impacto",X285,""))),"")</f>
        <v>0.216</v>
      </c>
      <c r="W286" s="458" t="str">
        <f t="shared" si="14"/>
        <v>Baja</v>
      </c>
      <c r="X286" s="251">
        <f t="shared" si="15"/>
        <v>0.216</v>
      </c>
      <c r="Y286" s="458" t="str">
        <f t="shared" si="16"/>
        <v>Moderado</v>
      </c>
      <c r="Z286" s="251">
        <f>IFERROR(IF(AND(O285="Impacto",O286="Impacto"),(Z285-(+Z285*R286)),IF(O286="Impacto",($K$63-(+$K$63*R286)),IF(O286="Probabilidad",Z285,""))),"")</f>
        <v>0.6</v>
      </c>
      <c r="AA286" s="458" t="str">
        <f t="shared" si="17"/>
        <v>Moderado</v>
      </c>
      <c r="AB286" s="730"/>
      <c r="AC286" s="208" t="s">
        <v>5</v>
      </c>
      <c r="AD286" s="208" t="s">
        <v>5</v>
      </c>
      <c r="AE286" s="208" t="s">
        <v>5</v>
      </c>
      <c r="AF286" s="208" t="s">
        <v>5</v>
      </c>
      <c r="AG286" s="208" t="s">
        <v>5</v>
      </c>
      <c r="AH286" s="208" t="s">
        <v>5</v>
      </c>
      <c r="AI286" s="208" t="s">
        <v>5</v>
      </c>
      <c r="AJ286" s="208" t="s">
        <v>5</v>
      </c>
      <c r="AK286" s="208" t="s">
        <v>5</v>
      </c>
      <c r="AL286" s="208" t="s">
        <v>5</v>
      </c>
      <c r="AM286" s="208" t="s">
        <v>5</v>
      </c>
      <c r="AN286" s="208" t="s">
        <v>5</v>
      </c>
      <c r="AO286" s="208" t="s">
        <v>5</v>
      </c>
      <c r="AP286" s="418" t="s">
        <v>5</v>
      </c>
      <c r="AQ286" s="208" t="s">
        <v>5</v>
      </c>
      <c r="AR286" s="208" t="s">
        <v>5</v>
      </c>
      <c r="AS286" s="208" t="s">
        <v>5</v>
      </c>
      <c r="AT286" s="208" t="s">
        <v>5</v>
      </c>
      <c r="AU286" s="208" t="s">
        <v>5</v>
      </c>
      <c r="AV286" s="208" t="s">
        <v>5</v>
      </c>
      <c r="AW286" s="208" t="s">
        <v>5</v>
      </c>
      <c r="AX286" s="323" t="s">
        <v>5</v>
      </c>
      <c r="AY286" s="465"/>
      <c r="AZ286" s="466"/>
      <c r="BA286" s="466"/>
      <c r="BB286" s="466"/>
      <c r="BC286" s="466"/>
    </row>
    <row r="287" spans="1:55" ht="127.5">
      <c r="A287" s="721"/>
      <c r="B287" s="727"/>
      <c r="C287" s="727"/>
      <c r="D287" s="727"/>
      <c r="E287" s="730"/>
      <c r="F287" s="730"/>
      <c r="G287" s="730"/>
      <c r="H287" s="730"/>
      <c r="I287" s="730"/>
      <c r="J287" s="730"/>
      <c r="K287" s="730"/>
      <c r="L287" s="730"/>
      <c r="M287" s="455" t="s">
        <v>1839</v>
      </c>
      <c r="N287" s="183" t="s">
        <v>1840</v>
      </c>
      <c r="O287" s="455" t="str">
        <f t="shared" si="12"/>
        <v>Probabilidad</v>
      </c>
      <c r="P287" s="456" t="s">
        <v>89</v>
      </c>
      <c r="Q287" s="456" t="s">
        <v>169</v>
      </c>
      <c r="R287" s="251" t="str">
        <f t="shared" si="13"/>
        <v>50%</v>
      </c>
      <c r="S287" s="456" t="s">
        <v>81</v>
      </c>
      <c r="T287" s="456" t="s">
        <v>82</v>
      </c>
      <c r="U287" s="456" t="s">
        <v>83</v>
      </c>
      <c r="V287" s="457">
        <f>IFERROR(IF(AND(O286="Probabilidad",O287="Probabilidad"),(X286-(+X286*R287)),IF(O287="Probabilidad",(G285-(+G285*R287)),IF(O287="Impacto",X286,""))),"")</f>
        <v>0.108</v>
      </c>
      <c r="W287" s="458" t="str">
        <f t="shared" si="14"/>
        <v>Muy Baja</v>
      </c>
      <c r="X287" s="251">
        <f t="shared" si="15"/>
        <v>0.108</v>
      </c>
      <c r="Y287" s="458" t="str">
        <f t="shared" si="16"/>
        <v>Moderado</v>
      </c>
      <c r="Z287" s="251">
        <f>IFERROR(IF(AND(O286="Impacto",O287="Impacto"),(Z286-(+Z286*R287)),IF(AND(O286="Probabilidad",O287="Impacto"),(Z285-(+Z285*R287)),IF(O287="Probabilidad",Z286,""))),"")</f>
        <v>0.6</v>
      </c>
      <c r="AA287" s="458" t="str">
        <f t="shared" si="17"/>
        <v>Moderado</v>
      </c>
      <c r="AB287" s="730"/>
      <c r="AC287" s="208" t="s">
        <v>5</v>
      </c>
      <c r="AD287" s="208" t="s">
        <v>5</v>
      </c>
      <c r="AE287" s="208" t="s">
        <v>5</v>
      </c>
      <c r="AF287" s="208" t="s">
        <v>5</v>
      </c>
      <c r="AG287" s="208" t="s">
        <v>5</v>
      </c>
      <c r="AH287" s="208" t="s">
        <v>5</v>
      </c>
      <c r="AI287" s="208" t="s">
        <v>5</v>
      </c>
      <c r="AJ287" s="208" t="s">
        <v>5</v>
      </c>
      <c r="AK287" s="208" t="s">
        <v>5</v>
      </c>
      <c r="AL287" s="208" t="s">
        <v>5</v>
      </c>
      <c r="AM287" s="208" t="s">
        <v>5</v>
      </c>
      <c r="AN287" s="208" t="s">
        <v>5</v>
      </c>
      <c r="AO287" s="208" t="s">
        <v>5</v>
      </c>
      <c r="AP287" s="418" t="s">
        <v>5</v>
      </c>
      <c r="AQ287" s="208" t="s">
        <v>5</v>
      </c>
      <c r="AR287" s="208" t="s">
        <v>5</v>
      </c>
      <c r="AS287" s="208" t="s">
        <v>5</v>
      </c>
      <c r="AT287" s="208" t="s">
        <v>5</v>
      </c>
      <c r="AU287" s="208" t="s">
        <v>5</v>
      </c>
      <c r="AV287" s="208" t="s">
        <v>5</v>
      </c>
      <c r="AW287" s="208" t="s">
        <v>5</v>
      </c>
      <c r="AX287" s="323" t="s">
        <v>5</v>
      </c>
      <c r="AY287" s="465"/>
      <c r="AZ287" s="466"/>
      <c r="BA287" s="466"/>
      <c r="BB287" s="466"/>
      <c r="BC287" s="466"/>
    </row>
    <row r="288" spans="1:55">
      <c r="A288" s="721"/>
      <c r="B288" s="727"/>
      <c r="C288" s="727"/>
      <c r="D288" s="727"/>
      <c r="E288" s="730"/>
      <c r="F288" s="730"/>
      <c r="G288" s="730"/>
      <c r="H288" s="730"/>
      <c r="I288" s="730"/>
      <c r="J288" s="730"/>
      <c r="K288" s="730"/>
      <c r="L288" s="730"/>
      <c r="M288" s="455"/>
      <c r="N288" s="411"/>
      <c r="O288" s="455" t="str">
        <f t="shared" si="12"/>
        <v/>
      </c>
      <c r="P288" s="456"/>
      <c r="Q288" s="456"/>
      <c r="R288" s="251" t="str">
        <f t="shared" si="13"/>
        <v/>
      </c>
      <c r="S288" s="456"/>
      <c r="T288" s="456"/>
      <c r="U288" s="456"/>
      <c r="V288" s="457" t="str">
        <f>IFERROR(IF(AND(O287="Probabilidad",O288="Probabilidad"),(X287-(+X287*R288)),IF(O288="Probabilidad",(G285-(+G285*R288)),IF(O288="Impacto",X287,""))),"")</f>
        <v/>
      </c>
      <c r="W288" s="458" t="str">
        <f t="shared" si="14"/>
        <v/>
      </c>
      <c r="X288" s="251" t="str">
        <f t="shared" si="15"/>
        <v/>
      </c>
      <c r="Y288" s="458" t="str">
        <f t="shared" si="16"/>
        <v/>
      </c>
      <c r="Z288" s="251" t="str">
        <f>IFERROR(IF(AND(O287="Impacto",O288="Impacto"),(Z287-(+Z287*R288)),IF(AND(O287="Probabilidad",O288="Impacto"),(Z286-(+Z286*R288)),IF(O288="Probabilidad",Z287,""))),"")</f>
        <v/>
      </c>
      <c r="AA288" s="458" t="str">
        <f t="shared" si="17"/>
        <v/>
      </c>
      <c r="AB288" s="730"/>
      <c r="AC288" s="455"/>
      <c r="AD288" s="251"/>
      <c r="AE288" s="461"/>
      <c r="AF288" s="455"/>
      <c r="AG288" s="461"/>
      <c r="AH288" s="461"/>
      <c r="AI288" s="461"/>
      <c r="AJ288" s="250"/>
      <c r="AK288" s="497"/>
      <c r="AL288" s="251"/>
      <c r="AM288" s="250"/>
      <c r="AN288" s="497"/>
      <c r="AO288" s="211"/>
      <c r="AP288" s="183"/>
      <c r="AQ288" s="84"/>
      <c r="AR288" s="250"/>
      <c r="AS288" s="497"/>
      <c r="AT288" s="211"/>
      <c r="AU288" s="497"/>
      <c r="AV288" s="251"/>
      <c r="AW288" s="250"/>
      <c r="AX288" s="498"/>
      <c r="AY288" s="465"/>
      <c r="AZ288" s="466"/>
      <c r="BA288" s="466"/>
      <c r="BB288" s="466"/>
      <c r="BC288" s="466"/>
    </row>
    <row r="289" spans="1:55">
      <c r="A289" s="721"/>
      <c r="B289" s="727"/>
      <c r="C289" s="727"/>
      <c r="D289" s="727"/>
      <c r="E289" s="730"/>
      <c r="F289" s="730"/>
      <c r="G289" s="730"/>
      <c r="H289" s="730"/>
      <c r="I289" s="730"/>
      <c r="J289" s="730"/>
      <c r="K289" s="730"/>
      <c r="L289" s="730"/>
      <c r="M289" s="455"/>
      <c r="N289" s="411"/>
      <c r="O289" s="455" t="str">
        <f t="shared" si="12"/>
        <v/>
      </c>
      <c r="P289" s="456"/>
      <c r="Q289" s="456"/>
      <c r="R289" s="251" t="str">
        <f t="shared" si="13"/>
        <v/>
      </c>
      <c r="S289" s="456"/>
      <c r="T289" s="456"/>
      <c r="U289" s="456"/>
      <c r="V289" s="457" t="str">
        <f>IFERROR(IF(AND(O288="Probabilidad",O289="Probabilidad"),(X288-(+X288*R289)),IF(O289="Probabilidad",(G285-(+G285*R289)),IF(O289="Impacto",X288,""))),"")</f>
        <v/>
      </c>
      <c r="W289" s="458" t="str">
        <f t="shared" si="14"/>
        <v/>
      </c>
      <c r="X289" s="251" t="str">
        <f t="shared" si="15"/>
        <v/>
      </c>
      <c r="Y289" s="458" t="str">
        <f t="shared" si="16"/>
        <v/>
      </c>
      <c r="Z289" s="251" t="str">
        <f>IFERROR(IF(AND(O288="Impacto",O289="Impacto"),(Z288-(+Z288*R289)),IF(AND(O288="Probabilidad",O289="Impacto"),(Z287-(+Z287*R289)),IF(O289="Probabilidad",Z288,""))),"")</f>
        <v/>
      </c>
      <c r="AA289" s="458" t="str">
        <f t="shared" si="17"/>
        <v/>
      </c>
      <c r="AB289" s="730"/>
      <c r="AC289" s="455"/>
      <c r="AD289" s="251"/>
      <c r="AE289" s="461"/>
      <c r="AF289" s="455"/>
      <c r="AG289" s="461"/>
      <c r="AH289" s="461"/>
      <c r="AI289" s="461"/>
      <c r="AJ289" s="250"/>
      <c r="AK289" s="497"/>
      <c r="AL289" s="251"/>
      <c r="AM289" s="250"/>
      <c r="AN289" s="497"/>
      <c r="AO289" s="211"/>
      <c r="AP289" s="183"/>
      <c r="AQ289" s="84"/>
      <c r="AR289" s="250"/>
      <c r="AS289" s="497"/>
      <c r="AT289" s="211"/>
      <c r="AU289" s="497"/>
      <c r="AV289" s="251"/>
      <c r="AW289" s="250"/>
      <c r="AX289" s="498"/>
      <c r="AY289" s="465"/>
      <c r="AZ289" s="466"/>
      <c r="BA289" s="466"/>
      <c r="BB289" s="466"/>
      <c r="BC289" s="466"/>
    </row>
    <row r="290" spans="1:55" ht="13.5" thickBot="1">
      <c r="A290" s="722"/>
      <c r="B290" s="728"/>
      <c r="C290" s="728"/>
      <c r="D290" s="728"/>
      <c r="E290" s="731"/>
      <c r="F290" s="731"/>
      <c r="G290" s="731"/>
      <c r="H290" s="731"/>
      <c r="I290" s="731"/>
      <c r="J290" s="731"/>
      <c r="K290" s="731"/>
      <c r="L290" s="731"/>
      <c r="M290" s="467"/>
      <c r="N290" s="468"/>
      <c r="O290" s="467" t="str">
        <f t="shared" si="12"/>
        <v/>
      </c>
      <c r="P290" s="469"/>
      <c r="Q290" s="469"/>
      <c r="R290" s="470" t="str">
        <f t="shared" si="13"/>
        <v/>
      </c>
      <c r="S290" s="469"/>
      <c r="T290" s="469"/>
      <c r="U290" s="469"/>
      <c r="V290" s="471" t="str">
        <f>IFERROR(IF(AND(O289="Probabilidad",O290="Probabilidad"),(X289-(+X289*R290)),IF(O290="Probabilidad",(G285-(+G285*R290)),IF(O290="Impacto",X289,""))),"")</f>
        <v/>
      </c>
      <c r="W290" s="472" t="str">
        <f t="shared" si="14"/>
        <v/>
      </c>
      <c r="X290" s="470" t="str">
        <f t="shared" si="15"/>
        <v/>
      </c>
      <c r="Y290" s="472" t="str">
        <f t="shared" si="16"/>
        <v/>
      </c>
      <c r="Z290" s="470" t="str">
        <f>IFERROR(IF(AND(O289="Impacto",O290="Impacto"),(Z289-(+Z289*R290)),IF(AND(O289="Probabilidad",O290="Impacto"),(Z288-(+Z288*R290)),IF(O290="Probabilidad",Z289,""))),"")</f>
        <v/>
      </c>
      <c r="AA290" s="472" t="str">
        <f t="shared" si="17"/>
        <v/>
      </c>
      <c r="AB290" s="731"/>
      <c r="AC290" s="467"/>
      <c r="AD290" s="470"/>
      <c r="AE290" s="475"/>
      <c r="AF290" s="467"/>
      <c r="AG290" s="475"/>
      <c r="AH290" s="475"/>
      <c r="AI290" s="475"/>
      <c r="AJ290" s="499"/>
      <c r="AK290" s="500"/>
      <c r="AL290" s="470"/>
      <c r="AM290" s="499"/>
      <c r="AN290" s="500"/>
      <c r="AO290" s="286"/>
      <c r="AP290" s="320"/>
      <c r="AQ290" s="288"/>
      <c r="AR290" s="499"/>
      <c r="AS290" s="500"/>
      <c r="AT290" s="286"/>
      <c r="AU290" s="500"/>
      <c r="AV290" s="470"/>
      <c r="AW290" s="499"/>
      <c r="AX290" s="501"/>
      <c r="AY290" s="465"/>
      <c r="AZ290" s="466"/>
      <c r="BA290" s="466"/>
      <c r="BB290" s="466"/>
      <c r="BC290" s="466"/>
    </row>
    <row r="291" spans="1:55">
      <c r="A291" s="723"/>
      <c r="B291" s="726"/>
      <c r="C291" s="729"/>
      <c r="D291" s="729"/>
      <c r="E291" s="729"/>
      <c r="F291" s="736" t="str">
        <f>IF(E291&lt;=0,"",IF(E291&lt;=2,"Muy Baja",IF(E291&lt;=24,"Baja",IF(E291&lt;=500,"Media",IF(E291&lt;=5000,"Alta","Muy Alta")))))</f>
        <v/>
      </c>
      <c r="G291" s="733" t="str">
        <f>IF(F291="","",IF(F291="Muy Baja",0.2,IF(F291="Baja",0.4,IF(F291="Media",0.6,IF(F291="Alta",0.8,IF(F291="Muy Alta",1,))))))</f>
        <v/>
      </c>
      <c r="H291" s="733"/>
      <c r="I291" s="733">
        <f>IF(NOT(ISERROR(MATCH(H291,#REF!,0))),#REF!&amp;"Por favor no seleccionar los criterios de impacto(Afectación Económica o presupuestal y Pérdida Reputacional)",H291)</f>
        <v>0</v>
      </c>
      <c r="J291" s="736" t="s">
        <v>1538</v>
      </c>
      <c r="K291" s="733" t="str">
        <f>IF(J291="","",IF(J291="Leve",0.2,IF(J291="Menor",0.4,IF(J291="Moderado",0.6,IF(J291="Mayor",0.8,IF(J291="Catastrófico",1,))))))</f>
        <v/>
      </c>
      <c r="L291" s="736" t="str">
        <f>IF(OR(AND(F291="Muy Baja",J291="Leve"),AND(F291="Muy Baja",J291="Menor"),AND(F291="Baja",J291="Leve")),"Bajo",IF(OR(AND(F291="Muy baja",J291="Moderado"),AND(F291="Baja",J291="Menor"),AND(F291="Baja",J291="Moderado"),AND(F291="Media",J291="Leve"),AND(F291="Media",J291="Menor"),AND(F291="Media",J291="Moderado"),AND(F291="Alta",J291="Leve"),AND(F291="Alta",J291="Menor")),"Moderado",IF(OR(AND(F291="Muy Baja",J291="Mayor"),AND(F291="Baja",J291="Mayor"),AND(F291="Media",J291="Mayor"),AND(F291="Alta",J291="Moderado"),AND(F291="Alta",J291="Mayor"),AND(F291="Muy Alta",J291="Leve"),AND(F291="Muy Alta",J291="Menor"),AND(F291="Muy Alta",J291="Moderado"),AND(F291="Muy Alta",J291="Mayor")),"Alto",IF(OR(AND(F291="Muy Baja",J291="Catastrófico"),AND(F291="Baja",J291="Catastrófico"),AND(F291="Media",J291="Catastrófico"),AND(F291="Alta",J291="Catastrófico"),AND(F291="Muy Alta",J291="Catastrófico")),"Extremo",""))))</f>
        <v/>
      </c>
      <c r="M291" s="442"/>
      <c r="N291" s="444"/>
      <c r="O291" s="442" t="str">
        <f t="shared" si="12"/>
        <v/>
      </c>
      <c r="P291" s="445"/>
      <c r="Q291" s="445"/>
      <c r="R291" s="443" t="str">
        <f t="shared" si="13"/>
        <v/>
      </c>
      <c r="S291" s="445"/>
      <c r="T291" s="445"/>
      <c r="U291" s="445"/>
      <c r="V291" s="446" t="str">
        <f>IFERROR(IF(O291="Probabilidad",(G291-(+G291*R291)),IF(O291="Impacto",G291,"")),"")</f>
        <v/>
      </c>
      <c r="W291" s="447" t="str">
        <f t="shared" si="14"/>
        <v/>
      </c>
      <c r="X291" s="443" t="str">
        <f t="shared" si="15"/>
        <v/>
      </c>
      <c r="Y291" s="447" t="str">
        <f t="shared" si="16"/>
        <v/>
      </c>
      <c r="Z291" s="443" t="str">
        <f>IFERROR(IF(O291="Impacto",(K291-(+K291*R291)),IF(O291="Probabilidad",K291,"")),"")</f>
        <v/>
      </c>
      <c r="AA291" s="447" t="str">
        <f t="shared" si="17"/>
        <v/>
      </c>
      <c r="AB291" s="740"/>
      <c r="AC291" s="289"/>
      <c r="AD291" s="493"/>
      <c r="AE291" s="442"/>
      <c r="AF291" s="442"/>
      <c r="AG291" s="449"/>
      <c r="AH291" s="449"/>
      <c r="AI291" s="496"/>
      <c r="AJ291" s="267"/>
      <c r="AK291" s="265"/>
      <c r="AL291" s="266"/>
      <c r="AM291" s="267"/>
      <c r="AN291" s="265"/>
      <c r="AO291" s="267"/>
      <c r="AP291" s="408"/>
      <c r="AQ291" s="266"/>
      <c r="AR291" s="267"/>
      <c r="AS291" s="265"/>
      <c r="AT291" s="267"/>
      <c r="AU291" s="265"/>
      <c r="AV291" s="266"/>
      <c r="AW291" s="267"/>
      <c r="AX291" s="452"/>
      <c r="AY291" s="465"/>
      <c r="AZ291" s="465"/>
      <c r="BA291" s="466"/>
      <c r="BB291" s="466"/>
      <c r="BC291" s="466"/>
    </row>
    <row r="292" spans="1:55">
      <c r="A292" s="724"/>
      <c r="B292" s="730"/>
      <c r="C292" s="730"/>
      <c r="D292" s="730"/>
      <c r="E292" s="730"/>
      <c r="F292" s="730"/>
      <c r="G292" s="730"/>
      <c r="H292" s="730"/>
      <c r="I292" s="730"/>
      <c r="J292" s="730"/>
      <c r="K292" s="730"/>
      <c r="L292" s="730"/>
      <c r="M292" s="455"/>
      <c r="N292" s="411"/>
      <c r="O292" s="455" t="str">
        <f t="shared" si="12"/>
        <v/>
      </c>
      <c r="P292" s="456"/>
      <c r="Q292" s="456"/>
      <c r="R292" s="251" t="str">
        <f t="shared" si="13"/>
        <v/>
      </c>
      <c r="S292" s="456"/>
      <c r="T292" s="456"/>
      <c r="U292" s="456"/>
      <c r="V292" s="457" t="str">
        <f>IFERROR(IF(AND(O291="Probabilidad",O292="Probabilidad"),(X291-(+X291*R292)),IF(O292="Probabilidad",(G291-(+G291*R292)),IF(O292="Impacto",X291,""))),"")</f>
        <v/>
      </c>
      <c r="W292" s="458" t="str">
        <f t="shared" si="14"/>
        <v/>
      </c>
      <c r="X292" s="251" t="str">
        <f t="shared" si="15"/>
        <v/>
      </c>
      <c r="Y292" s="458" t="str">
        <f t="shared" si="16"/>
        <v/>
      </c>
      <c r="Z292" s="251" t="str">
        <f>IFERROR(IF(AND(O291="Impacto",O292="Impacto"),(Z291-(+Z291*R292)),IF(O292="Impacto",($K$63-(+$K$63*R292)),IF(O292="Probabilidad",Z291,""))),"")</f>
        <v/>
      </c>
      <c r="AA292" s="458" t="str">
        <f t="shared" si="17"/>
        <v/>
      </c>
      <c r="AB292" s="730"/>
      <c r="AC292" s="183"/>
      <c r="AD292" s="482"/>
      <c r="AE292" s="455"/>
      <c r="AF292" s="455"/>
      <c r="AG292" s="461"/>
      <c r="AH292" s="461"/>
      <c r="AI292" s="482"/>
      <c r="AJ292" s="211"/>
      <c r="AK292" s="86"/>
      <c r="AL292" s="84"/>
      <c r="AM292" s="250"/>
      <c r="AN292" s="497"/>
      <c r="AO292" s="211"/>
      <c r="AP292" s="183"/>
      <c r="AQ292" s="84"/>
      <c r="AR292" s="250"/>
      <c r="AS292" s="497"/>
      <c r="AT292" s="211"/>
      <c r="AU292" s="497"/>
      <c r="AV292" s="251"/>
      <c r="AW292" s="250"/>
      <c r="AX292" s="498"/>
      <c r="AY292" s="465"/>
      <c r="AZ292" s="466"/>
      <c r="BA292" s="466"/>
      <c r="BB292" s="466"/>
      <c r="BC292" s="466"/>
    </row>
    <row r="293" spans="1:55">
      <c r="A293" s="724"/>
      <c r="B293" s="730"/>
      <c r="C293" s="730"/>
      <c r="D293" s="730"/>
      <c r="E293" s="730"/>
      <c r="F293" s="730"/>
      <c r="G293" s="730"/>
      <c r="H293" s="730"/>
      <c r="I293" s="730"/>
      <c r="J293" s="730"/>
      <c r="K293" s="730"/>
      <c r="L293" s="730"/>
      <c r="M293" s="455"/>
      <c r="N293" s="411"/>
      <c r="O293" s="455" t="str">
        <f t="shared" si="12"/>
        <v/>
      </c>
      <c r="P293" s="456"/>
      <c r="Q293" s="456"/>
      <c r="R293" s="251" t="str">
        <f t="shared" si="13"/>
        <v/>
      </c>
      <c r="S293" s="456"/>
      <c r="T293" s="456"/>
      <c r="U293" s="456"/>
      <c r="V293" s="457" t="str">
        <f>IFERROR(IF(AND(O292="Probabilidad",O293="Probabilidad"),(X292-(+X292*R293)),IF(O293="Probabilidad",(G291-(+G291*R293)),IF(O293="Impacto",X292,""))),"")</f>
        <v/>
      </c>
      <c r="W293" s="458" t="str">
        <f t="shared" si="14"/>
        <v/>
      </c>
      <c r="X293" s="251" t="str">
        <f t="shared" si="15"/>
        <v/>
      </c>
      <c r="Y293" s="458" t="str">
        <f t="shared" si="16"/>
        <v/>
      </c>
      <c r="Z293" s="251" t="str">
        <f>IFERROR(IF(AND(O292="Impacto",O293="Impacto"),(Z292-(+Z292*R293)),IF(AND(O292="Probabilidad",O293="Impacto"),(Z291-(+Z291*R293)),IF(O293="Probabilidad",Z292,""))),"")</f>
        <v/>
      </c>
      <c r="AA293" s="458" t="str">
        <f t="shared" si="17"/>
        <v/>
      </c>
      <c r="AB293" s="730"/>
      <c r="AC293" s="87"/>
      <c r="AD293" s="251"/>
      <c r="AE293" s="461"/>
      <c r="AF293" s="455"/>
      <c r="AG293" s="461"/>
      <c r="AH293" s="461"/>
      <c r="AI293" s="461"/>
      <c r="AJ293" s="211"/>
      <c r="AK293" s="86"/>
      <c r="AL293" s="84"/>
      <c r="AM293" s="250"/>
      <c r="AN293" s="497"/>
      <c r="AO293" s="211"/>
      <c r="AP293" s="183"/>
      <c r="AQ293" s="84"/>
      <c r="AR293" s="250"/>
      <c r="AS293" s="497"/>
      <c r="AT293" s="211"/>
      <c r="AU293" s="497"/>
      <c r="AV293" s="251"/>
      <c r="AW293" s="250"/>
      <c r="AX293" s="498"/>
      <c r="AY293" s="465"/>
      <c r="AZ293" s="466"/>
      <c r="BA293" s="466"/>
      <c r="BB293" s="466"/>
      <c r="BC293" s="466"/>
    </row>
    <row r="294" spans="1:55">
      <c r="A294" s="724"/>
      <c r="B294" s="730"/>
      <c r="C294" s="730"/>
      <c r="D294" s="730"/>
      <c r="E294" s="730"/>
      <c r="F294" s="730"/>
      <c r="G294" s="730"/>
      <c r="H294" s="730"/>
      <c r="I294" s="730"/>
      <c r="J294" s="730"/>
      <c r="K294" s="730"/>
      <c r="L294" s="730"/>
      <c r="M294" s="455"/>
      <c r="N294" s="411"/>
      <c r="O294" s="455" t="str">
        <f t="shared" si="12"/>
        <v/>
      </c>
      <c r="P294" s="456"/>
      <c r="Q294" s="456"/>
      <c r="R294" s="251" t="str">
        <f t="shared" si="13"/>
        <v/>
      </c>
      <c r="S294" s="456"/>
      <c r="T294" s="456"/>
      <c r="U294" s="456"/>
      <c r="V294" s="457" t="str">
        <f>IFERROR(IF(AND(O293="Probabilidad",O294="Probabilidad"),(X293-(+X293*R294)),IF(O294="Probabilidad",(G291-(+G291*R294)),IF(O294="Impacto",X293,""))),"")</f>
        <v/>
      </c>
      <c r="W294" s="458" t="str">
        <f t="shared" si="14"/>
        <v/>
      </c>
      <c r="X294" s="251" t="str">
        <f t="shared" si="15"/>
        <v/>
      </c>
      <c r="Y294" s="458" t="str">
        <f t="shared" si="16"/>
        <v/>
      </c>
      <c r="Z294" s="251" t="str">
        <f>IFERROR(IF(AND(O293="Impacto",O294="Impacto"),(Z293-(+Z293*R294)),IF(AND(O293="Probabilidad",O294="Impacto"),(Z292-(+Z292*R294)),IF(O294="Probabilidad",Z293,""))),"")</f>
        <v/>
      </c>
      <c r="AA294" s="458" t="str">
        <f t="shared" si="17"/>
        <v/>
      </c>
      <c r="AB294" s="730"/>
      <c r="AC294" s="87"/>
      <c r="AD294" s="251"/>
      <c r="AE294" s="461"/>
      <c r="AF294" s="455"/>
      <c r="AG294" s="461"/>
      <c r="AH294" s="461"/>
      <c r="AI294" s="461"/>
      <c r="AJ294" s="211"/>
      <c r="AK294" s="86"/>
      <c r="AL294" s="84"/>
      <c r="AM294" s="250"/>
      <c r="AN294" s="497"/>
      <c r="AO294" s="211"/>
      <c r="AP294" s="183"/>
      <c r="AQ294" s="84"/>
      <c r="AR294" s="250"/>
      <c r="AS294" s="497"/>
      <c r="AT294" s="211"/>
      <c r="AU294" s="497"/>
      <c r="AV294" s="251"/>
      <c r="AW294" s="250"/>
      <c r="AX294" s="498"/>
      <c r="AY294" s="465"/>
      <c r="AZ294" s="466"/>
      <c r="BA294" s="466"/>
      <c r="BB294" s="466"/>
      <c r="BC294" s="466"/>
    </row>
    <row r="295" spans="1:55">
      <c r="A295" s="724"/>
      <c r="B295" s="730"/>
      <c r="C295" s="730"/>
      <c r="D295" s="730"/>
      <c r="E295" s="730"/>
      <c r="F295" s="730"/>
      <c r="G295" s="730"/>
      <c r="H295" s="730"/>
      <c r="I295" s="730"/>
      <c r="J295" s="730"/>
      <c r="K295" s="730"/>
      <c r="L295" s="730"/>
      <c r="M295" s="455"/>
      <c r="N295" s="411"/>
      <c r="O295" s="455" t="str">
        <f t="shared" si="12"/>
        <v/>
      </c>
      <c r="P295" s="456"/>
      <c r="Q295" s="456"/>
      <c r="R295" s="251" t="str">
        <f t="shared" si="13"/>
        <v/>
      </c>
      <c r="S295" s="456"/>
      <c r="T295" s="456"/>
      <c r="U295" s="456"/>
      <c r="V295" s="457" t="str">
        <f>IFERROR(IF(AND(O294="Probabilidad",O295="Probabilidad"),(X294-(+X294*R295)),IF(O295="Probabilidad",(G291-(+G291*R295)),IF(O295="Impacto",X294,""))),"")</f>
        <v/>
      </c>
      <c r="W295" s="458" t="str">
        <f t="shared" si="14"/>
        <v/>
      </c>
      <c r="X295" s="251" t="str">
        <f t="shared" si="15"/>
        <v/>
      </c>
      <c r="Y295" s="458" t="str">
        <f t="shared" si="16"/>
        <v/>
      </c>
      <c r="Z295" s="251" t="str">
        <f>IFERROR(IF(AND(O294="Impacto",O295="Impacto"),(Z294-(+Z294*R295)),IF(AND(O294="Probabilidad",O295="Impacto"),(Z293-(+Z293*R295)),IF(O295="Probabilidad",Z294,""))),"")</f>
        <v/>
      </c>
      <c r="AA295" s="458" t="str">
        <f t="shared" si="17"/>
        <v/>
      </c>
      <c r="AB295" s="730"/>
      <c r="AC295" s="87"/>
      <c r="AD295" s="251"/>
      <c r="AE295" s="461"/>
      <c r="AF295" s="455"/>
      <c r="AG295" s="461"/>
      <c r="AH295" s="461"/>
      <c r="AI295" s="461"/>
      <c r="AJ295" s="211"/>
      <c r="AK295" s="86"/>
      <c r="AL295" s="84"/>
      <c r="AM295" s="250"/>
      <c r="AN295" s="497"/>
      <c r="AO295" s="211"/>
      <c r="AP295" s="183"/>
      <c r="AQ295" s="84"/>
      <c r="AR295" s="250"/>
      <c r="AS295" s="497"/>
      <c r="AT295" s="211"/>
      <c r="AU295" s="497"/>
      <c r="AV295" s="251"/>
      <c r="AW295" s="250"/>
      <c r="AX295" s="498"/>
      <c r="AY295" s="465"/>
      <c r="AZ295" s="466"/>
      <c r="BA295" s="466"/>
      <c r="BB295" s="466"/>
      <c r="BC295" s="466"/>
    </row>
    <row r="296" spans="1:55" ht="13.5" thickBot="1">
      <c r="A296" s="725"/>
      <c r="B296" s="731"/>
      <c r="C296" s="731"/>
      <c r="D296" s="731"/>
      <c r="E296" s="731"/>
      <c r="F296" s="731"/>
      <c r="G296" s="731"/>
      <c r="H296" s="731"/>
      <c r="I296" s="731"/>
      <c r="J296" s="731"/>
      <c r="K296" s="731"/>
      <c r="L296" s="731"/>
      <c r="M296" s="467"/>
      <c r="N296" s="468"/>
      <c r="O296" s="467" t="str">
        <f t="shared" si="12"/>
        <v/>
      </c>
      <c r="P296" s="469"/>
      <c r="Q296" s="469"/>
      <c r="R296" s="470" t="str">
        <f t="shared" si="13"/>
        <v/>
      </c>
      <c r="S296" s="469"/>
      <c r="T296" s="469"/>
      <c r="U296" s="469"/>
      <c r="V296" s="471" t="str">
        <f>IFERROR(IF(AND(O295="Probabilidad",O296="Probabilidad"),(X295-(+X295*R296)),IF(O296="Probabilidad",(G291-(+G291*R296)),IF(O296="Impacto",X295,""))),"")</f>
        <v/>
      </c>
      <c r="W296" s="472" t="str">
        <f t="shared" si="14"/>
        <v/>
      </c>
      <c r="X296" s="470" t="str">
        <f t="shared" si="15"/>
        <v/>
      </c>
      <c r="Y296" s="472" t="str">
        <f t="shared" si="16"/>
        <v/>
      </c>
      <c r="Z296" s="470" t="str">
        <f>IFERROR(IF(AND(O295="Impacto",O296="Impacto"),(Z295-(+Z295*R296)),IF(AND(O295="Probabilidad",O296="Impacto"),(Z294-(+Z294*R296)),IF(O296="Probabilidad",Z295,""))),"")</f>
        <v/>
      </c>
      <c r="AA296" s="472" t="str">
        <f t="shared" si="17"/>
        <v/>
      </c>
      <c r="AB296" s="731"/>
      <c r="AC296" s="321"/>
      <c r="AD296" s="470"/>
      <c r="AE296" s="475"/>
      <c r="AF296" s="467"/>
      <c r="AG296" s="475"/>
      <c r="AH296" s="475"/>
      <c r="AI296" s="475"/>
      <c r="AJ296" s="286"/>
      <c r="AK296" s="287"/>
      <c r="AL296" s="288"/>
      <c r="AM296" s="499"/>
      <c r="AN296" s="500"/>
      <c r="AO296" s="286"/>
      <c r="AP296" s="320"/>
      <c r="AQ296" s="288"/>
      <c r="AR296" s="499"/>
      <c r="AS296" s="500"/>
      <c r="AT296" s="286"/>
      <c r="AU296" s="500"/>
      <c r="AV296" s="470"/>
      <c r="AW296" s="499"/>
      <c r="AX296" s="501"/>
      <c r="AY296" s="465"/>
      <c r="AZ296" s="466"/>
      <c r="BA296" s="466"/>
      <c r="BB296" s="466"/>
      <c r="BC296" s="466"/>
    </row>
    <row r="297" spans="1:55">
      <c r="A297" s="723"/>
      <c r="B297" s="726"/>
      <c r="C297" s="729"/>
      <c r="D297" s="729"/>
      <c r="E297" s="729"/>
      <c r="F297" s="736" t="str">
        <f>IF(E297&lt;=0,"",IF(E297&lt;=2,"Muy Baja",IF(E297&lt;=24,"Baja",IF(E297&lt;=500,"Media",IF(E297&lt;=5000,"Alta","Muy Alta")))))</f>
        <v/>
      </c>
      <c r="G297" s="733" t="str">
        <f>IF(F297="","",IF(F297="Muy Baja",0.2,IF(F297="Baja",0.4,IF(F297="Media",0.6,IF(F297="Alta",0.8,IF(F297="Muy Alta",1,))))))</f>
        <v/>
      </c>
      <c r="H297" s="733"/>
      <c r="I297" s="733">
        <f>IF(NOT(ISERROR(MATCH(H297,#REF!,0))),#REF!&amp;"Por favor no seleccionar los criterios de impacto(Afectación Económica o presupuestal y Pérdida Reputacional)",H297)</f>
        <v>0</v>
      </c>
      <c r="J297" s="736" t="s">
        <v>1538</v>
      </c>
      <c r="K297" s="733" t="str">
        <f>IF(J297="","",IF(J297="Leve",0.2,IF(J297="Menor",0.4,IF(J297="Moderado",0.6,IF(J297="Mayor",0.8,IF(J297="Catastrófico",1,))))))</f>
        <v/>
      </c>
      <c r="L297" s="736" t="str">
        <f>IF(OR(AND(F297="Muy Baja",J297="Leve"),AND(F297="Muy Baja",J297="Menor"),AND(F297="Baja",J297="Leve")),"Bajo",IF(OR(AND(F297="Muy baja",J297="Moderado"),AND(F297="Baja",J297="Menor"),AND(F297="Baja",J297="Moderado"),AND(F297="Media",J297="Leve"),AND(F297="Media",J297="Menor"),AND(F297="Media",J297="Moderado"),AND(F297="Alta",J297="Leve"),AND(F297="Alta",J297="Menor")),"Moderado",IF(OR(AND(F297="Muy Baja",J297="Mayor"),AND(F297="Baja",J297="Mayor"),AND(F297="Media",J297="Mayor"),AND(F297="Alta",J297="Moderado"),AND(F297="Alta",J297="Mayor"),AND(F297="Muy Alta",J297="Leve"),AND(F297="Muy Alta",J297="Menor"),AND(F297="Muy Alta",J297="Moderado"),AND(F297="Muy Alta",J297="Mayor")),"Alto",IF(OR(AND(F297="Muy Baja",J297="Catastrófico"),AND(F297="Baja",J297="Catastrófico"),AND(F297="Media",J297="Catastrófico"),AND(F297="Alta",J297="Catastrófico"),AND(F297="Muy Alta",J297="Catastrófico")),"Extremo",""))))</f>
        <v/>
      </c>
      <c r="M297" s="442"/>
      <c r="N297" s="444"/>
      <c r="O297" s="442" t="str">
        <f t="shared" si="12"/>
        <v/>
      </c>
      <c r="P297" s="445"/>
      <c r="Q297" s="445"/>
      <c r="R297" s="443" t="str">
        <f t="shared" si="13"/>
        <v/>
      </c>
      <c r="S297" s="445"/>
      <c r="T297" s="445"/>
      <c r="U297" s="445"/>
      <c r="V297" s="446" t="str">
        <f>IFERROR(IF(O297="Probabilidad",(G297-(+G297*R297)),IF(O297="Impacto",G297,"")),"")</f>
        <v/>
      </c>
      <c r="W297" s="447" t="str">
        <f t="shared" si="14"/>
        <v/>
      </c>
      <c r="X297" s="443" t="str">
        <f t="shared" si="15"/>
        <v/>
      </c>
      <c r="Y297" s="447" t="str">
        <f t="shared" si="16"/>
        <v/>
      </c>
      <c r="Z297" s="443" t="str">
        <f>IFERROR(IF(O297="Impacto",(K297-(+K297*R297)),IF(O297="Probabilidad",K297,"")),"")</f>
        <v/>
      </c>
      <c r="AA297" s="447" t="str">
        <f t="shared" si="17"/>
        <v/>
      </c>
      <c r="AB297" s="740"/>
      <c r="AC297" s="289"/>
      <c r="AD297" s="493"/>
      <c r="AE297" s="442"/>
      <c r="AF297" s="442"/>
      <c r="AG297" s="449"/>
      <c r="AH297" s="449"/>
      <c r="AI297" s="496"/>
      <c r="AJ297" s="267"/>
      <c r="AK297" s="265"/>
      <c r="AL297" s="266"/>
      <c r="AM297" s="267"/>
      <c r="AN297" s="265"/>
      <c r="AO297" s="267"/>
      <c r="AP297" s="408"/>
      <c r="AQ297" s="266"/>
      <c r="AR297" s="267"/>
      <c r="AS297" s="265"/>
      <c r="AT297" s="267"/>
      <c r="AU297" s="265"/>
      <c r="AV297" s="266"/>
      <c r="AW297" s="267"/>
      <c r="AX297" s="452"/>
      <c r="AY297" s="465"/>
      <c r="AZ297" s="465"/>
      <c r="BA297" s="466"/>
      <c r="BB297" s="466"/>
      <c r="BC297" s="466"/>
    </row>
    <row r="298" spans="1:55">
      <c r="A298" s="724"/>
      <c r="B298" s="730"/>
      <c r="C298" s="730"/>
      <c r="D298" s="730"/>
      <c r="E298" s="730"/>
      <c r="F298" s="730"/>
      <c r="G298" s="730"/>
      <c r="H298" s="730"/>
      <c r="I298" s="730"/>
      <c r="J298" s="730"/>
      <c r="K298" s="730"/>
      <c r="L298" s="730"/>
      <c r="M298" s="455"/>
      <c r="N298" s="411"/>
      <c r="O298" s="455" t="str">
        <f t="shared" si="12"/>
        <v/>
      </c>
      <c r="P298" s="456"/>
      <c r="Q298" s="456"/>
      <c r="R298" s="251" t="str">
        <f t="shared" si="13"/>
        <v/>
      </c>
      <c r="S298" s="456"/>
      <c r="T298" s="456"/>
      <c r="U298" s="456"/>
      <c r="V298" s="457" t="str">
        <f>IFERROR(IF(AND(O297="Probabilidad",O298="Probabilidad"),(X297-(+X297*R298)),IF(O298="Probabilidad",(G297-(+G297*R298)),IF(O298="Impacto",X297,""))),"")</f>
        <v/>
      </c>
      <c r="W298" s="458" t="str">
        <f t="shared" si="14"/>
        <v/>
      </c>
      <c r="X298" s="251" t="str">
        <f t="shared" si="15"/>
        <v/>
      </c>
      <c r="Y298" s="458" t="str">
        <f t="shared" si="16"/>
        <v/>
      </c>
      <c r="Z298" s="251" t="str">
        <f>IFERROR(IF(AND(O297="Impacto",O298="Impacto"),(Z297-(+Z297*R298)),IF(O298="Impacto",($K$63-(+$K$63*R298)),IF(O298="Probabilidad",Z297,""))),"")</f>
        <v/>
      </c>
      <c r="AA298" s="458" t="str">
        <f t="shared" si="17"/>
        <v/>
      </c>
      <c r="AB298" s="730"/>
      <c r="AC298" s="183"/>
      <c r="AD298" s="482"/>
      <c r="AE298" s="455"/>
      <c r="AF298" s="455"/>
      <c r="AG298" s="461"/>
      <c r="AH298" s="461"/>
      <c r="AI298" s="482"/>
      <c r="AJ298" s="211"/>
      <c r="AK298" s="86"/>
      <c r="AL298" s="84"/>
      <c r="AM298" s="250"/>
      <c r="AN298" s="497"/>
      <c r="AO298" s="211"/>
      <c r="AP298" s="183"/>
      <c r="AQ298" s="84"/>
      <c r="AR298" s="250"/>
      <c r="AS298" s="497"/>
      <c r="AT298" s="211"/>
      <c r="AU298" s="497"/>
      <c r="AV298" s="251"/>
      <c r="AW298" s="250"/>
      <c r="AX298" s="498"/>
      <c r="AY298" s="465"/>
      <c r="AZ298" s="466"/>
      <c r="BA298" s="466"/>
      <c r="BB298" s="466"/>
      <c r="BC298" s="466"/>
    </row>
    <row r="299" spans="1:55">
      <c r="A299" s="724"/>
      <c r="B299" s="730"/>
      <c r="C299" s="730"/>
      <c r="D299" s="730"/>
      <c r="E299" s="730"/>
      <c r="F299" s="730"/>
      <c r="G299" s="730"/>
      <c r="H299" s="730"/>
      <c r="I299" s="730"/>
      <c r="J299" s="730"/>
      <c r="K299" s="730"/>
      <c r="L299" s="730"/>
      <c r="M299" s="455"/>
      <c r="N299" s="411"/>
      <c r="O299" s="455" t="str">
        <f t="shared" si="12"/>
        <v/>
      </c>
      <c r="P299" s="456"/>
      <c r="Q299" s="456"/>
      <c r="R299" s="251" t="str">
        <f t="shared" si="13"/>
        <v/>
      </c>
      <c r="S299" s="456"/>
      <c r="T299" s="456"/>
      <c r="U299" s="456"/>
      <c r="V299" s="457" t="str">
        <f>IFERROR(IF(AND(O298="Probabilidad",O299="Probabilidad"),(X298-(+X298*R299)),IF(O299="Probabilidad",(G297-(+G297*R299)),IF(O299="Impacto",X298,""))),"")</f>
        <v/>
      </c>
      <c r="W299" s="458" t="str">
        <f t="shared" si="14"/>
        <v/>
      </c>
      <c r="X299" s="251" t="str">
        <f t="shared" si="15"/>
        <v/>
      </c>
      <c r="Y299" s="458" t="str">
        <f t="shared" si="16"/>
        <v/>
      </c>
      <c r="Z299" s="251" t="str">
        <f>IFERROR(IF(AND(O298="Impacto",O299="Impacto"),(Z298-(+Z298*R299)),IF(AND(O298="Probabilidad",O299="Impacto"),(Z297-(+Z297*R299)),IF(O299="Probabilidad",Z298,""))),"")</f>
        <v/>
      </c>
      <c r="AA299" s="458" t="str">
        <f t="shared" si="17"/>
        <v/>
      </c>
      <c r="AB299" s="730"/>
      <c r="AC299" s="87"/>
      <c r="AD299" s="251"/>
      <c r="AE299" s="461"/>
      <c r="AF299" s="455"/>
      <c r="AG299" s="461"/>
      <c r="AH299" s="461"/>
      <c r="AI299" s="461"/>
      <c r="AJ299" s="250"/>
      <c r="AK299" s="497"/>
      <c r="AL299" s="251"/>
      <c r="AM299" s="250"/>
      <c r="AN299" s="497"/>
      <c r="AO299" s="211"/>
      <c r="AP299" s="183"/>
      <c r="AQ299" s="84"/>
      <c r="AR299" s="250"/>
      <c r="AS299" s="497"/>
      <c r="AT299" s="211"/>
      <c r="AU299" s="497"/>
      <c r="AV299" s="251"/>
      <c r="AW299" s="250"/>
      <c r="AX299" s="498"/>
      <c r="AY299" s="465"/>
      <c r="AZ299" s="466"/>
      <c r="BA299" s="466"/>
      <c r="BB299" s="466"/>
      <c r="BC299" s="466"/>
    </row>
    <row r="300" spans="1:55">
      <c r="A300" s="724"/>
      <c r="B300" s="730"/>
      <c r="C300" s="730"/>
      <c r="D300" s="730"/>
      <c r="E300" s="730"/>
      <c r="F300" s="730"/>
      <c r="G300" s="730"/>
      <c r="H300" s="730"/>
      <c r="I300" s="730"/>
      <c r="J300" s="730"/>
      <c r="K300" s="730"/>
      <c r="L300" s="730"/>
      <c r="M300" s="455"/>
      <c r="N300" s="411"/>
      <c r="O300" s="455" t="str">
        <f t="shared" si="12"/>
        <v/>
      </c>
      <c r="P300" s="456"/>
      <c r="Q300" s="456"/>
      <c r="R300" s="251" t="str">
        <f t="shared" si="13"/>
        <v/>
      </c>
      <c r="S300" s="456"/>
      <c r="T300" s="456"/>
      <c r="U300" s="456"/>
      <c r="V300" s="457" t="str">
        <f>IFERROR(IF(AND(O299="Probabilidad",O300="Probabilidad"),(X299-(+X299*R300)),IF(O300="Probabilidad",(G297-(+G297*R300)),IF(O300="Impacto",X299,""))),"")</f>
        <v/>
      </c>
      <c r="W300" s="458" t="str">
        <f t="shared" si="14"/>
        <v/>
      </c>
      <c r="X300" s="251" t="str">
        <f t="shared" si="15"/>
        <v/>
      </c>
      <c r="Y300" s="458" t="str">
        <f t="shared" si="16"/>
        <v/>
      </c>
      <c r="Z300" s="251" t="str">
        <f>IFERROR(IF(AND(O299="Impacto",O300="Impacto"),(Z299-(+Z299*R300)),IF(AND(O299="Probabilidad",O300="Impacto"),(Z298-(+Z298*R300)),IF(O300="Probabilidad",Z299,""))),"")</f>
        <v/>
      </c>
      <c r="AA300" s="458" t="str">
        <f t="shared" si="17"/>
        <v/>
      </c>
      <c r="AB300" s="730"/>
      <c r="AC300" s="87"/>
      <c r="AD300" s="251"/>
      <c r="AE300" s="461"/>
      <c r="AF300" s="455"/>
      <c r="AG300" s="461"/>
      <c r="AH300" s="461"/>
      <c r="AI300" s="461"/>
      <c r="AJ300" s="250"/>
      <c r="AK300" s="497"/>
      <c r="AL300" s="251"/>
      <c r="AM300" s="250"/>
      <c r="AN300" s="497"/>
      <c r="AO300" s="211"/>
      <c r="AP300" s="183"/>
      <c r="AQ300" s="84"/>
      <c r="AR300" s="250"/>
      <c r="AS300" s="497"/>
      <c r="AT300" s="211"/>
      <c r="AU300" s="497"/>
      <c r="AV300" s="251"/>
      <c r="AW300" s="250"/>
      <c r="AX300" s="498"/>
      <c r="AY300" s="465"/>
      <c r="AZ300" s="466"/>
      <c r="BA300" s="466"/>
      <c r="BB300" s="466"/>
      <c r="BC300" s="466"/>
    </row>
    <row r="301" spans="1:55">
      <c r="A301" s="724"/>
      <c r="B301" s="730"/>
      <c r="C301" s="730"/>
      <c r="D301" s="730"/>
      <c r="E301" s="730"/>
      <c r="F301" s="730"/>
      <c r="G301" s="730"/>
      <c r="H301" s="730"/>
      <c r="I301" s="730"/>
      <c r="J301" s="730"/>
      <c r="K301" s="730"/>
      <c r="L301" s="730"/>
      <c r="M301" s="455"/>
      <c r="N301" s="411"/>
      <c r="O301" s="455" t="str">
        <f t="shared" si="12"/>
        <v/>
      </c>
      <c r="P301" s="456"/>
      <c r="Q301" s="456"/>
      <c r="R301" s="251" t="str">
        <f t="shared" si="13"/>
        <v/>
      </c>
      <c r="S301" s="456"/>
      <c r="T301" s="456"/>
      <c r="U301" s="456"/>
      <c r="V301" s="457" t="str">
        <f>IFERROR(IF(AND(O300="Probabilidad",O301="Probabilidad"),(X300-(+X300*R301)),IF(O301="Probabilidad",(G297-(+G297*R301)),IF(O301="Impacto",X300,""))),"")</f>
        <v/>
      </c>
      <c r="W301" s="458" t="str">
        <f t="shared" si="14"/>
        <v/>
      </c>
      <c r="X301" s="251" t="str">
        <f t="shared" si="15"/>
        <v/>
      </c>
      <c r="Y301" s="458" t="str">
        <f t="shared" si="16"/>
        <v/>
      </c>
      <c r="Z301" s="251" t="str">
        <f>IFERROR(IF(AND(O300="Impacto",O301="Impacto"),(Z300-(+Z300*R301)),IF(AND(O300="Probabilidad",O301="Impacto"),(Z299-(+Z299*R301)),IF(O301="Probabilidad",Z300,""))),"")</f>
        <v/>
      </c>
      <c r="AA301" s="458" t="str">
        <f t="shared" si="17"/>
        <v/>
      </c>
      <c r="AB301" s="730"/>
      <c r="AC301" s="87"/>
      <c r="AD301" s="251"/>
      <c r="AE301" s="461"/>
      <c r="AF301" s="455"/>
      <c r="AG301" s="461"/>
      <c r="AH301" s="461"/>
      <c r="AI301" s="461"/>
      <c r="AJ301" s="250"/>
      <c r="AK301" s="497"/>
      <c r="AL301" s="251"/>
      <c r="AM301" s="250"/>
      <c r="AN301" s="497"/>
      <c r="AO301" s="211"/>
      <c r="AP301" s="183"/>
      <c r="AQ301" s="84"/>
      <c r="AR301" s="250"/>
      <c r="AS301" s="497"/>
      <c r="AT301" s="211"/>
      <c r="AU301" s="497"/>
      <c r="AV301" s="251"/>
      <c r="AW301" s="250"/>
      <c r="AX301" s="498"/>
      <c r="AY301" s="465"/>
      <c r="AZ301" s="466"/>
      <c r="BA301" s="466"/>
      <c r="BB301" s="466"/>
      <c r="BC301" s="466"/>
    </row>
    <row r="302" spans="1:55" ht="13.5" thickBot="1">
      <c r="A302" s="725"/>
      <c r="B302" s="731"/>
      <c r="C302" s="731"/>
      <c r="D302" s="731"/>
      <c r="E302" s="731"/>
      <c r="F302" s="731"/>
      <c r="G302" s="731"/>
      <c r="H302" s="731"/>
      <c r="I302" s="731"/>
      <c r="J302" s="731"/>
      <c r="K302" s="731"/>
      <c r="L302" s="731"/>
      <c r="M302" s="467"/>
      <c r="N302" s="468"/>
      <c r="O302" s="467" t="str">
        <f t="shared" si="12"/>
        <v/>
      </c>
      <c r="P302" s="469"/>
      <c r="Q302" s="469"/>
      <c r="R302" s="470" t="str">
        <f t="shared" si="13"/>
        <v/>
      </c>
      <c r="S302" s="469"/>
      <c r="T302" s="469"/>
      <c r="U302" s="469"/>
      <c r="V302" s="471" t="str">
        <f>IFERROR(IF(AND(O301="Probabilidad",O302="Probabilidad"),(X301-(+X301*R302)),IF(O302="Probabilidad",(G297-(+G297*R302)),IF(O302="Impacto",X301,""))),"")</f>
        <v/>
      </c>
      <c r="W302" s="472" t="str">
        <f t="shared" si="14"/>
        <v/>
      </c>
      <c r="X302" s="470" t="str">
        <f t="shared" si="15"/>
        <v/>
      </c>
      <c r="Y302" s="472" t="str">
        <f t="shared" si="16"/>
        <v/>
      </c>
      <c r="Z302" s="470" t="str">
        <f>IFERROR(IF(AND(O301="Impacto",O302="Impacto"),(Z301-(+Z301*R302)),IF(AND(O301="Probabilidad",O302="Impacto"),(Z300-(+Z300*R302)),IF(O302="Probabilidad",Z301,""))),"")</f>
        <v/>
      </c>
      <c r="AA302" s="472" t="str">
        <f t="shared" si="17"/>
        <v/>
      </c>
      <c r="AB302" s="731"/>
      <c r="AC302" s="321"/>
      <c r="AD302" s="470"/>
      <c r="AE302" s="475"/>
      <c r="AF302" s="467"/>
      <c r="AG302" s="475"/>
      <c r="AH302" s="475"/>
      <c r="AI302" s="475"/>
      <c r="AJ302" s="499"/>
      <c r="AK302" s="500"/>
      <c r="AL302" s="470"/>
      <c r="AM302" s="499"/>
      <c r="AN302" s="500"/>
      <c r="AO302" s="286"/>
      <c r="AP302" s="320"/>
      <c r="AQ302" s="288"/>
      <c r="AR302" s="499"/>
      <c r="AS302" s="500"/>
      <c r="AT302" s="286"/>
      <c r="AU302" s="500"/>
      <c r="AV302" s="470"/>
      <c r="AW302" s="499"/>
      <c r="AX302" s="501"/>
      <c r="AY302" s="465"/>
      <c r="AZ302" s="466"/>
      <c r="BA302" s="466"/>
      <c r="BB302" s="466"/>
      <c r="BC302" s="466"/>
    </row>
    <row r="303" spans="1:55">
      <c r="A303" s="723"/>
      <c r="B303" s="726"/>
      <c r="C303" s="729"/>
      <c r="D303" s="729"/>
      <c r="E303" s="729"/>
      <c r="F303" s="736" t="str">
        <f>IF(E303&lt;=0,"",IF(E303&lt;=2,"Muy Baja",IF(E303&lt;=24,"Baja",IF(E303&lt;=500,"Media",IF(E303&lt;=5000,"Alta","Muy Alta")))))</f>
        <v/>
      </c>
      <c r="G303" s="733" t="str">
        <f>IF(F303="","",IF(F303="Muy Baja",0.2,IF(F303="Baja",0.4,IF(F303="Media",0.6,IF(F303="Alta",0.8,IF(F303="Muy Alta",1,))))))</f>
        <v/>
      </c>
      <c r="H303" s="733"/>
      <c r="I303" s="733">
        <f>IF(NOT(ISERROR(MATCH(H303,#REF!,0))),#REF!&amp;"Por favor no seleccionar los criterios de impacto(Afectación Económica o presupuestal y Pérdida Reputacional)",H303)</f>
        <v>0</v>
      </c>
      <c r="J303" s="736" t="s">
        <v>1538</v>
      </c>
      <c r="K303" s="733" t="str">
        <f>IF(J303="","",IF(J303="Leve",0.2,IF(J303="Menor",0.4,IF(J303="Moderado",0.6,IF(J303="Mayor",0.8,IF(J303="Catastrófico",1,))))))</f>
        <v/>
      </c>
      <c r="L303" s="736" t="str">
        <f>IF(OR(AND(F303="Muy Baja",J303="Leve"),AND(F303="Muy Baja",J303="Menor"),AND(F303="Baja",J303="Leve")),"Bajo",IF(OR(AND(F303="Muy baja",J303="Moderado"),AND(F303="Baja",J303="Menor"),AND(F303="Baja",J303="Moderado"),AND(F303="Media",J303="Leve"),AND(F303="Media",J303="Menor"),AND(F303="Media",J303="Moderado"),AND(F303="Alta",J303="Leve"),AND(F303="Alta",J303="Menor")),"Moderado",IF(OR(AND(F303="Muy Baja",J303="Mayor"),AND(F303="Baja",J303="Mayor"),AND(F303="Media",J303="Mayor"),AND(F303="Alta",J303="Moderado"),AND(F303="Alta",J303="Mayor"),AND(F303="Muy Alta",J303="Leve"),AND(F303="Muy Alta",J303="Menor"),AND(F303="Muy Alta",J303="Moderado"),AND(F303="Muy Alta",J303="Mayor")),"Alto",IF(OR(AND(F303="Muy Baja",J303="Catastrófico"),AND(F303="Baja",J303="Catastrófico"),AND(F303="Media",J303="Catastrófico"),AND(F303="Alta",J303="Catastrófico"),AND(F303="Muy Alta",J303="Catastrófico")),"Extremo",""))))</f>
        <v/>
      </c>
      <c r="M303" s="442"/>
      <c r="N303" s="444"/>
      <c r="O303" s="442" t="str">
        <f t="shared" si="12"/>
        <v/>
      </c>
      <c r="P303" s="445"/>
      <c r="Q303" s="445"/>
      <c r="R303" s="443" t="str">
        <f t="shared" si="13"/>
        <v/>
      </c>
      <c r="S303" s="445"/>
      <c r="T303" s="445"/>
      <c r="U303" s="445"/>
      <c r="V303" s="446" t="str">
        <f>IFERROR(IF(O303="Probabilidad",(G303-(+G303*R303)),IF(O303="Impacto",G303,"")),"")</f>
        <v/>
      </c>
      <c r="W303" s="447" t="str">
        <f t="shared" si="14"/>
        <v/>
      </c>
      <c r="X303" s="443" t="str">
        <f t="shared" si="15"/>
        <v/>
      </c>
      <c r="Y303" s="447" t="str">
        <f t="shared" si="16"/>
        <v/>
      </c>
      <c r="Z303" s="443" t="str">
        <f>IFERROR(IF(O303="Impacto",(K303-(+K303*R303)),IF(O303="Probabilidad",K303,"")),"")</f>
        <v/>
      </c>
      <c r="AA303" s="447" t="str">
        <f t="shared" si="17"/>
        <v/>
      </c>
      <c r="AB303" s="740"/>
      <c r="AC303" s="444"/>
      <c r="AD303" s="493"/>
      <c r="AE303" s="442"/>
      <c r="AF303" s="442"/>
      <c r="AG303" s="449"/>
      <c r="AH303" s="449"/>
      <c r="AI303" s="496"/>
      <c r="AJ303" s="267"/>
      <c r="AK303" s="265"/>
      <c r="AL303" s="266"/>
      <c r="AM303" s="267"/>
      <c r="AN303" s="265"/>
      <c r="AO303" s="267"/>
      <c r="AP303" s="408"/>
      <c r="AQ303" s="266"/>
      <c r="AR303" s="267"/>
      <c r="AS303" s="265"/>
      <c r="AT303" s="267"/>
      <c r="AU303" s="265"/>
      <c r="AV303" s="266"/>
      <c r="AW303" s="267"/>
      <c r="AX303" s="452"/>
      <c r="AY303" s="465"/>
      <c r="AZ303" s="465"/>
      <c r="BA303" s="466"/>
      <c r="BB303" s="466"/>
      <c r="BC303" s="466"/>
    </row>
    <row r="304" spans="1:55">
      <c r="A304" s="724"/>
      <c r="B304" s="730"/>
      <c r="C304" s="730"/>
      <c r="D304" s="730"/>
      <c r="E304" s="730"/>
      <c r="F304" s="730"/>
      <c r="G304" s="730"/>
      <c r="H304" s="730"/>
      <c r="I304" s="730"/>
      <c r="J304" s="730"/>
      <c r="K304" s="730"/>
      <c r="L304" s="730"/>
      <c r="M304" s="455"/>
      <c r="N304" s="411"/>
      <c r="O304" s="455" t="str">
        <f t="shared" si="12"/>
        <v/>
      </c>
      <c r="P304" s="456"/>
      <c r="Q304" s="456"/>
      <c r="R304" s="251" t="str">
        <f t="shared" si="13"/>
        <v/>
      </c>
      <c r="S304" s="456"/>
      <c r="T304" s="456"/>
      <c r="U304" s="456"/>
      <c r="V304" s="457" t="str">
        <f>IFERROR(IF(AND(O303="Probabilidad",O304="Probabilidad"),(X303-(+X303*R304)),IF(O304="Probabilidad",(G303-(+G303*R304)),IF(O304="Impacto",X303,""))),"")</f>
        <v/>
      </c>
      <c r="W304" s="458" t="str">
        <f t="shared" si="14"/>
        <v/>
      </c>
      <c r="X304" s="251" t="str">
        <f t="shared" si="15"/>
        <v/>
      </c>
      <c r="Y304" s="458" t="str">
        <f t="shared" si="16"/>
        <v/>
      </c>
      <c r="Z304" s="251" t="str">
        <f>IFERROR(IF(AND(O303="Impacto",O304="Impacto"),(Z303-(+Z303*R304)),IF(O304="Impacto",($K$63-(+$K$63*R304)),IF(O304="Probabilidad",Z303,""))),"")</f>
        <v/>
      </c>
      <c r="AA304" s="458" t="str">
        <f t="shared" si="17"/>
        <v/>
      </c>
      <c r="AB304" s="730"/>
      <c r="AC304" s="411"/>
      <c r="AD304" s="482"/>
      <c r="AE304" s="455"/>
      <c r="AF304" s="455"/>
      <c r="AG304" s="461"/>
      <c r="AH304" s="461"/>
      <c r="AI304" s="482"/>
      <c r="AJ304" s="250"/>
      <c r="AK304" s="497"/>
      <c r="AL304" s="251"/>
      <c r="AM304" s="250"/>
      <c r="AN304" s="497"/>
      <c r="AO304" s="211"/>
      <c r="AP304" s="183"/>
      <c r="AQ304" s="84"/>
      <c r="AR304" s="250"/>
      <c r="AS304" s="497"/>
      <c r="AT304" s="211"/>
      <c r="AU304" s="497"/>
      <c r="AV304" s="251"/>
      <c r="AW304" s="250"/>
      <c r="AX304" s="498"/>
      <c r="AY304" s="465"/>
      <c r="AZ304" s="466"/>
      <c r="BA304" s="466"/>
      <c r="BB304" s="466"/>
      <c r="BC304" s="466"/>
    </row>
    <row r="305" spans="1:55">
      <c r="A305" s="724"/>
      <c r="B305" s="730"/>
      <c r="C305" s="730"/>
      <c r="D305" s="730"/>
      <c r="E305" s="730"/>
      <c r="F305" s="730"/>
      <c r="G305" s="730"/>
      <c r="H305" s="730"/>
      <c r="I305" s="730"/>
      <c r="J305" s="730"/>
      <c r="K305" s="730"/>
      <c r="L305" s="730"/>
      <c r="M305" s="455"/>
      <c r="N305" s="411"/>
      <c r="O305" s="455" t="str">
        <f t="shared" si="12"/>
        <v/>
      </c>
      <c r="P305" s="456"/>
      <c r="Q305" s="456"/>
      <c r="R305" s="251" t="str">
        <f t="shared" si="13"/>
        <v/>
      </c>
      <c r="S305" s="456"/>
      <c r="T305" s="456"/>
      <c r="U305" s="456"/>
      <c r="V305" s="457" t="str">
        <f>IFERROR(IF(AND(O304="Probabilidad",O305="Probabilidad"),(X304-(+X304*R305)),IF(O305="Probabilidad",(G303-(+G303*R305)),IF(O305="Impacto",X304,""))),"")</f>
        <v/>
      </c>
      <c r="W305" s="458" t="str">
        <f t="shared" si="14"/>
        <v/>
      </c>
      <c r="X305" s="251" t="str">
        <f t="shared" si="15"/>
        <v/>
      </c>
      <c r="Y305" s="458" t="str">
        <f t="shared" si="16"/>
        <v/>
      </c>
      <c r="Z305" s="251" t="str">
        <f>IFERROR(IF(AND(O304="Impacto",O305="Impacto"),(Z304-(+Z304*R305)),IF(AND(O304="Probabilidad",O305="Impacto"),(Z303-(+Z303*R305)),IF(O305="Probabilidad",Z304,""))),"")</f>
        <v/>
      </c>
      <c r="AA305" s="458" t="str">
        <f t="shared" si="17"/>
        <v/>
      </c>
      <c r="AB305" s="730"/>
      <c r="AC305" s="455"/>
      <c r="AD305" s="251"/>
      <c r="AE305" s="461"/>
      <c r="AF305" s="455"/>
      <c r="AG305" s="461"/>
      <c r="AH305" s="461"/>
      <c r="AI305" s="461"/>
      <c r="AJ305" s="250"/>
      <c r="AK305" s="497"/>
      <c r="AL305" s="251"/>
      <c r="AM305" s="250"/>
      <c r="AN305" s="497"/>
      <c r="AO305" s="211"/>
      <c r="AP305" s="183"/>
      <c r="AQ305" s="84"/>
      <c r="AR305" s="250"/>
      <c r="AS305" s="497"/>
      <c r="AT305" s="211"/>
      <c r="AU305" s="497"/>
      <c r="AV305" s="251"/>
      <c r="AW305" s="250"/>
      <c r="AX305" s="498"/>
      <c r="AY305" s="465"/>
      <c r="AZ305" s="466"/>
      <c r="BA305" s="466"/>
      <c r="BB305" s="466"/>
      <c r="BC305" s="466"/>
    </row>
    <row r="306" spans="1:55">
      <c r="A306" s="724"/>
      <c r="B306" s="730"/>
      <c r="C306" s="730"/>
      <c r="D306" s="730"/>
      <c r="E306" s="730"/>
      <c r="F306" s="730"/>
      <c r="G306" s="730"/>
      <c r="H306" s="730"/>
      <c r="I306" s="730"/>
      <c r="J306" s="730"/>
      <c r="K306" s="730"/>
      <c r="L306" s="730"/>
      <c r="M306" s="455"/>
      <c r="N306" s="411"/>
      <c r="O306" s="455" t="str">
        <f t="shared" si="12"/>
        <v/>
      </c>
      <c r="P306" s="456"/>
      <c r="Q306" s="456"/>
      <c r="R306" s="251" t="str">
        <f t="shared" si="13"/>
        <v/>
      </c>
      <c r="S306" s="456"/>
      <c r="T306" s="456"/>
      <c r="U306" s="456"/>
      <c r="V306" s="457" t="str">
        <f>IFERROR(IF(AND(O305="Probabilidad",O306="Probabilidad"),(X305-(+X305*R306)),IF(O306="Probabilidad",(G303-(+G303*R306)),IF(O306="Impacto",X305,""))),"")</f>
        <v/>
      </c>
      <c r="W306" s="458" t="str">
        <f t="shared" si="14"/>
        <v/>
      </c>
      <c r="X306" s="251" t="str">
        <f t="shared" si="15"/>
        <v/>
      </c>
      <c r="Y306" s="458" t="str">
        <f t="shared" si="16"/>
        <v/>
      </c>
      <c r="Z306" s="251" t="str">
        <f>IFERROR(IF(AND(O305="Impacto",O306="Impacto"),(Z305-(+Z305*R306)),IF(AND(O305="Probabilidad",O306="Impacto"),(Z304-(+Z304*R306)),IF(O306="Probabilidad",Z305,""))),"")</f>
        <v/>
      </c>
      <c r="AA306" s="458" t="str">
        <f t="shared" si="17"/>
        <v/>
      </c>
      <c r="AB306" s="730"/>
      <c r="AC306" s="455"/>
      <c r="AD306" s="251"/>
      <c r="AE306" s="461"/>
      <c r="AF306" s="455"/>
      <c r="AG306" s="461"/>
      <c r="AH306" s="461"/>
      <c r="AI306" s="461"/>
      <c r="AJ306" s="250"/>
      <c r="AK306" s="497"/>
      <c r="AL306" s="251"/>
      <c r="AM306" s="250"/>
      <c r="AN306" s="497"/>
      <c r="AO306" s="211"/>
      <c r="AP306" s="183"/>
      <c r="AQ306" s="84"/>
      <c r="AR306" s="250"/>
      <c r="AS306" s="497"/>
      <c r="AT306" s="211"/>
      <c r="AU306" s="497"/>
      <c r="AV306" s="251"/>
      <c r="AW306" s="250"/>
      <c r="AX306" s="498"/>
      <c r="AY306" s="465"/>
      <c r="AZ306" s="466"/>
      <c r="BA306" s="466"/>
      <c r="BB306" s="466"/>
      <c r="BC306" s="466"/>
    </row>
    <row r="307" spans="1:55">
      <c r="A307" s="724"/>
      <c r="B307" s="730"/>
      <c r="C307" s="730"/>
      <c r="D307" s="730"/>
      <c r="E307" s="730"/>
      <c r="F307" s="730"/>
      <c r="G307" s="730"/>
      <c r="H307" s="730"/>
      <c r="I307" s="730"/>
      <c r="J307" s="730"/>
      <c r="K307" s="730"/>
      <c r="L307" s="730"/>
      <c r="M307" s="455"/>
      <c r="N307" s="411"/>
      <c r="O307" s="455" t="str">
        <f t="shared" si="12"/>
        <v/>
      </c>
      <c r="P307" s="456"/>
      <c r="Q307" s="456"/>
      <c r="R307" s="251" t="str">
        <f t="shared" si="13"/>
        <v/>
      </c>
      <c r="S307" s="456"/>
      <c r="T307" s="456"/>
      <c r="U307" s="456"/>
      <c r="V307" s="457" t="str">
        <f>IFERROR(IF(AND(O306="Probabilidad",O307="Probabilidad"),(X306-(+X306*R307)),IF(O307="Probabilidad",(G303-(+G303*R307)),IF(O307="Impacto",X306,""))),"")</f>
        <v/>
      </c>
      <c r="W307" s="458" t="str">
        <f t="shared" si="14"/>
        <v/>
      </c>
      <c r="X307" s="251" t="str">
        <f t="shared" si="15"/>
        <v/>
      </c>
      <c r="Y307" s="458" t="str">
        <f t="shared" si="16"/>
        <v/>
      </c>
      <c r="Z307" s="251" t="str">
        <f>IFERROR(IF(AND(O306="Impacto",O307="Impacto"),(Z306-(+Z306*R307)),IF(AND(O306="Probabilidad",O307="Impacto"),(Z305-(+Z305*R307)),IF(O307="Probabilidad",Z306,""))),"")</f>
        <v/>
      </c>
      <c r="AA307" s="458" t="str">
        <f t="shared" si="17"/>
        <v/>
      </c>
      <c r="AB307" s="730"/>
      <c r="AC307" s="455"/>
      <c r="AD307" s="251"/>
      <c r="AE307" s="461"/>
      <c r="AF307" s="455"/>
      <c r="AG307" s="461"/>
      <c r="AH307" s="461"/>
      <c r="AI307" s="461"/>
      <c r="AJ307" s="250"/>
      <c r="AK307" s="497"/>
      <c r="AL307" s="251"/>
      <c r="AM307" s="250"/>
      <c r="AN307" s="497"/>
      <c r="AO307" s="211"/>
      <c r="AP307" s="183"/>
      <c r="AQ307" s="84"/>
      <c r="AR307" s="250"/>
      <c r="AS307" s="497"/>
      <c r="AT307" s="211"/>
      <c r="AU307" s="497"/>
      <c r="AV307" s="251"/>
      <c r="AW307" s="250"/>
      <c r="AX307" s="498"/>
      <c r="AY307" s="465"/>
      <c r="AZ307" s="466"/>
      <c r="BA307" s="466"/>
      <c r="BB307" s="466"/>
      <c r="BC307" s="466"/>
    </row>
    <row r="308" spans="1:55" ht="13.5" thickBot="1">
      <c r="A308" s="725"/>
      <c r="B308" s="731"/>
      <c r="C308" s="731"/>
      <c r="D308" s="731"/>
      <c r="E308" s="731"/>
      <c r="F308" s="731"/>
      <c r="G308" s="731"/>
      <c r="H308" s="731"/>
      <c r="I308" s="731"/>
      <c r="J308" s="731"/>
      <c r="K308" s="731"/>
      <c r="L308" s="731"/>
      <c r="M308" s="467"/>
      <c r="N308" s="468"/>
      <c r="O308" s="467" t="str">
        <f t="shared" si="12"/>
        <v/>
      </c>
      <c r="P308" s="469"/>
      <c r="Q308" s="469"/>
      <c r="R308" s="470" t="str">
        <f t="shared" si="13"/>
        <v/>
      </c>
      <c r="S308" s="469"/>
      <c r="T308" s="469"/>
      <c r="U308" s="469"/>
      <c r="V308" s="471" t="str">
        <f>IFERROR(IF(AND(O307="Probabilidad",O308="Probabilidad"),(X307-(+X307*R308)),IF(O308="Probabilidad",(G303-(+G303*R308)),IF(O308="Impacto",X307,""))),"")</f>
        <v/>
      </c>
      <c r="W308" s="472" t="str">
        <f t="shared" si="14"/>
        <v/>
      </c>
      <c r="X308" s="470" t="str">
        <f t="shared" si="15"/>
        <v/>
      </c>
      <c r="Y308" s="472" t="str">
        <f t="shared" si="16"/>
        <v/>
      </c>
      <c r="Z308" s="470" t="str">
        <f>IFERROR(IF(AND(O307="Impacto",O308="Impacto"),(Z307-(+Z307*R308)),IF(AND(O307="Probabilidad",O308="Impacto"),(Z306-(+Z306*R308)),IF(O308="Probabilidad",Z307,""))),"")</f>
        <v/>
      </c>
      <c r="AA308" s="472" t="str">
        <f t="shared" si="17"/>
        <v/>
      </c>
      <c r="AB308" s="731"/>
      <c r="AC308" s="467"/>
      <c r="AD308" s="470"/>
      <c r="AE308" s="475"/>
      <c r="AF308" s="467"/>
      <c r="AG308" s="475"/>
      <c r="AH308" s="475"/>
      <c r="AI308" s="475"/>
      <c r="AJ308" s="499"/>
      <c r="AK308" s="500"/>
      <c r="AL308" s="470"/>
      <c r="AM308" s="499"/>
      <c r="AN308" s="500"/>
      <c r="AO308" s="286"/>
      <c r="AP308" s="320"/>
      <c r="AQ308" s="288"/>
      <c r="AR308" s="499"/>
      <c r="AS308" s="500"/>
      <c r="AT308" s="286"/>
      <c r="AU308" s="500"/>
      <c r="AV308" s="470"/>
      <c r="AW308" s="499"/>
      <c r="AX308" s="501"/>
      <c r="AY308" s="465"/>
      <c r="AZ308" s="466"/>
      <c r="BA308" s="466"/>
      <c r="BB308" s="466"/>
      <c r="BC308" s="466"/>
    </row>
    <row r="309" spans="1:55">
      <c r="A309" s="723"/>
      <c r="B309" s="726"/>
      <c r="C309" s="729"/>
      <c r="D309" s="729"/>
      <c r="E309" s="729"/>
      <c r="F309" s="736" t="str">
        <f>IF(E309&lt;=0,"",IF(E309&lt;=2,"Muy Baja",IF(E309&lt;=24,"Baja",IF(E309&lt;=500,"Media",IF(E309&lt;=5000,"Alta","Muy Alta")))))</f>
        <v/>
      </c>
      <c r="G309" s="733" t="str">
        <f>IF(F309="","",IF(F309="Muy Baja",0.2,IF(F309="Baja",0.4,IF(F309="Media",0.6,IF(F309="Alta",0.8,IF(F309="Muy Alta",1,))))))</f>
        <v/>
      </c>
      <c r="H309" s="733"/>
      <c r="I309" s="733">
        <f>IF(NOT(ISERROR(MATCH(H309,#REF!,0))),#REF!&amp;"Por favor no seleccionar los criterios de impacto(Afectación Económica o presupuestal y Pérdida Reputacional)",H309)</f>
        <v>0</v>
      </c>
      <c r="J309" s="736" t="s">
        <v>1538</v>
      </c>
      <c r="K309" s="733" t="str">
        <f>IF(J309="","",IF(J309="Leve",0.2,IF(J309="Menor",0.4,IF(J309="Moderado",0.6,IF(J309="Mayor",0.8,IF(J309="Catastrófico",1,))))))</f>
        <v/>
      </c>
      <c r="L309" s="736" t="str">
        <f>IF(OR(AND(F309="Muy Baja",J309="Leve"),AND(F309="Muy Baja",J309="Menor"),AND(F309="Baja",J309="Leve")),"Bajo",IF(OR(AND(F309="Muy baja",J309="Moderado"),AND(F309="Baja",J309="Menor"),AND(F309="Baja",J309="Moderado"),AND(F309="Media",J309="Leve"),AND(F309="Media",J309="Menor"),AND(F309="Media",J309="Moderado"),AND(F309="Alta",J309="Leve"),AND(F309="Alta",J309="Menor")),"Moderado",IF(OR(AND(F309="Muy Baja",J309="Mayor"),AND(F309="Baja",J309="Mayor"),AND(F309="Media",J309="Mayor"),AND(F309="Alta",J309="Moderado"),AND(F309="Alta",J309="Mayor"),AND(F309="Muy Alta",J309="Leve"),AND(F309="Muy Alta",J309="Menor"),AND(F309="Muy Alta",J309="Moderado"),AND(F309="Muy Alta",J309="Mayor")),"Alto",IF(OR(AND(F309="Muy Baja",J309="Catastrófico"),AND(F309="Baja",J309="Catastrófico"),AND(F309="Media",J309="Catastrófico"),AND(F309="Alta",J309="Catastrófico"),AND(F309="Muy Alta",J309="Catastrófico")),"Extremo",""))))</f>
        <v/>
      </c>
      <c r="M309" s="442"/>
      <c r="N309" s="444"/>
      <c r="O309" s="442" t="str">
        <f t="shared" si="12"/>
        <v/>
      </c>
      <c r="P309" s="445"/>
      <c r="Q309" s="445"/>
      <c r="R309" s="443" t="str">
        <f t="shared" si="13"/>
        <v/>
      </c>
      <c r="S309" s="445"/>
      <c r="T309" s="445"/>
      <c r="U309" s="445"/>
      <c r="V309" s="446" t="str">
        <f>IFERROR(IF(O309="Probabilidad",(G309-(+G309*R309)),IF(O309="Impacto",G309,"")),"")</f>
        <v/>
      </c>
      <c r="W309" s="447" t="str">
        <f t="shared" si="14"/>
        <v/>
      </c>
      <c r="X309" s="443" t="str">
        <f t="shared" si="15"/>
        <v/>
      </c>
      <c r="Y309" s="447" t="str">
        <f t="shared" si="16"/>
        <v/>
      </c>
      <c r="Z309" s="443" t="str">
        <f>IFERROR(IF(O309="Impacto",(K309-(+K309*R309)),IF(O309="Probabilidad",K309,"")),"")</f>
        <v/>
      </c>
      <c r="AA309" s="447" t="str">
        <f t="shared" si="17"/>
        <v/>
      </c>
      <c r="AB309" s="740"/>
      <c r="AC309" s="444"/>
      <c r="AD309" s="493"/>
      <c r="AE309" s="442"/>
      <c r="AF309" s="442"/>
      <c r="AG309" s="449"/>
      <c r="AH309" s="449"/>
      <c r="AI309" s="496"/>
      <c r="AJ309" s="267"/>
      <c r="AK309" s="265"/>
      <c r="AL309" s="266"/>
      <c r="AM309" s="267"/>
      <c r="AN309" s="265"/>
      <c r="AO309" s="267"/>
      <c r="AP309" s="408"/>
      <c r="AQ309" s="266"/>
      <c r="AR309" s="267"/>
      <c r="AS309" s="265"/>
      <c r="AT309" s="267"/>
      <c r="AU309" s="265"/>
      <c r="AV309" s="266"/>
      <c r="AW309" s="267"/>
      <c r="AX309" s="452"/>
      <c r="AY309" s="465"/>
      <c r="AZ309" s="465"/>
      <c r="BA309" s="466"/>
      <c r="BB309" s="466"/>
      <c r="BC309" s="466"/>
    </row>
    <row r="310" spans="1:55">
      <c r="A310" s="724"/>
      <c r="B310" s="730"/>
      <c r="C310" s="730"/>
      <c r="D310" s="730"/>
      <c r="E310" s="730"/>
      <c r="F310" s="730"/>
      <c r="G310" s="730"/>
      <c r="H310" s="730"/>
      <c r="I310" s="730"/>
      <c r="J310" s="730"/>
      <c r="K310" s="730"/>
      <c r="L310" s="730"/>
      <c r="M310" s="455"/>
      <c r="N310" s="411"/>
      <c r="O310" s="455" t="str">
        <f t="shared" si="12"/>
        <v/>
      </c>
      <c r="P310" s="456"/>
      <c r="Q310" s="456"/>
      <c r="R310" s="251" t="str">
        <f t="shared" si="13"/>
        <v/>
      </c>
      <c r="S310" s="456"/>
      <c r="T310" s="456"/>
      <c r="U310" s="456"/>
      <c r="V310" s="457" t="str">
        <f>IFERROR(IF(AND(O309="Probabilidad",O310="Probabilidad"),(X309-(+X309*R310)),IF(O310="Probabilidad",(G309-(+G309*R310)),IF(O310="Impacto",X309,""))),"")</f>
        <v/>
      </c>
      <c r="W310" s="458" t="str">
        <f t="shared" si="14"/>
        <v/>
      </c>
      <c r="X310" s="251" t="str">
        <f t="shared" si="15"/>
        <v/>
      </c>
      <c r="Y310" s="458" t="str">
        <f t="shared" si="16"/>
        <v/>
      </c>
      <c r="Z310" s="251" t="str">
        <f>IFERROR(IF(AND(O309="Impacto",O310="Impacto"),(Z309-(+Z309*R310)),IF(O310="Impacto",($K$63-(+$K$63*R310)),IF(O310="Probabilidad",Z309,""))),"")</f>
        <v/>
      </c>
      <c r="AA310" s="458" t="str">
        <f t="shared" si="17"/>
        <v/>
      </c>
      <c r="AB310" s="730"/>
      <c r="AC310" s="411"/>
      <c r="AD310" s="482"/>
      <c r="AE310" s="455"/>
      <c r="AF310" s="455"/>
      <c r="AG310" s="461"/>
      <c r="AH310" s="461"/>
      <c r="AI310" s="482"/>
      <c r="AJ310" s="250"/>
      <c r="AK310" s="497"/>
      <c r="AL310" s="251"/>
      <c r="AM310" s="250"/>
      <c r="AN310" s="497"/>
      <c r="AO310" s="211"/>
      <c r="AP310" s="183"/>
      <c r="AQ310" s="84"/>
      <c r="AR310" s="250"/>
      <c r="AS310" s="497"/>
      <c r="AT310" s="211"/>
      <c r="AU310" s="497"/>
      <c r="AV310" s="251"/>
      <c r="AW310" s="250"/>
      <c r="AX310" s="498"/>
      <c r="AY310" s="465"/>
      <c r="AZ310" s="466"/>
      <c r="BA310" s="466"/>
      <c r="BB310" s="466"/>
      <c r="BC310" s="466"/>
    </row>
    <row r="311" spans="1:55">
      <c r="A311" s="724"/>
      <c r="B311" s="730"/>
      <c r="C311" s="730"/>
      <c r="D311" s="730"/>
      <c r="E311" s="730"/>
      <c r="F311" s="730"/>
      <c r="G311" s="730"/>
      <c r="H311" s="730"/>
      <c r="I311" s="730"/>
      <c r="J311" s="730"/>
      <c r="K311" s="730"/>
      <c r="L311" s="730"/>
      <c r="M311" s="455"/>
      <c r="N311" s="411"/>
      <c r="O311" s="455" t="str">
        <f t="shared" si="12"/>
        <v/>
      </c>
      <c r="P311" s="456"/>
      <c r="Q311" s="456"/>
      <c r="R311" s="251" t="str">
        <f t="shared" si="13"/>
        <v/>
      </c>
      <c r="S311" s="456"/>
      <c r="T311" s="456"/>
      <c r="U311" s="456"/>
      <c r="V311" s="457" t="str">
        <f>IFERROR(IF(AND(O310="Probabilidad",O311="Probabilidad"),(X310-(+X310*R311)),IF(O311="Probabilidad",(G309-(+G309*R311)),IF(O311="Impacto",X310,""))),"")</f>
        <v/>
      </c>
      <c r="W311" s="458" t="str">
        <f t="shared" si="14"/>
        <v/>
      </c>
      <c r="X311" s="251" t="str">
        <f t="shared" si="15"/>
        <v/>
      </c>
      <c r="Y311" s="458" t="str">
        <f t="shared" si="16"/>
        <v/>
      </c>
      <c r="Z311" s="251" t="str">
        <f>IFERROR(IF(AND(O310="Impacto",O311="Impacto"),(Z310-(+Z310*R311)),IF(AND(O310="Probabilidad",O311="Impacto"),(Z309-(+Z309*R311)),IF(O311="Probabilidad",Z310,""))),"")</f>
        <v/>
      </c>
      <c r="AA311" s="458" t="str">
        <f t="shared" si="17"/>
        <v/>
      </c>
      <c r="AB311" s="730"/>
      <c r="AC311" s="455"/>
      <c r="AD311" s="251"/>
      <c r="AE311" s="461"/>
      <c r="AF311" s="455"/>
      <c r="AG311" s="461"/>
      <c r="AH311" s="461"/>
      <c r="AI311" s="461"/>
      <c r="AJ311" s="250"/>
      <c r="AK311" s="497"/>
      <c r="AL311" s="251"/>
      <c r="AM311" s="250"/>
      <c r="AN311" s="497"/>
      <c r="AO311" s="211"/>
      <c r="AP311" s="183"/>
      <c r="AQ311" s="84"/>
      <c r="AR311" s="250"/>
      <c r="AS311" s="497"/>
      <c r="AT311" s="211"/>
      <c r="AU311" s="497"/>
      <c r="AV311" s="251"/>
      <c r="AW311" s="250"/>
      <c r="AX311" s="498"/>
      <c r="AY311" s="465"/>
      <c r="AZ311" s="466"/>
      <c r="BA311" s="466"/>
      <c r="BB311" s="466"/>
      <c r="BC311" s="466"/>
    </row>
    <row r="312" spans="1:55">
      <c r="A312" s="724"/>
      <c r="B312" s="730"/>
      <c r="C312" s="730"/>
      <c r="D312" s="730"/>
      <c r="E312" s="730"/>
      <c r="F312" s="730"/>
      <c r="G312" s="730"/>
      <c r="H312" s="730"/>
      <c r="I312" s="730"/>
      <c r="J312" s="730"/>
      <c r="K312" s="730"/>
      <c r="L312" s="730"/>
      <c r="M312" s="455"/>
      <c r="N312" s="411"/>
      <c r="O312" s="455" t="str">
        <f t="shared" si="12"/>
        <v/>
      </c>
      <c r="P312" s="456"/>
      <c r="Q312" s="456"/>
      <c r="R312" s="251" t="str">
        <f t="shared" si="13"/>
        <v/>
      </c>
      <c r="S312" s="456"/>
      <c r="T312" s="456"/>
      <c r="U312" s="456"/>
      <c r="V312" s="457" t="str">
        <f>IFERROR(IF(AND(O311="Probabilidad",O312="Probabilidad"),(X311-(+X311*R312)),IF(O312="Probabilidad",(G309-(+G309*R312)),IF(O312="Impacto",X311,""))),"")</f>
        <v/>
      </c>
      <c r="W312" s="458" t="str">
        <f t="shared" si="14"/>
        <v/>
      </c>
      <c r="X312" s="251" t="str">
        <f t="shared" si="15"/>
        <v/>
      </c>
      <c r="Y312" s="458" t="str">
        <f t="shared" si="16"/>
        <v/>
      </c>
      <c r="Z312" s="251" t="str">
        <f>IFERROR(IF(AND(O311="Impacto",O312="Impacto"),(Z311-(+Z311*R312)),IF(AND(O311="Probabilidad",O312="Impacto"),(Z310-(+Z310*R312)),IF(O312="Probabilidad",Z311,""))),"")</f>
        <v/>
      </c>
      <c r="AA312" s="458" t="str">
        <f t="shared" si="17"/>
        <v/>
      </c>
      <c r="AB312" s="730"/>
      <c r="AC312" s="455"/>
      <c r="AD312" s="251"/>
      <c r="AE312" s="461"/>
      <c r="AF312" s="455"/>
      <c r="AG312" s="461"/>
      <c r="AH312" s="461"/>
      <c r="AI312" s="461"/>
      <c r="AJ312" s="250"/>
      <c r="AK312" s="497"/>
      <c r="AL312" s="251"/>
      <c r="AM312" s="250"/>
      <c r="AN312" s="497"/>
      <c r="AO312" s="211"/>
      <c r="AP312" s="183"/>
      <c r="AQ312" s="84"/>
      <c r="AR312" s="250"/>
      <c r="AS312" s="497"/>
      <c r="AT312" s="211"/>
      <c r="AU312" s="497"/>
      <c r="AV312" s="251"/>
      <c r="AW312" s="250"/>
      <c r="AX312" s="498"/>
      <c r="AY312" s="465"/>
      <c r="AZ312" s="466"/>
      <c r="BA312" s="466"/>
      <c r="BB312" s="466"/>
      <c r="BC312" s="466"/>
    </row>
    <row r="313" spans="1:55">
      <c r="A313" s="724"/>
      <c r="B313" s="730"/>
      <c r="C313" s="730"/>
      <c r="D313" s="730"/>
      <c r="E313" s="730"/>
      <c r="F313" s="730"/>
      <c r="G313" s="730"/>
      <c r="H313" s="730"/>
      <c r="I313" s="730"/>
      <c r="J313" s="730"/>
      <c r="K313" s="730"/>
      <c r="L313" s="730"/>
      <c r="M313" s="455"/>
      <c r="N313" s="411"/>
      <c r="O313" s="455" t="str">
        <f t="shared" si="12"/>
        <v/>
      </c>
      <c r="P313" s="456"/>
      <c r="Q313" s="456"/>
      <c r="R313" s="251" t="str">
        <f t="shared" si="13"/>
        <v/>
      </c>
      <c r="S313" s="456"/>
      <c r="T313" s="456"/>
      <c r="U313" s="456"/>
      <c r="V313" s="457" t="str">
        <f>IFERROR(IF(AND(O312="Probabilidad",O313="Probabilidad"),(X312-(+X312*R313)),IF(O313="Probabilidad",(G309-(+G309*R313)),IF(O313="Impacto",X312,""))),"")</f>
        <v/>
      </c>
      <c r="W313" s="458" t="str">
        <f t="shared" si="14"/>
        <v/>
      </c>
      <c r="X313" s="251" t="str">
        <f t="shared" si="15"/>
        <v/>
      </c>
      <c r="Y313" s="458" t="str">
        <f t="shared" si="16"/>
        <v/>
      </c>
      <c r="Z313" s="251" t="str">
        <f>IFERROR(IF(AND(O312="Impacto",O313="Impacto"),(Z312-(+Z312*R313)),IF(AND(O312="Probabilidad",O313="Impacto"),(Z311-(+Z311*R313)),IF(O313="Probabilidad",Z312,""))),"")</f>
        <v/>
      </c>
      <c r="AA313" s="458" t="str">
        <f t="shared" si="17"/>
        <v/>
      </c>
      <c r="AB313" s="730"/>
      <c r="AC313" s="455"/>
      <c r="AD313" s="251"/>
      <c r="AE313" s="461"/>
      <c r="AF313" s="455"/>
      <c r="AG313" s="461"/>
      <c r="AH313" s="461"/>
      <c r="AI313" s="461"/>
      <c r="AJ313" s="250"/>
      <c r="AK313" s="497"/>
      <c r="AL313" s="251"/>
      <c r="AM313" s="250"/>
      <c r="AN313" s="497"/>
      <c r="AO313" s="211"/>
      <c r="AP313" s="183"/>
      <c r="AQ313" s="84"/>
      <c r="AR313" s="250"/>
      <c r="AS313" s="497"/>
      <c r="AT313" s="211"/>
      <c r="AU313" s="497"/>
      <c r="AV313" s="251"/>
      <c r="AW313" s="250"/>
      <c r="AX313" s="498"/>
      <c r="AY313" s="465"/>
      <c r="AZ313" s="466"/>
      <c r="BA313" s="466"/>
      <c r="BB313" s="466"/>
      <c r="BC313" s="466"/>
    </row>
    <row r="314" spans="1:55" ht="13.5" thickBot="1">
      <c r="A314" s="725"/>
      <c r="B314" s="731"/>
      <c r="C314" s="731"/>
      <c r="D314" s="731"/>
      <c r="E314" s="731"/>
      <c r="F314" s="731"/>
      <c r="G314" s="731"/>
      <c r="H314" s="731"/>
      <c r="I314" s="731"/>
      <c r="J314" s="731"/>
      <c r="K314" s="731"/>
      <c r="L314" s="731"/>
      <c r="M314" s="467"/>
      <c r="N314" s="468"/>
      <c r="O314" s="467" t="str">
        <f t="shared" si="12"/>
        <v/>
      </c>
      <c r="P314" s="469"/>
      <c r="Q314" s="469"/>
      <c r="R314" s="470" t="str">
        <f t="shared" si="13"/>
        <v/>
      </c>
      <c r="S314" s="469"/>
      <c r="T314" s="469"/>
      <c r="U314" s="469"/>
      <c r="V314" s="471" t="str">
        <f>IFERROR(IF(AND(O313="Probabilidad",O314="Probabilidad"),(X313-(+X313*R314)),IF(O314="Probabilidad",(G309-(+G309*R314)),IF(O314="Impacto",X313,""))),"")</f>
        <v/>
      </c>
      <c r="W314" s="472" t="str">
        <f t="shared" si="14"/>
        <v/>
      </c>
      <c r="X314" s="470" t="str">
        <f t="shared" si="15"/>
        <v/>
      </c>
      <c r="Y314" s="472" t="str">
        <f t="shared" si="16"/>
        <v/>
      </c>
      <c r="Z314" s="470" t="str">
        <f>IFERROR(IF(AND(O313="Impacto",O314="Impacto"),(Z313-(+Z313*R314)),IF(AND(O313="Probabilidad",O314="Impacto"),(Z312-(+Z312*R314)),IF(O314="Probabilidad",Z313,""))),"")</f>
        <v/>
      </c>
      <c r="AA314" s="472" t="str">
        <f t="shared" si="17"/>
        <v/>
      </c>
      <c r="AB314" s="731"/>
      <c r="AC314" s="467"/>
      <c r="AD314" s="470"/>
      <c r="AE314" s="475"/>
      <c r="AF314" s="467"/>
      <c r="AG314" s="475"/>
      <c r="AH314" s="475"/>
      <c r="AI314" s="475"/>
      <c r="AJ314" s="499"/>
      <c r="AK314" s="500"/>
      <c r="AL314" s="470"/>
      <c r="AM314" s="499"/>
      <c r="AN314" s="500"/>
      <c r="AO314" s="286"/>
      <c r="AP314" s="320"/>
      <c r="AQ314" s="288"/>
      <c r="AR314" s="499"/>
      <c r="AS314" s="500"/>
      <c r="AT314" s="286"/>
      <c r="AU314" s="500"/>
      <c r="AV314" s="470"/>
      <c r="AW314" s="499"/>
      <c r="AX314" s="501"/>
      <c r="AY314" s="465"/>
      <c r="AZ314" s="466"/>
      <c r="BA314" s="466"/>
      <c r="BB314" s="466"/>
      <c r="BC314" s="466"/>
    </row>
    <row r="315" spans="1:55">
      <c r="A315" s="723"/>
      <c r="B315" s="726"/>
      <c r="C315" s="729"/>
      <c r="D315" s="729"/>
      <c r="E315" s="729"/>
      <c r="F315" s="736" t="str">
        <f>IF(E315&lt;=0,"",IF(E315&lt;=2,"Muy Baja",IF(E315&lt;=24,"Baja",IF(E315&lt;=500,"Media",IF(E315&lt;=5000,"Alta","Muy Alta")))))</f>
        <v/>
      </c>
      <c r="G315" s="733" t="str">
        <f>IF(F315="","",IF(F315="Muy Baja",0.2,IF(F315="Baja",0.4,IF(F315="Media",0.6,IF(F315="Alta",0.8,IF(F315="Muy Alta",1,))))))</f>
        <v/>
      </c>
      <c r="H315" s="733"/>
      <c r="I315" s="733">
        <f>IF(NOT(ISERROR(MATCH(H315,#REF!,0))),#REF!&amp;"Por favor no seleccionar los criterios de impacto(Afectación Económica o presupuestal y Pérdida Reputacional)",H315)</f>
        <v>0</v>
      </c>
      <c r="J315" s="736" t="s">
        <v>1538</v>
      </c>
      <c r="K315" s="733" t="str">
        <f>IF(J315="","",IF(J315="Leve",0.2,IF(J315="Menor",0.4,IF(J315="Moderado",0.6,IF(J315="Mayor",0.8,IF(J315="Catastrófico",1,))))))</f>
        <v/>
      </c>
      <c r="L315" s="736" t="str">
        <f>IF(OR(AND(F315="Muy Baja",J315="Leve"),AND(F315="Muy Baja",J315="Menor"),AND(F315="Baja",J315="Leve")),"Bajo",IF(OR(AND(F315="Muy baja",J315="Moderado"),AND(F315="Baja",J315="Menor"),AND(F315="Baja",J315="Moderado"),AND(F315="Media",J315="Leve"),AND(F315="Media",J315="Menor"),AND(F315="Media",J315="Moderado"),AND(F315="Alta",J315="Leve"),AND(F315="Alta",J315="Menor")),"Moderado",IF(OR(AND(F315="Muy Baja",J315="Mayor"),AND(F315="Baja",J315="Mayor"),AND(F315="Media",J315="Mayor"),AND(F315="Alta",J315="Moderado"),AND(F315="Alta",J315="Mayor"),AND(F315="Muy Alta",J315="Leve"),AND(F315="Muy Alta",J315="Menor"),AND(F315="Muy Alta",J315="Moderado"),AND(F315="Muy Alta",J315="Mayor")),"Alto",IF(OR(AND(F315="Muy Baja",J315="Catastrófico"),AND(F315="Baja",J315="Catastrófico"),AND(F315="Media",J315="Catastrófico"),AND(F315="Alta",J315="Catastrófico"),AND(F315="Muy Alta",J315="Catastrófico")),"Extremo",""))))</f>
        <v/>
      </c>
      <c r="M315" s="442"/>
      <c r="N315" s="444"/>
      <c r="O315" s="442" t="str">
        <f t="shared" si="12"/>
        <v/>
      </c>
      <c r="P315" s="445"/>
      <c r="Q315" s="445"/>
      <c r="R315" s="443" t="str">
        <f t="shared" si="13"/>
        <v/>
      </c>
      <c r="S315" s="445"/>
      <c r="T315" s="445"/>
      <c r="U315" s="445"/>
      <c r="V315" s="446" t="str">
        <f>IFERROR(IF(O315="Probabilidad",(G315-(+G315*R315)),IF(O315="Impacto",G315,"")),"")</f>
        <v/>
      </c>
      <c r="W315" s="447" t="str">
        <f t="shared" si="14"/>
        <v/>
      </c>
      <c r="X315" s="443" t="str">
        <f t="shared" si="15"/>
        <v/>
      </c>
      <c r="Y315" s="447" t="str">
        <f t="shared" si="16"/>
        <v/>
      </c>
      <c r="Z315" s="443" t="str">
        <f>IFERROR(IF(O315="Impacto",(K315-(+K315*R315)),IF(O315="Probabilidad",K315,"")),"")</f>
        <v/>
      </c>
      <c r="AA315" s="447" t="str">
        <f t="shared" si="17"/>
        <v/>
      </c>
      <c r="AB315" s="740"/>
      <c r="AC315" s="444"/>
      <c r="AD315" s="493"/>
      <c r="AE315" s="442"/>
      <c r="AF315" s="442"/>
      <c r="AG315" s="449"/>
      <c r="AH315" s="449"/>
      <c r="AI315" s="496"/>
      <c r="AJ315" s="267"/>
      <c r="AK315" s="265"/>
      <c r="AL315" s="266"/>
      <c r="AM315" s="267"/>
      <c r="AN315" s="265"/>
      <c r="AO315" s="267"/>
      <c r="AP315" s="408"/>
      <c r="AQ315" s="266"/>
      <c r="AR315" s="267"/>
      <c r="AS315" s="265"/>
      <c r="AT315" s="267"/>
      <c r="AU315" s="265"/>
      <c r="AV315" s="266"/>
      <c r="AW315" s="267"/>
      <c r="AX315" s="452"/>
      <c r="AY315" s="465"/>
      <c r="AZ315" s="465"/>
      <c r="BA315" s="466"/>
      <c r="BB315" s="466"/>
      <c r="BC315" s="466"/>
    </row>
    <row r="316" spans="1:55">
      <c r="A316" s="724"/>
      <c r="B316" s="730"/>
      <c r="C316" s="730"/>
      <c r="D316" s="730"/>
      <c r="E316" s="730"/>
      <c r="F316" s="730"/>
      <c r="G316" s="730"/>
      <c r="H316" s="730"/>
      <c r="I316" s="730"/>
      <c r="J316" s="730"/>
      <c r="K316" s="730"/>
      <c r="L316" s="730"/>
      <c r="M316" s="455"/>
      <c r="N316" s="411"/>
      <c r="O316" s="455" t="str">
        <f t="shared" si="12"/>
        <v/>
      </c>
      <c r="P316" s="456"/>
      <c r="Q316" s="456"/>
      <c r="R316" s="251" t="str">
        <f t="shared" si="13"/>
        <v/>
      </c>
      <c r="S316" s="456"/>
      <c r="T316" s="456"/>
      <c r="U316" s="456"/>
      <c r="V316" s="457" t="str">
        <f>IFERROR(IF(AND(O315="Probabilidad",O316="Probabilidad"),(X315-(+X315*R316)),IF(O316="Probabilidad",(G315-(+G315*R316)),IF(O316="Impacto",X315,""))),"")</f>
        <v/>
      </c>
      <c r="W316" s="458" t="str">
        <f t="shared" si="14"/>
        <v/>
      </c>
      <c r="X316" s="251" t="str">
        <f t="shared" si="15"/>
        <v/>
      </c>
      <c r="Y316" s="458" t="str">
        <f t="shared" si="16"/>
        <v/>
      </c>
      <c r="Z316" s="251" t="str">
        <f>IFERROR(IF(AND(O315="Impacto",O316="Impacto"),(Z315-(+Z315*R316)),IF(O316="Impacto",($K$63-(+$K$63*R316)),IF(O316="Probabilidad",Z315,""))),"")</f>
        <v/>
      </c>
      <c r="AA316" s="458" t="str">
        <f t="shared" si="17"/>
        <v/>
      </c>
      <c r="AB316" s="730"/>
      <c r="AC316" s="411"/>
      <c r="AD316" s="482"/>
      <c r="AE316" s="455"/>
      <c r="AF316" s="455"/>
      <c r="AG316" s="461"/>
      <c r="AH316" s="461"/>
      <c r="AI316" s="482"/>
      <c r="AJ316" s="250"/>
      <c r="AK316" s="497"/>
      <c r="AL316" s="251"/>
      <c r="AM316" s="250"/>
      <c r="AN316" s="497"/>
      <c r="AO316" s="211"/>
      <c r="AP316" s="183"/>
      <c r="AQ316" s="84"/>
      <c r="AR316" s="250"/>
      <c r="AS316" s="497"/>
      <c r="AT316" s="211"/>
      <c r="AU316" s="497"/>
      <c r="AV316" s="251"/>
      <c r="AW316" s="250"/>
      <c r="AX316" s="498"/>
      <c r="AY316" s="465"/>
      <c r="AZ316" s="466"/>
      <c r="BA316" s="466"/>
      <c r="BB316" s="466"/>
      <c r="BC316" s="466"/>
    </row>
    <row r="317" spans="1:55">
      <c r="A317" s="724"/>
      <c r="B317" s="730"/>
      <c r="C317" s="730"/>
      <c r="D317" s="730"/>
      <c r="E317" s="730"/>
      <c r="F317" s="730"/>
      <c r="G317" s="730"/>
      <c r="H317" s="730"/>
      <c r="I317" s="730"/>
      <c r="J317" s="730"/>
      <c r="K317" s="730"/>
      <c r="L317" s="730"/>
      <c r="M317" s="455"/>
      <c r="N317" s="411"/>
      <c r="O317" s="455" t="str">
        <f t="shared" si="12"/>
        <v/>
      </c>
      <c r="P317" s="456"/>
      <c r="Q317" s="456"/>
      <c r="R317" s="251" t="str">
        <f t="shared" si="13"/>
        <v/>
      </c>
      <c r="S317" s="456"/>
      <c r="T317" s="456"/>
      <c r="U317" s="456"/>
      <c r="V317" s="457" t="str">
        <f>IFERROR(IF(AND(O316="Probabilidad",O317="Probabilidad"),(X316-(+X316*R317)),IF(O317="Probabilidad",(G315-(+G315*R317)),IF(O317="Impacto",X316,""))),"")</f>
        <v/>
      </c>
      <c r="W317" s="458" t="str">
        <f t="shared" si="14"/>
        <v/>
      </c>
      <c r="X317" s="251" t="str">
        <f t="shared" si="15"/>
        <v/>
      </c>
      <c r="Y317" s="458" t="str">
        <f t="shared" si="16"/>
        <v/>
      </c>
      <c r="Z317" s="251" t="str">
        <f>IFERROR(IF(AND(O316="Impacto",O317="Impacto"),(Z316-(+Z316*R317)),IF(AND(O316="Probabilidad",O317="Impacto"),(Z315-(+Z315*R317)),IF(O317="Probabilidad",Z316,""))),"")</f>
        <v/>
      </c>
      <c r="AA317" s="458" t="str">
        <f t="shared" si="17"/>
        <v/>
      </c>
      <c r="AB317" s="730"/>
      <c r="AC317" s="455"/>
      <c r="AD317" s="251"/>
      <c r="AE317" s="461"/>
      <c r="AF317" s="455"/>
      <c r="AG317" s="461"/>
      <c r="AH317" s="461"/>
      <c r="AI317" s="461"/>
      <c r="AJ317" s="250"/>
      <c r="AK317" s="497"/>
      <c r="AL317" s="251"/>
      <c r="AM317" s="250"/>
      <c r="AN317" s="497"/>
      <c r="AO317" s="211"/>
      <c r="AP317" s="183"/>
      <c r="AQ317" s="84"/>
      <c r="AR317" s="250"/>
      <c r="AS317" s="497"/>
      <c r="AT317" s="211"/>
      <c r="AU317" s="497"/>
      <c r="AV317" s="251"/>
      <c r="AW317" s="250"/>
      <c r="AX317" s="498"/>
      <c r="AY317" s="465"/>
      <c r="AZ317" s="466"/>
      <c r="BA317" s="466"/>
      <c r="BB317" s="466"/>
      <c r="BC317" s="466"/>
    </row>
    <row r="318" spans="1:55">
      <c r="A318" s="724"/>
      <c r="B318" s="730"/>
      <c r="C318" s="730"/>
      <c r="D318" s="730"/>
      <c r="E318" s="730"/>
      <c r="F318" s="730"/>
      <c r="G318" s="730"/>
      <c r="H318" s="730"/>
      <c r="I318" s="730"/>
      <c r="J318" s="730"/>
      <c r="K318" s="730"/>
      <c r="L318" s="730"/>
      <c r="M318" s="455"/>
      <c r="N318" s="411"/>
      <c r="O318" s="455" t="str">
        <f t="shared" si="12"/>
        <v/>
      </c>
      <c r="P318" s="456"/>
      <c r="Q318" s="456"/>
      <c r="R318" s="251" t="str">
        <f t="shared" si="13"/>
        <v/>
      </c>
      <c r="S318" s="456"/>
      <c r="T318" s="456"/>
      <c r="U318" s="456"/>
      <c r="V318" s="457" t="str">
        <f>IFERROR(IF(AND(O317="Probabilidad",O318="Probabilidad"),(X317-(+X317*R318)),IF(O318="Probabilidad",(G315-(+G315*R318)),IF(O318="Impacto",X317,""))),"")</f>
        <v/>
      </c>
      <c r="W318" s="458" t="str">
        <f t="shared" si="14"/>
        <v/>
      </c>
      <c r="X318" s="251" t="str">
        <f t="shared" si="15"/>
        <v/>
      </c>
      <c r="Y318" s="458" t="str">
        <f t="shared" si="16"/>
        <v/>
      </c>
      <c r="Z318" s="251" t="str">
        <f>IFERROR(IF(AND(O317="Impacto",O318="Impacto"),(Z317-(+Z317*R318)),IF(AND(O317="Probabilidad",O318="Impacto"),(Z316-(+Z316*R318)),IF(O318="Probabilidad",Z317,""))),"")</f>
        <v/>
      </c>
      <c r="AA318" s="458" t="str">
        <f t="shared" si="17"/>
        <v/>
      </c>
      <c r="AB318" s="730"/>
      <c r="AC318" s="455"/>
      <c r="AD318" s="251"/>
      <c r="AE318" s="461"/>
      <c r="AF318" s="455"/>
      <c r="AG318" s="461"/>
      <c r="AH318" s="461"/>
      <c r="AI318" s="461"/>
      <c r="AJ318" s="250"/>
      <c r="AK318" s="497"/>
      <c r="AL318" s="251"/>
      <c r="AM318" s="250"/>
      <c r="AN318" s="497"/>
      <c r="AO318" s="211"/>
      <c r="AP318" s="183"/>
      <c r="AQ318" s="84"/>
      <c r="AR318" s="250"/>
      <c r="AS318" s="497"/>
      <c r="AT318" s="211"/>
      <c r="AU318" s="497"/>
      <c r="AV318" s="251"/>
      <c r="AW318" s="250"/>
      <c r="AX318" s="498"/>
      <c r="AY318" s="465"/>
      <c r="AZ318" s="466"/>
      <c r="BA318" s="466"/>
      <c r="BB318" s="466"/>
      <c r="BC318" s="466"/>
    </row>
    <row r="319" spans="1:55">
      <c r="A319" s="724"/>
      <c r="B319" s="730"/>
      <c r="C319" s="730"/>
      <c r="D319" s="730"/>
      <c r="E319" s="730"/>
      <c r="F319" s="730"/>
      <c r="G319" s="730"/>
      <c r="H319" s="730"/>
      <c r="I319" s="730"/>
      <c r="J319" s="730"/>
      <c r="K319" s="730"/>
      <c r="L319" s="730"/>
      <c r="M319" s="455"/>
      <c r="N319" s="411"/>
      <c r="O319" s="455" t="str">
        <f t="shared" si="12"/>
        <v/>
      </c>
      <c r="P319" s="456"/>
      <c r="Q319" s="456"/>
      <c r="R319" s="251" t="str">
        <f t="shared" si="13"/>
        <v/>
      </c>
      <c r="S319" s="456"/>
      <c r="T319" s="456"/>
      <c r="U319" s="456"/>
      <c r="V319" s="457" t="str">
        <f>IFERROR(IF(AND(O318="Probabilidad",O319="Probabilidad"),(X318-(+X318*R319)),IF(O319="Probabilidad",(G315-(+G315*R319)),IF(O319="Impacto",X318,""))),"")</f>
        <v/>
      </c>
      <c r="W319" s="458" t="str">
        <f t="shared" si="14"/>
        <v/>
      </c>
      <c r="X319" s="251" t="str">
        <f t="shared" si="15"/>
        <v/>
      </c>
      <c r="Y319" s="458" t="str">
        <f t="shared" si="16"/>
        <v/>
      </c>
      <c r="Z319" s="251" t="str">
        <f>IFERROR(IF(AND(O318="Impacto",O319="Impacto"),(Z318-(+Z318*R319)),IF(AND(O318="Probabilidad",O319="Impacto"),(Z317-(+Z317*R319)),IF(O319="Probabilidad",Z318,""))),"")</f>
        <v/>
      </c>
      <c r="AA319" s="458" t="str">
        <f t="shared" si="17"/>
        <v/>
      </c>
      <c r="AB319" s="730"/>
      <c r="AC319" s="455"/>
      <c r="AD319" s="251"/>
      <c r="AE319" s="461"/>
      <c r="AF319" s="455"/>
      <c r="AG319" s="461"/>
      <c r="AH319" s="461"/>
      <c r="AI319" s="461"/>
      <c r="AJ319" s="250"/>
      <c r="AK319" s="497"/>
      <c r="AL319" s="251"/>
      <c r="AM319" s="250"/>
      <c r="AN319" s="497"/>
      <c r="AO319" s="211"/>
      <c r="AP319" s="183"/>
      <c r="AQ319" s="84"/>
      <c r="AR319" s="250"/>
      <c r="AS319" s="497"/>
      <c r="AT319" s="211"/>
      <c r="AU319" s="497"/>
      <c r="AV319" s="251"/>
      <c r="AW319" s="250"/>
      <c r="AX319" s="498"/>
      <c r="AY319" s="465"/>
      <c r="AZ319" s="466"/>
      <c r="BA319" s="466"/>
      <c r="BB319" s="466"/>
      <c r="BC319" s="466"/>
    </row>
    <row r="320" spans="1:55" ht="13.5" thickBot="1">
      <c r="A320" s="725"/>
      <c r="B320" s="731"/>
      <c r="C320" s="731"/>
      <c r="D320" s="731"/>
      <c r="E320" s="731"/>
      <c r="F320" s="731"/>
      <c r="G320" s="731"/>
      <c r="H320" s="731"/>
      <c r="I320" s="731"/>
      <c r="J320" s="731"/>
      <c r="K320" s="731"/>
      <c r="L320" s="731"/>
      <c r="M320" s="467"/>
      <c r="N320" s="468"/>
      <c r="O320" s="467" t="str">
        <f t="shared" si="12"/>
        <v/>
      </c>
      <c r="P320" s="469"/>
      <c r="Q320" s="469"/>
      <c r="R320" s="470" t="str">
        <f t="shared" si="13"/>
        <v/>
      </c>
      <c r="S320" s="469"/>
      <c r="T320" s="469"/>
      <c r="U320" s="469"/>
      <c r="V320" s="471" t="str">
        <f>IFERROR(IF(AND(O319="Probabilidad",O320="Probabilidad"),(X319-(+X319*R320)),IF(O320="Probabilidad",(G315-(+G315*R320)),IF(O320="Impacto",X319,""))),"")</f>
        <v/>
      </c>
      <c r="W320" s="472" t="str">
        <f t="shared" si="14"/>
        <v/>
      </c>
      <c r="X320" s="470" t="str">
        <f t="shared" si="15"/>
        <v/>
      </c>
      <c r="Y320" s="472" t="str">
        <f t="shared" si="16"/>
        <v/>
      </c>
      <c r="Z320" s="470" t="str">
        <f>IFERROR(IF(AND(O319="Impacto",O320="Impacto"),(Z319-(+Z319*R320)),IF(AND(O319="Probabilidad",O320="Impacto"),(Z318-(+Z318*R320)),IF(O320="Probabilidad",Z319,""))),"")</f>
        <v/>
      </c>
      <c r="AA320" s="472" t="str">
        <f t="shared" si="17"/>
        <v/>
      </c>
      <c r="AB320" s="731"/>
      <c r="AC320" s="467"/>
      <c r="AD320" s="470"/>
      <c r="AE320" s="475"/>
      <c r="AF320" s="467"/>
      <c r="AG320" s="475"/>
      <c r="AH320" s="475"/>
      <c r="AI320" s="475"/>
      <c r="AJ320" s="499"/>
      <c r="AK320" s="500"/>
      <c r="AL320" s="470"/>
      <c r="AM320" s="499"/>
      <c r="AN320" s="500"/>
      <c r="AO320" s="286"/>
      <c r="AP320" s="320"/>
      <c r="AQ320" s="288"/>
      <c r="AR320" s="499"/>
      <c r="AS320" s="500"/>
      <c r="AT320" s="286"/>
      <c r="AU320" s="500"/>
      <c r="AV320" s="470"/>
      <c r="AW320" s="499"/>
      <c r="AX320" s="501"/>
      <c r="AY320" s="465"/>
      <c r="AZ320" s="466"/>
      <c r="BA320" s="466"/>
      <c r="BB320" s="466"/>
      <c r="BC320" s="466"/>
    </row>
    <row r="321" spans="1:55">
      <c r="A321" s="723"/>
      <c r="B321" s="726"/>
      <c r="C321" s="729"/>
      <c r="D321" s="729"/>
      <c r="E321" s="729"/>
      <c r="F321" s="736" t="str">
        <f>IF(E321&lt;=0,"",IF(E321&lt;=2,"Muy Baja",IF(E321&lt;=24,"Baja",IF(E321&lt;=500,"Media",IF(E321&lt;=5000,"Alta","Muy Alta")))))</f>
        <v/>
      </c>
      <c r="G321" s="733" t="str">
        <f>IF(F321="","",IF(F321="Muy Baja",0.2,IF(F321="Baja",0.4,IF(F321="Media",0.6,IF(F321="Alta",0.8,IF(F321="Muy Alta",1,))))))</f>
        <v/>
      </c>
      <c r="H321" s="733"/>
      <c r="I321" s="733">
        <f>IF(NOT(ISERROR(MATCH(H321,#REF!,0))),#REF!&amp;"Por favor no seleccionar los criterios de impacto(Afectación Económica o presupuestal y Pérdida Reputacional)",H321)</f>
        <v>0</v>
      </c>
      <c r="J321" s="736" t="s">
        <v>1538</v>
      </c>
      <c r="K321" s="733" t="str">
        <f>IF(J321="","",IF(J321="Leve",0.2,IF(J321="Menor",0.4,IF(J321="Moderado",0.6,IF(J321="Mayor",0.8,IF(J321="Catastrófico",1,))))))</f>
        <v/>
      </c>
      <c r="L321" s="736" t="str">
        <f>IF(OR(AND(F321="Muy Baja",J321="Leve"),AND(F321="Muy Baja",J321="Menor"),AND(F321="Baja",J321="Leve")),"Bajo",IF(OR(AND(F321="Muy baja",J321="Moderado"),AND(F321="Baja",J321="Menor"),AND(F321="Baja",J321="Moderado"),AND(F321="Media",J321="Leve"),AND(F321="Media",J321="Menor"),AND(F321="Media",J321="Moderado"),AND(F321="Alta",J321="Leve"),AND(F321="Alta",J321="Menor")),"Moderado",IF(OR(AND(F321="Muy Baja",J321="Mayor"),AND(F321="Baja",J321="Mayor"),AND(F321="Media",J321="Mayor"),AND(F321="Alta",J321="Moderado"),AND(F321="Alta",J321="Mayor"),AND(F321="Muy Alta",J321="Leve"),AND(F321="Muy Alta",J321="Menor"),AND(F321="Muy Alta",J321="Moderado"),AND(F321="Muy Alta",J321="Mayor")),"Alto",IF(OR(AND(F321="Muy Baja",J321="Catastrófico"),AND(F321="Baja",J321="Catastrófico"),AND(F321="Media",J321="Catastrófico"),AND(F321="Alta",J321="Catastrófico"),AND(F321="Muy Alta",J321="Catastrófico")),"Extremo",""))))</f>
        <v/>
      </c>
      <c r="M321" s="442"/>
      <c r="N321" s="444"/>
      <c r="O321" s="442" t="str">
        <f t="shared" si="12"/>
        <v/>
      </c>
      <c r="P321" s="445"/>
      <c r="Q321" s="445"/>
      <c r="R321" s="443" t="str">
        <f t="shared" si="13"/>
        <v/>
      </c>
      <c r="S321" s="445"/>
      <c r="T321" s="445"/>
      <c r="U321" s="445"/>
      <c r="V321" s="446" t="str">
        <f>IFERROR(IF(O321="Probabilidad",(G321-(+G321*R321)),IF(O321="Impacto",G321,"")),"")</f>
        <v/>
      </c>
      <c r="W321" s="447" t="str">
        <f t="shared" si="14"/>
        <v/>
      </c>
      <c r="X321" s="443" t="str">
        <f t="shared" si="15"/>
        <v/>
      </c>
      <c r="Y321" s="447" t="str">
        <f t="shared" si="16"/>
        <v/>
      </c>
      <c r="Z321" s="443" t="str">
        <f>IFERROR(IF(O321="Impacto",(K321-(+K321*R321)),IF(O321="Probabilidad",K321,"")),"")</f>
        <v/>
      </c>
      <c r="AA321" s="447" t="str">
        <f t="shared" si="17"/>
        <v/>
      </c>
      <c r="AB321" s="740"/>
      <c r="AC321" s="444"/>
      <c r="AD321" s="493"/>
      <c r="AE321" s="442"/>
      <c r="AF321" s="442"/>
      <c r="AG321" s="449"/>
      <c r="AH321" s="449"/>
      <c r="AI321" s="496"/>
      <c r="AJ321" s="267"/>
      <c r="AK321" s="265"/>
      <c r="AL321" s="266"/>
      <c r="AM321" s="267"/>
      <c r="AN321" s="265"/>
      <c r="AO321" s="267"/>
      <c r="AP321" s="408"/>
      <c r="AQ321" s="266"/>
      <c r="AR321" s="267"/>
      <c r="AS321" s="265"/>
      <c r="AT321" s="267"/>
      <c r="AU321" s="265"/>
      <c r="AV321" s="266"/>
      <c r="AW321" s="267"/>
      <c r="AX321" s="452"/>
      <c r="AY321" s="465"/>
      <c r="AZ321" s="465"/>
      <c r="BA321" s="466"/>
      <c r="BB321" s="466"/>
      <c r="BC321" s="466"/>
    </row>
    <row r="322" spans="1:55">
      <c r="A322" s="724"/>
      <c r="B322" s="730"/>
      <c r="C322" s="730"/>
      <c r="D322" s="730"/>
      <c r="E322" s="730"/>
      <c r="F322" s="730"/>
      <c r="G322" s="730"/>
      <c r="H322" s="730"/>
      <c r="I322" s="730"/>
      <c r="J322" s="730"/>
      <c r="K322" s="730"/>
      <c r="L322" s="730"/>
      <c r="M322" s="455"/>
      <c r="N322" s="411"/>
      <c r="O322" s="455" t="str">
        <f t="shared" si="12"/>
        <v/>
      </c>
      <c r="P322" s="456"/>
      <c r="Q322" s="456"/>
      <c r="R322" s="251" t="str">
        <f t="shared" si="13"/>
        <v/>
      </c>
      <c r="S322" s="456"/>
      <c r="T322" s="456"/>
      <c r="U322" s="456"/>
      <c r="V322" s="457" t="str">
        <f>IFERROR(IF(AND(O321="Probabilidad",O322="Probabilidad"),(X321-(+X321*R322)),IF(O322="Probabilidad",(G321-(+G321*R322)),IF(O322="Impacto",X321,""))),"")</f>
        <v/>
      </c>
      <c r="W322" s="458" t="str">
        <f t="shared" si="14"/>
        <v/>
      </c>
      <c r="X322" s="251" t="str">
        <f t="shared" si="15"/>
        <v/>
      </c>
      <c r="Y322" s="458" t="str">
        <f t="shared" si="16"/>
        <v/>
      </c>
      <c r="Z322" s="251" t="str">
        <f>IFERROR(IF(AND(O321="Impacto",O322="Impacto"),(Z321-(+Z321*R322)),IF(O322="Impacto",($K$63-(+$K$63*R322)),IF(O322="Probabilidad",Z321,""))),"")</f>
        <v/>
      </c>
      <c r="AA322" s="458" t="str">
        <f t="shared" si="17"/>
        <v/>
      </c>
      <c r="AB322" s="730"/>
      <c r="AC322" s="411"/>
      <c r="AD322" s="482"/>
      <c r="AE322" s="455"/>
      <c r="AF322" s="455"/>
      <c r="AG322" s="461"/>
      <c r="AH322" s="461"/>
      <c r="AI322" s="482"/>
      <c r="AJ322" s="250"/>
      <c r="AK322" s="497"/>
      <c r="AL322" s="251"/>
      <c r="AM322" s="250"/>
      <c r="AN322" s="497"/>
      <c r="AO322" s="211"/>
      <c r="AP322" s="183"/>
      <c r="AQ322" s="84"/>
      <c r="AR322" s="250"/>
      <c r="AS322" s="497"/>
      <c r="AT322" s="211"/>
      <c r="AU322" s="497"/>
      <c r="AV322" s="251"/>
      <c r="AW322" s="250"/>
      <c r="AX322" s="498"/>
      <c r="AY322" s="465"/>
      <c r="AZ322" s="466"/>
      <c r="BA322" s="466"/>
      <c r="BB322" s="466"/>
      <c r="BC322" s="466"/>
    </row>
    <row r="323" spans="1:55">
      <c r="A323" s="724"/>
      <c r="B323" s="730"/>
      <c r="C323" s="730"/>
      <c r="D323" s="730"/>
      <c r="E323" s="730"/>
      <c r="F323" s="730"/>
      <c r="G323" s="730"/>
      <c r="H323" s="730"/>
      <c r="I323" s="730"/>
      <c r="J323" s="730"/>
      <c r="K323" s="730"/>
      <c r="L323" s="730"/>
      <c r="M323" s="455"/>
      <c r="N323" s="411"/>
      <c r="O323" s="455" t="str">
        <f t="shared" si="12"/>
        <v/>
      </c>
      <c r="P323" s="456"/>
      <c r="Q323" s="456"/>
      <c r="R323" s="251" t="str">
        <f t="shared" si="13"/>
        <v/>
      </c>
      <c r="S323" s="456"/>
      <c r="T323" s="456"/>
      <c r="U323" s="456"/>
      <c r="V323" s="457" t="str">
        <f>IFERROR(IF(AND(O322="Probabilidad",O323="Probabilidad"),(X322-(+X322*R323)),IF(O323="Probabilidad",(G321-(+G321*R323)),IF(O323="Impacto",X322,""))),"")</f>
        <v/>
      </c>
      <c r="W323" s="458" t="str">
        <f t="shared" si="14"/>
        <v/>
      </c>
      <c r="X323" s="251" t="str">
        <f t="shared" si="15"/>
        <v/>
      </c>
      <c r="Y323" s="458" t="str">
        <f t="shared" si="16"/>
        <v/>
      </c>
      <c r="Z323" s="251" t="str">
        <f>IFERROR(IF(AND(O322="Impacto",O323="Impacto"),(Z322-(+Z322*R323)),IF(AND(O322="Probabilidad",O323="Impacto"),(Z321-(+Z321*R323)),IF(O323="Probabilidad",Z322,""))),"")</f>
        <v/>
      </c>
      <c r="AA323" s="458" t="str">
        <f t="shared" si="17"/>
        <v/>
      </c>
      <c r="AB323" s="730"/>
      <c r="AC323" s="455"/>
      <c r="AD323" s="251"/>
      <c r="AE323" s="461"/>
      <c r="AF323" s="455"/>
      <c r="AG323" s="461"/>
      <c r="AH323" s="461"/>
      <c r="AI323" s="461"/>
      <c r="AJ323" s="250"/>
      <c r="AK323" s="497"/>
      <c r="AL323" s="251"/>
      <c r="AM323" s="250"/>
      <c r="AN323" s="497"/>
      <c r="AO323" s="211"/>
      <c r="AP323" s="183"/>
      <c r="AQ323" s="84"/>
      <c r="AR323" s="250"/>
      <c r="AS323" s="497"/>
      <c r="AT323" s="211"/>
      <c r="AU323" s="497"/>
      <c r="AV323" s="251"/>
      <c r="AW323" s="250"/>
      <c r="AX323" s="498"/>
      <c r="AY323" s="465"/>
      <c r="AZ323" s="466"/>
      <c r="BA323" s="466"/>
      <c r="BB323" s="466"/>
      <c r="BC323" s="466"/>
    </row>
    <row r="324" spans="1:55">
      <c r="A324" s="724"/>
      <c r="B324" s="730"/>
      <c r="C324" s="730"/>
      <c r="D324" s="730"/>
      <c r="E324" s="730"/>
      <c r="F324" s="730"/>
      <c r="G324" s="730"/>
      <c r="H324" s="730"/>
      <c r="I324" s="730"/>
      <c r="J324" s="730"/>
      <c r="K324" s="730"/>
      <c r="L324" s="730"/>
      <c r="M324" s="455"/>
      <c r="N324" s="411"/>
      <c r="O324" s="455" t="str">
        <f t="shared" si="12"/>
        <v/>
      </c>
      <c r="P324" s="456"/>
      <c r="Q324" s="456"/>
      <c r="R324" s="251" t="str">
        <f t="shared" si="13"/>
        <v/>
      </c>
      <c r="S324" s="456"/>
      <c r="T324" s="456"/>
      <c r="U324" s="456"/>
      <c r="V324" s="457" t="str">
        <f>IFERROR(IF(AND(O323="Probabilidad",O324="Probabilidad"),(X323-(+X323*R324)),IF(O324="Probabilidad",(G321-(+G321*R324)),IF(O324="Impacto",X323,""))),"")</f>
        <v/>
      </c>
      <c r="W324" s="458" t="str">
        <f t="shared" si="14"/>
        <v/>
      </c>
      <c r="X324" s="251" t="str">
        <f t="shared" si="15"/>
        <v/>
      </c>
      <c r="Y324" s="458" t="str">
        <f t="shared" si="16"/>
        <v/>
      </c>
      <c r="Z324" s="251" t="str">
        <f>IFERROR(IF(AND(O323="Impacto",O324="Impacto"),(Z323-(+Z323*R324)),IF(AND(O323="Probabilidad",O324="Impacto"),(Z322-(+Z322*R324)),IF(O324="Probabilidad",Z323,""))),"")</f>
        <v/>
      </c>
      <c r="AA324" s="458" t="str">
        <f t="shared" si="17"/>
        <v/>
      </c>
      <c r="AB324" s="730"/>
      <c r="AC324" s="455"/>
      <c r="AD324" s="251"/>
      <c r="AE324" s="461"/>
      <c r="AF324" s="455"/>
      <c r="AG324" s="461"/>
      <c r="AH324" s="461"/>
      <c r="AI324" s="461"/>
      <c r="AJ324" s="250"/>
      <c r="AK324" s="497"/>
      <c r="AL324" s="251"/>
      <c r="AM324" s="250"/>
      <c r="AN324" s="497"/>
      <c r="AO324" s="211"/>
      <c r="AP324" s="183"/>
      <c r="AQ324" s="84"/>
      <c r="AR324" s="250"/>
      <c r="AS324" s="497"/>
      <c r="AT324" s="211"/>
      <c r="AU324" s="497"/>
      <c r="AV324" s="251"/>
      <c r="AW324" s="250"/>
      <c r="AX324" s="498"/>
      <c r="AY324" s="466"/>
      <c r="AZ324" s="466"/>
      <c r="BA324" s="466"/>
      <c r="BB324" s="466"/>
      <c r="BC324" s="466"/>
    </row>
    <row r="325" spans="1:55">
      <c r="A325" s="724"/>
      <c r="B325" s="730"/>
      <c r="C325" s="730"/>
      <c r="D325" s="730"/>
      <c r="E325" s="730"/>
      <c r="F325" s="730"/>
      <c r="G325" s="730"/>
      <c r="H325" s="730"/>
      <c r="I325" s="730"/>
      <c r="J325" s="730"/>
      <c r="K325" s="730"/>
      <c r="L325" s="730"/>
      <c r="M325" s="455"/>
      <c r="N325" s="411"/>
      <c r="O325" s="455" t="str">
        <f t="shared" si="12"/>
        <v/>
      </c>
      <c r="P325" s="456"/>
      <c r="Q325" s="456"/>
      <c r="R325" s="251" t="str">
        <f t="shared" si="13"/>
        <v/>
      </c>
      <c r="S325" s="456"/>
      <c r="T325" s="456"/>
      <c r="U325" s="456"/>
      <c r="V325" s="457" t="str">
        <f>IFERROR(IF(AND(O324="Probabilidad",O325="Probabilidad"),(X324-(+X324*R325)),IF(O325="Probabilidad",(G321-(+G321*R325)),IF(O325="Impacto",X324,""))),"")</f>
        <v/>
      </c>
      <c r="W325" s="458" t="str">
        <f t="shared" si="14"/>
        <v/>
      </c>
      <c r="X325" s="251" t="str">
        <f t="shared" si="15"/>
        <v/>
      </c>
      <c r="Y325" s="458" t="str">
        <f t="shared" si="16"/>
        <v/>
      </c>
      <c r="Z325" s="251" t="str">
        <f>IFERROR(IF(AND(O324="Impacto",O325="Impacto"),(Z324-(+Z324*R325)),IF(AND(O324="Probabilidad",O325="Impacto"),(Z323-(+Z323*R325)),IF(O325="Probabilidad",Z324,""))),"")</f>
        <v/>
      </c>
      <c r="AA325" s="458" t="str">
        <f t="shared" si="17"/>
        <v/>
      </c>
      <c r="AB325" s="730"/>
      <c r="AC325" s="455"/>
      <c r="AD325" s="251"/>
      <c r="AE325" s="461"/>
      <c r="AF325" s="455"/>
      <c r="AG325" s="461"/>
      <c r="AH325" s="461"/>
      <c r="AI325" s="461"/>
      <c r="AJ325" s="250"/>
      <c r="AK325" s="497"/>
      <c r="AL325" s="251"/>
      <c r="AM325" s="250"/>
      <c r="AN325" s="497"/>
      <c r="AO325" s="211"/>
      <c r="AP325" s="183"/>
      <c r="AQ325" s="84"/>
      <c r="AR325" s="250"/>
      <c r="AS325" s="497"/>
      <c r="AT325" s="211"/>
      <c r="AU325" s="497"/>
      <c r="AV325" s="251"/>
      <c r="AW325" s="250"/>
      <c r="AX325" s="498"/>
      <c r="AY325" s="466"/>
      <c r="AZ325" s="466"/>
      <c r="BA325" s="466"/>
      <c r="BB325" s="466"/>
      <c r="BC325" s="466"/>
    </row>
    <row r="326" spans="1:55" ht="13.5" thickBot="1">
      <c r="A326" s="725"/>
      <c r="B326" s="731"/>
      <c r="C326" s="731"/>
      <c r="D326" s="731"/>
      <c r="E326" s="731"/>
      <c r="F326" s="731"/>
      <c r="G326" s="731"/>
      <c r="H326" s="731"/>
      <c r="I326" s="731"/>
      <c r="J326" s="731"/>
      <c r="K326" s="731"/>
      <c r="L326" s="731"/>
      <c r="M326" s="467"/>
      <c r="N326" s="468"/>
      <c r="O326" s="467" t="str">
        <f t="shared" si="12"/>
        <v/>
      </c>
      <c r="P326" s="469"/>
      <c r="Q326" s="469"/>
      <c r="R326" s="470" t="str">
        <f t="shared" si="13"/>
        <v/>
      </c>
      <c r="S326" s="469"/>
      <c r="T326" s="469"/>
      <c r="U326" s="469"/>
      <c r="V326" s="471" t="str">
        <f>IFERROR(IF(AND(O325="Probabilidad",O326="Probabilidad"),(X325-(+X325*R326)),IF(O326="Probabilidad",(G321-(+G321*R326)),IF(O326="Impacto",X325,""))),"")</f>
        <v/>
      </c>
      <c r="W326" s="472" t="str">
        <f t="shared" si="14"/>
        <v/>
      </c>
      <c r="X326" s="470" t="str">
        <f t="shared" si="15"/>
        <v/>
      </c>
      <c r="Y326" s="472" t="str">
        <f t="shared" si="16"/>
        <v/>
      </c>
      <c r="Z326" s="470" t="str">
        <f>IFERROR(IF(AND(O325="Impacto",O326="Impacto"),(Z325-(+Z325*R326)),IF(AND(O325="Probabilidad",O326="Impacto"),(Z324-(+Z324*R326)),IF(O326="Probabilidad",Z325,""))),"")</f>
        <v/>
      </c>
      <c r="AA326" s="472" t="str">
        <f t="shared" si="17"/>
        <v/>
      </c>
      <c r="AB326" s="731"/>
      <c r="AC326" s="467"/>
      <c r="AD326" s="470"/>
      <c r="AE326" s="475"/>
      <c r="AF326" s="467"/>
      <c r="AG326" s="475"/>
      <c r="AH326" s="475"/>
      <c r="AI326" s="475"/>
      <c r="AJ326" s="499"/>
      <c r="AK326" s="500"/>
      <c r="AL326" s="470"/>
      <c r="AM326" s="499"/>
      <c r="AN326" s="500"/>
      <c r="AO326" s="286"/>
      <c r="AP326" s="320"/>
      <c r="AQ326" s="288"/>
      <c r="AR326" s="499"/>
      <c r="AS326" s="500"/>
      <c r="AT326" s="286"/>
      <c r="AU326" s="500"/>
      <c r="AV326" s="470"/>
      <c r="AW326" s="499"/>
      <c r="AX326" s="501"/>
      <c r="AY326" s="466"/>
      <c r="AZ326" s="466"/>
      <c r="BA326" s="466"/>
      <c r="BB326" s="466"/>
      <c r="BC326" s="466"/>
    </row>
    <row r="327" spans="1:55">
      <c r="A327" s="723"/>
      <c r="B327" s="726"/>
      <c r="C327" s="729"/>
      <c r="D327" s="729"/>
      <c r="E327" s="729"/>
      <c r="F327" s="736" t="str">
        <f>IF(E327&lt;=0,"",IF(E327&lt;=2,"Muy Baja",IF(E327&lt;=24,"Baja",IF(E327&lt;=500,"Media",IF(E327&lt;=5000,"Alta","Muy Alta")))))</f>
        <v/>
      </c>
      <c r="G327" s="733" t="str">
        <f>IF(F327="","",IF(F327="Muy Baja",0.2,IF(F327="Baja",0.4,IF(F327="Media",0.6,IF(F327="Alta",0.8,IF(F327="Muy Alta",1,))))))</f>
        <v/>
      </c>
      <c r="H327" s="733"/>
      <c r="I327" s="733">
        <f>IF(NOT(ISERROR(MATCH(H327,#REF!,0))),#REF!&amp;"Por favor no seleccionar los criterios de impacto(Afectación Económica o presupuestal y Pérdida Reputacional)",H327)</f>
        <v>0</v>
      </c>
      <c r="J327" s="736" t="s">
        <v>1538</v>
      </c>
      <c r="K327" s="733" t="str">
        <f>IF(J327="","",IF(J327="Leve",0.2,IF(J327="Menor",0.4,IF(J327="Moderado",0.6,IF(J327="Mayor",0.8,IF(J327="Catastrófico",1,))))))</f>
        <v/>
      </c>
      <c r="L327" s="736" t="str">
        <f>IF(OR(AND(F327="Muy Baja",J327="Leve"),AND(F327="Muy Baja",J327="Menor"),AND(F327="Baja",J327="Leve")),"Bajo",IF(OR(AND(F327="Muy baja",J327="Moderado"),AND(F327="Baja",J327="Menor"),AND(F327="Baja",J327="Moderado"),AND(F327="Media",J327="Leve"),AND(F327="Media",J327="Menor"),AND(F327="Media",J327="Moderado"),AND(F327="Alta",J327="Leve"),AND(F327="Alta",J327="Menor")),"Moderado",IF(OR(AND(F327="Muy Baja",J327="Mayor"),AND(F327="Baja",J327="Mayor"),AND(F327="Media",J327="Mayor"),AND(F327="Alta",J327="Moderado"),AND(F327="Alta",J327="Mayor"),AND(F327="Muy Alta",J327="Leve"),AND(F327="Muy Alta",J327="Menor"),AND(F327="Muy Alta",J327="Moderado"),AND(F327="Muy Alta",J327="Mayor")),"Alto",IF(OR(AND(F327="Muy Baja",J327="Catastrófico"),AND(F327="Baja",J327="Catastrófico"),AND(F327="Media",J327="Catastrófico"),AND(F327="Alta",J327="Catastrófico"),AND(F327="Muy Alta",J327="Catastrófico")),"Extremo",""))))</f>
        <v/>
      </c>
      <c r="M327" s="442"/>
      <c r="N327" s="444"/>
      <c r="O327" s="442" t="str">
        <f t="shared" si="12"/>
        <v/>
      </c>
      <c r="P327" s="445"/>
      <c r="Q327" s="445"/>
      <c r="R327" s="443" t="str">
        <f t="shared" si="13"/>
        <v/>
      </c>
      <c r="S327" s="445"/>
      <c r="T327" s="445"/>
      <c r="U327" s="445"/>
      <c r="V327" s="446" t="str">
        <f>IFERROR(IF(O327="Probabilidad",(G327-(+G327*R327)),IF(O327="Impacto",G327,"")),"")</f>
        <v/>
      </c>
      <c r="W327" s="447" t="str">
        <f t="shared" si="14"/>
        <v/>
      </c>
      <c r="X327" s="443" t="str">
        <f t="shared" si="15"/>
        <v/>
      </c>
      <c r="Y327" s="447" t="str">
        <f t="shared" si="16"/>
        <v/>
      </c>
      <c r="Z327" s="443" t="str">
        <f>IFERROR(IF(O327="Impacto",(K327-(+K327*R327)),IF(O327="Probabilidad",K327,"")),"")</f>
        <v/>
      </c>
      <c r="AA327" s="447" t="str">
        <f t="shared" si="17"/>
        <v/>
      </c>
      <c r="AB327" s="740"/>
      <c r="AC327" s="444"/>
      <c r="AD327" s="493"/>
      <c r="AE327" s="442"/>
      <c r="AF327" s="442"/>
      <c r="AG327" s="449"/>
      <c r="AH327" s="449"/>
      <c r="AI327" s="496"/>
      <c r="AJ327" s="267"/>
      <c r="AK327" s="265"/>
      <c r="AL327" s="266"/>
      <c r="AM327" s="267"/>
      <c r="AN327" s="265"/>
      <c r="AO327" s="267"/>
      <c r="AP327" s="408"/>
      <c r="AQ327" s="266"/>
      <c r="AR327" s="267"/>
      <c r="AS327" s="265"/>
      <c r="AT327" s="267"/>
      <c r="AU327" s="265"/>
      <c r="AV327" s="266"/>
      <c r="AW327" s="267"/>
      <c r="AX327" s="452"/>
      <c r="AY327" s="465"/>
      <c r="AZ327" s="465"/>
      <c r="BA327" s="466"/>
      <c r="BB327" s="466"/>
      <c r="BC327" s="466"/>
    </row>
    <row r="328" spans="1:55">
      <c r="A328" s="724"/>
      <c r="B328" s="730"/>
      <c r="C328" s="730"/>
      <c r="D328" s="730"/>
      <c r="E328" s="730"/>
      <c r="F328" s="730"/>
      <c r="G328" s="730"/>
      <c r="H328" s="730"/>
      <c r="I328" s="730"/>
      <c r="J328" s="730"/>
      <c r="K328" s="730"/>
      <c r="L328" s="730"/>
      <c r="M328" s="455"/>
      <c r="N328" s="411"/>
      <c r="O328" s="455" t="str">
        <f t="shared" si="12"/>
        <v/>
      </c>
      <c r="P328" s="456"/>
      <c r="Q328" s="456"/>
      <c r="R328" s="251" t="str">
        <f t="shared" si="13"/>
        <v/>
      </c>
      <c r="S328" s="456"/>
      <c r="T328" s="456"/>
      <c r="U328" s="456"/>
      <c r="V328" s="457" t="str">
        <f>IFERROR(IF(AND(O327="Probabilidad",O328="Probabilidad"),(X327-(+X327*R328)),IF(O328="Probabilidad",(G327-(+G327*R328)),IF(O328="Impacto",X327,""))),"")</f>
        <v/>
      </c>
      <c r="W328" s="458" t="str">
        <f t="shared" si="14"/>
        <v/>
      </c>
      <c r="X328" s="251" t="str">
        <f t="shared" si="15"/>
        <v/>
      </c>
      <c r="Y328" s="458" t="str">
        <f t="shared" si="16"/>
        <v/>
      </c>
      <c r="Z328" s="251" t="str">
        <f>IFERROR(IF(AND(O327="Impacto",O328="Impacto"),(Z327-(+Z327*R328)),IF(O328="Impacto",($K$63-(+$K$63*R328)),IF(O328="Probabilidad",Z327,""))),"")</f>
        <v/>
      </c>
      <c r="AA328" s="458" t="str">
        <f t="shared" si="17"/>
        <v/>
      </c>
      <c r="AB328" s="730"/>
      <c r="AC328" s="411"/>
      <c r="AD328" s="482"/>
      <c r="AE328" s="455"/>
      <c r="AF328" s="455"/>
      <c r="AG328" s="461"/>
      <c r="AH328" s="461"/>
      <c r="AI328" s="482"/>
      <c r="AJ328" s="250"/>
      <c r="AK328" s="497"/>
      <c r="AL328" s="251"/>
      <c r="AM328" s="250"/>
      <c r="AN328" s="497"/>
      <c r="AO328" s="211"/>
      <c r="AP328" s="183"/>
      <c r="AQ328" s="84"/>
      <c r="AR328" s="250"/>
      <c r="AS328" s="497"/>
      <c r="AT328" s="211"/>
      <c r="AU328" s="497"/>
      <c r="AV328" s="251"/>
      <c r="AW328" s="250"/>
      <c r="AX328" s="498"/>
      <c r="AY328" s="466"/>
      <c r="AZ328" s="466"/>
      <c r="BA328" s="466"/>
      <c r="BB328" s="466"/>
      <c r="BC328" s="466"/>
    </row>
    <row r="329" spans="1:55">
      <c r="A329" s="724"/>
      <c r="B329" s="730"/>
      <c r="C329" s="730"/>
      <c r="D329" s="730"/>
      <c r="E329" s="730"/>
      <c r="F329" s="730"/>
      <c r="G329" s="730"/>
      <c r="H329" s="730"/>
      <c r="I329" s="730"/>
      <c r="J329" s="730"/>
      <c r="K329" s="730"/>
      <c r="L329" s="730"/>
      <c r="M329" s="455"/>
      <c r="N329" s="411"/>
      <c r="O329" s="455" t="str">
        <f t="shared" si="12"/>
        <v/>
      </c>
      <c r="P329" s="456"/>
      <c r="Q329" s="456"/>
      <c r="R329" s="251" t="str">
        <f t="shared" si="13"/>
        <v/>
      </c>
      <c r="S329" s="456"/>
      <c r="T329" s="456"/>
      <c r="U329" s="456"/>
      <c r="V329" s="457" t="str">
        <f>IFERROR(IF(AND(O328="Probabilidad",O329="Probabilidad"),(X328-(+X328*R329)),IF(O329="Probabilidad",(G327-(+G327*R329)),IF(O329="Impacto",X328,""))),"")</f>
        <v/>
      </c>
      <c r="W329" s="458" t="str">
        <f t="shared" si="14"/>
        <v/>
      </c>
      <c r="X329" s="251" t="str">
        <f t="shared" si="15"/>
        <v/>
      </c>
      <c r="Y329" s="458" t="str">
        <f t="shared" si="16"/>
        <v/>
      </c>
      <c r="Z329" s="251" t="str">
        <f>IFERROR(IF(AND(O328="Impacto",O329="Impacto"),(Z328-(+Z328*R329)),IF(AND(O328="Probabilidad",O329="Impacto"),(Z327-(+Z327*R329)),IF(O329="Probabilidad",Z328,""))),"")</f>
        <v/>
      </c>
      <c r="AA329" s="458" t="str">
        <f t="shared" si="17"/>
        <v/>
      </c>
      <c r="AB329" s="730"/>
      <c r="AC329" s="455"/>
      <c r="AD329" s="251"/>
      <c r="AE329" s="461"/>
      <c r="AF329" s="455"/>
      <c r="AG329" s="461"/>
      <c r="AH329" s="461"/>
      <c r="AI329" s="461"/>
      <c r="AJ329" s="250"/>
      <c r="AK329" s="497"/>
      <c r="AL329" s="251"/>
      <c r="AM329" s="250"/>
      <c r="AN329" s="497"/>
      <c r="AO329" s="211"/>
      <c r="AP329" s="183"/>
      <c r="AQ329" s="84"/>
      <c r="AR329" s="250"/>
      <c r="AS329" s="497"/>
      <c r="AT329" s="211"/>
      <c r="AU329" s="497"/>
      <c r="AV329" s="251"/>
      <c r="AW329" s="250"/>
      <c r="AX329" s="498"/>
      <c r="AY329" s="466"/>
      <c r="AZ329" s="466"/>
      <c r="BA329" s="466"/>
      <c r="BB329" s="466"/>
      <c r="BC329" s="466"/>
    </row>
    <row r="330" spans="1:55">
      <c r="A330" s="724"/>
      <c r="B330" s="730"/>
      <c r="C330" s="730"/>
      <c r="D330" s="730"/>
      <c r="E330" s="730"/>
      <c r="F330" s="730"/>
      <c r="G330" s="730"/>
      <c r="H330" s="730"/>
      <c r="I330" s="730"/>
      <c r="J330" s="730"/>
      <c r="K330" s="730"/>
      <c r="L330" s="730"/>
      <c r="M330" s="455"/>
      <c r="N330" s="411"/>
      <c r="O330" s="455" t="str">
        <f t="shared" si="12"/>
        <v/>
      </c>
      <c r="P330" s="456"/>
      <c r="Q330" s="456"/>
      <c r="R330" s="251" t="str">
        <f t="shared" si="13"/>
        <v/>
      </c>
      <c r="S330" s="456"/>
      <c r="T330" s="456"/>
      <c r="U330" s="456"/>
      <c r="V330" s="457" t="str">
        <f>IFERROR(IF(AND(O329="Probabilidad",O330="Probabilidad"),(X329-(+X329*R330)),IF(O330="Probabilidad",(G327-(+G327*R330)),IF(O330="Impacto",X329,""))),"")</f>
        <v/>
      </c>
      <c r="W330" s="458" t="str">
        <f t="shared" si="14"/>
        <v/>
      </c>
      <c r="X330" s="251" t="str">
        <f t="shared" si="15"/>
        <v/>
      </c>
      <c r="Y330" s="458" t="str">
        <f t="shared" si="16"/>
        <v/>
      </c>
      <c r="Z330" s="251" t="str">
        <f>IFERROR(IF(AND(O329="Impacto",O330="Impacto"),(Z329-(+Z329*R330)),IF(AND(O329="Probabilidad",O330="Impacto"),(Z328-(+Z328*R330)),IF(O330="Probabilidad",Z329,""))),"")</f>
        <v/>
      </c>
      <c r="AA330" s="458" t="str">
        <f t="shared" si="17"/>
        <v/>
      </c>
      <c r="AB330" s="730"/>
      <c r="AC330" s="455"/>
      <c r="AD330" s="251"/>
      <c r="AE330" s="461"/>
      <c r="AF330" s="455"/>
      <c r="AG330" s="461"/>
      <c r="AH330" s="461"/>
      <c r="AI330" s="461"/>
      <c r="AJ330" s="250"/>
      <c r="AK330" s="497"/>
      <c r="AL330" s="251"/>
      <c r="AM330" s="250"/>
      <c r="AN330" s="497"/>
      <c r="AO330" s="211"/>
      <c r="AP330" s="183"/>
      <c r="AQ330" s="84"/>
      <c r="AR330" s="250"/>
      <c r="AS330" s="497"/>
      <c r="AT330" s="211"/>
      <c r="AU330" s="497"/>
      <c r="AV330" s="251"/>
      <c r="AW330" s="250"/>
      <c r="AX330" s="498"/>
      <c r="AY330" s="466"/>
      <c r="AZ330" s="466"/>
      <c r="BA330" s="466"/>
      <c r="BB330" s="466"/>
      <c r="BC330" s="466"/>
    </row>
    <row r="331" spans="1:55">
      <c r="A331" s="724"/>
      <c r="B331" s="730"/>
      <c r="C331" s="730"/>
      <c r="D331" s="730"/>
      <c r="E331" s="730"/>
      <c r="F331" s="730"/>
      <c r="G331" s="730"/>
      <c r="H331" s="730"/>
      <c r="I331" s="730"/>
      <c r="J331" s="730"/>
      <c r="K331" s="730"/>
      <c r="L331" s="730"/>
      <c r="M331" s="455"/>
      <c r="N331" s="411"/>
      <c r="O331" s="455" t="str">
        <f t="shared" si="12"/>
        <v/>
      </c>
      <c r="P331" s="456"/>
      <c r="Q331" s="456"/>
      <c r="R331" s="251" t="str">
        <f t="shared" si="13"/>
        <v/>
      </c>
      <c r="S331" s="456"/>
      <c r="T331" s="456"/>
      <c r="U331" s="456"/>
      <c r="V331" s="457" t="str">
        <f>IFERROR(IF(AND(O330="Probabilidad",O331="Probabilidad"),(X330-(+X330*R331)),IF(O331="Probabilidad",(G327-(+G327*R331)),IF(O331="Impacto",X330,""))),"")</f>
        <v/>
      </c>
      <c r="W331" s="458" t="str">
        <f t="shared" si="14"/>
        <v/>
      </c>
      <c r="X331" s="251" t="str">
        <f t="shared" si="15"/>
        <v/>
      </c>
      <c r="Y331" s="458" t="str">
        <f t="shared" si="16"/>
        <v/>
      </c>
      <c r="Z331" s="251" t="str">
        <f>IFERROR(IF(AND(O330="Impacto",O331="Impacto"),(Z330-(+Z330*R331)),IF(AND(O330="Probabilidad",O331="Impacto"),(Z329-(+Z329*R331)),IF(O331="Probabilidad",Z330,""))),"")</f>
        <v/>
      </c>
      <c r="AA331" s="458" t="str">
        <f t="shared" si="17"/>
        <v/>
      </c>
      <c r="AB331" s="730"/>
      <c r="AC331" s="455"/>
      <c r="AD331" s="251"/>
      <c r="AE331" s="461"/>
      <c r="AF331" s="455"/>
      <c r="AG331" s="461"/>
      <c r="AH331" s="461"/>
      <c r="AI331" s="461"/>
      <c r="AJ331" s="250"/>
      <c r="AK331" s="497"/>
      <c r="AL331" s="251"/>
      <c r="AM331" s="250"/>
      <c r="AN331" s="497"/>
      <c r="AO331" s="211"/>
      <c r="AP331" s="183"/>
      <c r="AQ331" s="84"/>
      <c r="AR331" s="250"/>
      <c r="AS331" s="497"/>
      <c r="AT331" s="211"/>
      <c r="AU331" s="497"/>
      <c r="AV331" s="251"/>
      <c r="AW331" s="250"/>
      <c r="AX331" s="498"/>
      <c r="AY331" s="466"/>
      <c r="AZ331" s="466"/>
      <c r="BA331" s="466"/>
      <c r="BB331" s="466"/>
      <c r="BC331" s="466"/>
    </row>
    <row r="332" spans="1:55" ht="13.5" thickBot="1">
      <c r="A332" s="725"/>
      <c r="B332" s="731"/>
      <c r="C332" s="731"/>
      <c r="D332" s="731"/>
      <c r="E332" s="731"/>
      <c r="F332" s="731"/>
      <c r="G332" s="731"/>
      <c r="H332" s="731"/>
      <c r="I332" s="731"/>
      <c r="J332" s="731"/>
      <c r="K332" s="731"/>
      <c r="L332" s="731"/>
      <c r="M332" s="467"/>
      <c r="N332" s="468"/>
      <c r="O332" s="467" t="str">
        <f t="shared" si="12"/>
        <v/>
      </c>
      <c r="P332" s="469"/>
      <c r="Q332" s="469"/>
      <c r="R332" s="470" t="str">
        <f t="shared" si="13"/>
        <v/>
      </c>
      <c r="S332" s="469"/>
      <c r="T332" s="469"/>
      <c r="U332" s="469"/>
      <c r="V332" s="471" t="str">
        <f>IFERROR(IF(AND(O331="Probabilidad",O332="Probabilidad"),(X331-(+X331*R332)),IF(O332="Probabilidad",(G327-(+G327*R332)),IF(O332="Impacto",X331,""))),"")</f>
        <v/>
      </c>
      <c r="W332" s="472" t="str">
        <f t="shared" si="14"/>
        <v/>
      </c>
      <c r="X332" s="470" t="str">
        <f t="shared" si="15"/>
        <v/>
      </c>
      <c r="Y332" s="472" t="str">
        <f t="shared" si="16"/>
        <v/>
      </c>
      <c r="Z332" s="470" t="str">
        <f>IFERROR(IF(AND(O331="Impacto",O332="Impacto"),(Z331-(+Z331*R332)),IF(AND(O331="Probabilidad",O332="Impacto"),(Z330-(+Z330*R332)),IF(O332="Probabilidad",Z331,""))),"")</f>
        <v/>
      </c>
      <c r="AA332" s="472" t="str">
        <f t="shared" si="17"/>
        <v/>
      </c>
      <c r="AB332" s="731"/>
      <c r="AC332" s="467"/>
      <c r="AD332" s="470"/>
      <c r="AE332" s="475"/>
      <c r="AF332" s="467"/>
      <c r="AG332" s="475"/>
      <c r="AH332" s="475"/>
      <c r="AI332" s="475"/>
      <c r="AJ332" s="499"/>
      <c r="AK332" s="500"/>
      <c r="AL332" s="470"/>
      <c r="AM332" s="499"/>
      <c r="AN332" s="500"/>
      <c r="AO332" s="286"/>
      <c r="AP332" s="320"/>
      <c r="AQ332" s="288"/>
      <c r="AR332" s="499"/>
      <c r="AS332" s="500"/>
      <c r="AT332" s="286"/>
      <c r="AU332" s="500"/>
      <c r="AV332" s="470"/>
      <c r="AW332" s="499"/>
      <c r="AX332" s="501"/>
      <c r="AY332" s="466"/>
      <c r="AZ332" s="466"/>
      <c r="BA332" s="466"/>
      <c r="BB332" s="466"/>
      <c r="BC332" s="466"/>
    </row>
    <row r="333" spans="1:55">
      <c r="A333" s="723"/>
      <c r="B333" s="726"/>
      <c r="C333" s="729"/>
      <c r="D333" s="729"/>
      <c r="E333" s="729"/>
      <c r="F333" s="736" t="str">
        <f>IF(E333&lt;=0,"",IF(E333&lt;=2,"Muy Baja",IF(E333&lt;=24,"Baja",IF(E333&lt;=500,"Media",IF(E333&lt;=5000,"Alta","Muy Alta")))))</f>
        <v/>
      </c>
      <c r="G333" s="733" t="str">
        <f>IF(F333="","",IF(F333="Muy Baja",0.2,IF(F333="Baja",0.4,IF(F333="Media",0.6,IF(F333="Alta",0.8,IF(F333="Muy Alta",1,))))))</f>
        <v/>
      </c>
      <c r="H333" s="733"/>
      <c r="I333" s="733">
        <f>IF(NOT(ISERROR(MATCH(H333,#REF!,0))),#REF!&amp;"Por favor no seleccionar los criterios de impacto(Afectación Económica o presupuestal y Pérdida Reputacional)",H333)</f>
        <v>0</v>
      </c>
      <c r="J333" s="736" t="s">
        <v>1538</v>
      </c>
      <c r="K333" s="733" t="str">
        <f>IF(J333="","",IF(J333="Leve",0.2,IF(J333="Menor",0.4,IF(J333="Moderado",0.6,IF(J333="Mayor",0.8,IF(J333="Catastrófico",1,))))))</f>
        <v/>
      </c>
      <c r="L333" s="736" t="str">
        <f>IF(OR(AND(F333="Muy Baja",J333="Leve"),AND(F333="Muy Baja",J333="Menor"),AND(F333="Baja",J333="Leve")),"Bajo",IF(OR(AND(F333="Muy baja",J333="Moderado"),AND(F333="Baja",J333="Menor"),AND(F333="Baja",J333="Moderado"),AND(F333="Media",J333="Leve"),AND(F333="Media",J333="Menor"),AND(F333="Media",J333="Moderado"),AND(F333="Alta",J333="Leve"),AND(F333="Alta",J333="Menor")),"Moderado",IF(OR(AND(F333="Muy Baja",J333="Mayor"),AND(F333="Baja",J333="Mayor"),AND(F333="Media",J333="Mayor"),AND(F333="Alta",J333="Moderado"),AND(F333="Alta",J333="Mayor"),AND(F333="Muy Alta",J333="Leve"),AND(F333="Muy Alta",J333="Menor"),AND(F333="Muy Alta",J333="Moderado"),AND(F333="Muy Alta",J333="Mayor")),"Alto",IF(OR(AND(F333="Muy Baja",J333="Catastrófico"),AND(F333="Baja",J333="Catastrófico"),AND(F333="Media",J333="Catastrófico"),AND(F333="Alta",J333="Catastrófico"),AND(F333="Muy Alta",J333="Catastrófico")),"Extremo",""))))</f>
        <v/>
      </c>
      <c r="M333" s="442"/>
      <c r="N333" s="444"/>
      <c r="O333" s="442" t="str">
        <f t="shared" si="12"/>
        <v/>
      </c>
      <c r="P333" s="445"/>
      <c r="Q333" s="445"/>
      <c r="R333" s="443" t="str">
        <f t="shared" si="13"/>
        <v/>
      </c>
      <c r="S333" s="445"/>
      <c r="T333" s="445"/>
      <c r="U333" s="445"/>
      <c r="V333" s="446" t="str">
        <f>IFERROR(IF(O333="Probabilidad",(G333-(+G333*R333)),IF(O333="Impacto",G333,"")),"")</f>
        <v/>
      </c>
      <c r="W333" s="447" t="str">
        <f t="shared" si="14"/>
        <v/>
      </c>
      <c r="X333" s="443" t="str">
        <f t="shared" si="15"/>
        <v/>
      </c>
      <c r="Y333" s="447" t="str">
        <f t="shared" si="16"/>
        <v/>
      </c>
      <c r="Z333" s="443" t="str">
        <f>IFERROR(IF(O333="Impacto",(K333-(+K333*R333)),IF(O333="Probabilidad",K333,"")),"")</f>
        <v/>
      </c>
      <c r="AA333" s="447" t="str">
        <f t="shared" si="17"/>
        <v/>
      </c>
      <c r="AB333" s="740"/>
      <c r="AC333" s="444"/>
      <c r="AD333" s="493"/>
      <c r="AE333" s="442"/>
      <c r="AF333" s="442"/>
      <c r="AG333" s="449"/>
      <c r="AH333" s="449"/>
      <c r="AI333" s="496"/>
      <c r="AJ333" s="267"/>
      <c r="AK333" s="265"/>
      <c r="AL333" s="266"/>
      <c r="AM333" s="267"/>
      <c r="AN333" s="265"/>
      <c r="AO333" s="267"/>
      <c r="AP333" s="408"/>
      <c r="AQ333" s="266"/>
      <c r="AR333" s="267"/>
      <c r="AS333" s="265"/>
      <c r="AT333" s="267"/>
      <c r="AU333" s="265"/>
      <c r="AV333" s="266"/>
      <c r="AW333" s="267"/>
      <c r="AX333" s="452"/>
      <c r="AY333" s="465"/>
      <c r="AZ333" s="465"/>
      <c r="BA333" s="466"/>
      <c r="BB333" s="466"/>
      <c r="BC333" s="466"/>
    </row>
    <row r="334" spans="1:55">
      <c r="A334" s="724"/>
      <c r="B334" s="730"/>
      <c r="C334" s="730"/>
      <c r="D334" s="730"/>
      <c r="E334" s="730"/>
      <c r="F334" s="730"/>
      <c r="G334" s="730"/>
      <c r="H334" s="730"/>
      <c r="I334" s="730"/>
      <c r="J334" s="730"/>
      <c r="K334" s="730"/>
      <c r="L334" s="730"/>
      <c r="M334" s="455"/>
      <c r="N334" s="411"/>
      <c r="O334" s="455" t="str">
        <f t="shared" si="12"/>
        <v/>
      </c>
      <c r="P334" s="456"/>
      <c r="Q334" s="456"/>
      <c r="R334" s="251" t="str">
        <f t="shared" si="13"/>
        <v/>
      </c>
      <c r="S334" s="456"/>
      <c r="T334" s="456"/>
      <c r="U334" s="456"/>
      <c r="V334" s="457" t="str">
        <f>IFERROR(IF(AND(O333="Probabilidad",O334="Probabilidad"),(X333-(+X333*R334)),IF(O334="Probabilidad",(G333-(+G333*R334)),IF(O334="Impacto",X333,""))),"")</f>
        <v/>
      </c>
      <c r="W334" s="458" t="str">
        <f t="shared" si="14"/>
        <v/>
      </c>
      <c r="X334" s="251" t="str">
        <f t="shared" si="15"/>
        <v/>
      </c>
      <c r="Y334" s="458" t="str">
        <f t="shared" si="16"/>
        <v/>
      </c>
      <c r="Z334" s="251" t="str">
        <f>IFERROR(IF(AND(O333="Impacto",O334="Impacto"),(Z333-(+Z333*R334)),IF(O334="Impacto",($K$63-(+$K$63*R334)),IF(O334="Probabilidad",Z333,""))),"")</f>
        <v/>
      </c>
      <c r="AA334" s="458" t="str">
        <f t="shared" si="17"/>
        <v/>
      </c>
      <c r="AB334" s="730"/>
      <c r="AC334" s="411"/>
      <c r="AD334" s="482"/>
      <c r="AE334" s="455"/>
      <c r="AF334" s="455"/>
      <c r="AG334" s="461"/>
      <c r="AH334" s="461"/>
      <c r="AI334" s="482"/>
      <c r="AJ334" s="250"/>
      <c r="AK334" s="497"/>
      <c r="AL334" s="251"/>
      <c r="AM334" s="250"/>
      <c r="AN334" s="497"/>
      <c r="AO334" s="211"/>
      <c r="AP334" s="183"/>
      <c r="AQ334" s="84"/>
      <c r="AR334" s="250"/>
      <c r="AS334" s="497"/>
      <c r="AT334" s="211"/>
      <c r="AU334" s="497"/>
      <c r="AV334" s="251"/>
      <c r="AW334" s="250"/>
      <c r="AX334" s="498"/>
      <c r="AY334" s="466"/>
      <c r="AZ334" s="466"/>
      <c r="BA334" s="466"/>
      <c r="BB334" s="466"/>
      <c r="BC334" s="466"/>
    </row>
    <row r="335" spans="1:55">
      <c r="A335" s="724"/>
      <c r="B335" s="730"/>
      <c r="C335" s="730"/>
      <c r="D335" s="730"/>
      <c r="E335" s="730"/>
      <c r="F335" s="730"/>
      <c r="G335" s="730"/>
      <c r="H335" s="730"/>
      <c r="I335" s="730"/>
      <c r="J335" s="730"/>
      <c r="K335" s="730"/>
      <c r="L335" s="730"/>
      <c r="M335" s="455"/>
      <c r="N335" s="411"/>
      <c r="O335" s="455" t="str">
        <f t="shared" si="12"/>
        <v/>
      </c>
      <c r="P335" s="456"/>
      <c r="Q335" s="456"/>
      <c r="R335" s="251" t="str">
        <f t="shared" si="13"/>
        <v/>
      </c>
      <c r="S335" s="456"/>
      <c r="T335" s="456"/>
      <c r="U335" s="456"/>
      <c r="V335" s="457" t="str">
        <f>IFERROR(IF(AND(O334="Probabilidad",O335="Probabilidad"),(X334-(+X334*R335)),IF(O335="Probabilidad",(G333-(+G333*R335)),IF(O335="Impacto",X334,""))),"")</f>
        <v/>
      </c>
      <c r="W335" s="458" t="str">
        <f t="shared" si="14"/>
        <v/>
      </c>
      <c r="X335" s="251" t="str">
        <f t="shared" si="15"/>
        <v/>
      </c>
      <c r="Y335" s="458" t="str">
        <f t="shared" si="16"/>
        <v/>
      </c>
      <c r="Z335" s="251" t="str">
        <f>IFERROR(IF(AND(O334="Impacto",O335="Impacto"),(Z334-(+Z334*R335)),IF(AND(O334="Probabilidad",O335="Impacto"),(Z333-(+Z333*R335)),IF(O335="Probabilidad",Z334,""))),"")</f>
        <v/>
      </c>
      <c r="AA335" s="458" t="str">
        <f t="shared" si="17"/>
        <v/>
      </c>
      <c r="AB335" s="730"/>
      <c r="AC335" s="455"/>
      <c r="AD335" s="251"/>
      <c r="AE335" s="461"/>
      <c r="AF335" s="455"/>
      <c r="AG335" s="461"/>
      <c r="AH335" s="461"/>
      <c r="AI335" s="461"/>
      <c r="AJ335" s="250"/>
      <c r="AK335" s="497"/>
      <c r="AL335" s="251"/>
      <c r="AM335" s="250"/>
      <c r="AN335" s="497"/>
      <c r="AO335" s="211"/>
      <c r="AP335" s="183"/>
      <c r="AQ335" s="84"/>
      <c r="AR335" s="250"/>
      <c r="AS335" s="497"/>
      <c r="AT335" s="211"/>
      <c r="AU335" s="497"/>
      <c r="AV335" s="251"/>
      <c r="AW335" s="250"/>
      <c r="AX335" s="498"/>
      <c r="AY335" s="466"/>
      <c r="AZ335" s="466"/>
      <c r="BA335" s="466"/>
      <c r="BB335" s="466"/>
      <c r="BC335" s="466"/>
    </row>
    <row r="336" spans="1:55">
      <c r="A336" s="724"/>
      <c r="B336" s="730"/>
      <c r="C336" s="730"/>
      <c r="D336" s="730"/>
      <c r="E336" s="730"/>
      <c r="F336" s="730"/>
      <c r="G336" s="730"/>
      <c r="H336" s="730"/>
      <c r="I336" s="730"/>
      <c r="J336" s="730"/>
      <c r="K336" s="730"/>
      <c r="L336" s="730"/>
      <c r="M336" s="455"/>
      <c r="N336" s="411"/>
      <c r="O336" s="455" t="str">
        <f t="shared" si="12"/>
        <v/>
      </c>
      <c r="P336" s="456"/>
      <c r="Q336" s="456"/>
      <c r="R336" s="251" t="str">
        <f t="shared" si="13"/>
        <v/>
      </c>
      <c r="S336" s="456"/>
      <c r="T336" s="456"/>
      <c r="U336" s="456"/>
      <c r="V336" s="457" t="str">
        <f>IFERROR(IF(AND(O335="Probabilidad",O336="Probabilidad"),(X335-(+X335*R336)),IF(O336="Probabilidad",(G333-(+G333*R336)),IF(O336="Impacto",X335,""))),"")</f>
        <v/>
      </c>
      <c r="W336" s="458" t="str">
        <f t="shared" si="14"/>
        <v/>
      </c>
      <c r="X336" s="251" t="str">
        <f t="shared" si="15"/>
        <v/>
      </c>
      <c r="Y336" s="458" t="str">
        <f t="shared" si="16"/>
        <v/>
      </c>
      <c r="Z336" s="251" t="str">
        <f>IFERROR(IF(AND(O335="Impacto",O336="Impacto"),(Z335-(+Z335*R336)),IF(AND(O335="Probabilidad",O336="Impacto"),(Z334-(+Z334*R336)),IF(O336="Probabilidad",Z335,""))),"")</f>
        <v/>
      </c>
      <c r="AA336" s="458" t="str">
        <f t="shared" si="17"/>
        <v/>
      </c>
      <c r="AB336" s="730"/>
      <c r="AC336" s="455"/>
      <c r="AD336" s="251"/>
      <c r="AE336" s="461"/>
      <c r="AF336" s="455"/>
      <c r="AG336" s="461"/>
      <c r="AH336" s="461"/>
      <c r="AI336" s="461"/>
      <c r="AJ336" s="250"/>
      <c r="AK336" s="497"/>
      <c r="AL336" s="251"/>
      <c r="AM336" s="250"/>
      <c r="AN336" s="497"/>
      <c r="AO336" s="211"/>
      <c r="AP336" s="183"/>
      <c r="AQ336" s="84"/>
      <c r="AR336" s="250"/>
      <c r="AS336" s="497"/>
      <c r="AT336" s="211"/>
      <c r="AU336" s="497"/>
      <c r="AV336" s="251"/>
      <c r="AW336" s="250"/>
      <c r="AX336" s="498"/>
      <c r="AY336" s="466"/>
      <c r="AZ336" s="466"/>
      <c r="BA336" s="466"/>
      <c r="BB336" s="466"/>
      <c r="BC336" s="466"/>
    </row>
    <row r="337" spans="1:55">
      <c r="A337" s="724"/>
      <c r="B337" s="730"/>
      <c r="C337" s="730"/>
      <c r="D337" s="730"/>
      <c r="E337" s="730"/>
      <c r="F337" s="730"/>
      <c r="G337" s="730"/>
      <c r="H337" s="730"/>
      <c r="I337" s="730"/>
      <c r="J337" s="730"/>
      <c r="K337" s="730"/>
      <c r="L337" s="730"/>
      <c r="M337" s="455"/>
      <c r="N337" s="411"/>
      <c r="O337" s="455" t="str">
        <f t="shared" si="12"/>
        <v/>
      </c>
      <c r="P337" s="456"/>
      <c r="Q337" s="456"/>
      <c r="R337" s="251" t="str">
        <f t="shared" si="13"/>
        <v/>
      </c>
      <c r="S337" s="456"/>
      <c r="T337" s="456"/>
      <c r="U337" s="456"/>
      <c r="V337" s="457" t="str">
        <f>IFERROR(IF(AND(O336="Probabilidad",O337="Probabilidad"),(X336-(+X336*R337)),IF(O337="Probabilidad",(G333-(+G333*R337)),IF(O337="Impacto",X336,""))),"")</f>
        <v/>
      </c>
      <c r="W337" s="458" t="str">
        <f t="shared" si="14"/>
        <v/>
      </c>
      <c r="X337" s="251" t="str">
        <f t="shared" si="15"/>
        <v/>
      </c>
      <c r="Y337" s="458" t="str">
        <f t="shared" si="16"/>
        <v/>
      </c>
      <c r="Z337" s="251" t="str">
        <f>IFERROR(IF(AND(O336="Impacto",O337="Impacto"),(Z336-(+Z336*R337)),IF(AND(O336="Probabilidad",O337="Impacto"),(Z335-(+Z335*R337)),IF(O337="Probabilidad",Z336,""))),"")</f>
        <v/>
      </c>
      <c r="AA337" s="458" t="str">
        <f t="shared" si="17"/>
        <v/>
      </c>
      <c r="AB337" s="730"/>
      <c r="AC337" s="455"/>
      <c r="AD337" s="251"/>
      <c r="AE337" s="461"/>
      <c r="AF337" s="455"/>
      <c r="AG337" s="461"/>
      <c r="AH337" s="461"/>
      <c r="AI337" s="461"/>
      <c r="AJ337" s="250"/>
      <c r="AK337" s="497"/>
      <c r="AL337" s="251"/>
      <c r="AM337" s="250"/>
      <c r="AN337" s="497"/>
      <c r="AO337" s="211"/>
      <c r="AP337" s="183"/>
      <c r="AQ337" s="84"/>
      <c r="AR337" s="250"/>
      <c r="AS337" s="497"/>
      <c r="AT337" s="211"/>
      <c r="AU337" s="497"/>
      <c r="AV337" s="251"/>
      <c r="AW337" s="250"/>
      <c r="AX337" s="498"/>
      <c r="AY337" s="466"/>
      <c r="AZ337" s="466"/>
      <c r="BA337" s="466"/>
      <c r="BB337" s="466"/>
      <c r="BC337" s="466"/>
    </row>
    <row r="338" spans="1:55" ht="13.5" thickBot="1">
      <c r="A338" s="725"/>
      <c r="B338" s="731"/>
      <c r="C338" s="731"/>
      <c r="D338" s="731"/>
      <c r="E338" s="731"/>
      <c r="F338" s="731"/>
      <c r="G338" s="731"/>
      <c r="H338" s="731"/>
      <c r="I338" s="731"/>
      <c r="J338" s="731"/>
      <c r="K338" s="731"/>
      <c r="L338" s="731"/>
      <c r="M338" s="467"/>
      <c r="N338" s="468"/>
      <c r="O338" s="467" t="str">
        <f t="shared" si="12"/>
        <v/>
      </c>
      <c r="P338" s="469"/>
      <c r="Q338" s="469"/>
      <c r="R338" s="470" t="str">
        <f t="shared" si="13"/>
        <v/>
      </c>
      <c r="S338" s="469"/>
      <c r="T338" s="469"/>
      <c r="U338" s="469"/>
      <c r="V338" s="471" t="str">
        <f>IFERROR(IF(AND(O337="Probabilidad",O338="Probabilidad"),(X337-(+X337*R338)),IF(O338="Probabilidad",(G333-(+G333*R338)),IF(O338="Impacto",X337,""))),"")</f>
        <v/>
      </c>
      <c r="W338" s="472" t="str">
        <f t="shared" si="14"/>
        <v/>
      </c>
      <c r="X338" s="470" t="str">
        <f t="shared" si="15"/>
        <v/>
      </c>
      <c r="Y338" s="472" t="str">
        <f t="shared" si="16"/>
        <v/>
      </c>
      <c r="Z338" s="470" t="str">
        <f>IFERROR(IF(AND(O337="Impacto",O338="Impacto"),(Z337-(+Z337*R338)),IF(AND(O337="Probabilidad",O338="Impacto"),(Z336-(+Z336*R338)),IF(O338="Probabilidad",Z337,""))),"")</f>
        <v/>
      </c>
      <c r="AA338" s="472" t="str">
        <f t="shared" si="17"/>
        <v/>
      </c>
      <c r="AB338" s="731"/>
      <c r="AC338" s="467"/>
      <c r="AD338" s="470"/>
      <c r="AE338" s="475"/>
      <c r="AF338" s="467"/>
      <c r="AG338" s="475"/>
      <c r="AH338" s="475"/>
      <c r="AI338" s="475"/>
      <c r="AJ338" s="499"/>
      <c r="AK338" s="500"/>
      <c r="AL338" s="470"/>
      <c r="AM338" s="499"/>
      <c r="AN338" s="500"/>
      <c r="AO338" s="286"/>
      <c r="AP338" s="320"/>
      <c r="AQ338" s="288"/>
      <c r="AR338" s="499"/>
      <c r="AS338" s="500"/>
      <c r="AT338" s="286"/>
      <c r="AU338" s="500"/>
      <c r="AV338" s="470"/>
      <c r="AW338" s="499"/>
      <c r="AX338" s="501"/>
      <c r="AY338" s="466"/>
      <c r="AZ338" s="466"/>
      <c r="BA338" s="466"/>
      <c r="BB338" s="466"/>
      <c r="BC338" s="466"/>
    </row>
    <row r="339" spans="1:55">
      <c r="A339" s="723"/>
      <c r="B339" s="726"/>
      <c r="C339" s="729"/>
      <c r="D339" s="729"/>
      <c r="E339" s="729"/>
      <c r="F339" s="736" t="str">
        <f>IF(E339&lt;=0,"",IF(E339&lt;=2,"Muy Baja",IF(E339&lt;=24,"Baja",IF(E339&lt;=500,"Media",IF(E339&lt;=5000,"Alta","Muy Alta")))))</f>
        <v/>
      </c>
      <c r="G339" s="733" t="str">
        <f>IF(F339="","",IF(F339="Muy Baja",0.2,IF(F339="Baja",0.4,IF(F339="Media",0.6,IF(F339="Alta",0.8,IF(F339="Muy Alta",1,))))))</f>
        <v/>
      </c>
      <c r="H339" s="733"/>
      <c r="I339" s="733">
        <f>IF(NOT(ISERROR(MATCH(H339,#REF!,0))),#REF!&amp;"Por favor no seleccionar los criterios de impacto(Afectación Económica o presupuestal y Pérdida Reputacional)",H339)</f>
        <v>0</v>
      </c>
      <c r="J339" s="736" t="s">
        <v>1538</v>
      </c>
      <c r="K339" s="733" t="str">
        <f>IF(J339="","",IF(J339="Leve",0.2,IF(J339="Menor",0.4,IF(J339="Moderado",0.6,IF(J339="Mayor",0.8,IF(J339="Catastrófico",1,))))))</f>
        <v/>
      </c>
      <c r="L339" s="736" t="str">
        <f>IF(OR(AND(F339="Muy Baja",J339="Leve"),AND(F339="Muy Baja",J339="Menor"),AND(F339="Baja",J339="Leve")),"Bajo",IF(OR(AND(F339="Muy baja",J339="Moderado"),AND(F339="Baja",J339="Menor"),AND(F339="Baja",J339="Moderado"),AND(F339="Media",J339="Leve"),AND(F339="Media",J339="Menor"),AND(F339="Media",J339="Moderado"),AND(F339="Alta",J339="Leve"),AND(F339="Alta",J339="Menor")),"Moderado",IF(OR(AND(F339="Muy Baja",J339="Mayor"),AND(F339="Baja",J339="Mayor"),AND(F339="Media",J339="Mayor"),AND(F339="Alta",J339="Moderado"),AND(F339="Alta",J339="Mayor"),AND(F339="Muy Alta",J339="Leve"),AND(F339="Muy Alta",J339="Menor"),AND(F339="Muy Alta",J339="Moderado"),AND(F339="Muy Alta",J339="Mayor")),"Alto",IF(OR(AND(F339="Muy Baja",J339="Catastrófico"),AND(F339="Baja",J339="Catastrófico"),AND(F339="Media",J339="Catastrófico"),AND(F339="Alta",J339="Catastrófico"),AND(F339="Muy Alta",J339="Catastrófico")),"Extremo",""))))</f>
        <v/>
      </c>
      <c r="M339" s="442"/>
      <c r="N339" s="444"/>
      <c r="O339" s="442" t="str">
        <f t="shared" si="12"/>
        <v/>
      </c>
      <c r="P339" s="445"/>
      <c r="Q339" s="445"/>
      <c r="R339" s="443" t="str">
        <f t="shared" si="13"/>
        <v/>
      </c>
      <c r="S339" s="445"/>
      <c r="T339" s="445"/>
      <c r="U339" s="445"/>
      <c r="V339" s="446" t="str">
        <f>IFERROR(IF(O339="Probabilidad",(G339-(+G339*R339)),IF(O339="Impacto",G339,"")),"")</f>
        <v/>
      </c>
      <c r="W339" s="447" t="str">
        <f t="shared" si="14"/>
        <v/>
      </c>
      <c r="X339" s="443" t="str">
        <f t="shared" si="15"/>
        <v/>
      </c>
      <c r="Y339" s="447" t="str">
        <f t="shared" si="16"/>
        <v/>
      </c>
      <c r="Z339" s="443" t="str">
        <f>IFERROR(IF(O339="Impacto",(K339-(+K339*R339)),IF(O339="Probabilidad",K339,"")),"")</f>
        <v/>
      </c>
      <c r="AA339" s="447" t="str">
        <f t="shared" si="17"/>
        <v/>
      </c>
      <c r="AB339" s="740"/>
      <c r="AC339" s="444"/>
      <c r="AD339" s="493"/>
      <c r="AE339" s="442"/>
      <c r="AF339" s="442"/>
      <c r="AG339" s="449"/>
      <c r="AH339" s="449"/>
      <c r="AI339" s="496"/>
      <c r="AJ339" s="267"/>
      <c r="AK339" s="265"/>
      <c r="AL339" s="266"/>
      <c r="AM339" s="267"/>
      <c r="AN339" s="265"/>
      <c r="AO339" s="267"/>
      <c r="AP339" s="408"/>
      <c r="AQ339" s="266"/>
      <c r="AR339" s="267"/>
      <c r="AS339" s="265"/>
      <c r="AT339" s="267"/>
      <c r="AU339" s="265"/>
      <c r="AV339" s="266"/>
      <c r="AW339" s="267"/>
      <c r="AX339" s="452"/>
      <c r="AY339" s="465"/>
      <c r="AZ339" s="465"/>
      <c r="BA339" s="466"/>
      <c r="BB339" s="466"/>
      <c r="BC339" s="466"/>
    </row>
    <row r="340" spans="1:55">
      <c r="A340" s="724"/>
      <c r="B340" s="730"/>
      <c r="C340" s="730"/>
      <c r="D340" s="730"/>
      <c r="E340" s="730"/>
      <c r="F340" s="730"/>
      <c r="G340" s="730"/>
      <c r="H340" s="730"/>
      <c r="I340" s="730"/>
      <c r="J340" s="730"/>
      <c r="K340" s="730"/>
      <c r="L340" s="730"/>
      <c r="M340" s="455"/>
      <c r="N340" s="411"/>
      <c r="O340" s="455" t="str">
        <f t="shared" si="12"/>
        <v/>
      </c>
      <c r="P340" s="456"/>
      <c r="Q340" s="456"/>
      <c r="R340" s="251" t="str">
        <f t="shared" si="13"/>
        <v/>
      </c>
      <c r="S340" s="456"/>
      <c r="T340" s="456"/>
      <c r="U340" s="456"/>
      <c r="V340" s="457" t="str">
        <f>IFERROR(IF(AND(O339="Probabilidad",O340="Probabilidad"),(X339-(+X339*R340)),IF(O340="Probabilidad",(G339-(+G339*R340)),IF(O340="Impacto",X339,""))),"")</f>
        <v/>
      </c>
      <c r="W340" s="458" t="str">
        <f t="shared" si="14"/>
        <v/>
      </c>
      <c r="X340" s="251" t="str">
        <f t="shared" si="15"/>
        <v/>
      </c>
      <c r="Y340" s="458" t="str">
        <f t="shared" si="16"/>
        <v/>
      </c>
      <c r="Z340" s="251" t="str">
        <f>IFERROR(IF(AND(O339="Impacto",O340="Impacto"),(Z339-(+Z339*R340)),IF(O340="Impacto",($K$63-(+$K$63*R340)),IF(O340="Probabilidad",Z339,""))),"")</f>
        <v/>
      </c>
      <c r="AA340" s="458" t="str">
        <f t="shared" si="17"/>
        <v/>
      </c>
      <c r="AB340" s="730"/>
      <c r="AC340" s="411"/>
      <c r="AD340" s="482"/>
      <c r="AE340" s="455"/>
      <c r="AF340" s="455"/>
      <c r="AG340" s="461"/>
      <c r="AH340" s="461"/>
      <c r="AI340" s="482"/>
      <c r="AJ340" s="250"/>
      <c r="AK340" s="497"/>
      <c r="AL340" s="251"/>
      <c r="AM340" s="250"/>
      <c r="AN340" s="497"/>
      <c r="AO340" s="211"/>
      <c r="AP340" s="183"/>
      <c r="AQ340" s="84"/>
      <c r="AR340" s="250"/>
      <c r="AS340" s="497"/>
      <c r="AT340" s="211"/>
      <c r="AU340" s="497"/>
      <c r="AV340" s="251"/>
      <c r="AW340" s="250"/>
      <c r="AX340" s="498"/>
      <c r="AY340" s="466"/>
      <c r="AZ340" s="466"/>
      <c r="BA340" s="466"/>
      <c r="BB340" s="466"/>
      <c r="BC340" s="466"/>
    </row>
    <row r="341" spans="1:55">
      <c r="A341" s="724"/>
      <c r="B341" s="730"/>
      <c r="C341" s="730"/>
      <c r="D341" s="730"/>
      <c r="E341" s="730"/>
      <c r="F341" s="730"/>
      <c r="G341" s="730"/>
      <c r="H341" s="730"/>
      <c r="I341" s="730"/>
      <c r="J341" s="730"/>
      <c r="K341" s="730"/>
      <c r="L341" s="730"/>
      <c r="M341" s="455"/>
      <c r="N341" s="411"/>
      <c r="O341" s="455" t="str">
        <f t="shared" si="12"/>
        <v/>
      </c>
      <c r="P341" s="456"/>
      <c r="Q341" s="456"/>
      <c r="R341" s="251" t="str">
        <f t="shared" si="13"/>
        <v/>
      </c>
      <c r="S341" s="456"/>
      <c r="T341" s="456"/>
      <c r="U341" s="456"/>
      <c r="V341" s="457" t="str">
        <f>IFERROR(IF(AND(O340="Probabilidad",O341="Probabilidad"),(X340-(+X340*R341)),IF(O341="Probabilidad",(G339-(+G339*R341)),IF(O341="Impacto",X340,""))),"")</f>
        <v/>
      </c>
      <c r="W341" s="458" t="str">
        <f t="shared" si="14"/>
        <v/>
      </c>
      <c r="X341" s="251" t="str">
        <f t="shared" si="15"/>
        <v/>
      </c>
      <c r="Y341" s="458" t="str">
        <f t="shared" si="16"/>
        <v/>
      </c>
      <c r="Z341" s="251" t="str">
        <f>IFERROR(IF(AND(O340="Impacto",O341="Impacto"),(Z340-(+Z340*R341)),IF(AND(O340="Probabilidad",O341="Impacto"),(Z339-(+Z339*R341)),IF(O341="Probabilidad",Z340,""))),"")</f>
        <v/>
      </c>
      <c r="AA341" s="458" t="str">
        <f t="shared" si="17"/>
        <v/>
      </c>
      <c r="AB341" s="730"/>
      <c r="AC341" s="455"/>
      <c r="AD341" s="251"/>
      <c r="AE341" s="461"/>
      <c r="AF341" s="455"/>
      <c r="AG341" s="461"/>
      <c r="AH341" s="461"/>
      <c r="AI341" s="461"/>
      <c r="AJ341" s="250"/>
      <c r="AK341" s="497"/>
      <c r="AL341" s="251"/>
      <c r="AM341" s="250"/>
      <c r="AN341" s="497"/>
      <c r="AO341" s="211"/>
      <c r="AP341" s="183"/>
      <c r="AQ341" s="84"/>
      <c r="AR341" s="250"/>
      <c r="AS341" s="497"/>
      <c r="AT341" s="211"/>
      <c r="AU341" s="497"/>
      <c r="AV341" s="251"/>
      <c r="AW341" s="250"/>
      <c r="AX341" s="498"/>
      <c r="AY341" s="466"/>
      <c r="AZ341" s="466"/>
      <c r="BA341" s="466"/>
      <c r="BB341" s="466"/>
      <c r="BC341" s="466"/>
    </row>
    <row r="342" spans="1:55">
      <c r="A342" s="724"/>
      <c r="B342" s="730"/>
      <c r="C342" s="730"/>
      <c r="D342" s="730"/>
      <c r="E342" s="730"/>
      <c r="F342" s="730"/>
      <c r="G342" s="730"/>
      <c r="H342" s="730"/>
      <c r="I342" s="730"/>
      <c r="J342" s="730"/>
      <c r="K342" s="730"/>
      <c r="L342" s="730"/>
      <c r="M342" s="455"/>
      <c r="N342" s="411"/>
      <c r="O342" s="455" t="str">
        <f t="shared" si="12"/>
        <v/>
      </c>
      <c r="P342" s="456"/>
      <c r="Q342" s="456"/>
      <c r="R342" s="251" t="str">
        <f t="shared" si="13"/>
        <v/>
      </c>
      <c r="S342" s="456"/>
      <c r="T342" s="456"/>
      <c r="U342" s="456"/>
      <c r="V342" s="457" t="str">
        <f>IFERROR(IF(AND(O341="Probabilidad",O342="Probabilidad"),(X341-(+X341*R342)),IF(O342="Probabilidad",(G339-(+G339*R342)),IF(O342="Impacto",X341,""))),"")</f>
        <v/>
      </c>
      <c r="W342" s="458" t="str">
        <f t="shared" si="14"/>
        <v/>
      </c>
      <c r="X342" s="251" t="str">
        <f t="shared" si="15"/>
        <v/>
      </c>
      <c r="Y342" s="458" t="str">
        <f t="shared" si="16"/>
        <v/>
      </c>
      <c r="Z342" s="251" t="str">
        <f>IFERROR(IF(AND(O341="Impacto",O342="Impacto"),(Z341-(+Z341*R342)),IF(AND(O341="Probabilidad",O342="Impacto"),(Z340-(+Z340*R342)),IF(O342="Probabilidad",Z341,""))),"")</f>
        <v/>
      </c>
      <c r="AA342" s="458" t="str">
        <f t="shared" si="17"/>
        <v/>
      </c>
      <c r="AB342" s="730"/>
      <c r="AC342" s="455"/>
      <c r="AD342" s="251"/>
      <c r="AE342" s="461"/>
      <c r="AF342" s="455"/>
      <c r="AG342" s="461"/>
      <c r="AH342" s="461"/>
      <c r="AI342" s="461"/>
      <c r="AJ342" s="250"/>
      <c r="AK342" s="497"/>
      <c r="AL342" s="251"/>
      <c r="AM342" s="250"/>
      <c r="AN342" s="497"/>
      <c r="AO342" s="211"/>
      <c r="AP342" s="183"/>
      <c r="AQ342" s="84"/>
      <c r="AR342" s="250"/>
      <c r="AS342" s="497"/>
      <c r="AT342" s="211"/>
      <c r="AU342" s="497"/>
      <c r="AV342" s="251"/>
      <c r="AW342" s="250"/>
      <c r="AX342" s="498"/>
      <c r="AY342" s="466"/>
      <c r="AZ342" s="466"/>
      <c r="BA342" s="466"/>
      <c r="BB342" s="466"/>
      <c r="BC342" s="466"/>
    </row>
    <row r="343" spans="1:55">
      <c r="A343" s="724"/>
      <c r="B343" s="730"/>
      <c r="C343" s="730"/>
      <c r="D343" s="730"/>
      <c r="E343" s="730"/>
      <c r="F343" s="730"/>
      <c r="G343" s="730"/>
      <c r="H343" s="730"/>
      <c r="I343" s="730"/>
      <c r="J343" s="730"/>
      <c r="K343" s="730"/>
      <c r="L343" s="730"/>
      <c r="M343" s="455"/>
      <c r="N343" s="411"/>
      <c r="O343" s="455" t="str">
        <f t="shared" si="12"/>
        <v/>
      </c>
      <c r="P343" s="456"/>
      <c r="Q343" s="456"/>
      <c r="R343" s="251" t="str">
        <f t="shared" si="13"/>
        <v/>
      </c>
      <c r="S343" s="456"/>
      <c r="T343" s="456"/>
      <c r="U343" s="456"/>
      <c r="V343" s="457" t="str">
        <f>IFERROR(IF(AND(O342="Probabilidad",O343="Probabilidad"),(X342-(+X342*R343)),IF(O343="Probabilidad",(G339-(+G339*R343)),IF(O343="Impacto",X342,""))),"")</f>
        <v/>
      </c>
      <c r="W343" s="458" t="str">
        <f t="shared" si="14"/>
        <v/>
      </c>
      <c r="X343" s="251" t="str">
        <f t="shared" si="15"/>
        <v/>
      </c>
      <c r="Y343" s="458" t="str">
        <f t="shared" si="16"/>
        <v/>
      </c>
      <c r="Z343" s="251" t="str">
        <f>IFERROR(IF(AND(O342="Impacto",O343="Impacto"),(Z342-(+Z342*R343)),IF(AND(O342="Probabilidad",O343="Impacto"),(Z341-(+Z341*R343)),IF(O343="Probabilidad",Z342,""))),"")</f>
        <v/>
      </c>
      <c r="AA343" s="458" t="str">
        <f t="shared" si="17"/>
        <v/>
      </c>
      <c r="AB343" s="730"/>
      <c r="AC343" s="455"/>
      <c r="AD343" s="251"/>
      <c r="AE343" s="461"/>
      <c r="AF343" s="455"/>
      <c r="AG343" s="461"/>
      <c r="AH343" s="461"/>
      <c r="AI343" s="461"/>
      <c r="AJ343" s="250"/>
      <c r="AK343" s="497"/>
      <c r="AL343" s="251"/>
      <c r="AM343" s="250"/>
      <c r="AN343" s="497"/>
      <c r="AO343" s="211"/>
      <c r="AP343" s="183"/>
      <c r="AQ343" s="84"/>
      <c r="AR343" s="250"/>
      <c r="AS343" s="497"/>
      <c r="AT343" s="211"/>
      <c r="AU343" s="497"/>
      <c r="AV343" s="251"/>
      <c r="AW343" s="250"/>
      <c r="AX343" s="498"/>
      <c r="AY343" s="466"/>
      <c r="AZ343" s="466"/>
      <c r="BA343" s="466"/>
      <c r="BB343" s="466"/>
      <c r="BC343" s="466"/>
    </row>
    <row r="344" spans="1:55" ht="13.5" thickBot="1">
      <c r="A344" s="725"/>
      <c r="B344" s="731"/>
      <c r="C344" s="731"/>
      <c r="D344" s="731"/>
      <c r="E344" s="731"/>
      <c r="F344" s="731"/>
      <c r="G344" s="731"/>
      <c r="H344" s="731"/>
      <c r="I344" s="731"/>
      <c r="J344" s="731"/>
      <c r="K344" s="731"/>
      <c r="L344" s="731"/>
      <c r="M344" s="467"/>
      <c r="N344" s="468"/>
      <c r="O344" s="467" t="str">
        <f t="shared" si="12"/>
        <v/>
      </c>
      <c r="P344" s="469"/>
      <c r="Q344" s="469"/>
      <c r="R344" s="470" t="str">
        <f t="shared" si="13"/>
        <v/>
      </c>
      <c r="S344" s="469"/>
      <c r="T344" s="469"/>
      <c r="U344" s="469"/>
      <c r="V344" s="471" t="str">
        <f>IFERROR(IF(AND(O343="Probabilidad",O344="Probabilidad"),(X343-(+X343*R344)),IF(O344="Probabilidad",(G339-(+G339*R344)),IF(O344="Impacto",X343,""))),"")</f>
        <v/>
      </c>
      <c r="W344" s="472" t="str">
        <f t="shared" si="14"/>
        <v/>
      </c>
      <c r="X344" s="470" t="str">
        <f t="shared" si="15"/>
        <v/>
      </c>
      <c r="Y344" s="472" t="str">
        <f t="shared" si="16"/>
        <v/>
      </c>
      <c r="Z344" s="470" t="str">
        <f>IFERROR(IF(AND(O343="Impacto",O344="Impacto"),(Z343-(+Z343*R344)),IF(AND(O343="Probabilidad",O344="Impacto"),(Z342-(+Z342*R344)),IF(O344="Probabilidad",Z343,""))),"")</f>
        <v/>
      </c>
      <c r="AA344" s="472" t="str">
        <f t="shared" si="17"/>
        <v/>
      </c>
      <c r="AB344" s="731"/>
      <c r="AC344" s="467"/>
      <c r="AD344" s="470"/>
      <c r="AE344" s="475"/>
      <c r="AF344" s="467"/>
      <c r="AG344" s="475"/>
      <c r="AH344" s="475"/>
      <c r="AI344" s="475"/>
      <c r="AJ344" s="499"/>
      <c r="AK344" s="500"/>
      <c r="AL344" s="470"/>
      <c r="AM344" s="499"/>
      <c r="AN344" s="500"/>
      <c r="AO344" s="286"/>
      <c r="AP344" s="320"/>
      <c r="AQ344" s="288"/>
      <c r="AR344" s="499"/>
      <c r="AS344" s="500"/>
      <c r="AT344" s="286"/>
      <c r="AU344" s="500"/>
      <c r="AV344" s="470"/>
      <c r="AW344" s="499"/>
      <c r="AX344" s="501"/>
      <c r="AY344" s="466"/>
      <c r="AZ344" s="466"/>
      <c r="BA344" s="466"/>
      <c r="BB344" s="466"/>
      <c r="BC344" s="466"/>
    </row>
    <row r="345" spans="1:55">
      <c r="A345" s="723"/>
      <c r="B345" s="726"/>
      <c r="C345" s="729"/>
      <c r="D345" s="729"/>
      <c r="E345" s="729"/>
      <c r="F345" s="736" t="str">
        <f>IF(E345&lt;=0,"",IF(E345&lt;=2,"Muy Baja",IF(E345&lt;=24,"Baja",IF(E345&lt;=500,"Media",IF(E345&lt;=5000,"Alta","Muy Alta")))))</f>
        <v/>
      </c>
      <c r="G345" s="733" t="str">
        <f>IF(F345="","",IF(F345="Muy Baja",0.2,IF(F345="Baja",0.4,IF(F345="Media",0.6,IF(F345="Alta",0.8,IF(F345="Muy Alta",1,))))))</f>
        <v/>
      </c>
      <c r="H345" s="733"/>
      <c r="I345" s="733">
        <f>IF(NOT(ISERROR(MATCH(H345,#REF!,0))),#REF!&amp;"Por favor no seleccionar los criterios de impacto(Afectación Económica o presupuestal y Pérdida Reputacional)",H345)</f>
        <v>0</v>
      </c>
      <c r="J345" s="736" t="s">
        <v>1538</v>
      </c>
      <c r="K345" s="733" t="str">
        <f>IF(J345="","",IF(J345="Leve",0.2,IF(J345="Menor",0.4,IF(J345="Moderado",0.6,IF(J345="Mayor",0.8,IF(J345="Catastrófico",1,))))))</f>
        <v/>
      </c>
      <c r="L345" s="736" t="str">
        <f>IF(OR(AND(F345="Muy Baja",J345="Leve"),AND(F345="Muy Baja",J345="Menor"),AND(F345="Baja",J345="Leve")),"Bajo",IF(OR(AND(F345="Muy baja",J345="Moderado"),AND(F345="Baja",J345="Menor"),AND(F345="Baja",J345="Moderado"),AND(F345="Media",J345="Leve"),AND(F345="Media",J345="Menor"),AND(F345="Media",J345="Moderado"),AND(F345="Alta",J345="Leve"),AND(F345="Alta",J345="Menor")),"Moderado",IF(OR(AND(F345="Muy Baja",J345="Mayor"),AND(F345="Baja",J345="Mayor"),AND(F345="Media",J345="Mayor"),AND(F345="Alta",J345="Moderado"),AND(F345="Alta",J345="Mayor"),AND(F345="Muy Alta",J345="Leve"),AND(F345="Muy Alta",J345="Menor"),AND(F345="Muy Alta",J345="Moderado"),AND(F345="Muy Alta",J345="Mayor")),"Alto",IF(OR(AND(F345="Muy Baja",J345="Catastrófico"),AND(F345="Baja",J345="Catastrófico"),AND(F345="Media",J345="Catastrófico"),AND(F345="Alta",J345="Catastrófico"),AND(F345="Muy Alta",J345="Catastrófico")),"Extremo",""))))</f>
        <v/>
      </c>
      <c r="M345" s="442"/>
      <c r="N345" s="444"/>
      <c r="O345" s="442" t="str">
        <f t="shared" si="12"/>
        <v/>
      </c>
      <c r="P345" s="445"/>
      <c r="Q345" s="445"/>
      <c r="R345" s="443" t="str">
        <f t="shared" si="13"/>
        <v/>
      </c>
      <c r="S345" s="445"/>
      <c r="T345" s="445"/>
      <c r="U345" s="445"/>
      <c r="V345" s="446" t="str">
        <f>IFERROR(IF(O345="Probabilidad",(G345-(+G345*R345)),IF(O345="Impacto",G345,"")),"")</f>
        <v/>
      </c>
      <c r="W345" s="447" t="str">
        <f t="shared" si="14"/>
        <v/>
      </c>
      <c r="X345" s="443" t="str">
        <f t="shared" si="15"/>
        <v/>
      </c>
      <c r="Y345" s="447" t="str">
        <f t="shared" si="16"/>
        <v/>
      </c>
      <c r="Z345" s="443" t="str">
        <f>IFERROR(IF(O345="Impacto",(K345-(+K345*R345)),IF(O345="Probabilidad",K345,"")),"")</f>
        <v/>
      </c>
      <c r="AA345" s="447" t="str">
        <f t="shared" si="17"/>
        <v/>
      </c>
      <c r="AB345" s="740"/>
      <c r="AC345" s="444"/>
      <c r="AD345" s="493"/>
      <c r="AE345" s="442"/>
      <c r="AF345" s="442"/>
      <c r="AG345" s="449"/>
      <c r="AH345" s="449"/>
      <c r="AI345" s="496"/>
      <c r="AJ345" s="267"/>
      <c r="AK345" s="265"/>
      <c r="AL345" s="266"/>
      <c r="AM345" s="267"/>
      <c r="AN345" s="265"/>
      <c r="AO345" s="267"/>
      <c r="AP345" s="408"/>
      <c r="AQ345" s="266"/>
      <c r="AR345" s="267"/>
      <c r="AS345" s="265"/>
      <c r="AT345" s="267"/>
      <c r="AU345" s="265"/>
      <c r="AV345" s="266"/>
      <c r="AW345" s="267"/>
      <c r="AX345" s="452"/>
      <c r="AY345" s="465"/>
      <c r="AZ345" s="465"/>
      <c r="BA345" s="466"/>
      <c r="BB345" s="466"/>
      <c r="BC345" s="466"/>
    </row>
    <row r="346" spans="1:55">
      <c r="A346" s="724"/>
      <c r="B346" s="730"/>
      <c r="C346" s="730"/>
      <c r="D346" s="730"/>
      <c r="E346" s="730"/>
      <c r="F346" s="730"/>
      <c r="G346" s="730"/>
      <c r="H346" s="730"/>
      <c r="I346" s="730"/>
      <c r="J346" s="730"/>
      <c r="K346" s="730"/>
      <c r="L346" s="730"/>
      <c r="M346" s="455"/>
      <c r="N346" s="411"/>
      <c r="O346" s="455" t="str">
        <f t="shared" si="12"/>
        <v/>
      </c>
      <c r="P346" s="456"/>
      <c r="Q346" s="456"/>
      <c r="R346" s="251" t="str">
        <f t="shared" si="13"/>
        <v/>
      </c>
      <c r="S346" s="456"/>
      <c r="T346" s="456"/>
      <c r="U346" s="456"/>
      <c r="V346" s="457" t="str">
        <f>IFERROR(IF(AND(O345="Probabilidad",O346="Probabilidad"),(X345-(+X345*R346)),IF(O346="Probabilidad",(G345-(+G345*R346)),IF(O346="Impacto",X345,""))),"")</f>
        <v/>
      </c>
      <c r="W346" s="458" t="str">
        <f t="shared" si="14"/>
        <v/>
      </c>
      <c r="X346" s="251" t="str">
        <f t="shared" si="15"/>
        <v/>
      </c>
      <c r="Y346" s="458" t="str">
        <f t="shared" si="16"/>
        <v/>
      </c>
      <c r="Z346" s="251" t="str">
        <f>IFERROR(IF(AND(O345="Impacto",O346="Impacto"),(Z345-(+Z345*R346)),IF(O346="Impacto",($K$63-(+$K$63*R346)),IF(O346="Probabilidad",Z345,""))),"")</f>
        <v/>
      </c>
      <c r="AA346" s="458" t="str">
        <f t="shared" si="17"/>
        <v/>
      </c>
      <c r="AB346" s="730"/>
      <c r="AC346" s="411"/>
      <c r="AD346" s="482"/>
      <c r="AE346" s="455"/>
      <c r="AF346" s="455"/>
      <c r="AG346" s="461"/>
      <c r="AH346" s="461"/>
      <c r="AI346" s="482"/>
      <c r="AJ346" s="250"/>
      <c r="AK346" s="497"/>
      <c r="AL346" s="251"/>
      <c r="AM346" s="250"/>
      <c r="AN346" s="497"/>
      <c r="AO346" s="211"/>
      <c r="AP346" s="183"/>
      <c r="AQ346" s="84"/>
      <c r="AR346" s="250"/>
      <c r="AS346" s="497"/>
      <c r="AT346" s="211"/>
      <c r="AU346" s="497"/>
      <c r="AV346" s="251"/>
      <c r="AW346" s="250"/>
      <c r="AX346" s="498"/>
      <c r="AY346" s="466"/>
      <c r="AZ346" s="466"/>
      <c r="BA346" s="466"/>
      <c r="BB346" s="466"/>
      <c r="BC346" s="466"/>
    </row>
    <row r="347" spans="1:55">
      <c r="A347" s="724"/>
      <c r="B347" s="730"/>
      <c r="C347" s="730"/>
      <c r="D347" s="730"/>
      <c r="E347" s="730"/>
      <c r="F347" s="730"/>
      <c r="G347" s="730"/>
      <c r="H347" s="730"/>
      <c r="I347" s="730"/>
      <c r="J347" s="730"/>
      <c r="K347" s="730"/>
      <c r="L347" s="730"/>
      <c r="M347" s="455"/>
      <c r="N347" s="411"/>
      <c r="O347" s="455" t="str">
        <f t="shared" si="12"/>
        <v/>
      </c>
      <c r="P347" s="456"/>
      <c r="Q347" s="456"/>
      <c r="R347" s="251" t="str">
        <f t="shared" si="13"/>
        <v/>
      </c>
      <c r="S347" s="456"/>
      <c r="T347" s="456"/>
      <c r="U347" s="456"/>
      <c r="V347" s="457" t="str">
        <f>IFERROR(IF(AND(O346="Probabilidad",O347="Probabilidad"),(X346-(+X346*R347)),IF(O347="Probabilidad",(G345-(+G345*R347)),IF(O347="Impacto",X346,""))),"")</f>
        <v/>
      </c>
      <c r="W347" s="458" t="str">
        <f t="shared" si="14"/>
        <v/>
      </c>
      <c r="X347" s="251" t="str">
        <f t="shared" si="15"/>
        <v/>
      </c>
      <c r="Y347" s="458" t="str">
        <f t="shared" si="16"/>
        <v/>
      </c>
      <c r="Z347" s="251" t="str">
        <f>IFERROR(IF(AND(O346="Impacto",O347="Impacto"),(Z346-(+Z346*R347)),IF(AND(O346="Probabilidad",O347="Impacto"),(Z345-(+Z345*R347)),IF(O347="Probabilidad",Z346,""))),"")</f>
        <v/>
      </c>
      <c r="AA347" s="458" t="str">
        <f t="shared" si="17"/>
        <v/>
      </c>
      <c r="AB347" s="730"/>
      <c r="AC347" s="455"/>
      <c r="AD347" s="251"/>
      <c r="AE347" s="461"/>
      <c r="AF347" s="455"/>
      <c r="AG347" s="461"/>
      <c r="AH347" s="461"/>
      <c r="AI347" s="461"/>
      <c r="AJ347" s="250"/>
      <c r="AK347" s="497"/>
      <c r="AL347" s="251"/>
      <c r="AM347" s="250"/>
      <c r="AN347" s="497"/>
      <c r="AO347" s="211"/>
      <c r="AP347" s="183"/>
      <c r="AQ347" s="84"/>
      <c r="AR347" s="250"/>
      <c r="AS347" s="497"/>
      <c r="AT347" s="211"/>
      <c r="AU347" s="497"/>
      <c r="AV347" s="251"/>
      <c r="AW347" s="250"/>
      <c r="AX347" s="498"/>
      <c r="AY347" s="466"/>
      <c r="AZ347" s="466"/>
      <c r="BA347" s="466"/>
      <c r="BB347" s="466"/>
      <c r="BC347" s="466"/>
    </row>
    <row r="348" spans="1:55">
      <c r="A348" s="724"/>
      <c r="B348" s="730"/>
      <c r="C348" s="730"/>
      <c r="D348" s="730"/>
      <c r="E348" s="730"/>
      <c r="F348" s="730"/>
      <c r="G348" s="730"/>
      <c r="H348" s="730"/>
      <c r="I348" s="730"/>
      <c r="J348" s="730"/>
      <c r="K348" s="730"/>
      <c r="L348" s="730"/>
      <c r="M348" s="455"/>
      <c r="N348" s="411"/>
      <c r="O348" s="455" t="str">
        <f t="shared" si="12"/>
        <v/>
      </c>
      <c r="P348" s="456"/>
      <c r="Q348" s="456"/>
      <c r="R348" s="251" t="str">
        <f t="shared" si="13"/>
        <v/>
      </c>
      <c r="S348" s="456"/>
      <c r="T348" s="456"/>
      <c r="U348" s="456"/>
      <c r="V348" s="457" t="str">
        <f>IFERROR(IF(AND(O347="Probabilidad",O348="Probabilidad"),(X347-(+X347*R348)),IF(O348="Probabilidad",(G345-(+G345*R348)),IF(O348="Impacto",X347,""))),"")</f>
        <v/>
      </c>
      <c r="W348" s="458" t="str">
        <f t="shared" si="14"/>
        <v/>
      </c>
      <c r="X348" s="251" t="str">
        <f t="shared" si="15"/>
        <v/>
      </c>
      <c r="Y348" s="458" t="str">
        <f t="shared" si="16"/>
        <v/>
      </c>
      <c r="Z348" s="251" t="str">
        <f>IFERROR(IF(AND(O347="Impacto",O348="Impacto"),(Z347-(+Z347*R348)),IF(AND(O347="Probabilidad",O348="Impacto"),(Z346-(+Z346*R348)),IF(O348="Probabilidad",Z347,""))),"")</f>
        <v/>
      </c>
      <c r="AA348" s="458" t="str">
        <f t="shared" si="17"/>
        <v/>
      </c>
      <c r="AB348" s="730"/>
      <c r="AC348" s="455"/>
      <c r="AD348" s="251"/>
      <c r="AE348" s="461"/>
      <c r="AF348" s="455"/>
      <c r="AG348" s="461"/>
      <c r="AH348" s="461"/>
      <c r="AI348" s="461"/>
      <c r="AJ348" s="250"/>
      <c r="AK348" s="497"/>
      <c r="AL348" s="251"/>
      <c r="AM348" s="250"/>
      <c r="AN348" s="497"/>
      <c r="AO348" s="211"/>
      <c r="AP348" s="183"/>
      <c r="AQ348" s="84"/>
      <c r="AR348" s="250"/>
      <c r="AS348" s="497"/>
      <c r="AT348" s="211"/>
      <c r="AU348" s="497"/>
      <c r="AV348" s="251"/>
      <c r="AW348" s="250"/>
      <c r="AX348" s="498"/>
      <c r="AY348" s="466"/>
      <c r="AZ348" s="466"/>
      <c r="BA348" s="466"/>
      <c r="BB348" s="466"/>
      <c r="BC348" s="466"/>
    </row>
    <row r="349" spans="1:55">
      <c r="A349" s="724"/>
      <c r="B349" s="730"/>
      <c r="C349" s="730"/>
      <c r="D349" s="730"/>
      <c r="E349" s="730"/>
      <c r="F349" s="730"/>
      <c r="G349" s="730"/>
      <c r="H349" s="730"/>
      <c r="I349" s="730"/>
      <c r="J349" s="730"/>
      <c r="K349" s="730"/>
      <c r="L349" s="730"/>
      <c r="M349" s="455"/>
      <c r="N349" s="411"/>
      <c r="O349" s="455" t="str">
        <f t="shared" si="12"/>
        <v/>
      </c>
      <c r="P349" s="456"/>
      <c r="Q349" s="456"/>
      <c r="R349" s="251" t="str">
        <f t="shared" si="13"/>
        <v/>
      </c>
      <c r="S349" s="456"/>
      <c r="T349" s="456"/>
      <c r="U349" s="456"/>
      <c r="V349" s="457" t="str">
        <f>IFERROR(IF(AND(O348="Probabilidad",O349="Probabilidad"),(X348-(+X348*R349)),IF(O349="Probabilidad",(G345-(+G345*R349)),IF(O349="Impacto",X348,""))),"")</f>
        <v/>
      </c>
      <c r="W349" s="458" t="str">
        <f t="shared" si="14"/>
        <v/>
      </c>
      <c r="X349" s="251" t="str">
        <f t="shared" si="15"/>
        <v/>
      </c>
      <c r="Y349" s="458" t="str">
        <f t="shared" si="16"/>
        <v/>
      </c>
      <c r="Z349" s="251" t="str">
        <f>IFERROR(IF(AND(O348="Impacto",O349="Impacto"),(Z348-(+Z348*R349)),IF(AND(O348="Probabilidad",O349="Impacto"),(Z347-(+Z347*R349)),IF(O349="Probabilidad",Z348,""))),"")</f>
        <v/>
      </c>
      <c r="AA349" s="458" t="str">
        <f t="shared" si="17"/>
        <v/>
      </c>
      <c r="AB349" s="730"/>
      <c r="AC349" s="455"/>
      <c r="AD349" s="251"/>
      <c r="AE349" s="461"/>
      <c r="AF349" s="455"/>
      <c r="AG349" s="461"/>
      <c r="AH349" s="461"/>
      <c r="AI349" s="461"/>
      <c r="AJ349" s="250"/>
      <c r="AK349" s="497"/>
      <c r="AL349" s="251"/>
      <c r="AM349" s="250"/>
      <c r="AN349" s="497"/>
      <c r="AO349" s="211"/>
      <c r="AP349" s="183"/>
      <c r="AQ349" s="84"/>
      <c r="AR349" s="250"/>
      <c r="AS349" s="497"/>
      <c r="AT349" s="211"/>
      <c r="AU349" s="497"/>
      <c r="AV349" s="251"/>
      <c r="AW349" s="250"/>
      <c r="AX349" s="498"/>
      <c r="AY349" s="466"/>
      <c r="AZ349" s="466"/>
      <c r="BA349" s="466"/>
      <c r="BB349" s="466"/>
      <c r="BC349" s="466"/>
    </row>
    <row r="350" spans="1:55" ht="13.5" thickBot="1">
      <c r="A350" s="725"/>
      <c r="B350" s="731"/>
      <c r="C350" s="731"/>
      <c r="D350" s="731"/>
      <c r="E350" s="731"/>
      <c r="F350" s="731"/>
      <c r="G350" s="731"/>
      <c r="H350" s="731"/>
      <c r="I350" s="731"/>
      <c r="J350" s="731"/>
      <c r="K350" s="731"/>
      <c r="L350" s="731"/>
      <c r="M350" s="467"/>
      <c r="N350" s="468"/>
      <c r="O350" s="467" t="str">
        <f t="shared" si="12"/>
        <v/>
      </c>
      <c r="P350" s="469"/>
      <c r="Q350" s="469"/>
      <c r="R350" s="470" t="str">
        <f t="shared" si="13"/>
        <v/>
      </c>
      <c r="S350" s="469"/>
      <c r="T350" s="469"/>
      <c r="U350" s="469"/>
      <c r="V350" s="471" t="str">
        <f>IFERROR(IF(AND(O349="Probabilidad",O350="Probabilidad"),(X349-(+X349*R350)),IF(O350="Probabilidad",(G345-(+G345*R350)),IF(O350="Impacto",X349,""))),"")</f>
        <v/>
      </c>
      <c r="W350" s="472" t="str">
        <f t="shared" si="14"/>
        <v/>
      </c>
      <c r="X350" s="470" t="str">
        <f t="shared" si="15"/>
        <v/>
      </c>
      <c r="Y350" s="472" t="str">
        <f t="shared" si="16"/>
        <v/>
      </c>
      <c r="Z350" s="470" t="str">
        <f>IFERROR(IF(AND(O349="Impacto",O350="Impacto"),(Z349-(+Z349*R350)),IF(AND(O349="Probabilidad",O350="Impacto"),(Z348-(+Z348*R350)),IF(O350="Probabilidad",Z349,""))),"")</f>
        <v/>
      </c>
      <c r="AA350" s="472" t="str">
        <f t="shared" si="17"/>
        <v/>
      </c>
      <c r="AB350" s="731"/>
      <c r="AC350" s="467"/>
      <c r="AD350" s="470"/>
      <c r="AE350" s="475"/>
      <c r="AF350" s="467"/>
      <c r="AG350" s="475"/>
      <c r="AH350" s="475"/>
      <c r="AI350" s="475"/>
      <c r="AJ350" s="499"/>
      <c r="AK350" s="500"/>
      <c r="AL350" s="470"/>
      <c r="AM350" s="499"/>
      <c r="AN350" s="500"/>
      <c r="AO350" s="286"/>
      <c r="AP350" s="320"/>
      <c r="AQ350" s="288"/>
      <c r="AR350" s="499"/>
      <c r="AS350" s="500"/>
      <c r="AT350" s="286"/>
      <c r="AU350" s="500"/>
      <c r="AV350" s="470"/>
      <c r="AW350" s="499"/>
      <c r="AX350" s="501"/>
      <c r="AY350" s="466"/>
      <c r="AZ350" s="466"/>
      <c r="BA350" s="466"/>
      <c r="BB350" s="466"/>
      <c r="BC350" s="466"/>
    </row>
    <row r="351" spans="1:55">
      <c r="A351" s="729"/>
      <c r="B351" s="726"/>
      <c r="C351" s="729"/>
      <c r="D351" s="729"/>
      <c r="E351" s="729"/>
      <c r="F351" s="736" t="str">
        <f>IF(E351&lt;=0,"",IF(E351&lt;=2,"Muy Baja",IF(E351&lt;=24,"Baja",IF(E351&lt;=500,"Media",IF(E351&lt;=5000,"Alta","Muy Alta")))))</f>
        <v/>
      </c>
      <c r="G351" s="733" t="str">
        <f>IF(F351="","",IF(F351="Muy Baja",0.2,IF(F351="Baja",0.4,IF(F351="Media",0.6,IF(F351="Alta",0.8,IF(F351="Muy Alta",1,))))))</f>
        <v/>
      </c>
      <c r="H351" s="733"/>
      <c r="I351" s="733">
        <f>IF(NOT(ISERROR(MATCH(H351,#REF!,0))),#REF!&amp;"Por favor no seleccionar los criterios de impacto(Afectación Económica o presupuestal y Pérdida Reputacional)",H351)</f>
        <v>0</v>
      </c>
      <c r="J351" s="736" t="s">
        <v>1538</v>
      </c>
      <c r="K351" s="733" t="str">
        <f>IF(J351="","",IF(J351="Leve",0.2,IF(J351="Menor",0.4,IF(J351="Moderado",0.6,IF(J351="Mayor",0.8,IF(J351="Catastrófico",1,))))))</f>
        <v/>
      </c>
      <c r="L351" s="736" t="str">
        <f>IF(OR(AND(F351="Muy Baja",J351="Leve"),AND(F351="Muy Baja",J351="Menor"),AND(F351="Baja",J351="Leve")),"Bajo",IF(OR(AND(F351="Muy baja",J351="Moderado"),AND(F351="Baja",J351="Menor"),AND(F351="Baja",J351="Moderado"),AND(F351="Media",J351="Leve"),AND(F351="Media",J351="Menor"),AND(F351="Media",J351="Moderado"),AND(F351="Alta",J351="Leve"),AND(F351="Alta",J351="Menor")),"Moderado",IF(OR(AND(F351="Muy Baja",J351="Mayor"),AND(F351="Baja",J351="Mayor"),AND(F351="Media",J351="Mayor"),AND(F351="Alta",J351="Moderado"),AND(F351="Alta",J351="Mayor"),AND(F351="Muy Alta",J351="Leve"),AND(F351="Muy Alta",J351="Menor"),AND(F351="Muy Alta",J351="Moderado"),AND(F351="Muy Alta",J351="Mayor")),"Alto",IF(OR(AND(F351="Muy Baja",J351="Catastrófico"),AND(F351="Baja",J351="Catastrófico"),AND(F351="Media",J351="Catastrófico"),AND(F351="Alta",J351="Catastrófico"),AND(F351="Muy Alta",J351="Catastrófico")),"Extremo",""))))</f>
        <v/>
      </c>
      <c r="M351" s="442"/>
      <c r="N351" s="444"/>
      <c r="O351" s="442" t="str">
        <f t="shared" si="12"/>
        <v/>
      </c>
      <c r="P351" s="445"/>
      <c r="Q351" s="445"/>
      <c r="R351" s="443" t="str">
        <f t="shared" si="13"/>
        <v/>
      </c>
      <c r="S351" s="445"/>
      <c r="T351" s="445"/>
      <c r="U351" s="445"/>
      <c r="V351" s="446" t="str">
        <f>IFERROR(IF(O351="Probabilidad",(G351-(+G351*R351)),IF(O351="Impacto",G351,"")),"")</f>
        <v/>
      </c>
      <c r="W351" s="447" t="str">
        <f t="shared" si="14"/>
        <v/>
      </c>
      <c r="X351" s="443" t="str">
        <f t="shared" si="15"/>
        <v/>
      </c>
      <c r="Y351" s="447" t="str">
        <f t="shared" si="16"/>
        <v/>
      </c>
      <c r="Z351" s="443" t="str">
        <f>IFERROR(IF(O351="Impacto",(K351-(+K351*R351)),IF(O351="Probabilidad",K351,"")),"")</f>
        <v/>
      </c>
      <c r="AA351" s="447" t="str">
        <f t="shared" si="17"/>
        <v/>
      </c>
      <c r="AB351" s="740"/>
      <c r="AC351" s="444"/>
      <c r="AD351" s="493"/>
      <c r="AE351" s="442"/>
      <c r="AF351" s="442"/>
      <c r="AG351" s="449"/>
      <c r="AH351" s="449"/>
      <c r="AI351" s="496"/>
      <c r="AJ351" s="267"/>
      <c r="AK351" s="265"/>
      <c r="AL351" s="266"/>
      <c r="AM351" s="267"/>
      <c r="AN351" s="265"/>
      <c r="AO351" s="267"/>
      <c r="AP351" s="408"/>
      <c r="AQ351" s="266"/>
      <c r="AR351" s="267"/>
      <c r="AS351" s="265"/>
      <c r="AT351" s="267"/>
      <c r="AU351" s="265"/>
      <c r="AV351" s="266"/>
      <c r="AW351" s="267"/>
      <c r="AX351" s="265"/>
      <c r="AY351" s="465"/>
      <c r="AZ351" s="465"/>
      <c r="BA351" s="466"/>
      <c r="BB351" s="466"/>
      <c r="BC351" s="466"/>
    </row>
    <row r="352" spans="1:55">
      <c r="A352" s="730"/>
      <c r="B352" s="730"/>
      <c r="C352" s="730"/>
      <c r="D352" s="730"/>
      <c r="E352" s="730"/>
      <c r="F352" s="730"/>
      <c r="G352" s="730"/>
      <c r="H352" s="730"/>
      <c r="I352" s="730"/>
      <c r="J352" s="730"/>
      <c r="K352" s="730"/>
      <c r="L352" s="730"/>
      <c r="M352" s="455"/>
      <c r="N352" s="411"/>
      <c r="O352" s="455" t="str">
        <f t="shared" si="12"/>
        <v/>
      </c>
      <c r="P352" s="456"/>
      <c r="Q352" s="456"/>
      <c r="R352" s="251" t="str">
        <f t="shared" si="13"/>
        <v/>
      </c>
      <c r="S352" s="456"/>
      <c r="T352" s="456"/>
      <c r="U352" s="456"/>
      <c r="V352" s="457" t="str">
        <f>IFERROR(IF(AND(O351="Probabilidad",O352="Probabilidad"),(X351-(+X351*R352)),IF(O352="Probabilidad",(G351-(+G351*R352)),IF(O352="Impacto",X351,""))),"")</f>
        <v/>
      </c>
      <c r="W352" s="458" t="str">
        <f t="shared" si="14"/>
        <v/>
      </c>
      <c r="X352" s="251" t="str">
        <f t="shared" si="15"/>
        <v/>
      </c>
      <c r="Y352" s="458" t="str">
        <f t="shared" si="16"/>
        <v/>
      </c>
      <c r="Z352" s="251" t="str">
        <f>IFERROR(IF(AND(O351="Impacto",O352="Impacto"),(Z351-(+Z351*R352)),IF(O352="Impacto",($K$63-(+$K$63*R352)),IF(O352="Probabilidad",Z351,""))),"")</f>
        <v/>
      </c>
      <c r="AA352" s="458" t="str">
        <f t="shared" si="17"/>
        <v/>
      </c>
      <c r="AB352" s="730"/>
      <c r="AC352" s="411"/>
      <c r="AD352" s="482"/>
      <c r="AE352" s="455"/>
      <c r="AF352" s="455"/>
      <c r="AG352" s="461"/>
      <c r="AH352" s="461"/>
      <c r="AI352" s="482"/>
      <c r="AJ352" s="250"/>
      <c r="AK352" s="497"/>
      <c r="AL352" s="251"/>
      <c r="AM352" s="250"/>
      <c r="AN352" s="497"/>
      <c r="AO352" s="211"/>
      <c r="AP352" s="183"/>
      <c r="AQ352" s="84"/>
      <c r="AR352" s="250"/>
      <c r="AS352" s="497"/>
      <c r="AT352" s="211"/>
      <c r="AU352" s="497"/>
      <c r="AV352" s="251"/>
      <c r="AW352" s="250"/>
      <c r="AX352" s="497"/>
      <c r="AY352" s="466"/>
      <c r="AZ352" s="466"/>
      <c r="BA352" s="466"/>
      <c r="BB352" s="466"/>
      <c r="BC352" s="466"/>
    </row>
    <row r="353" spans="1:55">
      <c r="A353" s="730"/>
      <c r="B353" s="730"/>
      <c r="C353" s="730"/>
      <c r="D353" s="730"/>
      <c r="E353" s="730"/>
      <c r="F353" s="730"/>
      <c r="G353" s="730"/>
      <c r="H353" s="730"/>
      <c r="I353" s="730"/>
      <c r="J353" s="730"/>
      <c r="K353" s="730"/>
      <c r="L353" s="730"/>
      <c r="M353" s="455"/>
      <c r="N353" s="411"/>
      <c r="O353" s="455" t="str">
        <f t="shared" si="12"/>
        <v/>
      </c>
      <c r="P353" s="456"/>
      <c r="Q353" s="456"/>
      <c r="R353" s="251" t="str">
        <f t="shared" si="13"/>
        <v/>
      </c>
      <c r="S353" s="456"/>
      <c r="T353" s="456"/>
      <c r="U353" s="456"/>
      <c r="V353" s="457" t="str">
        <f>IFERROR(IF(AND(O352="Probabilidad",O353="Probabilidad"),(X352-(+X352*R353)),IF(O353="Probabilidad",(G351-(+G351*R353)),IF(O353="Impacto",X352,""))),"")</f>
        <v/>
      </c>
      <c r="W353" s="458" t="str">
        <f t="shared" si="14"/>
        <v/>
      </c>
      <c r="X353" s="251" t="str">
        <f t="shared" si="15"/>
        <v/>
      </c>
      <c r="Y353" s="458" t="str">
        <f t="shared" si="16"/>
        <v/>
      </c>
      <c r="Z353" s="251" t="str">
        <f>IFERROR(IF(AND(O352="Impacto",O353="Impacto"),(Z352-(+Z352*R353)),IF(AND(O352="Probabilidad",O353="Impacto"),(Z351-(+Z351*R353)),IF(O353="Probabilidad",Z352,""))),"")</f>
        <v/>
      </c>
      <c r="AA353" s="458" t="str">
        <f t="shared" si="17"/>
        <v/>
      </c>
      <c r="AB353" s="730"/>
      <c r="AC353" s="455"/>
      <c r="AD353" s="251"/>
      <c r="AE353" s="461"/>
      <c r="AF353" s="455"/>
      <c r="AG353" s="461"/>
      <c r="AH353" s="461"/>
      <c r="AI353" s="461"/>
      <c r="AJ353" s="250"/>
      <c r="AK353" s="497"/>
      <c r="AL353" s="251"/>
      <c r="AM353" s="250"/>
      <c r="AN353" s="497"/>
      <c r="AO353" s="211"/>
      <c r="AP353" s="183"/>
      <c r="AQ353" s="84"/>
      <c r="AR353" s="250"/>
      <c r="AS353" s="497"/>
      <c r="AT353" s="211"/>
      <c r="AU353" s="497"/>
      <c r="AV353" s="251"/>
      <c r="AW353" s="250"/>
      <c r="AX353" s="497"/>
      <c r="AY353" s="466"/>
      <c r="AZ353" s="466"/>
      <c r="BA353" s="466"/>
      <c r="BB353" s="466"/>
      <c r="BC353" s="466"/>
    </row>
    <row r="354" spans="1:55">
      <c r="A354" s="730"/>
      <c r="B354" s="730"/>
      <c r="C354" s="730"/>
      <c r="D354" s="730"/>
      <c r="E354" s="730"/>
      <c r="F354" s="730"/>
      <c r="G354" s="730"/>
      <c r="H354" s="730"/>
      <c r="I354" s="730"/>
      <c r="J354" s="730"/>
      <c r="K354" s="730"/>
      <c r="L354" s="730"/>
      <c r="M354" s="455"/>
      <c r="N354" s="411"/>
      <c r="O354" s="455" t="str">
        <f t="shared" si="12"/>
        <v/>
      </c>
      <c r="P354" s="456"/>
      <c r="Q354" s="456"/>
      <c r="R354" s="251" t="str">
        <f t="shared" si="13"/>
        <v/>
      </c>
      <c r="S354" s="456"/>
      <c r="T354" s="456"/>
      <c r="U354" s="456"/>
      <c r="V354" s="457" t="str">
        <f>IFERROR(IF(AND(O353="Probabilidad",O354="Probabilidad"),(X353-(+X353*R354)),IF(O354="Probabilidad",(G351-(+G351*R354)),IF(O354="Impacto",X353,""))),"")</f>
        <v/>
      </c>
      <c r="W354" s="458" t="str">
        <f t="shared" si="14"/>
        <v/>
      </c>
      <c r="X354" s="251" t="str">
        <f t="shared" si="15"/>
        <v/>
      </c>
      <c r="Y354" s="458" t="str">
        <f t="shared" si="16"/>
        <v/>
      </c>
      <c r="Z354" s="251" t="str">
        <f>IFERROR(IF(AND(O353="Impacto",O354="Impacto"),(Z353-(+Z353*R354)),IF(AND(O353="Probabilidad",O354="Impacto"),(Z352-(+Z352*R354)),IF(O354="Probabilidad",Z353,""))),"")</f>
        <v/>
      </c>
      <c r="AA354" s="458" t="str">
        <f t="shared" si="17"/>
        <v/>
      </c>
      <c r="AB354" s="730"/>
      <c r="AC354" s="455"/>
      <c r="AD354" s="251"/>
      <c r="AE354" s="461"/>
      <c r="AF354" s="455"/>
      <c r="AG354" s="461"/>
      <c r="AH354" s="461"/>
      <c r="AI354" s="461"/>
      <c r="AJ354" s="250"/>
      <c r="AK354" s="497"/>
      <c r="AL354" s="251"/>
      <c r="AM354" s="250"/>
      <c r="AN354" s="497"/>
      <c r="AO354" s="211"/>
      <c r="AP354" s="183"/>
      <c r="AQ354" s="84"/>
      <c r="AR354" s="250"/>
      <c r="AS354" s="497"/>
      <c r="AT354" s="211"/>
      <c r="AU354" s="497"/>
      <c r="AV354" s="251"/>
      <c r="AW354" s="250"/>
      <c r="AX354" s="497"/>
      <c r="AY354" s="466"/>
      <c r="AZ354" s="466"/>
      <c r="BA354" s="466"/>
      <c r="BB354" s="466"/>
      <c r="BC354" s="466"/>
    </row>
    <row r="355" spans="1:55">
      <c r="A355" s="730"/>
      <c r="B355" s="730"/>
      <c r="C355" s="730"/>
      <c r="D355" s="730"/>
      <c r="E355" s="730"/>
      <c r="F355" s="730"/>
      <c r="G355" s="730"/>
      <c r="H355" s="730"/>
      <c r="I355" s="730"/>
      <c r="J355" s="730"/>
      <c r="K355" s="730"/>
      <c r="L355" s="730"/>
      <c r="M355" s="455"/>
      <c r="N355" s="411"/>
      <c r="O355" s="455" t="str">
        <f t="shared" si="12"/>
        <v/>
      </c>
      <c r="P355" s="456"/>
      <c r="Q355" s="456"/>
      <c r="R355" s="251" t="str">
        <f t="shared" si="13"/>
        <v/>
      </c>
      <c r="S355" s="456"/>
      <c r="T355" s="456"/>
      <c r="U355" s="456"/>
      <c r="V355" s="457" t="str">
        <f>IFERROR(IF(AND(O354="Probabilidad",O355="Probabilidad"),(X354-(+X354*R355)),IF(O355="Probabilidad",(G351-(+G351*R355)),IF(O355="Impacto",X354,""))),"")</f>
        <v/>
      </c>
      <c r="W355" s="458" t="str">
        <f t="shared" si="14"/>
        <v/>
      </c>
      <c r="X355" s="251" t="str">
        <f t="shared" si="15"/>
        <v/>
      </c>
      <c r="Y355" s="458" t="str">
        <f t="shared" si="16"/>
        <v/>
      </c>
      <c r="Z355" s="251" t="str">
        <f>IFERROR(IF(AND(O354="Impacto",O355="Impacto"),(Z354-(+Z354*R355)),IF(AND(O354="Probabilidad",O355="Impacto"),(Z353-(+Z353*R355)),IF(O355="Probabilidad",Z354,""))),"")</f>
        <v/>
      </c>
      <c r="AA355" s="458" t="str">
        <f t="shared" si="17"/>
        <v/>
      </c>
      <c r="AB355" s="730"/>
      <c r="AC355" s="455"/>
      <c r="AD355" s="251"/>
      <c r="AE355" s="461"/>
      <c r="AF355" s="455"/>
      <c r="AG355" s="461"/>
      <c r="AH355" s="461"/>
      <c r="AI355" s="461"/>
      <c r="AJ355" s="250"/>
      <c r="AK355" s="497"/>
      <c r="AL355" s="251"/>
      <c r="AM355" s="250"/>
      <c r="AN355" s="497"/>
      <c r="AO355" s="211"/>
      <c r="AP355" s="183"/>
      <c r="AQ355" s="84"/>
      <c r="AR355" s="250"/>
      <c r="AS355" s="497"/>
      <c r="AT355" s="211"/>
      <c r="AU355" s="497"/>
      <c r="AV355" s="251"/>
      <c r="AW355" s="250"/>
      <c r="AX355" s="497"/>
      <c r="AY355" s="466"/>
      <c r="AZ355" s="466"/>
      <c r="BA355" s="466"/>
      <c r="BB355" s="466"/>
      <c r="BC355" s="466"/>
    </row>
    <row r="356" spans="1:55">
      <c r="A356" s="730"/>
      <c r="B356" s="730"/>
      <c r="C356" s="730"/>
      <c r="D356" s="730"/>
      <c r="E356" s="730"/>
      <c r="F356" s="730"/>
      <c r="G356" s="730"/>
      <c r="H356" s="730"/>
      <c r="I356" s="730"/>
      <c r="J356" s="730"/>
      <c r="K356" s="730"/>
      <c r="L356" s="730"/>
      <c r="M356" s="455"/>
      <c r="N356" s="411"/>
      <c r="O356" s="455" t="str">
        <f t="shared" si="12"/>
        <v/>
      </c>
      <c r="P356" s="456"/>
      <c r="Q356" s="456"/>
      <c r="R356" s="251" t="str">
        <f t="shared" si="13"/>
        <v/>
      </c>
      <c r="S356" s="456"/>
      <c r="T356" s="456"/>
      <c r="U356" s="456"/>
      <c r="V356" s="457" t="str">
        <f>IFERROR(IF(AND(O355="Probabilidad",O356="Probabilidad"),(X355-(+X355*R356)),IF(O356="Probabilidad",(G351-(+G351*R356)),IF(O356="Impacto",X355,""))),"")</f>
        <v/>
      </c>
      <c r="W356" s="458" t="str">
        <f t="shared" si="14"/>
        <v/>
      </c>
      <c r="X356" s="251" t="str">
        <f t="shared" si="15"/>
        <v/>
      </c>
      <c r="Y356" s="458" t="str">
        <f t="shared" si="16"/>
        <v/>
      </c>
      <c r="Z356" s="251" t="str">
        <f>IFERROR(IF(AND(O355="Impacto",O356="Impacto"),(Z355-(+Z355*R356)),IF(AND(O355="Probabilidad",O356="Impacto"),(Z354-(+Z354*R356)),IF(O356="Probabilidad",Z355,""))),"")</f>
        <v/>
      </c>
      <c r="AA356" s="458" t="str">
        <f t="shared" si="17"/>
        <v/>
      </c>
      <c r="AB356" s="730"/>
      <c r="AC356" s="455"/>
      <c r="AD356" s="251"/>
      <c r="AE356" s="461"/>
      <c r="AF356" s="455"/>
      <c r="AG356" s="461"/>
      <c r="AH356" s="461"/>
      <c r="AI356" s="461"/>
      <c r="AJ356" s="250"/>
      <c r="AK356" s="497"/>
      <c r="AL356" s="251"/>
      <c r="AM356" s="250"/>
      <c r="AN356" s="497"/>
      <c r="AO356" s="211"/>
      <c r="AP356" s="183"/>
      <c r="AQ356" s="84"/>
      <c r="AR356" s="250"/>
      <c r="AS356" s="497"/>
      <c r="AT356" s="211"/>
      <c r="AU356" s="497"/>
      <c r="AV356" s="251"/>
      <c r="AW356" s="250"/>
      <c r="AX356" s="497"/>
      <c r="AY356" s="466"/>
      <c r="AZ356" s="466"/>
      <c r="BA356" s="466"/>
      <c r="BB356" s="466"/>
      <c r="BC356" s="466"/>
    </row>
    <row r="357" spans="1:55" ht="16.5">
      <c r="A357" s="141"/>
      <c r="B357" s="542"/>
      <c r="C357" s="439"/>
      <c r="D357" s="543"/>
      <c r="E357" s="439"/>
      <c r="F357" s="439"/>
      <c r="G357" s="439"/>
      <c r="H357" s="439"/>
      <c r="I357" s="439"/>
      <c r="J357" s="439"/>
      <c r="K357" s="439"/>
      <c r="L357" s="439"/>
      <c r="M357" s="439"/>
      <c r="N357" s="439"/>
      <c r="O357" s="439"/>
      <c r="P357" s="439"/>
      <c r="Q357" s="439"/>
      <c r="R357" s="439"/>
      <c r="S357" s="439"/>
      <c r="T357" s="439"/>
      <c r="U357" s="439"/>
      <c r="V357" s="439"/>
      <c r="W357" s="439"/>
      <c r="X357" s="439"/>
      <c r="Y357" s="439"/>
      <c r="Z357" s="439"/>
      <c r="AA357" s="439"/>
      <c r="AB357" s="439"/>
      <c r="AC357" s="439"/>
      <c r="AD357" s="544"/>
      <c r="AE357" s="439"/>
      <c r="AF357" s="545"/>
      <c r="AG357" s="439"/>
      <c r="AH357" s="439"/>
      <c r="AI357" s="439"/>
      <c r="AJ357" s="546"/>
      <c r="AK357" s="547"/>
      <c r="AL357" s="548"/>
      <c r="AM357" s="546"/>
      <c r="AN357" s="547"/>
      <c r="AO357" s="546"/>
      <c r="AP357" s="429"/>
      <c r="AQ357" s="548"/>
      <c r="AR357" s="546"/>
      <c r="AS357" s="547"/>
      <c r="AT357" s="549"/>
      <c r="AU357" s="547"/>
      <c r="AV357" s="548"/>
      <c r="AW357" s="546"/>
      <c r="AX357" s="547"/>
      <c r="AY357" s="439"/>
      <c r="AZ357" s="439"/>
      <c r="BA357" s="439"/>
      <c r="BB357" s="439"/>
      <c r="BC357" s="439"/>
    </row>
    <row r="358" spans="1:55" ht="16.5">
      <c r="A358" s="141"/>
      <c r="B358" s="542"/>
      <c r="C358" s="439"/>
      <c r="D358" s="543"/>
      <c r="E358" s="439"/>
      <c r="F358" s="439"/>
      <c r="G358" s="439"/>
      <c r="H358" s="439"/>
      <c r="I358" s="439"/>
      <c r="J358" s="439"/>
      <c r="K358" s="439"/>
      <c r="L358" s="439"/>
      <c r="M358" s="439"/>
      <c r="N358" s="439"/>
      <c r="O358" s="439"/>
      <c r="P358" s="439"/>
      <c r="Q358" s="439"/>
      <c r="R358" s="439"/>
      <c r="S358" s="439"/>
      <c r="T358" s="439"/>
      <c r="U358" s="439"/>
      <c r="V358" s="439"/>
      <c r="W358" s="439"/>
      <c r="X358" s="439"/>
      <c r="Y358" s="439"/>
      <c r="Z358" s="439"/>
      <c r="AA358" s="439"/>
      <c r="AB358" s="439"/>
      <c r="AC358" s="439"/>
      <c r="AD358" s="544"/>
      <c r="AE358" s="439"/>
      <c r="AF358" s="545"/>
      <c r="AG358" s="439"/>
      <c r="AH358" s="439"/>
      <c r="AI358" s="439"/>
      <c r="AJ358" s="546"/>
      <c r="AK358" s="547"/>
      <c r="AL358" s="548"/>
      <c r="AM358" s="546"/>
      <c r="AN358" s="547"/>
      <c r="AO358" s="546"/>
      <c r="AP358" s="429"/>
      <c r="AQ358" s="548"/>
      <c r="AR358" s="546"/>
      <c r="AS358" s="547"/>
      <c r="AT358" s="549"/>
      <c r="AU358" s="547"/>
      <c r="AV358" s="548"/>
      <c r="AW358" s="546"/>
      <c r="AX358" s="547"/>
      <c r="AY358" s="439"/>
      <c r="AZ358" s="439"/>
      <c r="BA358" s="439"/>
      <c r="BB358" s="439"/>
      <c r="BC358" s="439"/>
    </row>
    <row r="359" spans="1:55" ht="16.5">
      <c r="A359" s="141"/>
      <c r="B359" s="542"/>
      <c r="C359" s="439"/>
      <c r="D359" s="543"/>
      <c r="E359" s="439"/>
      <c r="F359" s="439"/>
      <c r="G359" s="439"/>
      <c r="H359" s="439"/>
      <c r="I359" s="439"/>
      <c r="J359" s="439"/>
      <c r="K359" s="439"/>
      <c r="L359" s="439"/>
      <c r="M359" s="439"/>
      <c r="N359" s="439"/>
      <c r="O359" s="439"/>
      <c r="P359" s="439"/>
      <c r="Q359" s="439"/>
      <c r="R359" s="439"/>
      <c r="S359" s="439"/>
      <c r="T359" s="439"/>
      <c r="U359" s="439"/>
      <c r="V359" s="439"/>
      <c r="W359" s="439"/>
      <c r="X359" s="439"/>
      <c r="Y359" s="439"/>
      <c r="Z359" s="439"/>
      <c r="AA359" s="439"/>
      <c r="AB359" s="439"/>
      <c r="AC359" s="439"/>
      <c r="AD359" s="544"/>
      <c r="AE359" s="439"/>
      <c r="AF359" s="545"/>
      <c r="AG359" s="439"/>
      <c r="AH359" s="439"/>
      <c r="AI359" s="439"/>
      <c r="AJ359" s="546"/>
      <c r="AK359" s="547"/>
      <c r="AL359" s="548"/>
      <c r="AM359" s="546"/>
      <c r="AN359" s="547"/>
      <c r="AO359" s="546"/>
      <c r="AP359" s="429"/>
      <c r="AQ359" s="548"/>
      <c r="AR359" s="546"/>
      <c r="AS359" s="547"/>
      <c r="AT359" s="549"/>
      <c r="AU359" s="547"/>
      <c r="AV359" s="548"/>
      <c r="AW359" s="546"/>
      <c r="AX359" s="547"/>
      <c r="AY359" s="439"/>
      <c r="AZ359" s="439"/>
      <c r="BA359" s="439"/>
      <c r="BB359" s="439"/>
      <c r="BC359" s="439"/>
    </row>
    <row r="360" spans="1:55" ht="16.5">
      <c r="A360" s="141"/>
      <c r="B360" s="542"/>
      <c r="C360" s="439"/>
      <c r="D360" s="543"/>
      <c r="E360" s="439"/>
      <c r="F360" s="439"/>
      <c r="G360" s="439"/>
      <c r="H360" s="439"/>
      <c r="I360" s="439"/>
      <c r="J360" s="439"/>
      <c r="K360" s="439"/>
      <c r="L360" s="439"/>
      <c r="M360" s="439"/>
      <c r="N360" s="439"/>
      <c r="O360" s="439"/>
      <c r="P360" s="439"/>
      <c r="Q360" s="439"/>
      <c r="R360" s="439"/>
      <c r="S360" s="439"/>
      <c r="T360" s="439"/>
      <c r="U360" s="439"/>
      <c r="V360" s="439"/>
      <c r="W360" s="439"/>
      <c r="X360" s="439"/>
      <c r="Y360" s="439"/>
      <c r="Z360" s="439"/>
      <c r="AA360" s="439"/>
      <c r="AB360" s="439"/>
      <c r="AC360" s="439"/>
      <c r="AD360" s="544"/>
      <c r="AE360" s="439"/>
      <c r="AF360" s="545"/>
      <c r="AG360" s="439"/>
      <c r="AH360" s="439"/>
      <c r="AI360" s="439"/>
      <c r="AJ360" s="546"/>
      <c r="AK360" s="547"/>
      <c r="AL360" s="548"/>
      <c r="AM360" s="546"/>
      <c r="AN360" s="547"/>
      <c r="AO360" s="546"/>
      <c r="AP360" s="429"/>
      <c r="AQ360" s="548"/>
      <c r="AR360" s="546"/>
      <c r="AS360" s="547"/>
      <c r="AT360" s="549"/>
      <c r="AU360" s="547"/>
      <c r="AV360" s="548"/>
      <c r="AW360" s="546"/>
      <c r="AX360" s="547"/>
      <c r="AY360" s="439"/>
      <c r="AZ360" s="439"/>
      <c r="BA360" s="439"/>
      <c r="BB360" s="439"/>
      <c r="BC360" s="439"/>
    </row>
    <row r="361" spans="1:55" ht="16.5">
      <c r="A361" s="141"/>
      <c r="B361" s="542"/>
      <c r="C361" s="439"/>
      <c r="D361" s="543"/>
      <c r="E361" s="439"/>
      <c r="F361" s="439"/>
      <c r="G361" s="439"/>
      <c r="H361" s="439"/>
      <c r="I361" s="439"/>
      <c r="J361" s="439"/>
      <c r="K361" s="439"/>
      <c r="L361" s="439"/>
      <c r="M361" s="439"/>
      <c r="N361" s="439"/>
      <c r="O361" s="439"/>
      <c r="P361" s="439"/>
      <c r="Q361" s="439"/>
      <c r="R361" s="439"/>
      <c r="S361" s="439"/>
      <c r="T361" s="439"/>
      <c r="U361" s="439"/>
      <c r="V361" s="439"/>
      <c r="W361" s="439"/>
      <c r="X361" s="439"/>
      <c r="Y361" s="439"/>
      <c r="Z361" s="439"/>
      <c r="AA361" s="439"/>
      <c r="AB361" s="439"/>
      <c r="AC361" s="439"/>
      <c r="AD361" s="544"/>
      <c r="AE361" s="439"/>
      <c r="AF361" s="545"/>
      <c r="AG361" s="439"/>
      <c r="AH361" s="439"/>
      <c r="AI361" s="439"/>
      <c r="AJ361" s="546"/>
      <c r="AK361" s="547"/>
      <c r="AL361" s="548"/>
      <c r="AM361" s="546"/>
      <c r="AN361" s="547"/>
      <c r="AO361" s="546"/>
      <c r="AP361" s="429"/>
      <c r="AQ361" s="548"/>
      <c r="AR361" s="546"/>
      <c r="AS361" s="547"/>
      <c r="AT361" s="549"/>
      <c r="AU361" s="547"/>
      <c r="AV361" s="548"/>
      <c r="AW361" s="546"/>
      <c r="AX361" s="547"/>
      <c r="AY361" s="439"/>
      <c r="AZ361" s="439"/>
      <c r="BA361" s="439"/>
      <c r="BB361" s="439"/>
      <c r="BC361" s="439"/>
    </row>
    <row r="362" spans="1:55" ht="16.5">
      <c r="A362" s="141"/>
      <c r="B362" s="542"/>
      <c r="C362" s="439"/>
      <c r="D362" s="543"/>
      <c r="E362" s="439"/>
      <c r="F362" s="439"/>
      <c r="G362" s="439"/>
      <c r="H362" s="439"/>
      <c r="I362" s="439"/>
      <c r="J362" s="439"/>
      <c r="K362" s="439"/>
      <c r="L362" s="439"/>
      <c r="M362" s="439"/>
      <c r="N362" s="439"/>
      <c r="O362" s="439"/>
      <c r="P362" s="439"/>
      <c r="Q362" s="439"/>
      <c r="R362" s="439"/>
      <c r="S362" s="439"/>
      <c r="T362" s="439"/>
      <c r="U362" s="439"/>
      <c r="V362" s="439"/>
      <c r="W362" s="439"/>
      <c r="X362" s="439"/>
      <c r="Y362" s="439"/>
      <c r="Z362" s="439"/>
      <c r="AA362" s="439"/>
      <c r="AB362" s="439"/>
      <c r="AC362" s="439"/>
      <c r="AD362" s="544"/>
      <c r="AE362" s="439"/>
      <c r="AF362" s="545"/>
      <c r="AG362" s="439"/>
      <c r="AH362" s="439"/>
      <c r="AI362" s="439"/>
      <c r="AJ362" s="546"/>
      <c r="AK362" s="547"/>
      <c r="AL362" s="548"/>
      <c r="AM362" s="546"/>
      <c r="AN362" s="547"/>
      <c r="AO362" s="546"/>
      <c r="AP362" s="429"/>
      <c r="AQ362" s="548"/>
      <c r="AR362" s="546"/>
      <c r="AS362" s="547"/>
      <c r="AT362" s="549"/>
      <c r="AU362" s="547"/>
      <c r="AV362" s="548"/>
      <c r="AW362" s="546"/>
      <c r="AX362" s="547"/>
      <c r="AY362" s="439"/>
      <c r="AZ362" s="439"/>
      <c r="BA362" s="439"/>
      <c r="BB362" s="439"/>
      <c r="BC362" s="439"/>
    </row>
    <row r="363" spans="1:55" ht="16.5">
      <c r="A363" s="141"/>
      <c r="B363" s="542"/>
      <c r="C363" s="439"/>
      <c r="D363" s="543"/>
      <c r="E363" s="439"/>
      <c r="F363" s="439"/>
      <c r="G363" s="439"/>
      <c r="H363" s="439"/>
      <c r="I363" s="439"/>
      <c r="J363" s="439"/>
      <c r="K363" s="439"/>
      <c r="L363" s="439"/>
      <c r="M363" s="439"/>
      <c r="N363" s="439"/>
      <c r="O363" s="439"/>
      <c r="P363" s="439"/>
      <c r="Q363" s="439"/>
      <c r="R363" s="439"/>
      <c r="S363" s="439"/>
      <c r="T363" s="439"/>
      <c r="U363" s="439"/>
      <c r="V363" s="439"/>
      <c r="W363" s="439"/>
      <c r="X363" s="439"/>
      <c r="Y363" s="439"/>
      <c r="Z363" s="439"/>
      <c r="AA363" s="439"/>
      <c r="AB363" s="439"/>
      <c r="AC363" s="439"/>
      <c r="AD363" s="544"/>
      <c r="AE363" s="439"/>
      <c r="AF363" s="545"/>
      <c r="AG363" s="439"/>
      <c r="AH363" s="439"/>
      <c r="AI363" s="439"/>
      <c r="AJ363" s="546"/>
      <c r="AK363" s="547"/>
      <c r="AL363" s="548"/>
      <c r="AM363" s="546"/>
      <c r="AN363" s="547"/>
      <c r="AO363" s="546"/>
      <c r="AP363" s="429"/>
      <c r="AQ363" s="548"/>
      <c r="AR363" s="546"/>
      <c r="AS363" s="547"/>
      <c r="AT363" s="549"/>
      <c r="AU363" s="547"/>
      <c r="AV363" s="548"/>
      <c r="AW363" s="546"/>
      <c r="AX363" s="547"/>
      <c r="AY363" s="439"/>
      <c r="AZ363" s="439"/>
      <c r="BA363" s="439"/>
      <c r="BB363" s="439"/>
      <c r="BC363" s="439"/>
    </row>
    <row r="364" spans="1:55" ht="16.5">
      <c r="A364" s="141"/>
      <c r="B364" s="542"/>
      <c r="C364" s="439"/>
      <c r="D364" s="543"/>
      <c r="E364" s="439"/>
      <c r="F364" s="439"/>
      <c r="G364" s="439"/>
      <c r="H364" s="439"/>
      <c r="I364" s="439"/>
      <c r="J364" s="439"/>
      <c r="K364" s="439"/>
      <c r="L364" s="439"/>
      <c r="M364" s="439"/>
      <c r="N364" s="439"/>
      <c r="O364" s="439"/>
      <c r="P364" s="439"/>
      <c r="Q364" s="439"/>
      <c r="R364" s="439"/>
      <c r="S364" s="439"/>
      <c r="T364" s="439"/>
      <c r="U364" s="439"/>
      <c r="V364" s="439"/>
      <c r="W364" s="439"/>
      <c r="X364" s="439"/>
      <c r="Y364" s="439"/>
      <c r="Z364" s="439"/>
      <c r="AA364" s="439"/>
      <c r="AB364" s="439"/>
      <c r="AC364" s="439"/>
      <c r="AD364" s="544"/>
      <c r="AE364" s="439"/>
      <c r="AF364" s="545"/>
      <c r="AG364" s="439"/>
      <c r="AH364" s="439"/>
      <c r="AI364" s="439"/>
      <c r="AJ364" s="546"/>
      <c r="AK364" s="547"/>
      <c r="AL364" s="548"/>
      <c r="AM364" s="546"/>
      <c r="AN364" s="547"/>
      <c r="AO364" s="546"/>
      <c r="AP364" s="429"/>
      <c r="AQ364" s="548"/>
      <c r="AR364" s="546"/>
      <c r="AS364" s="547"/>
      <c r="AT364" s="549"/>
      <c r="AU364" s="547"/>
      <c r="AV364" s="548"/>
      <c r="AW364" s="546"/>
      <c r="AX364" s="547"/>
      <c r="AY364" s="439"/>
      <c r="AZ364" s="439"/>
      <c r="BA364" s="439"/>
      <c r="BB364" s="439"/>
      <c r="BC364" s="439"/>
    </row>
    <row r="365" spans="1:55" ht="16.5">
      <c r="A365" s="141"/>
      <c r="B365" s="542"/>
      <c r="C365" s="439"/>
      <c r="D365" s="543"/>
      <c r="E365" s="439"/>
      <c r="F365" s="439"/>
      <c r="G365" s="439"/>
      <c r="H365" s="439"/>
      <c r="I365" s="439"/>
      <c r="J365" s="439"/>
      <c r="K365" s="439"/>
      <c r="L365" s="439"/>
      <c r="M365" s="439"/>
      <c r="N365" s="439"/>
      <c r="O365" s="439"/>
      <c r="P365" s="439"/>
      <c r="Q365" s="439"/>
      <c r="R365" s="439"/>
      <c r="S365" s="439"/>
      <c r="T365" s="439"/>
      <c r="U365" s="439"/>
      <c r="V365" s="439"/>
      <c r="W365" s="439"/>
      <c r="X365" s="439"/>
      <c r="Y365" s="439"/>
      <c r="Z365" s="439"/>
      <c r="AA365" s="439"/>
      <c r="AB365" s="439"/>
      <c r="AC365" s="439"/>
      <c r="AD365" s="544"/>
      <c r="AE365" s="439"/>
      <c r="AF365" s="545"/>
      <c r="AG365" s="439"/>
      <c r="AH365" s="439"/>
      <c r="AI365" s="439"/>
      <c r="AJ365" s="546"/>
      <c r="AK365" s="547"/>
      <c r="AL365" s="548"/>
      <c r="AM365" s="546"/>
      <c r="AN365" s="547"/>
      <c r="AO365" s="546"/>
      <c r="AP365" s="429"/>
      <c r="AQ365" s="548"/>
      <c r="AR365" s="546"/>
      <c r="AS365" s="547"/>
      <c r="AT365" s="549"/>
      <c r="AU365" s="547"/>
      <c r="AV365" s="548"/>
      <c r="AW365" s="546"/>
      <c r="AX365" s="547"/>
      <c r="AY365" s="439"/>
      <c r="AZ365" s="439"/>
      <c r="BA365" s="439"/>
      <c r="BB365" s="439"/>
      <c r="BC365" s="439"/>
    </row>
    <row r="366" spans="1:55" ht="16.5">
      <c r="A366" s="141"/>
      <c r="B366" s="542"/>
      <c r="C366" s="439"/>
      <c r="D366" s="543"/>
      <c r="E366" s="439"/>
      <c r="F366" s="439"/>
      <c r="G366" s="439"/>
      <c r="H366" s="439"/>
      <c r="I366" s="439"/>
      <c r="J366" s="439"/>
      <c r="K366" s="439"/>
      <c r="L366" s="439"/>
      <c r="M366" s="439"/>
      <c r="N366" s="439"/>
      <c r="O366" s="439"/>
      <c r="P366" s="439"/>
      <c r="Q366" s="439"/>
      <c r="R366" s="439"/>
      <c r="S366" s="439"/>
      <c r="T366" s="439"/>
      <c r="U366" s="439"/>
      <c r="V366" s="439"/>
      <c r="W366" s="439"/>
      <c r="X366" s="439"/>
      <c r="Y366" s="439"/>
      <c r="Z366" s="439"/>
      <c r="AA366" s="439"/>
      <c r="AB366" s="439"/>
      <c r="AC366" s="439"/>
      <c r="AD366" s="544"/>
      <c r="AE366" s="439"/>
      <c r="AF366" s="545"/>
      <c r="AG366" s="439"/>
      <c r="AH366" s="439"/>
      <c r="AI366" s="439"/>
      <c r="AJ366" s="546"/>
      <c r="AK366" s="547"/>
      <c r="AL366" s="548"/>
      <c r="AM366" s="546"/>
      <c r="AN366" s="547"/>
      <c r="AO366" s="546"/>
      <c r="AP366" s="429"/>
      <c r="AQ366" s="548"/>
      <c r="AR366" s="546"/>
      <c r="AS366" s="547"/>
      <c r="AT366" s="549"/>
      <c r="AU366" s="547"/>
      <c r="AV366" s="548"/>
      <c r="AW366" s="546"/>
      <c r="AX366" s="547"/>
      <c r="AY366" s="439"/>
      <c r="AZ366" s="439"/>
      <c r="BA366" s="439"/>
      <c r="BB366" s="439"/>
      <c r="BC366" s="439"/>
    </row>
    <row r="367" spans="1:55" ht="16.5">
      <c r="A367" s="141"/>
      <c r="B367" s="542"/>
      <c r="C367" s="439"/>
      <c r="D367" s="543"/>
      <c r="E367" s="439"/>
      <c r="F367" s="439"/>
      <c r="G367" s="439"/>
      <c r="H367" s="439"/>
      <c r="I367" s="439"/>
      <c r="J367" s="439"/>
      <c r="K367" s="439"/>
      <c r="L367" s="439"/>
      <c r="M367" s="439"/>
      <c r="N367" s="439"/>
      <c r="O367" s="439"/>
      <c r="P367" s="439"/>
      <c r="Q367" s="439"/>
      <c r="R367" s="439"/>
      <c r="S367" s="439"/>
      <c r="T367" s="439"/>
      <c r="U367" s="439"/>
      <c r="V367" s="439"/>
      <c r="W367" s="439"/>
      <c r="X367" s="439"/>
      <c r="Y367" s="439"/>
      <c r="Z367" s="439"/>
      <c r="AA367" s="439"/>
      <c r="AB367" s="439"/>
      <c r="AC367" s="439"/>
      <c r="AD367" s="544"/>
      <c r="AE367" s="439"/>
      <c r="AF367" s="545"/>
      <c r="AG367" s="439"/>
      <c r="AH367" s="439"/>
      <c r="AI367" s="439"/>
      <c r="AJ367" s="546"/>
      <c r="AK367" s="547"/>
      <c r="AL367" s="548"/>
      <c r="AM367" s="546"/>
      <c r="AN367" s="547"/>
      <c r="AO367" s="546"/>
      <c r="AP367" s="429"/>
      <c r="AQ367" s="548"/>
      <c r="AR367" s="546"/>
      <c r="AS367" s="547"/>
      <c r="AT367" s="549"/>
      <c r="AU367" s="547"/>
      <c r="AV367" s="548"/>
      <c r="AW367" s="546"/>
      <c r="AX367" s="547"/>
      <c r="AY367" s="439"/>
      <c r="AZ367" s="439"/>
      <c r="BA367" s="439"/>
      <c r="BB367" s="439"/>
      <c r="BC367" s="439"/>
    </row>
    <row r="368" spans="1:55" ht="16.5">
      <c r="A368" s="141"/>
      <c r="B368" s="542"/>
      <c r="C368" s="439"/>
      <c r="D368" s="543"/>
      <c r="E368" s="439"/>
      <c r="F368" s="439"/>
      <c r="G368" s="439"/>
      <c r="H368" s="439"/>
      <c r="I368" s="439"/>
      <c r="J368" s="439"/>
      <c r="K368" s="439"/>
      <c r="L368" s="439"/>
      <c r="M368" s="439"/>
      <c r="N368" s="439"/>
      <c r="O368" s="439"/>
      <c r="P368" s="439"/>
      <c r="Q368" s="439"/>
      <c r="R368" s="439"/>
      <c r="S368" s="439"/>
      <c r="T368" s="439"/>
      <c r="U368" s="439"/>
      <c r="V368" s="439"/>
      <c r="W368" s="439"/>
      <c r="X368" s="439"/>
      <c r="Y368" s="439"/>
      <c r="Z368" s="439"/>
      <c r="AA368" s="439"/>
      <c r="AB368" s="439"/>
      <c r="AC368" s="439"/>
      <c r="AD368" s="544"/>
      <c r="AE368" s="439"/>
      <c r="AF368" s="545"/>
      <c r="AG368" s="439"/>
      <c r="AH368" s="439"/>
      <c r="AI368" s="439"/>
      <c r="AJ368" s="546"/>
      <c r="AK368" s="547"/>
      <c r="AL368" s="548"/>
      <c r="AM368" s="546"/>
      <c r="AN368" s="547"/>
      <c r="AO368" s="546"/>
      <c r="AP368" s="429"/>
      <c r="AQ368" s="548"/>
      <c r="AR368" s="546"/>
      <c r="AS368" s="547"/>
      <c r="AT368" s="549"/>
      <c r="AU368" s="547"/>
      <c r="AV368" s="548"/>
      <c r="AW368" s="546"/>
      <c r="AX368" s="547"/>
      <c r="AY368" s="439"/>
      <c r="AZ368" s="439"/>
      <c r="BA368" s="439"/>
      <c r="BB368" s="439"/>
      <c r="BC368" s="439"/>
    </row>
    <row r="369" spans="1:55" ht="16.5">
      <c r="A369" s="141"/>
      <c r="B369" s="542"/>
      <c r="C369" s="439"/>
      <c r="D369" s="543"/>
      <c r="E369" s="439"/>
      <c r="F369" s="439"/>
      <c r="G369" s="439"/>
      <c r="H369" s="439"/>
      <c r="I369" s="439"/>
      <c r="J369" s="439"/>
      <c r="K369" s="439"/>
      <c r="L369" s="439"/>
      <c r="M369" s="439"/>
      <c r="N369" s="439"/>
      <c r="O369" s="439"/>
      <c r="P369" s="439"/>
      <c r="Q369" s="439"/>
      <c r="R369" s="439"/>
      <c r="S369" s="439"/>
      <c r="T369" s="439"/>
      <c r="U369" s="439"/>
      <c r="V369" s="439"/>
      <c r="W369" s="439"/>
      <c r="X369" s="439"/>
      <c r="Y369" s="439"/>
      <c r="Z369" s="439"/>
      <c r="AA369" s="439"/>
      <c r="AB369" s="439"/>
      <c r="AC369" s="439"/>
      <c r="AD369" s="544"/>
      <c r="AE369" s="439"/>
      <c r="AF369" s="545"/>
      <c r="AG369" s="439"/>
      <c r="AH369" s="439"/>
      <c r="AI369" s="439"/>
      <c r="AJ369" s="546"/>
      <c r="AK369" s="547"/>
      <c r="AL369" s="548"/>
      <c r="AM369" s="546"/>
      <c r="AN369" s="547"/>
      <c r="AO369" s="546"/>
      <c r="AP369" s="429"/>
      <c r="AQ369" s="548"/>
      <c r="AR369" s="546"/>
      <c r="AS369" s="547"/>
      <c r="AT369" s="549"/>
      <c r="AU369" s="547"/>
      <c r="AV369" s="548"/>
      <c r="AW369" s="546"/>
      <c r="AX369" s="547"/>
      <c r="AY369" s="439"/>
      <c r="AZ369" s="439"/>
      <c r="BA369" s="439"/>
      <c r="BB369" s="439"/>
      <c r="BC369" s="439"/>
    </row>
    <row r="370" spans="1:55" ht="16.5">
      <c r="A370" s="141"/>
      <c r="B370" s="542"/>
      <c r="C370" s="439"/>
      <c r="D370" s="543"/>
      <c r="E370" s="439"/>
      <c r="F370" s="439"/>
      <c r="G370" s="439"/>
      <c r="H370" s="439"/>
      <c r="I370" s="439"/>
      <c r="J370" s="439"/>
      <c r="K370" s="439"/>
      <c r="L370" s="439"/>
      <c r="M370" s="439"/>
      <c r="N370" s="439"/>
      <c r="O370" s="439"/>
      <c r="P370" s="439"/>
      <c r="Q370" s="439"/>
      <c r="R370" s="439"/>
      <c r="S370" s="439"/>
      <c r="T370" s="439"/>
      <c r="U370" s="439"/>
      <c r="V370" s="439"/>
      <c r="W370" s="439"/>
      <c r="X370" s="439"/>
      <c r="Y370" s="439"/>
      <c r="Z370" s="439"/>
      <c r="AA370" s="439"/>
      <c r="AB370" s="439"/>
      <c r="AC370" s="439"/>
      <c r="AD370" s="544"/>
      <c r="AE370" s="439"/>
      <c r="AF370" s="545"/>
      <c r="AG370" s="439"/>
      <c r="AH370" s="439"/>
      <c r="AI370" s="439"/>
      <c r="AJ370" s="546"/>
      <c r="AK370" s="547"/>
      <c r="AL370" s="548"/>
      <c r="AM370" s="546"/>
      <c r="AN370" s="547"/>
      <c r="AO370" s="546"/>
      <c r="AP370" s="429"/>
      <c r="AQ370" s="548"/>
      <c r="AR370" s="546"/>
      <c r="AS370" s="547"/>
      <c r="AT370" s="549"/>
      <c r="AU370" s="547"/>
      <c r="AV370" s="548"/>
      <c r="AW370" s="546"/>
      <c r="AX370" s="547"/>
      <c r="AY370" s="439"/>
      <c r="AZ370" s="439"/>
      <c r="BA370" s="439"/>
      <c r="BB370" s="439"/>
      <c r="BC370" s="439"/>
    </row>
    <row r="371" spans="1:55" ht="16.5">
      <c r="A371" s="141"/>
      <c r="B371" s="542"/>
      <c r="C371" s="439"/>
      <c r="D371" s="543"/>
      <c r="E371" s="439"/>
      <c r="F371" s="439"/>
      <c r="G371" s="439"/>
      <c r="H371" s="439"/>
      <c r="I371" s="439"/>
      <c r="J371" s="439"/>
      <c r="K371" s="439"/>
      <c r="L371" s="439"/>
      <c r="M371" s="439"/>
      <c r="N371" s="439"/>
      <c r="O371" s="439"/>
      <c r="P371" s="439"/>
      <c r="Q371" s="439"/>
      <c r="R371" s="439"/>
      <c r="S371" s="439"/>
      <c r="T371" s="439"/>
      <c r="U371" s="439"/>
      <c r="V371" s="439"/>
      <c r="W371" s="439"/>
      <c r="X371" s="439"/>
      <c r="Y371" s="439"/>
      <c r="Z371" s="439"/>
      <c r="AA371" s="439"/>
      <c r="AB371" s="439"/>
      <c r="AC371" s="439"/>
      <c r="AD371" s="544"/>
      <c r="AE371" s="439"/>
      <c r="AF371" s="545"/>
      <c r="AG371" s="439"/>
      <c r="AH371" s="439"/>
      <c r="AI371" s="439"/>
      <c r="AJ371" s="546"/>
      <c r="AK371" s="547"/>
      <c r="AL371" s="548"/>
      <c r="AM371" s="546"/>
      <c r="AN371" s="547"/>
      <c r="AO371" s="546"/>
      <c r="AP371" s="429"/>
      <c r="AQ371" s="548"/>
      <c r="AR371" s="546"/>
      <c r="AS371" s="547"/>
      <c r="AT371" s="549"/>
      <c r="AU371" s="547"/>
      <c r="AV371" s="548"/>
      <c r="AW371" s="546"/>
      <c r="AX371" s="547"/>
      <c r="AY371" s="439"/>
      <c r="AZ371" s="439"/>
      <c r="BA371" s="439"/>
      <c r="BB371" s="439"/>
      <c r="BC371" s="439"/>
    </row>
    <row r="372" spans="1:55" ht="16.5">
      <c r="A372" s="141"/>
      <c r="B372" s="542"/>
      <c r="C372" s="439"/>
      <c r="D372" s="543"/>
      <c r="E372" s="439"/>
      <c r="F372" s="439"/>
      <c r="G372" s="439"/>
      <c r="H372" s="439"/>
      <c r="I372" s="439"/>
      <c r="J372" s="439"/>
      <c r="K372" s="439"/>
      <c r="L372" s="439"/>
      <c r="M372" s="439"/>
      <c r="N372" s="439"/>
      <c r="O372" s="439"/>
      <c r="P372" s="439"/>
      <c r="Q372" s="439"/>
      <c r="R372" s="439"/>
      <c r="S372" s="439"/>
      <c r="T372" s="439"/>
      <c r="U372" s="439"/>
      <c r="V372" s="439"/>
      <c r="W372" s="439"/>
      <c r="X372" s="439"/>
      <c r="Y372" s="439"/>
      <c r="Z372" s="439"/>
      <c r="AA372" s="439"/>
      <c r="AB372" s="439"/>
      <c r="AC372" s="439"/>
      <c r="AD372" s="544"/>
      <c r="AE372" s="439"/>
      <c r="AF372" s="545"/>
      <c r="AG372" s="439"/>
      <c r="AH372" s="439"/>
      <c r="AI372" s="439"/>
      <c r="AJ372" s="546"/>
      <c r="AK372" s="547"/>
      <c r="AL372" s="548"/>
      <c r="AM372" s="546"/>
      <c r="AN372" s="547"/>
      <c r="AO372" s="546"/>
      <c r="AP372" s="429"/>
      <c r="AQ372" s="548"/>
      <c r="AR372" s="546"/>
      <c r="AS372" s="547"/>
      <c r="AT372" s="549"/>
      <c r="AU372" s="547"/>
      <c r="AV372" s="548"/>
      <c r="AW372" s="546"/>
      <c r="AX372" s="547"/>
      <c r="AY372" s="439"/>
      <c r="AZ372" s="439"/>
      <c r="BA372" s="439"/>
      <c r="BB372" s="439"/>
      <c r="BC372" s="439"/>
    </row>
    <row r="373" spans="1:55" ht="16.5">
      <c r="A373" s="141"/>
      <c r="B373" s="542"/>
      <c r="C373" s="439"/>
      <c r="D373" s="543"/>
      <c r="E373" s="439"/>
      <c r="F373" s="439"/>
      <c r="G373" s="439"/>
      <c r="H373" s="439"/>
      <c r="I373" s="439"/>
      <c r="J373" s="439"/>
      <c r="K373" s="439"/>
      <c r="L373" s="439"/>
      <c r="M373" s="439"/>
      <c r="N373" s="439"/>
      <c r="O373" s="439"/>
      <c r="P373" s="439"/>
      <c r="Q373" s="439"/>
      <c r="R373" s="439"/>
      <c r="S373" s="439"/>
      <c r="T373" s="439"/>
      <c r="U373" s="439"/>
      <c r="V373" s="439"/>
      <c r="W373" s="439"/>
      <c r="X373" s="439"/>
      <c r="Y373" s="439"/>
      <c r="Z373" s="439"/>
      <c r="AA373" s="439"/>
      <c r="AB373" s="439"/>
      <c r="AC373" s="439"/>
      <c r="AD373" s="544"/>
      <c r="AE373" s="439"/>
      <c r="AF373" s="545"/>
      <c r="AG373" s="439"/>
      <c r="AH373" s="439"/>
      <c r="AI373" s="439"/>
      <c r="AJ373" s="546"/>
      <c r="AK373" s="547"/>
      <c r="AL373" s="548"/>
      <c r="AM373" s="546"/>
      <c r="AN373" s="547"/>
      <c r="AO373" s="546"/>
      <c r="AP373" s="429"/>
      <c r="AQ373" s="548"/>
      <c r="AR373" s="546"/>
      <c r="AS373" s="547"/>
      <c r="AT373" s="549"/>
      <c r="AU373" s="547"/>
      <c r="AV373" s="548"/>
      <c r="AW373" s="546"/>
      <c r="AX373" s="547"/>
      <c r="AY373" s="439"/>
      <c r="AZ373" s="439"/>
      <c r="BA373" s="439"/>
      <c r="BB373" s="439"/>
      <c r="BC373" s="439"/>
    </row>
    <row r="374" spans="1:55" ht="16.5">
      <c r="A374" s="141"/>
      <c r="B374" s="542"/>
      <c r="C374" s="439"/>
      <c r="D374" s="543"/>
      <c r="E374" s="439"/>
      <c r="F374" s="439"/>
      <c r="G374" s="439"/>
      <c r="H374" s="439"/>
      <c r="I374" s="439"/>
      <c r="J374" s="439"/>
      <c r="K374" s="439"/>
      <c r="L374" s="439"/>
      <c r="M374" s="439"/>
      <c r="N374" s="439"/>
      <c r="O374" s="439"/>
      <c r="P374" s="439"/>
      <c r="Q374" s="439"/>
      <c r="R374" s="439"/>
      <c r="S374" s="439"/>
      <c r="T374" s="439"/>
      <c r="U374" s="439"/>
      <c r="V374" s="439"/>
      <c r="W374" s="439"/>
      <c r="X374" s="439"/>
      <c r="Y374" s="439"/>
      <c r="Z374" s="439"/>
      <c r="AA374" s="439"/>
      <c r="AB374" s="439"/>
      <c r="AC374" s="439"/>
      <c r="AD374" s="544"/>
      <c r="AE374" s="439"/>
      <c r="AF374" s="545"/>
      <c r="AG374" s="439"/>
      <c r="AH374" s="439"/>
      <c r="AI374" s="439"/>
      <c r="AJ374" s="546"/>
      <c r="AK374" s="547"/>
      <c r="AL374" s="548"/>
      <c r="AM374" s="546"/>
      <c r="AN374" s="547"/>
      <c r="AO374" s="546"/>
      <c r="AP374" s="429"/>
      <c r="AQ374" s="548"/>
      <c r="AR374" s="546"/>
      <c r="AS374" s="547"/>
      <c r="AT374" s="549"/>
      <c r="AU374" s="547"/>
      <c r="AV374" s="548"/>
      <c r="AW374" s="546"/>
      <c r="AX374" s="547"/>
      <c r="AY374" s="439"/>
      <c r="AZ374" s="439"/>
      <c r="BA374" s="439"/>
      <c r="BB374" s="439"/>
      <c r="BC374" s="439"/>
    </row>
    <row r="375" spans="1:55" ht="16.5">
      <c r="A375" s="141"/>
      <c r="B375" s="542"/>
      <c r="C375" s="439"/>
      <c r="D375" s="543"/>
      <c r="E375" s="439"/>
      <c r="F375" s="439"/>
      <c r="G375" s="439"/>
      <c r="H375" s="439"/>
      <c r="I375" s="439"/>
      <c r="J375" s="439"/>
      <c r="K375" s="439"/>
      <c r="L375" s="439"/>
      <c r="M375" s="439"/>
      <c r="N375" s="439"/>
      <c r="O375" s="439"/>
      <c r="P375" s="439"/>
      <c r="Q375" s="439"/>
      <c r="R375" s="439"/>
      <c r="S375" s="439"/>
      <c r="T375" s="439"/>
      <c r="U375" s="439"/>
      <c r="V375" s="439"/>
      <c r="W375" s="439"/>
      <c r="X375" s="439"/>
      <c r="Y375" s="439"/>
      <c r="Z375" s="439"/>
      <c r="AA375" s="439"/>
      <c r="AB375" s="439"/>
      <c r="AC375" s="439"/>
      <c r="AD375" s="544"/>
      <c r="AE375" s="439"/>
      <c r="AF375" s="545"/>
      <c r="AG375" s="439"/>
      <c r="AH375" s="439"/>
      <c r="AI375" s="439"/>
      <c r="AJ375" s="546"/>
      <c r="AK375" s="547"/>
      <c r="AL375" s="548"/>
      <c r="AM375" s="546"/>
      <c r="AN375" s="547"/>
      <c r="AO375" s="546"/>
      <c r="AP375" s="429"/>
      <c r="AQ375" s="548"/>
      <c r="AR375" s="546"/>
      <c r="AS375" s="547"/>
      <c r="AT375" s="549"/>
      <c r="AU375" s="547"/>
      <c r="AV375" s="548"/>
      <c r="AW375" s="546"/>
      <c r="AX375" s="547"/>
      <c r="AY375" s="439"/>
      <c r="AZ375" s="439"/>
      <c r="BA375" s="439"/>
      <c r="BB375" s="439"/>
      <c r="BC375" s="439"/>
    </row>
    <row r="376" spans="1:55" ht="16.5">
      <c r="A376" s="141"/>
      <c r="B376" s="542"/>
      <c r="C376" s="439"/>
      <c r="D376" s="543"/>
      <c r="E376" s="439"/>
      <c r="F376" s="439"/>
      <c r="G376" s="439"/>
      <c r="H376" s="439"/>
      <c r="I376" s="439"/>
      <c r="J376" s="439"/>
      <c r="K376" s="439"/>
      <c r="L376" s="439"/>
      <c r="M376" s="439"/>
      <c r="N376" s="439"/>
      <c r="O376" s="439"/>
      <c r="P376" s="439"/>
      <c r="Q376" s="439"/>
      <c r="R376" s="439"/>
      <c r="S376" s="439"/>
      <c r="T376" s="439"/>
      <c r="U376" s="439"/>
      <c r="V376" s="439"/>
      <c r="W376" s="439"/>
      <c r="X376" s="439"/>
      <c r="Y376" s="439"/>
      <c r="Z376" s="439"/>
      <c r="AA376" s="439"/>
      <c r="AB376" s="439"/>
      <c r="AC376" s="439"/>
      <c r="AD376" s="544"/>
      <c r="AE376" s="439"/>
      <c r="AF376" s="545"/>
      <c r="AG376" s="439"/>
      <c r="AH376" s="439"/>
      <c r="AI376" s="439"/>
      <c r="AJ376" s="546"/>
      <c r="AK376" s="547"/>
      <c r="AL376" s="548"/>
      <c r="AM376" s="546"/>
      <c r="AN376" s="547"/>
      <c r="AO376" s="546"/>
      <c r="AP376" s="429"/>
      <c r="AQ376" s="548"/>
      <c r="AR376" s="546"/>
      <c r="AS376" s="547"/>
      <c r="AT376" s="549"/>
      <c r="AU376" s="547"/>
      <c r="AV376" s="548"/>
      <c r="AW376" s="546"/>
      <c r="AX376" s="547"/>
      <c r="AY376" s="439"/>
      <c r="AZ376" s="439"/>
      <c r="BA376" s="439"/>
      <c r="BB376" s="439"/>
      <c r="BC376" s="439"/>
    </row>
    <row r="377" spans="1:55" ht="16.5">
      <c r="A377" s="141"/>
      <c r="B377" s="542"/>
      <c r="C377" s="439"/>
      <c r="D377" s="543"/>
      <c r="E377" s="439"/>
      <c r="F377" s="439"/>
      <c r="G377" s="439"/>
      <c r="H377" s="439"/>
      <c r="I377" s="439"/>
      <c r="J377" s="439"/>
      <c r="K377" s="439"/>
      <c r="L377" s="439"/>
      <c r="M377" s="439"/>
      <c r="N377" s="439"/>
      <c r="O377" s="439"/>
      <c r="P377" s="439"/>
      <c r="Q377" s="439"/>
      <c r="R377" s="439"/>
      <c r="S377" s="439"/>
      <c r="T377" s="439"/>
      <c r="U377" s="439"/>
      <c r="V377" s="439"/>
      <c r="W377" s="439"/>
      <c r="X377" s="439"/>
      <c r="Y377" s="439"/>
      <c r="Z377" s="439"/>
      <c r="AA377" s="439"/>
      <c r="AB377" s="439"/>
      <c r="AC377" s="439"/>
      <c r="AD377" s="544"/>
      <c r="AE377" s="439"/>
      <c r="AF377" s="545"/>
      <c r="AG377" s="439"/>
      <c r="AH377" s="439"/>
      <c r="AI377" s="439"/>
      <c r="AJ377" s="546"/>
      <c r="AK377" s="547"/>
      <c r="AL377" s="548"/>
      <c r="AM377" s="546"/>
      <c r="AN377" s="547"/>
      <c r="AO377" s="546"/>
      <c r="AP377" s="429"/>
      <c r="AQ377" s="548"/>
      <c r="AR377" s="546"/>
      <c r="AS377" s="547"/>
      <c r="AT377" s="549"/>
      <c r="AU377" s="547"/>
      <c r="AV377" s="548"/>
      <c r="AW377" s="546"/>
      <c r="AX377" s="547"/>
      <c r="AY377" s="439"/>
      <c r="AZ377" s="439"/>
      <c r="BA377" s="439"/>
      <c r="BB377" s="439"/>
      <c r="BC377" s="439"/>
    </row>
    <row r="378" spans="1:55" ht="16.5">
      <c r="A378" s="141"/>
      <c r="B378" s="542"/>
      <c r="C378" s="439"/>
      <c r="D378" s="543"/>
      <c r="E378" s="439"/>
      <c r="F378" s="439"/>
      <c r="G378" s="439"/>
      <c r="H378" s="439"/>
      <c r="I378" s="439"/>
      <c r="J378" s="439"/>
      <c r="K378" s="439"/>
      <c r="L378" s="439"/>
      <c r="M378" s="439"/>
      <c r="N378" s="439"/>
      <c r="O378" s="439"/>
      <c r="P378" s="439"/>
      <c r="Q378" s="439"/>
      <c r="R378" s="439"/>
      <c r="S378" s="439"/>
      <c r="T378" s="439"/>
      <c r="U378" s="439"/>
      <c r="V378" s="439"/>
      <c r="W378" s="439"/>
      <c r="X378" s="439"/>
      <c r="Y378" s="439"/>
      <c r="Z378" s="439"/>
      <c r="AA378" s="439"/>
      <c r="AB378" s="439"/>
      <c r="AC378" s="439"/>
      <c r="AD378" s="544"/>
      <c r="AE378" s="439"/>
      <c r="AF378" s="545"/>
      <c r="AG378" s="439"/>
      <c r="AH378" s="439"/>
      <c r="AI378" s="439"/>
      <c r="AJ378" s="546"/>
      <c r="AK378" s="547"/>
      <c r="AL378" s="548"/>
      <c r="AM378" s="546"/>
      <c r="AN378" s="547"/>
      <c r="AO378" s="546"/>
      <c r="AP378" s="429"/>
      <c r="AQ378" s="548"/>
      <c r="AR378" s="546"/>
      <c r="AS378" s="547"/>
      <c r="AT378" s="549"/>
      <c r="AU378" s="547"/>
      <c r="AV378" s="548"/>
      <c r="AW378" s="546"/>
      <c r="AX378" s="547"/>
      <c r="AY378" s="439"/>
      <c r="AZ378" s="439"/>
      <c r="BA378" s="439"/>
      <c r="BB378" s="439"/>
      <c r="BC378" s="439"/>
    </row>
    <row r="379" spans="1:55" ht="16.5">
      <c r="A379" s="141"/>
      <c r="B379" s="542"/>
      <c r="C379" s="439"/>
      <c r="D379" s="543"/>
      <c r="E379" s="439"/>
      <c r="F379" s="439"/>
      <c r="G379" s="439"/>
      <c r="H379" s="439"/>
      <c r="I379" s="439"/>
      <c r="J379" s="439"/>
      <c r="K379" s="439"/>
      <c r="L379" s="439"/>
      <c r="M379" s="439"/>
      <c r="N379" s="439"/>
      <c r="O379" s="439"/>
      <c r="P379" s="439"/>
      <c r="Q379" s="439"/>
      <c r="R379" s="439"/>
      <c r="S379" s="439"/>
      <c r="T379" s="439"/>
      <c r="U379" s="439"/>
      <c r="V379" s="439"/>
      <c r="W379" s="439"/>
      <c r="X379" s="439"/>
      <c r="Y379" s="439"/>
      <c r="Z379" s="439"/>
      <c r="AA379" s="439"/>
      <c r="AB379" s="439"/>
      <c r="AC379" s="439"/>
      <c r="AD379" s="544"/>
      <c r="AE379" s="439"/>
      <c r="AF379" s="545"/>
      <c r="AG379" s="439"/>
      <c r="AH379" s="439"/>
      <c r="AI379" s="439"/>
      <c r="AJ379" s="546"/>
      <c r="AK379" s="547"/>
      <c r="AL379" s="548"/>
      <c r="AM379" s="546"/>
      <c r="AN379" s="547"/>
      <c r="AO379" s="546"/>
      <c r="AP379" s="429"/>
      <c r="AQ379" s="548"/>
      <c r="AR379" s="546"/>
      <c r="AS379" s="547"/>
      <c r="AT379" s="549"/>
      <c r="AU379" s="547"/>
      <c r="AV379" s="548"/>
      <c r="AW379" s="546"/>
      <c r="AX379" s="547"/>
      <c r="AY379" s="439"/>
      <c r="AZ379" s="439"/>
      <c r="BA379" s="439"/>
      <c r="BB379" s="439"/>
      <c r="BC379" s="439"/>
    </row>
    <row r="380" spans="1:55" ht="16.5">
      <c r="A380" s="141"/>
      <c r="B380" s="542"/>
      <c r="C380" s="439"/>
      <c r="D380" s="543"/>
      <c r="E380" s="439"/>
      <c r="F380" s="439"/>
      <c r="G380" s="439"/>
      <c r="H380" s="439"/>
      <c r="I380" s="439"/>
      <c r="J380" s="439"/>
      <c r="K380" s="439"/>
      <c r="L380" s="439"/>
      <c r="M380" s="439"/>
      <c r="N380" s="439"/>
      <c r="O380" s="439"/>
      <c r="P380" s="439"/>
      <c r="Q380" s="439"/>
      <c r="R380" s="439"/>
      <c r="S380" s="439"/>
      <c r="T380" s="439"/>
      <c r="U380" s="439"/>
      <c r="V380" s="439"/>
      <c r="W380" s="439"/>
      <c r="X380" s="439"/>
      <c r="Y380" s="439"/>
      <c r="Z380" s="439"/>
      <c r="AA380" s="439"/>
      <c r="AB380" s="439"/>
      <c r="AC380" s="439"/>
      <c r="AD380" s="544"/>
      <c r="AE380" s="439"/>
      <c r="AF380" s="545"/>
      <c r="AG380" s="439"/>
      <c r="AH380" s="439"/>
      <c r="AI380" s="439"/>
      <c r="AJ380" s="546"/>
      <c r="AK380" s="547"/>
      <c r="AL380" s="548"/>
      <c r="AM380" s="546"/>
      <c r="AN380" s="547"/>
      <c r="AO380" s="546"/>
      <c r="AP380" s="429"/>
      <c r="AQ380" s="548"/>
      <c r="AR380" s="546"/>
      <c r="AS380" s="547"/>
      <c r="AT380" s="549"/>
      <c r="AU380" s="547"/>
      <c r="AV380" s="548"/>
      <c r="AW380" s="546"/>
      <c r="AX380" s="547"/>
      <c r="AY380" s="439"/>
      <c r="AZ380" s="439"/>
      <c r="BA380" s="439"/>
      <c r="BB380" s="439"/>
      <c r="BC380" s="439"/>
    </row>
    <row r="381" spans="1:55" ht="16.5">
      <c r="A381" s="141"/>
      <c r="B381" s="542"/>
      <c r="C381" s="439"/>
      <c r="D381" s="543"/>
      <c r="E381" s="439"/>
      <c r="F381" s="439"/>
      <c r="G381" s="439"/>
      <c r="H381" s="439"/>
      <c r="I381" s="439"/>
      <c r="J381" s="439"/>
      <c r="K381" s="439"/>
      <c r="L381" s="439"/>
      <c r="M381" s="439"/>
      <c r="N381" s="439"/>
      <c r="O381" s="439"/>
      <c r="P381" s="439"/>
      <c r="Q381" s="439"/>
      <c r="R381" s="439"/>
      <c r="S381" s="439"/>
      <c r="T381" s="439"/>
      <c r="U381" s="439"/>
      <c r="V381" s="439"/>
      <c r="W381" s="439"/>
      <c r="X381" s="439"/>
      <c r="Y381" s="439"/>
      <c r="Z381" s="439"/>
      <c r="AA381" s="439"/>
      <c r="AB381" s="439"/>
      <c r="AC381" s="439"/>
      <c r="AD381" s="544"/>
      <c r="AE381" s="439"/>
      <c r="AF381" s="545"/>
      <c r="AG381" s="439"/>
      <c r="AH381" s="439"/>
      <c r="AI381" s="439"/>
      <c r="AJ381" s="546"/>
      <c r="AK381" s="547"/>
      <c r="AL381" s="548"/>
      <c r="AM381" s="546"/>
      <c r="AN381" s="547"/>
      <c r="AO381" s="546"/>
      <c r="AP381" s="429"/>
      <c r="AQ381" s="548"/>
      <c r="AR381" s="546"/>
      <c r="AS381" s="547"/>
      <c r="AT381" s="549"/>
      <c r="AU381" s="547"/>
      <c r="AV381" s="548"/>
      <c r="AW381" s="546"/>
      <c r="AX381" s="547"/>
      <c r="AY381" s="439"/>
      <c r="AZ381" s="439"/>
      <c r="BA381" s="439"/>
      <c r="BB381" s="439"/>
      <c r="BC381" s="439"/>
    </row>
    <row r="382" spans="1:55" ht="16.5">
      <c r="A382" s="141"/>
      <c r="B382" s="542"/>
      <c r="C382" s="439"/>
      <c r="D382" s="543"/>
      <c r="E382" s="439"/>
      <c r="F382" s="439"/>
      <c r="G382" s="439"/>
      <c r="H382" s="439"/>
      <c r="I382" s="439"/>
      <c r="J382" s="439"/>
      <c r="K382" s="439"/>
      <c r="L382" s="439"/>
      <c r="M382" s="439"/>
      <c r="N382" s="439"/>
      <c r="O382" s="439"/>
      <c r="P382" s="439"/>
      <c r="Q382" s="439"/>
      <c r="R382" s="439"/>
      <c r="S382" s="439"/>
      <c r="T382" s="439"/>
      <c r="U382" s="439"/>
      <c r="V382" s="439"/>
      <c r="W382" s="439"/>
      <c r="X382" s="439"/>
      <c r="Y382" s="439"/>
      <c r="Z382" s="439"/>
      <c r="AA382" s="439"/>
      <c r="AB382" s="439"/>
      <c r="AC382" s="439"/>
      <c r="AD382" s="544"/>
      <c r="AE382" s="439"/>
      <c r="AF382" s="545"/>
      <c r="AG382" s="439"/>
      <c r="AH382" s="439"/>
      <c r="AI382" s="439"/>
      <c r="AJ382" s="546"/>
      <c r="AK382" s="547"/>
      <c r="AL382" s="548"/>
      <c r="AM382" s="546"/>
      <c r="AN382" s="547"/>
      <c r="AO382" s="546"/>
      <c r="AP382" s="429"/>
      <c r="AQ382" s="548"/>
      <c r="AR382" s="546"/>
      <c r="AS382" s="547"/>
      <c r="AT382" s="549"/>
      <c r="AU382" s="547"/>
      <c r="AV382" s="548"/>
      <c r="AW382" s="546"/>
      <c r="AX382" s="547"/>
      <c r="AY382" s="439"/>
      <c r="AZ382" s="439"/>
      <c r="BA382" s="439"/>
      <c r="BB382" s="439"/>
      <c r="BC382" s="439"/>
    </row>
    <row r="383" spans="1:55" ht="16.5">
      <c r="A383" s="141"/>
      <c r="B383" s="542"/>
      <c r="C383" s="439"/>
      <c r="D383" s="543"/>
      <c r="E383" s="439"/>
      <c r="F383" s="439"/>
      <c r="G383" s="439"/>
      <c r="H383" s="439"/>
      <c r="I383" s="439"/>
      <c r="J383" s="439"/>
      <c r="K383" s="439"/>
      <c r="L383" s="439"/>
      <c r="M383" s="439"/>
      <c r="N383" s="439"/>
      <c r="O383" s="439"/>
      <c r="P383" s="439"/>
      <c r="Q383" s="439"/>
      <c r="R383" s="439"/>
      <c r="S383" s="439"/>
      <c r="T383" s="439"/>
      <c r="U383" s="439"/>
      <c r="V383" s="439"/>
      <c r="W383" s="439"/>
      <c r="X383" s="439"/>
      <c r="Y383" s="439"/>
      <c r="Z383" s="439"/>
      <c r="AA383" s="439"/>
      <c r="AB383" s="439"/>
      <c r="AC383" s="439"/>
      <c r="AD383" s="544"/>
      <c r="AE383" s="439"/>
      <c r="AF383" s="545"/>
      <c r="AG383" s="439"/>
      <c r="AH383" s="439"/>
      <c r="AI383" s="439"/>
      <c r="AJ383" s="546"/>
      <c r="AK383" s="547"/>
      <c r="AL383" s="548"/>
      <c r="AM383" s="546"/>
      <c r="AN383" s="547"/>
      <c r="AO383" s="546"/>
      <c r="AP383" s="429"/>
      <c r="AQ383" s="548"/>
      <c r="AR383" s="546"/>
      <c r="AS383" s="547"/>
      <c r="AT383" s="549"/>
      <c r="AU383" s="547"/>
      <c r="AV383" s="548"/>
      <c r="AW383" s="546"/>
      <c r="AX383" s="547"/>
      <c r="AY383" s="439"/>
      <c r="AZ383" s="439"/>
      <c r="BA383" s="439"/>
      <c r="BB383" s="439"/>
      <c r="BC383" s="439"/>
    </row>
    <row r="384" spans="1:55" ht="16.5">
      <c r="A384" s="141"/>
      <c r="B384" s="542"/>
      <c r="C384" s="439"/>
      <c r="D384" s="543"/>
      <c r="E384" s="439"/>
      <c r="F384" s="439"/>
      <c r="G384" s="439"/>
      <c r="H384" s="439"/>
      <c r="I384" s="439"/>
      <c r="J384" s="439"/>
      <c r="K384" s="439"/>
      <c r="L384" s="439"/>
      <c r="M384" s="439"/>
      <c r="N384" s="439"/>
      <c r="O384" s="439"/>
      <c r="P384" s="439"/>
      <c r="Q384" s="439"/>
      <c r="R384" s="439"/>
      <c r="S384" s="439"/>
      <c r="T384" s="439"/>
      <c r="U384" s="439"/>
      <c r="V384" s="439"/>
      <c r="W384" s="439"/>
      <c r="X384" s="439"/>
      <c r="Y384" s="439"/>
      <c r="Z384" s="439"/>
      <c r="AA384" s="439"/>
      <c r="AB384" s="439"/>
      <c r="AC384" s="439"/>
      <c r="AD384" s="544"/>
      <c r="AE384" s="439"/>
      <c r="AF384" s="545"/>
      <c r="AG384" s="439"/>
      <c r="AH384" s="439"/>
      <c r="AI384" s="439"/>
      <c r="AJ384" s="546"/>
      <c r="AK384" s="547"/>
      <c r="AL384" s="548"/>
      <c r="AM384" s="546"/>
      <c r="AN384" s="547"/>
      <c r="AO384" s="546"/>
      <c r="AP384" s="429"/>
      <c r="AQ384" s="548"/>
      <c r="AR384" s="546"/>
      <c r="AS384" s="547"/>
      <c r="AT384" s="549"/>
      <c r="AU384" s="547"/>
      <c r="AV384" s="548"/>
      <c r="AW384" s="546"/>
      <c r="AX384" s="547"/>
      <c r="AY384" s="439"/>
      <c r="AZ384" s="439"/>
      <c r="BA384" s="439"/>
      <c r="BB384" s="439"/>
      <c r="BC384" s="439"/>
    </row>
    <row r="385" spans="1:55" ht="16.5">
      <c r="A385" s="141"/>
      <c r="B385" s="542"/>
      <c r="C385" s="439"/>
      <c r="D385" s="543"/>
      <c r="E385" s="439"/>
      <c r="F385" s="439"/>
      <c r="G385" s="439"/>
      <c r="H385" s="439"/>
      <c r="I385" s="439"/>
      <c r="J385" s="439"/>
      <c r="K385" s="439"/>
      <c r="L385" s="439"/>
      <c r="M385" s="439"/>
      <c r="N385" s="439"/>
      <c r="O385" s="439"/>
      <c r="P385" s="439"/>
      <c r="Q385" s="439"/>
      <c r="R385" s="439"/>
      <c r="S385" s="439"/>
      <c r="T385" s="439"/>
      <c r="U385" s="439"/>
      <c r="V385" s="439"/>
      <c r="W385" s="439"/>
      <c r="X385" s="439"/>
      <c r="Y385" s="439"/>
      <c r="Z385" s="439"/>
      <c r="AA385" s="439"/>
      <c r="AB385" s="439"/>
      <c r="AC385" s="439"/>
      <c r="AD385" s="544"/>
      <c r="AE385" s="439"/>
      <c r="AF385" s="545"/>
      <c r="AG385" s="439"/>
      <c r="AH385" s="439"/>
      <c r="AI385" s="439"/>
      <c r="AJ385" s="546"/>
      <c r="AK385" s="547"/>
      <c r="AL385" s="548"/>
      <c r="AM385" s="546"/>
      <c r="AN385" s="547"/>
      <c r="AO385" s="546"/>
      <c r="AP385" s="429"/>
      <c r="AQ385" s="548"/>
      <c r="AR385" s="546"/>
      <c r="AS385" s="547"/>
      <c r="AT385" s="549"/>
      <c r="AU385" s="547"/>
      <c r="AV385" s="548"/>
      <c r="AW385" s="546"/>
      <c r="AX385" s="547"/>
      <c r="AY385" s="439"/>
      <c r="AZ385" s="439"/>
      <c r="BA385" s="439"/>
      <c r="BB385" s="439"/>
      <c r="BC385" s="439"/>
    </row>
    <row r="386" spans="1:55" ht="16.5">
      <c r="A386" s="141"/>
      <c r="B386" s="542"/>
      <c r="C386" s="439"/>
      <c r="D386" s="543"/>
      <c r="E386" s="439"/>
      <c r="F386" s="439"/>
      <c r="G386" s="439"/>
      <c r="H386" s="439"/>
      <c r="I386" s="439"/>
      <c r="J386" s="439"/>
      <c r="K386" s="439"/>
      <c r="L386" s="439"/>
      <c r="M386" s="439"/>
      <c r="N386" s="439"/>
      <c r="O386" s="439"/>
      <c r="P386" s="439"/>
      <c r="Q386" s="439"/>
      <c r="R386" s="439"/>
      <c r="S386" s="439"/>
      <c r="T386" s="439"/>
      <c r="U386" s="439"/>
      <c r="V386" s="439"/>
      <c r="W386" s="439"/>
      <c r="X386" s="439"/>
      <c r="Y386" s="439"/>
      <c r="Z386" s="439"/>
      <c r="AA386" s="439"/>
      <c r="AB386" s="439"/>
      <c r="AC386" s="439"/>
      <c r="AD386" s="544"/>
      <c r="AE386" s="439"/>
      <c r="AF386" s="545"/>
      <c r="AG386" s="439"/>
      <c r="AH386" s="439"/>
      <c r="AI386" s="439"/>
      <c r="AJ386" s="546"/>
      <c r="AK386" s="547"/>
      <c r="AL386" s="548"/>
      <c r="AM386" s="546"/>
      <c r="AN386" s="547"/>
      <c r="AO386" s="546"/>
      <c r="AP386" s="429"/>
      <c r="AQ386" s="548"/>
      <c r="AR386" s="546"/>
      <c r="AS386" s="547"/>
      <c r="AT386" s="549"/>
      <c r="AU386" s="547"/>
      <c r="AV386" s="548"/>
      <c r="AW386" s="546"/>
      <c r="AX386" s="547"/>
      <c r="AY386" s="439"/>
      <c r="AZ386" s="439"/>
      <c r="BA386" s="439"/>
      <c r="BB386" s="439"/>
      <c r="BC386" s="439"/>
    </row>
    <row r="387" spans="1:55" ht="16.5">
      <c r="A387" s="141"/>
      <c r="B387" s="542"/>
      <c r="C387" s="439"/>
      <c r="D387" s="543"/>
      <c r="E387" s="439"/>
      <c r="F387" s="439"/>
      <c r="G387" s="439"/>
      <c r="H387" s="439"/>
      <c r="I387" s="439"/>
      <c r="J387" s="439"/>
      <c r="K387" s="439"/>
      <c r="L387" s="439"/>
      <c r="M387" s="439"/>
      <c r="N387" s="439"/>
      <c r="O387" s="439"/>
      <c r="P387" s="439"/>
      <c r="Q387" s="439"/>
      <c r="R387" s="439"/>
      <c r="S387" s="439"/>
      <c r="T387" s="439"/>
      <c r="U387" s="439"/>
      <c r="V387" s="439"/>
      <c r="W387" s="439"/>
      <c r="X387" s="439"/>
      <c r="Y387" s="439"/>
      <c r="Z387" s="439"/>
      <c r="AA387" s="439"/>
      <c r="AB387" s="439"/>
      <c r="AC387" s="439"/>
      <c r="AD387" s="544"/>
      <c r="AE387" s="439"/>
      <c r="AF387" s="545"/>
      <c r="AG387" s="439"/>
      <c r="AH387" s="439"/>
      <c r="AI387" s="439"/>
      <c r="AJ387" s="546"/>
      <c r="AK387" s="547"/>
      <c r="AL387" s="548"/>
      <c r="AM387" s="546"/>
      <c r="AN387" s="547"/>
      <c r="AO387" s="546"/>
      <c r="AP387" s="429"/>
      <c r="AQ387" s="548"/>
      <c r="AR387" s="546"/>
      <c r="AS387" s="547"/>
      <c r="AT387" s="549"/>
      <c r="AU387" s="547"/>
      <c r="AV387" s="548"/>
      <c r="AW387" s="546"/>
      <c r="AX387" s="547"/>
      <c r="AY387" s="439"/>
      <c r="AZ387" s="439"/>
      <c r="BA387" s="439"/>
      <c r="BB387" s="439"/>
      <c r="BC387" s="439"/>
    </row>
    <row r="388" spans="1:55" ht="16.5">
      <c r="A388" s="141"/>
      <c r="B388" s="542"/>
      <c r="C388" s="439"/>
      <c r="D388" s="543"/>
      <c r="E388" s="439"/>
      <c r="F388" s="439"/>
      <c r="G388" s="439"/>
      <c r="H388" s="439"/>
      <c r="I388" s="439"/>
      <c r="J388" s="439"/>
      <c r="K388" s="439"/>
      <c r="L388" s="439"/>
      <c r="M388" s="439"/>
      <c r="N388" s="439"/>
      <c r="O388" s="439"/>
      <c r="P388" s="439"/>
      <c r="Q388" s="439"/>
      <c r="R388" s="439"/>
      <c r="S388" s="439"/>
      <c r="T388" s="439"/>
      <c r="U388" s="439"/>
      <c r="V388" s="439"/>
      <c r="W388" s="439"/>
      <c r="X388" s="439"/>
      <c r="Y388" s="439"/>
      <c r="Z388" s="439"/>
      <c r="AA388" s="439"/>
      <c r="AB388" s="439"/>
      <c r="AC388" s="439"/>
      <c r="AD388" s="544"/>
      <c r="AE388" s="439"/>
      <c r="AF388" s="545"/>
      <c r="AG388" s="439"/>
      <c r="AH388" s="439"/>
      <c r="AI388" s="439"/>
      <c r="AJ388" s="546"/>
      <c r="AK388" s="547"/>
      <c r="AL388" s="548"/>
      <c r="AM388" s="546"/>
      <c r="AN388" s="547"/>
      <c r="AO388" s="546"/>
      <c r="AP388" s="429"/>
      <c r="AQ388" s="548"/>
      <c r="AR388" s="546"/>
      <c r="AS388" s="547"/>
      <c r="AT388" s="549"/>
      <c r="AU388" s="547"/>
      <c r="AV388" s="548"/>
      <c r="AW388" s="546"/>
      <c r="AX388" s="547"/>
      <c r="AY388" s="439"/>
      <c r="AZ388" s="439"/>
      <c r="BA388" s="439"/>
      <c r="BB388" s="439"/>
      <c r="BC388" s="439"/>
    </row>
    <row r="389" spans="1:55" ht="16.5">
      <c r="A389" s="141"/>
      <c r="B389" s="542"/>
      <c r="C389" s="439"/>
      <c r="D389" s="543"/>
      <c r="E389" s="439"/>
      <c r="F389" s="439"/>
      <c r="G389" s="439"/>
      <c r="H389" s="439"/>
      <c r="I389" s="439"/>
      <c r="J389" s="439"/>
      <c r="K389" s="439"/>
      <c r="L389" s="439"/>
      <c r="M389" s="439"/>
      <c r="N389" s="439"/>
      <c r="O389" s="439"/>
      <c r="P389" s="439"/>
      <c r="Q389" s="439"/>
      <c r="R389" s="439"/>
      <c r="S389" s="439"/>
      <c r="T389" s="439"/>
      <c r="U389" s="439"/>
      <c r="V389" s="439"/>
      <c r="W389" s="439"/>
      <c r="X389" s="439"/>
      <c r="Y389" s="439"/>
      <c r="Z389" s="439"/>
      <c r="AA389" s="439"/>
      <c r="AB389" s="439"/>
      <c r="AC389" s="439"/>
      <c r="AD389" s="544"/>
      <c r="AE389" s="439"/>
      <c r="AF389" s="545"/>
      <c r="AG389" s="439"/>
      <c r="AH389" s="439"/>
      <c r="AI389" s="439"/>
      <c r="AJ389" s="546"/>
      <c r="AK389" s="547"/>
      <c r="AL389" s="548"/>
      <c r="AM389" s="546"/>
      <c r="AN389" s="547"/>
      <c r="AO389" s="546"/>
      <c r="AP389" s="429"/>
      <c r="AQ389" s="548"/>
      <c r="AR389" s="546"/>
      <c r="AS389" s="547"/>
      <c r="AT389" s="549"/>
      <c r="AU389" s="547"/>
      <c r="AV389" s="548"/>
      <c r="AW389" s="546"/>
      <c r="AX389" s="547"/>
      <c r="AY389" s="439"/>
      <c r="AZ389" s="439"/>
      <c r="BA389" s="439"/>
      <c r="BB389" s="439"/>
      <c r="BC389" s="439"/>
    </row>
    <row r="390" spans="1:55" ht="16.5">
      <c r="A390" s="141"/>
      <c r="B390" s="542"/>
      <c r="C390" s="439"/>
      <c r="D390" s="543"/>
      <c r="E390" s="439"/>
      <c r="F390" s="439"/>
      <c r="G390" s="439"/>
      <c r="H390" s="439"/>
      <c r="I390" s="439"/>
      <c r="J390" s="439"/>
      <c r="K390" s="439"/>
      <c r="L390" s="439"/>
      <c r="M390" s="439"/>
      <c r="N390" s="439"/>
      <c r="O390" s="439"/>
      <c r="P390" s="439"/>
      <c r="Q390" s="439"/>
      <c r="R390" s="439"/>
      <c r="S390" s="439"/>
      <c r="T390" s="439"/>
      <c r="U390" s="439"/>
      <c r="V390" s="439"/>
      <c r="W390" s="439"/>
      <c r="X390" s="439"/>
      <c r="Y390" s="439"/>
      <c r="Z390" s="439"/>
      <c r="AA390" s="439"/>
      <c r="AB390" s="439"/>
      <c r="AC390" s="439"/>
      <c r="AD390" s="544"/>
      <c r="AE390" s="439"/>
      <c r="AF390" s="545"/>
      <c r="AG390" s="439"/>
      <c r="AH390" s="439"/>
      <c r="AI390" s="439"/>
      <c r="AJ390" s="546"/>
      <c r="AK390" s="547"/>
      <c r="AL390" s="548"/>
      <c r="AM390" s="546"/>
      <c r="AN390" s="547"/>
      <c r="AO390" s="546"/>
      <c r="AP390" s="429"/>
      <c r="AQ390" s="548"/>
      <c r="AR390" s="546"/>
      <c r="AS390" s="547"/>
      <c r="AT390" s="549"/>
      <c r="AU390" s="547"/>
      <c r="AV390" s="548"/>
      <c r="AW390" s="546"/>
      <c r="AX390" s="547"/>
      <c r="AY390" s="439"/>
      <c r="AZ390" s="439"/>
      <c r="BA390" s="439"/>
      <c r="BB390" s="439"/>
      <c r="BC390" s="439"/>
    </row>
    <row r="391" spans="1:55" ht="16.5">
      <c r="A391" s="141"/>
      <c r="B391" s="542"/>
      <c r="C391" s="439"/>
      <c r="D391" s="543"/>
      <c r="E391" s="439"/>
      <c r="F391" s="439"/>
      <c r="G391" s="439"/>
      <c r="H391" s="439"/>
      <c r="I391" s="439"/>
      <c r="J391" s="439"/>
      <c r="K391" s="439"/>
      <c r="L391" s="439"/>
      <c r="M391" s="439"/>
      <c r="N391" s="439"/>
      <c r="O391" s="439"/>
      <c r="P391" s="439"/>
      <c r="Q391" s="439"/>
      <c r="R391" s="439"/>
      <c r="S391" s="439"/>
      <c r="T391" s="439"/>
      <c r="U391" s="439"/>
      <c r="V391" s="439"/>
      <c r="W391" s="439"/>
      <c r="X391" s="439"/>
      <c r="Y391" s="439"/>
      <c r="Z391" s="439"/>
      <c r="AA391" s="439"/>
      <c r="AB391" s="439"/>
      <c r="AC391" s="439"/>
      <c r="AD391" s="544"/>
      <c r="AE391" s="439"/>
      <c r="AF391" s="545"/>
      <c r="AG391" s="439"/>
      <c r="AH391" s="439"/>
      <c r="AI391" s="439"/>
      <c r="AJ391" s="546"/>
      <c r="AK391" s="547"/>
      <c r="AL391" s="548"/>
      <c r="AM391" s="546"/>
      <c r="AN391" s="547"/>
      <c r="AO391" s="546"/>
      <c r="AP391" s="429"/>
      <c r="AQ391" s="548"/>
      <c r="AR391" s="546"/>
      <c r="AS391" s="547"/>
      <c r="AT391" s="549"/>
      <c r="AU391" s="547"/>
      <c r="AV391" s="548"/>
      <c r="AW391" s="546"/>
      <c r="AX391" s="547"/>
      <c r="AY391" s="439"/>
      <c r="AZ391" s="439"/>
      <c r="BA391" s="439"/>
      <c r="BB391" s="439"/>
      <c r="BC391" s="439"/>
    </row>
    <row r="392" spans="1:55" ht="16.5">
      <c r="A392" s="141"/>
      <c r="B392" s="542"/>
      <c r="C392" s="439"/>
      <c r="D392" s="543"/>
      <c r="E392" s="439"/>
      <c r="F392" s="439"/>
      <c r="G392" s="439"/>
      <c r="H392" s="439"/>
      <c r="I392" s="439"/>
      <c r="J392" s="439"/>
      <c r="K392" s="439"/>
      <c r="L392" s="439"/>
      <c r="M392" s="439"/>
      <c r="N392" s="439"/>
      <c r="O392" s="439"/>
      <c r="P392" s="439"/>
      <c r="Q392" s="439"/>
      <c r="R392" s="439"/>
      <c r="S392" s="439"/>
      <c r="T392" s="439"/>
      <c r="U392" s="439"/>
      <c r="V392" s="439"/>
      <c r="W392" s="439"/>
      <c r="X392" s="439"/>
      <c r="Y392" s="439"/>
      <c r="Z392" s="439"/>
      <c r="AA392" s="439"/>
      <c r="AB392" s="439"/>
      <c r="AC392" s="439"/>
      <c r="AD392" s="544"/>
      <c r="AE392" s="439"/>
      <c r="AF392" s="545"/>
      <c r="AG392" s="439"/>
      <c r="AH392" s="439"/>
      <c r="AI392" s="439"/>
      <c r="AJ392" s="546"/>
      <c r="AK392" s="547"/>
      <c r="AL392" s="548"/>
      <c r="AM392" s="546"/>
      <c r="AN392" s="547"/>
      <c r="AO392" s="546"/>
      <c r="AP392" s="429"/>
      <c r="AQ392" s="548"/>
      <c r="AR392" s="546"/>
      <c r="AS392" s="547"/>
      <c r="AT392" s="549"/>
      <c r="AU392" s="547"/>
      <c r="AV392" s="548"/>
      <c r="AW392" s="546"/>
      <c r="AX392" s="547"/>
      <c r="AY392" s="439"/>
      <c r="AZ392" s="439"/>
      <c r="BA392" s="439"/>
      <c r="BB392" s="439"/>
      <c r="BC392" s="439"/>
    </row>
    <row r="393" spans="1:55" ht="16.5">
      <c r="A393" s="141"/>
      <c r="B393" s="542"/>
      <c r="C393" s="439"/>
      <c r="D393" s="543"/>
      <c r="E393" s="439"/>
      <c r="F393" s="439"/>
      <c r="G393" s="439"/>
      <c r="H393" s="439"/>
      <c r="I393" s="439"/>
      <c r="J393" s="439"/>
      <c r="K393" s="439"/>
      <c r="L393" s="439"/>
      <c r="M393" s="439"/>
      <c r="N393" s="439"/>
      <c r="O393" s="439"/>
      <c r="P393" s="439"/>
      <c r="Q393" s="439"/>
      <c r="R393" s="439"/>
      <c r="S393" s="439"/>
      <c r="T393" s="439"/>
      <c r="U393" s="439"/>
      <c r="V393" s="439"/>
      <c r="W393" s="439"/>
      <c r="X393" s="439"/>
      <c r="Y393" s="439"/>
      <c r="Z393" s="439"/>
      <c r="AA393" s="439"/>
      <c r="AB393" s="439"/>
      <c r="AC393" s="439"/>
      <c r="AD393" s="544"/>
      <c r="AE393" s="439"/>
      <c r="AF393" s="545"/>
      <c r="AG393" s="439"/>
      <c r="AH393" s="439"/>
      <c r="AI393" s="439"/>
      <c r="AJ393" s="546"/>
      <c r="AK393" s="547"/>
      <c r="AL393" s="548"/>
      <c r="AM393" s="546"/>
      <c r="AN393" s="547"/>
      <c r="AO393" s="546"/>
      <c r="AP393" s="429"/>
      <c r="AQ393" s="548"/>
      <c r="AR393" s="546"/>
      <c r="AS393" s="547"/>
      <c r="AT393" s="549"/>
      <c r="AU393" s="547"/>
      <c r="AV393" s="548"/>
      <c r="AW393" s="546"/>
      <c r="AX393" s="547"/>
      <c r="AY393" s="439"/>
      <c r="AZ393" s="439"/>
      <c r="BA393" s="439"/>
      <c r="BB393" s="439"/>
      <c r="BC393" s="439"/>
    </row>
    <row r="394" spans="1:55" ht="16.5">
      <c r="A394" s="141"/>
      <c r="B394" s="542"/>
      <c r="C394" s="439"/>
      <c r="D394" s="543"/>
      <c r="E394" s="439"/>
      <c r="F394" s="439"/>
      <c r="G394" s="439"/>
      <c r="H394" s="439"/>
      <c r="I394" s="439"/>
      <c r="J394" s="439"/>
      <c r="K394" s="439"/>
      <c r="L394" s="439"/>
      <c r="M394" s="439"/>
      <c r="N394" s="439"/>
      <c r="O394" s="439"/>
      <c r="P394" s="439"/>
      <c r="Q394" s="439"/>
      <c r="R394" s="439"/>
      <c r="S394" s="439"/>
      <c r="T394" s="439"/>
      <c r="U394" s="439"/>
      <c r="V394" s="439"/>
      <c r="W394" s="439"/>
      <c r="X394" s="439"/>
      <c r="Y394" s="439"/>
      <c r="Z394" s="439"/>
      <c r="AA394" s="439"/>
      <c r="AB394" s="439"/>
      <c r="AC394" s="439"/>
      <c r="AD394" s="544"/>
      <c r="AE394" s="439"/>
      <c r="AF394" s="545"/>
      <c r="AG394" s="439"/>
      <c r="AH394" s="439"/>
      <c r="AI394" s="439"/>
      <c r="AJ394" s="546"/>
      <c r="AK394" s="547"/>
      <c r="AL394" s="548"/>
      <c r="AM394" s="546"/>
      <c r="AN394" s="547"/>
      <c r="AO394" s="546"/>
      <c r="AP394" s="429"/>
      <c r="AQ394" s="548"/>
      <c r="AR394" s="546"/>
      <c r="AS394" s="547"/>
      <c r="AT394" s="549"/>
      <c r="AU394" s="547"/>
      <c r="AV394" s="548"/>
      <c r="AW394" s="546"/>
      <c r="AX394" s="547"/>
      <c r="AY394" s="439"/>
      <c r="AZ394" s="439"/>
      <c r="BA394" s="439"/>
      <c r="BB394" s="439"/>
      <c r="BC394" s="439"/>
    </row>
    <row r="395" spans="1:55" ht="16.5">
      <c r="A395" s="141"/>
      <c r="B395" s="542"/>
      <c r="C395" s="439"/>
      <c r="D395" s="543"/>
      <c r="E395" s="439"/>
      <c r="F395" s="439"/>
      <c r="G395" s="439"/>
      <c r="H395" s="439"/>
      <c r="I395" s="439"/>
      <c r="J395" s="439"/>
      <c r="K395" s="439"/>
      <c r="L395" s="439"/>
      <c r="M395" s="439"/>
      <c r="N395" s="439"/>
      <c r="O395" s="439"/>
      <c r="P395" s="439"/>
      <c r="Q395" s="439"/>
      <c r="R395" s="439"/>
      <c r="S395" s="439"/>
      <c r="T395" s="439"/>
      <c r="U395" s="439"/>
      <c r="V395" s="439"/>
      <c r="W395" s="439"/>
      <c r="X395" s="439"/>
      <c r="Y395" s="439"/>
      <c r="Z395" s="439"/>
      <c r="AA395" s="439"/>
      <c r="AB395" s="439"/>
      <c r="AC395" s="439"/>
      <c r="AD395" s="544"/>
      <c r="AE395" s="439"/>
      <c r="AF395" s="545"/>
      <c r="AG395" s="439"/>
      <c r="AH395" s="439"/>
      <c r="AI395" s="439"/>
      <c r="AJ395" s="546"/>
      <c r="AK395" s="547"/>
      <c r="AL395" s="548"/>
      <c r="AM395" s="546"/>
      <c r="AN395" s="547"/>
      <c r="AO395" s="546"/>
      <c r="AP395" s="429"/>
      <c r="AQ395" s="548"/>
      <c r="AR395" s="546"/>
      <c r="AS395" s="547"/>
      <c r="AT395" s="549"/>
      <c r="AU395" s="547"/>
      <c r="AV395" s="548"/>
      <c r="AW395" s="546"/>
      <c r="AX395" s="547"/>
      <c r="AY395" s="439"/>
      <c r="AZ395" s="439"/>
      <c r="BA395" s="439"/>
      <c r="BB395" s="439"/>
      <c r="BC395" s="439"/>
    </row>
    <row r="396" spans="1:55" ht="16.5">
      <c r="A396" s="141"/>
      <c r="B396" s="542"/>
      <c r="C396" s="439"/>
      <c r="D396" s="543"/>
      <c r="E396" s="439"/>
      <c r="F396" s="439"/>
      <c r="G396" s="439"/>
      <c r="H396" s="439"/>
      <c r="I396" s="439"/>
      <c r="J396" s="439"/>
      <c r="K396" s="439"/>
      <c r="L396" s="439"/>
      <c r="M396" s="439"/>
      <c r="N396" s="439"/>
      <c r="O396" s="439"/>
      <c r="P396" s="439"/>
      <c r="Q396" s="439"/>
      <c r="R396" s="439"/>
      <c r="S396" s="439"/>
      <c r="T396" s="439"/>
      <c r="U396" s="439"/>
      <c r="V396" s="439"/>
      <c r="W396" s="439"/>
      <c r="X396" s="439"/>
      <c r="Y396" s="439"/>
      <c r="Z396" s="439"/>
      <c r="AA396" s="439"/>
      <c r="AB396" s="439"/>
      <c r="AC396" s="439"/>
      <c r="AD396" s="544"/>
      <c r="AE396" s="439"/>
      <c r="AF396" s="545"/>
      <c r="AG396" s="439"/>
      <c r="AH396" s="439"/>
      <c r="AI396" s="439"/>
      <c r="AJ396" s="546"/>
      <c r="AK396" s="547"/>
      <c r="AL396" s="548"/>
      <c r="AM396" s="546"/>
      <c r="AN396" s="547"/>
      <c r="AO396" s="546"/>
      <c r="AP396" s="429"/>
      <c r="AQ396" s="548"/>
      <c r="AR396" s="546"/>
      <c r="AS396" s="547"/>
      <c r="AT396" s="549"/>
      <c r="AU396" s="547"/>
      <c r="AV396" s="548"/>
      <c r="AW396" s="546"/>
      <c r="AX396" s="547"/>
      <c r="AY396" s="439"/>
      <c r="AZ396" s="439"/>
      <c r="BA396" s="439"/>
      <c r="BB396" s="439"/>
      <c r="BC396" s="439"/>
    </row>
    <row r="397" spans="1:55" ht="16.5">
      <c r="A397" s="141"/>
      <c r="B397" s="542"/>
      <c r="C397" s="439"/>
      <c r="D397" s="543"/>
      <c r="E397" s="439"/>
      <c r="F397" s="439"/>
      <c r="G397" s="439"/>
      <c r="H397" s="439"/>
      <c r="I397" s="439"/>
      <c r="J397" s="439"/>
      <c r="K397" s="439"/>
      <c r="L397" s="439"/>
      <c r="M397" s="439"/>
      <c r="N397" s="439"/>
      <c r="O397" s="439"/>
      <c r="P397" s="439"/>
      <c r="Q397" s="439"/>
      <c r="R397" s="439"/>
      <c r="S397" s="439"/>
      <c r="T397" s="439"/>
      <c r="U397" s="439"/>
      <c r="V397" s="439"/>
      <c r="W397" s="439"/>
      <c r="X397" s="439"/>
      <c r="Y397" s="439"/>
      <c r="Z397" s="439"/>
      <c r="AA397" s="439"/>
      <c r="AB397" s="439"/>
      <c r="AC397" s="439"/>
      <c r="AD397" s="544"/>
      <c r="AE397" s="439"/>
      <c r="AF397" s="545"/>
      <c r="AG397" s="439"/>
      <c r="AH397" s="439"/>
      <c r="AI397" s="439"/>
      <c r="AJ397" s="546"/>
      <c r="AK397" s="547"/>
      <c r="AL397" s="548"/>
      <c r="AM397" s="546"/>
      <c r="AN397" s="547"/>
      <c r="AO397" s="546"/>
      <c r="AP397" s="429"/>
      <c r="AQ397" s="548"/>
      <c r="AR397" s="546"/>
      <c r="AS397" s="547"/>
      <c r="AT397" s="549"/>
      <c r="AU397" s="547"/>
      <c r="AV397" s="548"/>
      <c r="AW397" s="546"/>
      <c r="AX397" s="547"/>
      <c r="AY397" s="439"/>
      <c r="AZ397" s="439"/>
      <c r="BA397" s="439"/>
      <c r="BB397" s="439"/>
      <c r="BC397" s="439"/>
    </row>
    <row r="398" spans="1:55" ht="16.5">
      <c r="A398" s="141"/>
      <c r="B398" s="542"/>
      <c r="C398" s="439"/>
      <c r="D398" s="543"/>
      <c r="E398" s="439"/>
      <c r="F398" s="439"/>
      <c r="G398" s="439"/>
      <c r="H398" s="439"/>
      <c r="I398" s="439"/>
      <c r="J398" s="439"/>
      <c r="K398" s="439"/>
      <c r="L398" s="439"/>
      <c r="M398" s="439"/>
      <c r="N398" s="439"/>
      <c r="O398" s="439"/>
      <c r="P398" s="439"/>
      <c r="Q398" s="439"/>
      <c r="R398" s="439"/>
      <c r="S398" s="439"/>
      <c r="T398" s="439"/>
      <c r="U398" s="439"/>
      <c r="V398" s="439"/>
      <c r="W398" s="439"/>
      <c r="X398" s="439"/>
      <c r="Y398" s="439"/>
      <c r="Z398" s="439"/>
      <c r="AA398" s="439"/>
      <c r="AB398" s="439"/>
      <c r="AC398" s="439"/>
      <c r="AD398" s="544"/>
      <c r="AE398" s="439"/>
      <c r="AF398" s="545"/>
      <c r="AG398" s="439"/>
      <c r="AH398" s="439"/>
      <c r="AI398" s="439"/>
      <c r="AJ398" s="546"/>
      <c r="AK398" s="547"/>
      <c r="AL398" s="548"/>
      <c r="AM398" s="546"/>
      <c r="AN398" s="547"/>
      <c r="AO398" s="546"/>
      <c r="AP398" s="429"/>
      <c r="AQ398" s="548"/>
      <c r="AR398" s="546"/>
      <c r="AS398" s="547"/>
      <c r="AT398" s="549"/>
      <c r="AU398" s="547"/>
      <c r="AV398" s="548"/>
      <c r="AW398" s="546"/>
      <c r="AX398" s="547"/>
      <c r="AY398" s="439"/>
      <c r="AZ398" s="439"/>
      <c r="BA398" s="439"/>
      <c r="BB398" s="439"/>
      <c r="BC398" s="439"/>
    </row>
    <row r="399" spans="1:55" ht="16.5">
      <c r="A399" s="141"/>
      <c r="B399" s="542"/>
      <c r="C399" s="439"/>
      <c r="D399" s="543"/>
      <c r="E399" s="439"/>
      <c r="F399" s="439"/>
      <c r="G399" s="439"/>
      <c r="H399" s="439"/>
      <c r="I399" s="439"/>
      <c r="J399" s="439"/>
      <c r="K399" s="439"/>
      <c r="L399" s="439"/>
      <c r="M399" s="439"/>
      <c r="N399" s="439"/>
      <c r="O399" s="439"/>
      <c r="P399" s="439"/>
      <c r="Q399" s="439"/>
      <c r="R399" s="439"/>
      <c r="S399" s="439"/>
      <c r="T399" s="439"/>
      <c r="U399" s="439"/>
      <c r="V399" s="439"/>
      <c r="W399" s="439"/>
      <c r="X399" s="439"/>
      <c r="Y399" s="439"/>
      <c r="Z399" s="439"/>
      <c r="AA399" s="439"/>
      <c r="AB399" s="439"/>
      <c r="AC399" s="439"/>
      <c r="AD399" s="544"/>
      <c r="AE399" s="439"/>
      <c r="AF399" s="545"/>
      <c r="AG399" s="439"/>
      <c r="AH399" s="439"/>
      <c r="AI399" s="439"/>
      <c r="AJ399" s="546"/>
      <c r="AK399" s="547"/>
      <c r="AL399" s="548"/>
      <c r="AM399" s="546"/>
      <c r="AN399" s="547"/>
      <c r="AO399" s="546"/>
      <c r="AP399" s="429"/>
      <c r="AQ399" s="548"/>
      <c r="AR399" s="546"/>
      <c r="AS399" s="547"/>
      <c r="AT399" s="549"/>
      <c r="AU399" s="547"/>
      <c r="AV399" s="548"/>
      <c r="AW399" s="546"/>
      <c r="AX399" s="547"/>
      <c r="AY399" s="439"/>
      <c r="AZ399" s="439"/>
      <c r="BA399" s="439"/>
      <c r="BB399" s="439"/>
      <c r="BC399" s="439"/>
    </row>
    <row r="400" spans="1:55" ht="16.5">
      <c r="A400" s="141"/>
      <c r="B400" s="542"/>
      <c r="C400" s="439"/>
      <c r="D400" s="543"/>
      <c r="E400" s="439"/>
      <c r="F400" s="439"/>
      <c r="G400" s="439"/>
      <c r="H400" s="439"/>
      <c r="I400" s="439"/>
      <c r="J400" s="439"/>
      <c r="K400" s="439"/>
      <c r="L400" s="439"/>
      <c r="M400" s="439"/>
      <c r="N400" s="439"/>
      <c r="O400" s="439"/>
      <c r="P400" s="439"/>
      <c r="Q400" s="439"/>
      <c r="R400" s="439"/>
      <c r="S400" s="439"/>
      <c r="T400" s="439"/>
      <c r="U400" s="439"/>
      <c r="V400" s="439"/>
      <c r="W400" s="439"/>
      <c r="X400" s="439"/>
      <c r="Y400" s="439"/>
      <c r="Z400" s="439"/>
      <c r="AA400" s="439"/>
      <c r="AB400" s="439"/>
      <c r="AC400" s="439"/>
      <c r="AD400" s="544"/>
      <c r="AE400" s="439"/>
      <c r="AF400" s="545"/>
      <c r="AG400" s="439"/>
      <c r="AH400" s="439"/>
      <c r="AI400" s="439"/>
      <c r="AJ400" s="546"/>
      <c r="AK400" s="547"/>
      <c r="AL400" s="548"/>
      <c r="AM400" s="546"/>
      <c r="AN400" s="547"/>
      <c r="AO400" s="546"/>
      <c r="AP400" s="429"/>
      <c r="AQ400" s="548"/>
      <c r="AR400" s="546"/>
      <c r="AS400" s="547"/>
      <c r="AT400" s="549"/>
      <c r="AU400" s="547"/>
      <c r="AV400" s="548"/>
      <c r="AW400" s="546"/>
      <c r="AX400" s="547"/>
      <c r="AY400" s="439"/>
      <c r="AZ400" s="439"/>
      <c r="BA400" s="439"/>
      <c r="BB400" s="439"/>
      <c r="BC400" s="439"/>
    </row>
    <row r="401" spans="1:55" ht="16.5">
      <c r="A401" s="141"/>
      <c r="B401" s="542"/>
      <c r="C401" s="439"/>
      <c r="D401" s="543"/>
      <c r="E401" s="439"/>
      <c r="F401" s="439"/>
      <c r="G401" s="439"/>
      <c r="H401" s="439"/>
      <c r="I401" s="439"/>
      <c r="J401" s="439"/>
      <c r="K401" s="439"/>
      <c r="L401" s="439"/>
      <c r="M401" s="439"/>
      <c r="N401" s="439"/>
      <c r="O401" s="439"/>
      <c r="P401" s="439"/>
      <c r="Q401" s="439"/>
      <c r="R401" s="439"/>
      <c r="S401" s="439"/>
      <c r="T401" s="439"/>
      <c r="U401" s="439"/>
      <c r="V401" s="439"/>
      <c r="W401" s="439"/>
      <c r="X401" s="439"/>
      <c r="Y401" s="439"/>
      <c r="Z401" s="439"/>
      <c r="AA401" s="439"/>
      <c r="AB401" s="439"/>
      <c r="AC401" s="439"/>
      <c r="AD401" s="544"/>
      <c r="AE401" s="439"/>
      <c r="AF401" s="545"/>
      <c r="AG401" s="439"/>
      <c r="AH401" s="439"/>
      <c r="AI401" s="439"/>
      <c r="AJ401" s="546"/>
      <c r="AK401" s="547"/>
      <c r="AL401" s="548"/>
      <c r="AM401" s="546"/>
      <c r="AN401" s="547"/>
      <c r="AO401" s="546"/>
      <c r="AP401" s="429"/>
      <c r="AQ401" s="548"/>
      <c r="AR401" s="546"/>
      <c r="AS401" s="547"/>
      <c r="AT401" s="549"/>
      <c r="AU401" s="547"/>
      <c r="AV401" s="548"/>
      <c r="AW401" s="546"/>
      <c r="AX401" s="547"/>
      <c r="AY401" s="439"/>
      <c r="AZ401" s="439"/>
      <c r="BA401" s="439"/>
      <c r="BB401" s="439"/>
      <c r="BC401" s="439"/>
    </row>
    <row r="402" spans="1:55" ht="16.5">
      <c r="A402" s="141"/>
      <c r="B402" s="542"/>
      <c r="C402" s="439"/>
      <c r="D402" s="543"/>
      <c r="E402" s="439"/>
      <c r="F402" s="439"/>
      <c r="G402" s="439"/>
      <c r="H402" s="439"/>
      <c r="I402" s="439"/>
      <c r="J402" s="439"/>
      <c r="K402" s="439"/>
      <c r="L402" s="439"/>
      <c r="M402" s="439"/>
      <c r="N402" s="439"/>
      <c r="O402" s="439"/>
      <c r="P402" s="439"/>
      <c r="Q402" s="439"/>
      <c r="R402" s="439"/>
      <c r="S402" s="439"/>
      <c r="T402" s="439"/>
      <c r="U402" s="439"/>
      <c r="V402" s="439"/>
      <c r="W402" s="439"/>
      <c r="X402" s="439"/>
      <c r="Y402" s="439"/>
      <c r="Z402" s="439"/>
      <c r="AA402" s="439"/>
      <c r="AB402" s="439"/>
      <c r="AC402" s="439"/>
      <c r="AD402" s="544"/>
      <c r="AE402" s="439"/>
      <c r="AF402" s="545"/>
      <c r="AG402" s="439"/>
      <c r="AH402" s="439"/>
      <c r="AI402" s="439"/>
      <c r="AJ402" s="546"/>
      <c r="AK402" s="547"/>
      <c r="AL402" s="548"/>
      <c r="AM402" s="546"/>
      <c r="AN402" s="547"/>
      <c r="AO402" s="546"/>
      <c r="AP402" s="429"/>
      <c r="AQ402" s="548"/>
      <c r="AR402" s="546"/>
      <c r="AS402" s="547"/>
      <c r="AT402" s="549"/>
      <c r="AU402" s="547"/>
      <c r="AV402" s="548"/>
      <c r="AW402" s="546"/>
      <c r="AX402" s="547"/>
      <c r="AY402" s="439"/>
      <c r="AZ402" s="439"/>
      <c r="BA402" s="439"/>
      <c r="BB402" s="439"/>
      <c r="BC402" s="439"/>
    </row>
    <row r="403" spans="1:55" ht="16.5">
      <c r="A403" s="141"/>
      <c r="B403" s="542"/>
      <c r="C403" s="439"/>
      <c r="D403" s="543"/>
      <c r="E403" s="439"/>
      <c r="F403" s="439"/>
      <c r="G403" s="439"/>
      <c r="H403" s="439"/>
      <c r="I403" s="439"/>
      <c r="J403" s="439"/>
      <c r="K403" s="439"/>
      <c r="L403" s="439"/>
      <c r="M403" s="439"/>
      <c r="N403" s="439"/>
      <c r="O403" s="439"/>
      <c r="P403" s="439"/>
      <c r="Q403" s="439"/>
      <c r="R403" s="439"/>
      <c r="S403" s="439"/>
      <c r="T403" s="439"/>
      <c r="U403" s="439"/>
      <c r="V403" s="439"/>
      <c r="W403" s="439"/>
      <c r="X403" s="439"/>
      <c r="Y403" s="439"/>
      <c r="Z403" s="439"/>
      <c r="AA403" s="439"/>
      <c r="AB403" s="439"/>
      <c r="AC403" s="439"/>
      <c r="AD403" s="544"/>
      <c r="AE403" s="439"/>
      <c r="AF403" s="545"/>
      <c r="AG403" s="439"/>
      <c r="AH403" s="439"/>
      <c r="AI403" s="439"/>
      <c r="AJ403" s="546"/>
      <c r="AK403" s="547"/>
      <c r="AL403" s="548"/>
      <c r="AM403" s="546"/>
      <c r="AN403" s="547"/>
      <c r="AO403" s="546"/>
      <c r="AP403" s="429"/>
      <c r="AQ403" s="548"/>
      <c r="AR403" s="546"/>
      <c r="AS403" s="547"/>
      <c r="AT403" s="549"/>
      <c r="AU403" s="547"/>
      <c r="AV403" s="548"/>
      <c r="AW403" s="546"/>
      <c r="AX403" s="547"/>
      <c r="AY403" s="439"/>
      <c r="AZ403" s="439"/>
      <c r="BA403" s="439"/>
      <c r="BB403" s="439"/>
      <c r="BC403" s="439"/>
    </row>
    <row r="404" spans="1:55" ht="16.5">
      <c r="A404" s="141"/>
      <c r="B404" s="542"/>
      <c r="C404" s="439"/>
      <c r="D404" s="543"/>
      <c r="E404" s="439"/>
      <c r="F404" s="439"/>
      <c r="G404" s="439"/>
      <c r="H404" s="439"/>
      <c r="I404" s="439"/>
      <c r="J404" s="439"/>
      <c r="K404" s="439"/>
      <c r="L404" s="439"/>
      <c r="M404" s="439"/>
      <c r="N404" s="439"/>
      <c r="O404" s="439"/>
      <c r="P404" s="439"/>
      <c r="Q404" s="439"/>
      <c r="R404" s="439"/>
      <c r="S404" s="439"/>
      <c r="T404" s="439"/>
      <c r="U404" s="439"/>
      <c r="V404" s="439"/>
      <c r="W404" s="439"/>
      <c r="X404" s="439"/>
      <c r="Y404" s="439"/>
      <c r="Z404" s="439"/>
      <c r="AA404" s="439"/>
      <c r="AB404" s="439"/>
      <c r="AC404" s="439"/>
      <c r="AD404" s="544"/>
      <c r="AE404" s="439"/>
      <c r="AF404" s="545"/>
      <c r="AG404" s="439"/>
      <c r="AH404" s="439"/>
      <c r="AI404" s="439"/>
      <c r="AJ404" s="546"/>
      <c r="AK404" s="547"/>
      <c r="AL404" s="548"/>
      <c r="AM404" s="546"/>
      <c r="AN404" s="547"/>
      <c r="AO404" s="546"/>
      <c r="AP404" s="429"/>
      <c r="AQ404" s="548"/>
      <c r="AR404" s="546"/>
      <c r="AS404" s="547"/>
      <c r="AT404" s="549"/>
      <c r="AU404" s="547"/>
      <c r="AV404" s="548"/>
      <c r="AW404" s="546"/>
      <c r="AX404" s="547"/>
      <c r="AY404" s="439"/>
      <c r="AZ404" s="439"/>
      <c r="BA404" s="439"/>
      <c r="BB404" s="439"/>
      <c r="BC404" s="439"/>
    </row>
    <row r="405" spans="1:55" ht="16.5">
      <c r="A405" s="141"/>
      <c r="B405" s="542"/>
      <c r="C405" s="439"/>
      <c r="D405" s="543"/>
      <c r="E405" s="439"/>
      <c r="F405" s="439"/>
      <c r="G405" s="439"/>
      <c r="H405" s="439"/>
      <c r="I405" s="439"/>
      <c r="J405" s="439"/>
      <c r="K405" s="439"/>
      <c r="L405" s="439"/>
      <c r="M405" s="439"/>
      <c r="N405" s="439"/>
      <c r="O405" s="439"/>
      <c r="P405" s="439"/>
      <c r="Q405" s="439"/>
      <c r="R405" s="439"/>
      <c r="S405" s="439"/>
      <c r="T405" s="439"/>
      <c r="U405" s="439"/>
      <c r="V405" s="439"/>
      <c r="W405" s="439"/>
      <c r="X405" s="439"/>
      <c r="Y405" s="439"/>
      <c r="Z405" s="439"/>
      <c r="AA405" s="439"/>
      <c r="AB405" s="439"/>
      <c r="AC405" s="439"/>
      <c r="AD405" s="544"/>
      <c r="AE405" s="439"/>
      <c r="AF405" s="545"/>
      <c r="AG405" s="439"/>
      <c r="AH405" s="439"/>
      <c r="AI405" s="439"/>
      <c r="AJ405" s="546"/>
      <c r="AK405" s="547"/>
      <c r="AL405" s="548"/>
      <c r="AM405" s="546"/>
      <c r="AN405" s="547"/>
      <c r="AO405" s="546"/>
      <c r="AP405" s="429"/>
      <c r="AQ405" s="548"/>
      <c r="AR405" s="546"/>
      <c r="AS405" s="547"/>
      <c r="AT405" s="549"/>
      <c r="AU405" s="547"/>
      <c r="AV405" s="548"/>
      <c r="AW405" s="546"/>
      <c r="AX405" s="547"/>
      <c r="AY405" s="439"/>
      <c r="AZ405" s="439"/>
      <c r="BA405" s="439"/>
      <c r="BB405" s="439"/>
      <c r="BC405" s="439"/>
    </row>
    <row r="406" spans="1:55" ht="16.5">
      <c r="A406" s="141"/>
      <c r="B406" s="542"/>
      <c r="C406" s="439"/>
      <c r="D406" s="543"/>
      <c r="E406" s="439"/>
      <c r="F406" s="439"/>
      <c r="G406" s="439"/>
      <c r="H406" s="439"/>
      <c r="I406" s="439"/>
      <c r="J406" s="439"/>
      <c r="K406" s="439"/>
      <c r="L406" s="439"/>
      <c r="M406" s="439"/>
      <c r="N406" s="439"/>
      <c r="O406" s="439"/>
      <c r="P406" s="439"/>
      <c r="Q406" s="439"/>
      <c r="R406" s="439"/>
      <c r="S406" s="439"/>
      <c r="T406" s="439"/>
      <c r="U406" s="439"/>
      <c r="V406" s="439"/>
      <c r="W406" s="439"/>
      <c r="X406" s="439"/>
      <c r="Y406" s="439"/>
      <c r="Z406" s="439"/>
      <c r="AA406" s="439"/>
      <c r="AB406" s="439"/>
      <c r="AC406" s="439"/>
      <c r="AD406" s="544"/>
      <c r="AE406" s="439"/>
      <c r="AF406" s="545"/>
      <c r="AG406" s="439"/>
      <c r="AH406" s="439"/>
      <c r="AI406" s="439"/>
      <c r="AJ406" s="546"/>
      <c r="AK406" s="547"/>
      <c r="AL406" s="548"/>
      <c r="AM406" s="546"/>
      <c r="AN406" s="547"/>
      <c r="AO406" s="546"/>
      <c r="AP406" s="429"/>
      <c r="AQ406" s="548"/>
      <c r="AR406" s="546"/>
      <c r="AS406" s="547"/>
      <c r="AT406" s="549"/>
      <c r="AU406" s="547"/>
      <c r="AV406" s="548"/>
      <c r="AW406" s="546"/>
      <c r="AX406" s="547"/>
      <c r="AY406" s="439"/>
      <c r="AZ406" s="439"/>
      <c r="BA406" s="439"/>
      <c r="BB406" s="439"/>
      <c r="BC406" s="439"/>
    </row>
    <row r="407" spans="1:55" ht="16.5">
      <c r="A407" s="141"/>
      <c r="B407" s="542"/>
      <c r="C407" s="439"/>
      <c r="D407" s="543"/>
      <c r="E407" s="439"/>
      <c r="F407" s="439"/>
      <c r="G407" s="439"/>
      <c r="H407" s="439"/>
      <c r="I407" s="439"/>
      <c r="J407" s="439"/>
      <c r="K407" s="439"/>
      <c r="L407" s="439"/>
      <c r="M407" s="439"/>
      <c r="N407" s="439"/>
      <c r="O407" s="439"/>
      <c r="P407" s="439"/>
      <c r="Q407" s="439"/>
      <c r="R407" s="439"/>
      <c r="S407" s="439"/>
      <c r="T407" s="439"/>
      <c r="U407" s="439"/>
      <c r="V407" s="439"/>
      <c r="W407" s="439"/>
      <c r="X407" s="439"/>
      <c r="Y407" s="439"/>
      <c r="Z407" s="439"/>
      <c r="AA407" s="439"/>
      <c r="AB407" s="439"/>
      <c r="AC407" s="439"/>
      <c r="AD407" s="544"/>
      <c r="AE407" s="439"/>
      <c r="AF407" s="545"/>
      <c r="AG407" s="439"/>
      <c r="AH407" s="439"/>
      <c r="AI407" s="439"/>
      <c r="AJ407" s="546"/>
      <c r="AK407" s="547"/>
      <c r="AL407" s="548"/>
      <c r="AM407" s="546"/>
      <c r="AN407" s="547"/>
      <c r="AO407" s="546"/>
      <c r="AP407" s="429"/>
      <c r="AQ407" s="548"/>
      <c r="AR407" s="546"/>
      <c r="AS407" s="547"/>
      <c r="AT407" s="549"/>
      <c r="AU407" s="547"/>
      <c r="AV407" s="548"/>
      <c r="AW407" s="546"/>
      <c r="AX407" s="547"/>
      <c r="AY407" s="439"/>
      <c r="AZ407" s="439"/>
      <c r="BA407" s="439"/>
      <c r="BB407" s="439"/>
      <c r="BC407" s="439"/>
    </row>
    <row r="408" spans="1:55" ht="16.5">
      <c r="A408" s="141"/>
      <c r="B408" s="542"/>
      <c r="C408" s="439"/>
      <c r="D408" s="543"/>
      <c r="E408" s="439"/>
      <c r="F408" s="439"/>
      <c r="G408" s="439"/>
      <c r="H408" s="439"/>
      <c r="I408" s="439"/>
      <c r="J408" s="439"/>
      <c r="K408" s="439"/>
      <c r="L408" s="439"/>
      <c r="M408" s="439"/>
      <c r="N408" s="439"/>
      <c r="O408" s="439"/>
      <c r="P408" s="439"/>
      <c r="Q408" s="439"/>
      <c r="R408" s="439"/>
      <c r="S408" s="439"/>
      <c r="T408" s="439"/>
      <c r="U408" s="439"/>
      <c r="V408" s="439"/>
      <c r="W408" s="439"/>
      <c r="X408" s="439"/>
      <c r="Y408" s="439"/>
      <c r="Z408" s="439"/>
      <c r="AA408" s="439"/>
      <c r="AB408" s="439"/>
      <c r="AC408" s="439"/>
      <c r="AD408" s="544"/>
      <c r="AE408" s="439"/>
      <c r="AF408" s="545"/>
      <c r="AG408" s="439"/>
      <c r="AH408" s="439"/>
      <c r="AI408" s="439"/>
      <c r="AJ408" s="546"/>
      <c r="AK408" s="547"/>
      <c r="AL408" s="548"/>
      <c r="AM408" s="546"/>
      <c r="AN408" s="547"/>
      <c r="AO408" s="546"/>
      <c r="AP408" s="429"/>
      <c r="AQ408" s="548"/>
      <c r="AR408" s="546"/>
      <c r="AS408" s="547"/>
      <c r="AT408" s="549"/>
      <c r="AU408" s="547"/>
      <c r="AV408" s="548"/>
      <c r="AW408" s="546"/>
      <c r="AX408" s="547"/>
      <c r="AY408" s="439"/>
      <c r="AZ408" s="439"/>
      <c r="BA408" s="439"/>
      <c r="BB408" s="439"/>
      <c r="BC408" s="439"/>
    </row>
    <row r="409" spans="1:55" ht="16.5">
      <c r="A409" s="141"/>
      <c r="B409" s="542"/>
      <c r="C409" s="439"/>
      <c r="D409" s="543"/>
      <c r="E409" s="439"/>
      <c r="F409" s="439"/>
      <c r="G409" s="439"/>
      <c r="H409" s="439"/>
      <c r="I409" s="439"/>
      <c r="J409" s="439"/>
      <c r="K409" s="439"/>
      <c r="L409" s="439"/>
      <c r="M409" s="439"/>
      <c r="N409" s="439"/>
      <c r="O409" s="439"/>
      <c r="P409" s="439"/>
      <c r="Q409" s="439"/>
      <c r="R409" s="439"/>
      <c r="S409" s="439"/>
      <c r="T409" s="439"/>
      <c r="U409" s="439"/>
      <c r="V409" s="439"/>
      <c r="W409" s="439"/>
      <c r="X409" s="439"/>
      <c r="Y409" s="439"/>
      <c r="Z409" s="439"/>
      <c r="AA409" s="439"/>
      <c r="AB409" s="439"/>
      <c r="AC409" s="439"/>
      <c r="AD409" s="544"/>
      <c r="AE409" s="439"/>
      <c r="AF409" s="545"/>
      <c r="AG409" s="439"/>
      <c r="AH409" s="439"/>
      <c r="AI409" s="439"/>
      <c r="AJ409" s="546"/>
      <c r="AK409" s="547"/>
      <c r="AL409" s="548"/>
      <c r="AM409" s="546"/>
      <c r="AN409" s="547"/>
      <c r="AO409" s="546"/>
      <c r="AP409" s="429"/>
      <c r="AQ409" s="548"/>
      <c r="AR409" s="546"/>
      <c r="AS409" s="547"/>
      <c r="AT409" s="549"/>
      <c r="AU409" s="547"/>
      <c r="AV409" s="548"/>
      <c r="AW409" s="546"/>
      <c r="AX409" s="547"/>
      <c r="AY409" s="439"/>
      <c r="AZ409" s="439"/>
      <c r="BA409" s="439"/>
      <c r="BB409" s="439"/>
      <c r="BC409" s="439"/>
    </row>
    <row r="410" spans="1:55" ht="16.5">
      <c r="A410" s="141"/>
      <c r="B410" s="542"/>
      <c r="C410" s="439"/>
      <c r="D410" s="543"/>
      <c r="E410" s="439"/>
      <c r="F410" s="439"/>
      <c r="G410" s="439"/>
      <c r="H410" s="439"/>
      <c r="I410" s="439"/>
      <c r="J410" s="439"/>
      <c r="K410" s="439"/>
      <c r="L410" s="439"/>
      <c r="M410" s="439"/>
      <c r="N410" s="439"/>
      <c r="O410" s="439"/>
      <c r="P410" s="439"/>
      <c r="Q410" s="439"/>
      <c r="R410" s="439"/>
      <c r="S410" s="439"/>
      <c r="T410" s="439"/>
      <c r="U410" s="439"/>
      <c r="V410" s="439"/>
      <c r="W410" s="439"/>
      <c r="X410" s="439"/>
      <c r="Y410" s="439"/>
      <c r="Z410" s="439"/>
      <c r="AA410" s="439"/>
      <c r="AB410" s="439"/>
      <c r="AC410" s="439"/>
      <c r="AD410" s="544"/>
      <c r="AE410" s="439"/>
      <c r="AF410" s="545"/>
      <c r="AG410" s="439"/>
      <c r="AH410" s="439"/>
      <c r="AI410" s="439"/>
      <c r="AJ410" s="546"/>
      <c r="AK410" s="547"/>
      <c r="AL410" s="548"/>
      <c r="AM410" s="546"/>
      <c r="AN410" s="547"/>
      <c r="AO410" s="546"/>
      <c r="AP410" s="429"/>
      <c r="AQ410" s="548"/>
      <c r="AR410" s="546"/>
      <c r="AS410" s="547"/>
      <c r="AT410" s="549"/>
      <c r="AU410" s="547"/>
      <c r="AV410" s="548"/>
      <c r="AW410" s="546"/>
      <c r="AX410" s="547"/>
      <c r="AY410" s="439"/>
      <c r="AZ410" s="439"/>
      <c r="BA410" s="439"/>
      <c r="BB410" s="439"/>
      <c r="BC410" s="439"/>
    </row>
    <row r="411" spans="1:55" ht="16.5">
      <c r="A411" s="141"/>
      <c r="B411" s="542"/>
      <c r="C411" s="439"/>
      <c r="D411" s="543"/>
      <c r="E411" s="439"/>
      <c r="F411" s="439"/>
      <c r="G411" s="439"/>
      <c r="H411" s="439"/>
      <c r="I411" s="439"/>
      <c r="J411" s="439"/>
      <c r="K411" s="439"/>
      <c r="L411" s="439"/>
      <c r="M411" s="439"/>
      <c r="N411" s="439"/>
      <c r="O411" s="439"/>
      <c r="P411" s="439"/>
      <c r="Q411" s="439"/>
      <c r="R411" s="439"/>
      <c r="S411" s="439"/>
      <c r="T411" s="439"/>
      <c r="U411" s="439"/>
      <c r="V411" s="439"/>
      <c r="W411" s="439"/>
      <c r="X411" s="439"/>
      <c r="Y411" s="439"/>
      <c r="Z411" s="439"/>
      <c r="AA411" s="439"/>
      <c r="AB411" s="439"/>
      <c r="AC411" s="439"/>
      <c r="AD411" s="544"/>
      <c r="AE411" s="439"/>
      <c r="AF411" s="545"/>
      <c r="AG411" s="439"/>
      <c r="AH411" s="439"/>
      <c r="AI411" s="439"/>
      <c r="AJ411" s="546"/>
      <c r="AK411" s="547"/>
      <c r="AL411" s="548"/>
      <c r="AM411" s="546"/>
      <c r="AN411" s="547"/>
      <c r="AO411" s="546"/>
      <c r="AP411" s="429"/>
      <c r="AQ411" s="548"/>
      <c r="AR411" s="546"/>
      <c r="AS411" s="547"/>
      <c r="AT411" s="549"/>
      <c r="AU411" s="547"/>
      <c r="AV411" s="548"/>
      <c r="AW411" s="546"/>
      <c r="AX411" s="547"/>
      <c r="AY411" s="439"/>
      <c r="AZ411" s="439"/>
      <c r="BA411" s="439"/>
      <c r="BB411" s="439"/>
      <c r="BC411" s="439"/>
    </row>
    <row r="412" spans="1:55" ht="16.5">
      <c r="A412" s="141"/>
      <c r="B412" s="542"/>
      <c r="C412" s="439"/>
      <c r="D412" s="543"/>
      <c r="E412" s="439"/>
      <c r="F412" s="439"/>
      <c r="G412" s="439"/>
      <c r="H412" s="439"/>
      <c r="I412" s="439"/>
      <c r="J412" s="439"/>
      <c r="K412" s="439"/>
      <c r="L412" s="439"/>
      <c r="M412" s="439"/>
      <c r="N412" s="439"/>
      <c r="O412" s="439"/>
      <c r="P412" s="439"/>
      <c r="Q412" s="439"/>
      <c r="R412" s="439"/>
      <c r="S412" s="439"/>
      <c r="T412" s="439"/>
      <c r="U412" s="439"/>
      <c r="V412" s="439"/>
      <c r="W412" s="439"/>
      <c r="X412" s="439"/>
      <c r="Y412" s="439"/>
      <c r="Z412" s="439"/>
      <c r="AA412" s="439"/>
      <c r="AB412" s="439"/>
      <c r="AC412" s="439"/>
      <c r="AD412" s="544"/>
      <c r="AE412" s="439"/>
      <c r="AF412" s="545"/>
      <c r="AG412" s="439"/>
      <c r="AH412" s="439"/>
      <c r="AI412" s="439"/>
      <c r="AJ412" s="546"/>
      <c r="AK412" s="547"/>
      <c r="AL412" s="548"/>
      <c r="AM412" s="546"/>
      <c r="AN412" s="547"/>
      <c r="AO412" s="546"/>
      <c r="AP412" s="429"/>
      <c r="AQ412" s="548"/>
      <c r="AR412" s="546"/>
      <c r="AS412" s="547"/>
      <c r="AT412" s="549"/>
      <c r="AU412" s="547"/>
      <c r="AV412" s="548"/>
      <c r="AW412" s="546"/>
      <c r="AX412" s="547"/>
      <c r="AY412" s="439"/>
      <c r="AZ412" s="439"/>
      <c r="BA412" s="439"/>
      <c r="BB412" s="439"/>
      <c r="BC412" s="439"/>
    </row>
    <row r="413" spans="1:55" ht="16.5">
      <c r="A413" s="141"/>
      <c r="B413" s="542"/>
      <c r="C413" s="439"/>
      <c r="D413" s="543"/>
      <c r="E413" s="439"/>
      <c r="F413" s="439"/>
      <c r="G413" s="439"/>
      <c r="H413" s="439"/>
      <c r="I413" s="439"/>
      <c r="J413" s="439"/>
      <c r="K413" s="439"/>
      <c r="L413" s="439"/>
      <c r="M413" s="439"/>
      <c r="N413" s="439"/>
      <c r="O413" s="439"/>
      <c r="P413" s="439"/>
      <c r="Q413" s="439"/>
      <c r="R413" s="439"/>
      <c r="S413" s="439"/>
      <c r="T413" s="439"/>
      <c r="U413" s="439"/>
      <c r="V413" s="439"/>
      <c r="W413" s="439"/>
      <c r="X413" s="439"/>
      <c r="Y413" s="439"/>
      <c r="Z413" s="439"/>
      <c r="AA413" s="439"/>
      <c r="AB413" s="439"/>
      <c r="AC413" s="439"/>
      <c r="AD413" s="544"/>
      <c r="AE413" s="439"/>
      <c r="AF413" s="545"/>
      <c r="AG413" s="439"/>
      <c r="AH413" s="439"/>
      <c r="AI413" s="439"/>
      <c r="AJ413" s="546"/>
      <c r="AK413" s="547"/>
      <c r="AL413" s="548"/>
      <c r="AM413" s="546"/>
      <c r="AN413" s="547"/>
      <c r="AO413" s="546"/>
      <c r="AP413" s="429"/>
      <c r="AQ413" s="548"/>
      <c r="AR413" s="546"/>
      <c r="AS413" s="547"/>
      <c r="AT413" s="549"/>
      <c r="AU413" s="547"/>
      <c r="AV413" s="548"/>
      <c r="AW413" s="546"/>
      <c r="AX413" s="547"/>
      <c r="AY413" s="439"/>
      <c r="AZ413" s="439"/>
      <c r="BA413" s="439"/>
      <c r="BB413" s="439"/>
      <c r="BC413" s="439"/>
    </row>
    <row r="414" spans="1:55" ht="16.5">
      <c r="A414" s="141"/>
      <c r="B414" s="542"/>
      <c r="C414" s="439"/>
      <c r="D414" s="543"/>
      <c r="E414" s="439"/>
      <c r="F414" s="439"/>
      <c r="G414" s="439"/>
      <c r="H414" s="439"/>
      <c r="I414" s="439"/>
      <c r="J414" s="439"/>
      <c r="K414" s="439"/>
      <c r="L414" s="439"/>
      <c r="M414" s="439"/>
      <c r="N414" s="439"/>
      <c r="O414" s="439"/>
      <c r="P414" s="439"/>
      <c r="Q414" s="439"/>
      <c r="R414" s="439"/>
      <c r="S414" s="439"/>
      <c r="T414" s="439"/>
      <c r="U414" s="439"/>
      <c r="V414" s="439"/>
      <c r="W414" s="439"/>
      <c r="X414" s="439"/>
      <c r="Y414" s="439"/>
      <c r="Z414" s="439"/>
      <c r="AA414" s="439"/>
      <c r="AB414" s="439"/>
      <c r="AC414" s="439"/>
      <c r="AD414" s="544"/>
      <c r="AE414" s="439"/>
      <c r="AF414" s="545"/>
      <c r="AG414" s="439"/>
      <c r="AH414" s="439"/>
      <c r="AI414" s="439"/>
      <c r="AJ414" s="546"/>
      <c r="AK414" s="547"/>
      <c r="AL414" s="548"/>
      <c r="AM414" s="546"/>
      <c r="AN414" s="547"/>
      <c r="AO414" s="546"/>
      <c r="AP414" s="429"/>
      <c r="AQ414" s="548"/>
      <c r="AR414" s="546"/>
      <c r="AS414" s="547"/>
      <c r="AT414" s="549"/>
      <c r="AU414" s="547"/>
      <c r="AV414" s="548"/>
      <c r="AW414" s="546"/>
      <c r="AX414" s="547"/>
      <c r="AY414" s="439"/>
      <c r="AZ414" s="439"/>
      <c r="BA414" s="439"/>
      <c r="BB414" s="439"/>
      <c r="BC414" s="439"/>
    </row>
    <row r="415" spans="1:55" ht="16.5">
      <c r="A415" s="141"/>
      <c r="B415" s="542"/>
      <c r="C415" s="439"/>
      <c r="D415" s="543"/>
      <c r="E415" s="439"/>
      <c r="F415" s="439"/>
      <c r="G415" s="439"/>
      <c r="H415" s="439"/>
      <c r="I415" s="439"/>
      <c r="J415" s="439"/>
      <c r="K415" s="439"/>
      <c r="L415" s="439"/>
      <c r="M415" s="439"/>
      <c r="N415" s="439"/>
      <c r="O415" s="439"/>
      <c r="P415" s="439"/>
      <c r="Q415" s="439"/>
      <c r="R415" s="439"/>
      <c r="S415" s="439"/>
      <c r="T415" s="439"/>
      <c r="U415" s="439"/>
      <c r="V415" s="439"/>
      <c r="W415" s="439"/>
      <c r="X415" s="439"/>
      <c r="Y415" s="439"/>
      <c r="Z415" s="439"/>
      <c r="AA415" s="439"/>
      <c r="AB415" s="439"/>
      <c r="AC415" s="439"/>
      <c r="AD415" s="544"/>
      <c r="AE415" s="439"/>
      <c r="AF415" s="545"/>
      <c r="AG415" s="439"/>
      <c r="AH415" s="439"/>
      <c r="AI415" s="439"/>
      <c r="AJ415" s="546"/>
      <c r="AK415" s="547"/>
      <c r="AL415" s="548"/>
      <c r="AM415" s="546"/>
      <c r="AN415" s="547"/>
      <c r="AO415" s="546"/>
      <c r="AP415" s="429"/>
      <c r="AQ415" s="548"/>
      <c r="AR415" s="546"/>
      <c r="AS415" s="547"/>
      <c r="AT415" s="549"/>
      <c r="AU415" s="547"/>
      <c r="AV415" s="548"/>
      <c r="AW415" s="546"/>
      <c r="AX415" s="547"/>
      <c r="AY415" s="439"/>
      <c r="AZ415" s="439"/>
      <c r="BA415" s="439"/>
      <c r="BB415" s="439"/>
      <c r="BC415" s="439"/>
    </row>
    <row r="416" spans="1:55" ht="16.5">
      <c r="A416" s="141"/>
      <c r="B416" s="542"/>
      <c r="C416" s="439"/>
      <c r="D416" s="543"/>
      <c r="E416" s="439"/>
      <c r="F416" s="439"/>
      <c r="G416" s="439"/>
      <c r="H416" s="439"/>
      <c r="I416" s="439"/>
      <c r="J416" s="439"/>
      <c r="K416" s="439"/>
      <c r="L416" s="439"/>
      <c r="M416" s="439"/>
      <c r="N416" s="439"/>
      <c r="O416" s="439"/>
      <c r="P416" s="439"/>
      <c r="Q416" s="439"/>
      <c r="R416" s="439"/>
      <c r="S416" s="439"/>
      <c r="T416" s="439"/>
      <c r="U416" s="439"/>
      <c r="V416" s="439"/>
      <c r="W416" s="439"/>
      <c r="X416" s="439"/>
      <c r="Y416" s="439"/>
      <c r="Z416" s="439"/>
      <c r="AA416" s="439"/>
      <c r="AB416" s="439"/>
      <c r="AC416" s="439"/>
      <c r="AD416" s="544"/>
      <c r="AE416" s="439"/>
      <c r="AF416" s="545"/>
      <c r="AG416" s="439"/>
      <c r="AH416" s="439"/>
      <c r="AI416" s="439"/>
      <c r="AJ416" s="546"/>
      <c r="AK416" s="547"/>
      <c r="AL416" s="548"/>
      <c r="AM416" s="546"/>
      <c r="AN416" s="547"/>
      <c r="AO416" s="546"/>
      <c r="AP416" s="429"/>
      <c r="AQ416" s="548"/>
      <c r="AR416" s="546"/>
      <c r="AS416" s="547"/>
      <c r="AT416" s="549"/>
      <c r="AU416" s="547"/>
      <c r="AV416" s="548"/>
      <c r="AW416" s="546"/>
      <c r="AX416" s="547"/>
      <c r="AY416" s="439"/>
      <c r="AZ416" s="439"/>
      <c r="BA416" s="439"/>
      <c r="BB416" s="439"/>
      <c r="BC416" s="439"/>
    </row>
    <row r="417" spans="1:55" ht="16.5">
      <c r="A417" s="141"/>
      <c r="B417" s="542"/>
      <c r="C417" s="439"/>
      <c r="D417" s="543"/>
      <c r="E417" s="439"/>
      <c r="F417" s="439"/>
      <c r="G417" s="439"/>
      <c r="H417" s="439"/>
      <c r="I417" s="439"/>
      <c r="J417" s="439"/>
      <c r="K417" s="439"/>
      <c r="L417" s="439"/>
      <c r="M417" s="439"/>
      <c r="N417" s="439"/>
      <c r="O417" s="439"/>
      <c r="P417" s="439"/>
      <c r="Q417" s="439"/>
      <c r="R417" s="439"/>
      <c r="S417" s="439"/>
      <c r="T417" s="439"/>
      <c r="U417" s="439"/>
      <c r="V417" s="439"/>
      <c r="W417" s="439"/>
      <c r="X417" s="439"/>
      <c r="Y417" s="439"/>
      <c r="Z417" s="439"/>
      <c r="AA417" s="439"/>
      <c r="AB417" s="439"/>
      <c r="AC417" s="439"/>
      <c r="AD417" s="544"/>
      <c r="AE417" s="439"/>
      <c r="AF417" s="545"/>
      <c r="AG417" s="439"/>
      <c r="AH417" s="439"/>
      <c r="AI417" s="439"/>
      <c r="AJ417" s="546"/>
      <c r="AK417" s="547"/>
      <c r="AL417" s="548"/>
      <c r="AM417" s="546"/>
      <c r="AN417" s="547"/>
      <c r="AO417" s="546"/>
      <c r="AP417" s="429"/>
      <c r="AQ417" s="548"/>
      <c r="AR417" s="546"/>
      <c r="AS417" s="547"/>
      <c r="AT417" s="549"/>
      <c r="AU417" s="547"/>
      <c r="AV417" s="548"/>
      <c r="AW417" s="546"/>
      <c r="AX417" s="547"/>
      <c r="AY417" s="439"/>
      <c r="AZ417" s="439"/>
      <c r="BA417" s="439"/>
      <c r="BB417" s="439"/>
      <c r="BC417" s="439"/>
    </row>
    <row r="418" spans="1:55" ht="16.5">
      <c r="A418" s="141"/>
      <c r="B418" s="542"/>
      <c r="C418" s="439"/>
      <c r="D418" s="543"/>
      <c r="E418" s="439"/>
      <c r="F418" s="439"/>
      <c r="G418" s="439"/>
      <c r="H418" s="439"/>
      <c r="I418" s="439"/>
      <c r="J418" s="439"/>
      <c r="K418" s="439"/>
      <c r="L418" s="439"/>
      <c r="M418" s="439"/>
      <c r="N418" s="439"/>
      <c r="O418" s="439"/>
      <c r="P418" s="439"/>
      <c r="Q418" s="439"/>
      <c r="R418" s="439"/>
      <c r="S418" s="439"/>
      <c r="T418" s="439"/>
      <c r="U418" s="439"/>
      <c r="V418" s="439"/>
      <c r="W418" s="439"/>
      <c r="X418" s="439"/>
      <c r="Y418" s="439"/>
      <c r="Z418" s="439"/>
      <c r="AA418" s="439"/>
      <c r="AB418" s="439"/>
      <c r="AC418" s="439"/>
      <c r="AD418" s="544"/>
      <c r="AE418" s="439"/>
      <c r="AF418" s="545"/>
      <c r="AG418" s="439"/>
      <c r="AH418" s="439"/>
      <c r="AI418" s="439"/>
      <c r="AJ418" s="546"/>
      <c r="AK418" s="547"/>
      <c r="AL418" s="548"/>
      <c r="AM418" s="546"/>
      <c r="AN418" s="547"/>
      <c r="AO418" s="546"/>
      <c r="AP418" s="429"/>
      <c r="AQ418" s="548"/>
      <c r="AR418" s="546"/>
      <c r="AS418" s="547"/>
      <c r="AT418" s="549"/>
      <c r="AU418" s="547"/>
      <c r="AV418" s="548"/>
      <c r="AW418" s="546"/>
      <c r="AX418" s="547"/>
      <c r="AY418" s="439"/>
      <c r="AZ418" s="439"/>
      <c r="BA418" s="439"/>
      <c r="BB418" s="439"/>
      <c r="BC418" s="439"/>
    </row>
    <row r="419" spans="1:55" ht="16.5">
      <c r="A419" s="141"/>
      <c r="B419" s="542"/>
      <c r="C419" s="439"/>
      <c r="D419" s="543"/>
      <c r="E419" s="439"/>
      <c r="F419" s="439"/>
      <c r="G419" s="439"/>
      <c r="H419" s="439"/>
      <c r="I419" s="439"/>
      <c r="J419" s="439"/>
      <c r="K419" s="439"/>
      <c r="L419" s="439"/>
      <c r="M419" s="439"/>
      <c r="N419" s="439"/>
      <c r="O419" s="439"/>
      <c r="P419" s="439"/>
      <c r="Q419" s="439"/>
      <c r="R419" s="439"/>
      <c r="S419" s="439"/>
      <c r="T419" s="439"/>
      <c r="U419" s="439"/>
      <c r="V419" s="439"/>
      <c r="W419" s="439"/>
      <c r="X419" s="439"/>
      <c r="Y419" s="439"/>
      <c r="Z419" s="439"/>
      <c r="AA419" s="439"/>
      <c r="AB419" s="439"/>
      <c r="AC419" s="439"/>
      <c r="AD419" s="544"/>
      <c r="AE419" s="439"/>
      <c r="AF419" s="545"/>
      <c r="AG419" s="439"/>
      <c r="AH419" s="439"/>
      <c r="AI419" s="439"/>
      <c r="AJ419" s="546"/>
      <c r="AK419" s="547"/>
      <c r="AL419" s="548"/>
      <c r="AM419" s="546"/>
      <c r="AN419" s="547"/>
      <c r="AO419" s="546"/>
      <c r="AP419" s="429"/>
      <c r="AQ419" s="548"/>
      <c r="AR419" s="546"/>
      <c r="AS419" s="547"/>
      <c r="AT419" s="549"/>
      <c r="AU419" s="547"/>
      <c r="AV419" s="548"/>
      <c r="AW419" s="546"/>
      <c r="AX419" s="547"/>
      <c r="AY419" s="439"/>
      <c r="AZ419" s="439"/>
      <c r="BA419" s="439"/>
      <c r="BB419" s="439"/>
      <c r="BC419" s="439"/>
    </row>
    <row r="420" spans="1:55" ht="16.5">
      <c r="A420" s="141"/>
      <c r="B420" s="542"/>
      <c r="C420" s="439"/>
      <c r="D420" s="543"/>
      <c r="E420" s="439"/>
      <c r="F420" s="439"/>
      <c r="G420" s="439"/>
      <c r="H420" s="439"/>
      <c r="I420" s="439"/>
      <c r="J420" s="439"/>
      <c r="K420" s="439"/>
      <c r="L420" s="439"/>
      <c r="M420" s="439"/>
      <c r="N420" s="439"/>
      <c r="O420" s="439"/>
      <c r="P420" s="439"/>
      <c r="Q420" s="439"/>
      <c r="R420" s="439"/>
      <c r="S420" s="439"/>
      <c r="T420" s="439"/>
      <c r="U420" s="439"/>
      <c r="V420" s="439"/>
      <c r="W420" s="439"/>
      <c r="X420" s="439"/>
      <c r="Y420" s="439"/>
      <c r="Z420" s="439"/>
      <c r="AA420" s="439"/>
      <c r="AB420" s="439"/>
      <c r="AC420" s="439"/>
      <c r="AD420" s="544"/>
      <c r="AE420" s="439"/>
      <c r="AF420" s="545"/>
      <c r="AG420" s="439"/>
      <c r="AH420" s="439"/>
      <c r="AI420" s="439"/>
      <c r="AJ420" s="546"/>
      <c r="AK420" s="547"/>
      <c r="AL420" s="548"/>
      <c r="AM420" s="546"/>
      <c r="AN420" s="547"/>
      <c r="AO420" s="546"/>
      <c r="AP420" s="429"/>
      <c r="AQ420" s="548"/>
      <c r="AR420" s="546"/>
      <c r="AS420" s="547"/>
      <c r="AT420" s="549"/>
      <c r="AU420" s="547"/>
      <c r="AV420" s="548"/>
      <c r="AW420" s="546"/>
      <c r="AX420" s="547"/>
      <c r="AY420" s="439"/>
      <c r="AZ420" s="439"/>
      <c r="BA420" s="439"/>
      <c r="BB420" s="439"/>
      <c r="BC420" s="439"/>
    </row>
    <row r="421" spans="1:55" ht="16.5">
      <c r="A421" s="141"/>
      <c r="B421" s="542"/>
      <c r="C421" s="439"/>
      <c r="D421" s="543"/>
      <c r="E421" s="439"/>
      <c r="F421" s="439"/>
      <c r="G421" s="439"/>
      <c r="H421" s="439"/>
      <c r="I421" s="439"/>
      <c r="J421" s="439"/>
      <c r="K421" s="439"/>
      <c r="L421" s="439"/>
      <c r="M421" s="439"/>
      <c r="N421" s="439"/>
      <c r="O421" s="439"/>
      <c r="P421" s="439"/>
      <c r="Q421" s="439"/>
      <c r="R421" s="439"/>
      <c r="S421" s="439"/>
      <c r="T421" s="439"/>
      <c r="U421" s="439"/>
      <c r="V421" s="439"/>
      <c r="W421" s="439"/>
      <c r="X421" s="439"/>
      <c r="Y421" s="439"/>
      <c r="Z421" s="439"/>
      <c r="AA421" s="439"/>
      <c r="AB421" s="439"/>
      <c r="AC421" s="439"/>
      <c r="AD421" s="544"/>
      <c r="AE421" s="439"/>
      <c r="AF421" s="545"/>
      <c r="AG421" s="439"/>
      <c r="AH421" s="439"/>
      <c r="AI421" s="439"/>
      <c r="AJ421" s="546"/>
      <c r="AK421" s="547"/>
      <c r="AL421" s="548"/>
      <c r="AM421" s="546"/>
      <c r="AN421" s="547"/>
      <c r="AO421" s="546"/>
      <c r="AP421" s="429"/>
      <c r="AQ421" s="548"/>
      <c r="AR421" s="546"/>
      <c r="AS421" s="547"/>
      <c r="AT421" s="549"/>
      <c r="AU421" s="547"/>
      <c r="AV421" s="548"/>
      <c r="AW421" s="546"/>
      <c r="AX421" s="547"/>
      <c r="AY421" s="439"/>
      <c r="AZ421" s="439"/>
      <c r="BA421" s="439"/>
      <c r="BB421" s="439"/>
      <c r="BC421" s="439"/>
    </row>
    <row r="422" spans="1:55" ht="16.5">
      <c r="A422" s="141"/>
      <c r="B422" s="542"/>
      <c r="C422" s="439"/>
      <c r="D422" s="543"/>
      <c r="E422" s="439"/>
      <c r="F422" s="439"/>
      <c r="G422" s="439"/>
      <c r="H422" s="439"/>
      <c r="I422" s="439"/>
      <c r="J422" s="439"/>
      <c r="K422" s="439"/>
      <c r="L422" s="439"/>
      <c r="M422" s="439"/>
      <c r="N422" s="439"/>
      <c r="O422" s="439"/>
      <c r="P422" s="439"/>
      <c r="Q422" s="439"/>
      <c r="R422" s="439"/>
      <c r="S422" s="439"/>
      <c r="T422" s="439"/>
      <c r="U422" s="439"/>
      <c r="V422" s="439"/>
      <c r="W422" s="439"/>
      <c r="X422" s="439"/>
      <c r="Y422" s="439"/>
      <c r="Z422" s="439"/>
      <c r="AA422" s="439"/>
      <c r="AB422" s="439"/>
      <c r="AC422" s="439"/>
      <c r="AD422" s="544"/>
      <c r="AE422" s="439"/>
      <c r="AF422" s="545"/>
      <c r="AG422" s="439"/>
      <c r="AH422" s="439"/>
      <c r="AI422" s="439"/>
      <c r="AJ422" s="546"/>
      <c r="AK422" s="547"/>
      <c r="AL422" s="548"/>
      <c r="AM422" s="546"/>
      <c r="AN422" s="547"/>
      <c r="AO422" s="546"/>
      <c r="AP422" s="429"/>
      <c r="AQ422" s="548"/>
      <c r="AR422" s="546"/>
      <c r="AS422" s="547"/>
      <c r="AT422" s="549"/>
      <c r="AU422" s="547"/>
      <c r="AV422" s="548"/>
      <c r="AW422" s="546"/>
      <c r="AX422" s="547"/>
      <c r="AY422" s="439"/>
      <c r="AZ422" s="439"/>
      <c r="BA422" s="439"/>
      <c r="BB422" s="439"/>
      <c r="BC422" s="439"/>
    </row>
    <row r="423" spans="1:55" ht="16.5">
      <c r="A423" s="141"/>
      <c r="B423" s="542"/>
      <c r="C423" s="439"/>
      <c r="D423" s="543"/>
      <c r="E423" s="439"/>
      <c r="F423" s="439"/>
      <c r="G423" s="439"/>
      <c r="H423" s="439"/>
      <c r="I423" s="439"/>
      <c r="J423" s="439"/>
      <c r="K423" s="439"/>
      <c r="L423" s="439"/>
      <c r="M423" s="439"/>
      <c r="N423" s="439"/>
      <c r="O423" s="439"/>
      <c r="P423" s="439"/>
      <c r="Q423" s="439"/>
      <c r="R423" s="439"/>
      <c r="S423" s="439"/>
      <c r="T423" s="439"/>
      <c r="U423" s="439"/>
      <c r="V423" s="439"/>
      <c r="W423" s="439"/>
      <c r="X423" s="439"/>
      <c r="Y423" s="439"/>
      <c r="Z423" s="439"/>
      <c r="AA423" s="439"/>
      <c r="AB423" s="439"/>
      <c r="AC423" s="439"/>
      <c r="AD423" s="544"/>
      <c r="AE423" s="439"/>
      <c r="AF423" s="545"/>
      <c r="AG423" s="439"/>
      <c r="AH423" s="439"/>
      <c r="AI423" s="439"/>
      <c r="AJ423" s="546"/>
      <c r="AK423" s="547"/>
      <c r="AL423" s="548"/>
      <c r="AM423" s="546"/>
      <c r="AN423" s="547"/>
      <c r="AO423" s="546"/>
      <c r="AP423" s="429"/>
      <c r="AQ423" s="548"/>
      <c r="AR423" s="546"/>
      <c r="AS423" s="547"/>
      <c r="AT423" s="549"/>
      <c r="AU423" s="547"/>
      <c r="AV423" s="548"/>
      <c r="AW423" s="546"/>
      <c r="AX423" s="547"/>
      <c r="AY423" s="439"/>
      <c r="AZ423" s="439"/>
      <c r="BA423" s="439"/>
      <c r="BB423" s="439"/>
      <c r="BC423" s="439"/>
    </row>
    <row r="424" spans="1:55" ht="16.5">
      <c r="A424" s="141"/>
      <c r="B424" s="542"/>
      <c r="C424" s="439"/>
      <c r="D424" s="543"/>
      <c r="E424" s="439"/>
      <c r="F424" s="439"/>
      <c r="G424" s="439"/>
      <c r="H424" s="439"/>
      <c r="I424" s="439"/>
      <c r="J424" s="439"/>
      <c r="K424" s="439"/>
      <c r="L424" s="439"/>
      <c r="M424" s="439"/>
      <c r="N424" s="439"/>
      <c r="O424" s="439"/>
      <c r="P424" s="439"/>
      <c r="Q424" s="439"/>
      <c r="R424" s="439"/>
      <c r="S424" s="439"/>
      <c r="T424" s="439"/>
      <c r="U424" s="439"/>
      <c r="V424" s="439"/>
      <c r="W424" s="439"/>
      <c r="X424" s="439"/>
      <c r="Y424" s="439"/>
      <c r="Z424" s="439"/>
      <c r="AA424" s="439"/>
      <c r="AB424" s="439"/>
      <c r="AC424" s="439"/>
      <c r="AD424" s="544"/>
      <c r="AE424" s="439"/>
      <c r="AF424" s="545"/>
      <c r="AG424" s="439"/>
      <c r="AH424" s="439"/>
      <c r="AI424" s="439"/>
      <c r="AJ424" s="546"/>
      <c r="AK424" s="547"/>
      <c r="AL424" s="548"/>
      <c r="AM424" s="546"/>
      <c r="AN424" s="547"/>
      <c r="AO424" s="546"/>
      <c r="AP424" s="429"/>
      <c r="AQ424" s="548"/>
      <c r="AR424" s="546"/>
      <c r="AS424" s="547"/>
      <c r="AT424" s="549"/>
      <c r="AU424" s="547"/>
      <c r="AV424" s="548"/>
      <c r="AW424" s="546"/>
      <c r="AX424" s="547"/>
      <c r="AY424" s="439"/>
      <c r="AZ424" s="439"/>
      <c r="BA424" s="439"/>
      <c r="BB424" s="439"/>
      <c r="BC424" s="439"/>
    </row>
    <row r="425" spans="1:55" ht="16.5">
      <c r="A425" s="141"/>
      <c r="B425" s="542"/>
      <c r="C425" s="439"/>
      <c r="D425" s="543"/>
      <c r="E425" s="439"/>
      <c r="F425" s="439"/>
      <c r="G425" s="439"/>
      <c r="H425" s="439"/>
      <c r="I425" s="439"/>
      <c r="J425" s="439"/>
      <c r="K425" s="439"/>
      <c r="L425" s="439"/>
      <c r="M425" s="439"/>
      <c r="N425" s="439"/>
      <c r="O425" s="439"/>
      <c r="P425" s="439"/>
      <c r="Q425" s="439"/>
      <c r="R425" s="439"/>
      <c r="S425" s="439"/>
      <c r="T425" s="439"/>
      <c r="U425" s="439"/>
      <c r="V425" s="439"/>
      <c r="W425" s="439"/>
      <c r="X425" s="439"/>
      <c r="Y425" s="439"/>
      <c r="Z425" s="439"/>
      <c r="AA425" s="439"/>
      <c r="AB425" s="439"/>
      <c r="AC425" s="439"/>
      <c r="AD425" s="544"/>
      <c r="AE425" s="439"/>
      <c r="AF425" s="545"/>
      <c r="AG425" s="439"/>
      <c r="AH425" s="439"/>
      <c r="AI425" s="439"/>
      <c r="AJ425" s="546"/>
      <c r="AK425" s="547"/>
      <c r="AL425" s="548"/>
      <c r="AM425" s="546"/>
      <c r="AN425" s="547"/>
      <c r="AO425" s="546"/>
      <c r="AP425" s="429"/>
      <c r="AQ425" s="548"/>
      <c r="AR425" s="546"/>
      <c r="AS425" s="547"/>
      <c r="AT425" s="549"/>
      <c r="AU425" s="547"/>
      <c r="AV425" s="548"/>
      <c r="AW425" s="546"/>
      <c r="AX425" s="547"/>
      <c r="AY425" s="439"/>
      <c r="AZ425" s="439"/>
      <c r="BA425" s="439"/>
      <c r="BB425" s="439"/>
      <c r="BC425" s="439"/>
    </row>
    <row r="426" spans="1:55" ht="16.5">
      <c r="A426" s="141"/>
      <c r="B426" s="542"/>
      <c r="C426" s="439"/>
      <c r="D426" s="543"/>
      <c r="E426" s="439"/>
      <c r="F426" s="439"/>
      <c r="G426" s="439"/>
      <c r="H426" s="439"/>
      <c r="I426" s="439"/>
      <c r="J426" s="439"/>
      <c r="K426" s="439"/>
      <c r="L426" s="439"/>
      <c r="M426" s="439"/>
      <c r="N426" s="439"/>
      <c r="O426" s="439"/>
      <c r="P426" s="439"/>
      <c r="Q426" s="439"/>
      <c r="R426" s="439"/>
      <c r="S426" s="439"/>
      <c r="T426" s="439"/>
      <c r="U426" s="439"/>
      <c r="V426" s="439"/>
      <c r="W426" s="439"/>
      <c r="X426" s="439"/>
      <c r="Y426" s="439"/>
      <c r="Z426" s="439"/>
      <c r="AA426" s="439"/>
      <c r="AB426" s="439"/>
      <c r="AC426" s="439"/>
      <c r="AD426" s="544"/>
      <c r="AE426" s="439"/>
      <c r="AF426" s="545"/>
      <c r="AG426" s="439"/>
      <c r="AH426" s="439"/>
      <c r="AI426" s="439"/>
      <c r="AJ426" s="546"/>
      <c r="AK426" s="547"/>
      <c r="AL426" s="548"/>
      <c r="AM426" s="546"/>
      <c r="AN426" s="547"/>
      <c r="AO426" s="546"/>
      <c r="AP426" s="429"/>
      <c r="AQ426" s="548"/>
      <c r="AR426" s="546"/>
      <c r="AS426" s="547"/>
      <c r="AT426" s="549"/>
      <c r="AU426" s="547"/>
      <c r="AV426" s="548"/>
      <c r="AW426" s="546"/>
      <c r="AX426" s="547"/>
      <c r="AY426" s="439"/>
      <c r="AZ426" s="439"/>
      <c r="BA426" s="439"/>
      <c r="BB426" s="439"/>
      <c r="BC426" s="439"/>
    </row>
    <row r="427" spans="1:55" ht="16.5">
      <c r="A427" s="141"/>
      <c r="B427" s="542"/>
      <c r="C427" s="439"/>
      <c r="D427" s="543"/>
      <c r="E427" s="439"/>
      <c r="F427" s="439"/>
      <c r="G427" s="439"/>
      <c r="H427" s="439"/>
      <c r="I427" s="439"/>
      <c r="J427" s="439"/>
      <c r="K427" s="439"/>
      <c r="L427" s="439"/>
      <c r="M427" s="439"/>
      <c r="N427" s="439"/>
      <c r="O427" s="439"/>
      <c r="P427" s="439"/>
      <c r="Q427" s="439"/>
      <c r="R427" s="439"/>
      <c r="S427" s="439"/>
      <c r="T427" s="439"/>
      <c r="U427" s="439"/>
      <c r="V427" s="439"/>
      <c r="W427" s="439"/>
      <c r="X427" s="439"/>
      <c r="Y427" s="439"/>
      <c r="Z427" s="439"/>
      <c r="AA427" s="439"/>
      <c r="AB427" s="439"/>
      <c r="AC427" s="439"/>
      <c r="AD427" s="544"/>
      <c r="AE427" s="439"/>
      <c r="AF427" s="545"/>
      <c r="AG427" s="439"/>
      <c r="AH427" s="439"/>
      <c r="AI427" s="439"/>
      <c r="AJ427" s="546"/>
      <c r="AK427" s="547"/>
      <c r="AL427" s="548"/>
      <c r="AM427" s="546"/>
      <c r="AN427" s="547"/>
      <c r="AO427" s="546"/>
      <c r="AP427" s="429"/>
      <c r="AQ427" s="548"/>
      <c r="AR427" s="546"/>
      <c r="AS427" s="547"/>
      <c r="AT427" s="549"/>
      <c r="AU427" s="547"/>
      <c r="AV427" s="548"/>
      <c r="AW427" s="546"/>
      <c r="AX427" s="547"/>
      <c r="AY427" s="439"/>
      <c r="AZ427" s="439"/>
      <c r="BA427" s="439"/>
      <c r="BB427" s="439"/>
      <c r="BC427" s="439"/>
    </row>
    <row r="428" spans="1:55" ht="16.5">
      <c r="A428" s="141"/>
      <c r="B428" s="542"/>
      <c r="C428" s="439"/>
      <c r="D428" s="543"/>
      <c r="E428" s="439"/>
      <c r="F428" s="439"/>
      <c r="G428" s="439"/>
      <c r="H428" s="439"/>
      <c r="I428" s="439"/>
      <c r="J428" s="439"/>
      <c r="K428" s="439"/>
      <c r="L428" s="439"/>
      <c r="M428" s="439"/>
      <c r="N428" s="439"/>
      <c r="O428" s="439"/>
      <c r="P428" s="439"/>
      <c r="Q428" s="439"/>
      <c r="R428" s="439"/>
      <c r="S428" s="439"/>
      <c r="T428" s="439"/>
      <c r="U428" s="439"/>
      <c r="V428" s="439"/>
      <c r="W428" s="439"/>
      <c r="X428" s="439"/>
      <c r="Y428" s="439"/>
      <c r="Z428" s="439"/>
      <c r="AA428" s="439"/>
      <c r="AB428" s="439"/>
      <c r="AC428" s="439"/>
      <c r="AD428" s="544"/>
      <c r="AE428" s="439"/>
      <c r="AF428" s="545"/>
      <c r="AG428" s="439"/>
      <c r="AH428" s="439"/>
      <c r="AI428" s="439"/>
      <c r="AJ428" s="546"/>
      <c r="AK428" s="547"/>
      <c r="AL428" s="548"/>
      <c r="AM428" s="546"/>
      <c r="AN428" s="547"/>
      <c r="AO428" s="546"/>
      <c r="AP428" s="429"/>
      <c r="AQ428" s="548"/>
      <c r="AR428" s="546"/>
      <c r="AS428" s="547"/>
      <c r="AT428" s="549"/>
      <c r="AU428" s="547"/>
      <c r="AV428" s="548"/>
      <c r="AW428" s="546"/>
      <c r="AX428" s="547"/>
      <c r="AY428" s="439"/>
      <c r="AZ428" s="439"/>
      <c r="BA428" s="439"/>
      <c r="BB428" s="439"/>
      <c r="BC428" s="439"/>
    </row>
    <row r="429" spans="1:55" ht="16.5">
      <c r="A429" s="141"/>
      <c r="B429" s="542"/>
      <c r="C429" s="439"/>
      <c r="D429" s="543"/>
      <c r="E429" s="439"/>
      <c r="F429" s="439"/>
      <c r="G429" s="439"/>
      <c r="H429" s="439"/>
      <c r="I429" s="439"/>
      <c r="J429" s="439"/>
      <c r="K429" s="439"/>
      <c r="L429" s="439"/>
      <c r="M429" s="439"/>
      <c r="N429" s="439"/>
      <c r="O429" s="439"/>
      <c r="P429" s="439"/>
      <c r="Q429" s="439"/>
      <c r="R429" s="439"/>
      <c r="S429" s="439"/>
      <c r="T429" s="439"/>
      <c r="U429" s="439"/>
      <c r="V429" s="439"/>
      <c r="W429" s="439"/>
      <c r="X429" s="439"/>
      <c r="Y429" s="439"/>
      <c r="Z429" s="439"/>
      <c r="AA429" s="439"/>
      <c r="AB429" s="439"/>
      <c r="AC429" s="439"/>
      <c r="AD429" s="544"/>
      <c r="AE429" s="439"/>
      <c r="AF429" s="545"/>
      <c r="AG429" s="439"/>
      <c r="AH429" s="439"/>
      <c r="AI429" s="439"/>
      <c r="AJ429" s="546"/>
      <c r="AK429" s="547"/>
      <c r="AL429" s="548"/>
      <c r="AM429" s="546"/>
      <c r="AN429" s="547"/>
      <c r="AO429" s="546"/>
      <c r="AP429" s="429"/>
      <c r="AQ429" s="548"/>
      <c r="AR429" s="546"/>
      <c r="AS429" s="547"/>
      <c r="AT429" s="549"/>
      <c r="AU429" s="547"/>
      <c r="AV429" s="548"/>
      <c r="AW429" s="546"/>
      <c r="AX429" s="547"/>
      <c r="AY429" s="439"/>
      <c r="AZ429" s="439"/>
      <c r="BA429" s="439"/>
      <c r="BB429" s="439"/>
      <c r="BC429" s="439"/>
    </row>
    <row r="430" spans="1:55" ht="16.5">
      <c r="A430" s="141"/>
      <c r="B430" s="542"/>
      <c r="C430" s="439"/>
      <c r="D430" s="543"/>
      <c r="E430" s="439"/>
      <c r="F430" s="439"/>
      <c r="G430" s="439"/>
      <c r="H430" s="439"/>
      <c r="I430" s="439"/>
      <c r="J430" s="439"/>
      <c r="K430" s="439"/>
      <c r="L430" s="439"/>
      <c r="M430" s="439"/>
      <c r="N430" s="439"/>
      <c r="O430" s="439"/>
      <c r="P430" s="439"/>
      <c r="Q430" s="439"/>
      <c r="R430" s="439"/>
      <c r="S430" s="439"/>
      <c r="T430" s="439"/>
      <c r="U430" s="439"/>
      <c r="V430" s="439"/>
      <c r="W430" s="439"/>
      <c r="X430" s="439"/>
      <c r="Y430" s="439"/>
      <c r="Z430" s="439"/>
      <c r="AA430" s="439"/>
      <c r="AB430" s="439"/>
      <c r="AC430" s="439"/>
      <c r="AD430" s="544"/>
      <c r="AE430" s="439"/>
      <c r="AF430" s="545"/>
      <c r="AG430" s="439"/>
      <c r="AH430" s="439"/>
      <c r="AI430" s="439"/>
      <c r="AJ430" s="546"/>
      <c r="AK430" s="547"/>
      <c r="AL430" s="548"/>
      <c r="AM430" s="546"/>
      <c r="AN430" s="547"/>
      <c r="AO430" s="546"/>
      <c r="AP430" s="429"/>
      <c r="AQ430" s="548"/>
      <c r="AR430" s="546"/>
      <c r="AS430" s="547"/>
      <c r="AT430" s="549"/>
      <c r="AU430" s="547"/>
      <c r="AV430" s="548"/>
      <c r="AW430" s="546"/>
      <c r="AX430" s="547"/>
      <c r="AY430" s="439"/>
      <c r="AZ430" s="439"/>
      <c r="BA430" s="439"/>
      <c r="BB430" s="439"/>
      <c r="BC430" s="439"/>
    </row>
    <row r="431" spans="1:55" ht="16.5">
      <c r="A431" s="141"/>
      <c r="B431" s="542"/>
      <c r="C431" s="439"/>
      <c r="D431" s="543"/>
      <c r="E431" s="439"/>
      <c r="F431" s="439"/>
      <c r="G431" s="439"/>
      <c r="H431" s="439"/>
      <c r="I431" s="439"/>
      <c r="J431" s="439"/>
      <c r="K431" s="439"/>
      <c r="L431" s="439"/>
      <c r="M431" s="439"/>
      <c r="N431" s="439"/>
      <c r="O431" s="439"/>
      <c r="P431" s="439"/>
      <c r="Q431" s="439"/>
      <c r="R431" s="439"/>
      <c r="S431" s="439"/>
      <c r="T431" s="439"/>
      <c r="U431" s="439"/>
      <c r="V431" s="439"/>
      <c r="W431" s="439"/>
      <c r="X431" s="439"/>
      <c r="Y431" s="439"/>
      <c r="Z431" s="439"/>
      <c r="AA431" s="439"/>
      <c r="AB431" s="439"/>
      <c r="AC431" s="439"/>
      <c r="AD431" s="544"/>
      <c r="AE431" s="439"/>
      <c r="AF431" s="545"/>
      <c r="AG431" s="439"/>
      <c r="AH431" s="439"/>
      <c r="AI431" s="439"/>
      <c r="AJ431" s="546"/>
      <c r="AK431" s="547"/>
      <c r="AL431" s="548"/>
      <c r="AM431" s="546"/>
      <c r="AN431" s="547"/>
      <c r="AO431" s="546"/>
      <c r="AP431" s="429"/>
      <c r="AQ431" s="548"/>
      <c r="AR431" s="546"/>
      <c r="AS431" s="547"/>
      <c r="AT431" s="549"/>
      <c r="AU431" s="547"/>
      <c r="AV431" s="548"/>
      <c r="AW431" s="546"/>
      <c r="AX431" s="547"/>
      <c r="AY431" s="439"/>
      <c r="AZ431" s="439"/>
      <c r="BA431" s="439"/>
      <c r="BB431" s="439"/>
      <c r="BC431" s="439"/>
    </row>
    <row r="432" spans="1:55" ht="16.5">
      <c r="A432" s="141"/>
      <c r="B432" s="542"/>
      <c r="C432" s="439"/>
      <c r="D432" s="543"/>
      <c r="E432" s="439"/>
      <c r="F432" s="439"/>
      <c r="G432" s="439"/>
      <c r="H432" s="439"/>
      <c r="I432" s="439"/>
      <c r="J432" s="439"/>
      <c r="K432" s="439"/>
      <c r="L432" s="439"/>
      <c r="M432" s="439"/>
      <c r="N432" s="439"/>
      <c r="O432" s="439"/>
      <c r="P432" s="439"/>
      <c r="Q432" s="439"/>
      <c r="R432" s="439"/>
      <c r="S432" s="439"/>
      <c r="T432" s="439"/>
      <c r="U432" s="439"/>
      <c r="V432" s="439"/>
      <c r="W432" s="439"/>
      <c r="X432" s="439"/>
      <c r="Y432" s="439"/>
      <c r="Z432" s="439"/>
      <c r="AA432" s="439"/>
      <c r="AB432" s="439"/>
      <c r="AC432" s="439"/>
      <c r="AD432" s="544"/>
      <c r="AE432" s="439"/>
      <c r="AF432" s="545"/>
      <c r="AG432" s="439"/>
      <c r="AH432" s="439"/>
      <c r="AI432" s="439"/>
      <c r="AJ432" s="546"/>
      <c r="AK432" s="547"/>
      <c r="AL432" s="548"/>
      <c r="AM432" s="546"/>
      <c r="AN432" s="547"/>
      <c r="AO432" s="546"/>
      <c r="AP432" s="429"/>
      <c r="AQ432" s="548"/>
      <c r="AR432" s="546"/>
      <c r="AS432" s="547"/>
      <c r="AT432" s="549"/>
      <c r="AU432" s="547"/>
      <c r="AV432" s="548"/>
      <c r="AW432" s="546"/>
      <c r="AX432" s="547"/>
      <c r="AY432" s="439"/>
      <c r="AZ432" s="439"/>
      <c r="BA432" s="439"/>
      <c r="BB432" s="439"/>
      <c r="BC432" s="439"/>
    </row>
    <row r="433" spans="1:55" ht="16.5">
      <c r="A433" s="141"/>
      <c r="B433" s="542"/>
      <c r="C433" s="439"/>
      <c r="D433" s="543"/>
      <c r="E433" s="439"/>
      <c r="F433" s="439"/>
      <c r="G433" s="439"/>
      <c r="H433" s="439"/>
      <c r="I433" s="439"/>
      <c r="J433" s="439"/>
      <c r="K433" s="439"/>
      <c r="L433" s="439"/>
      <c r="M433" s="439"/>
      <c r="N433" s="439"/>
      <c r="O433" s="439"/>
      <c r="P433" s="439"/>
      <c r="Q433" s="439"/>
      <c r="R433" s="439"/>
      <c r="S433" s="439"/>
      <c r="T433" s="439"/>
      <c r="U433" s="439"/>
      <c r="V433" s="439"/>
      <c r="W433" s="439"/>
      <c r="X433" s="439"/>
      <c r="Y433" s="439"/>
      <c r="Z433" s="439"/>
      <c r="AA433" s="439"/>
      <c r="AB433" s="439"/>
      <c r="AC433" s="439"/>
      <c r="AD433" s="544"/>
      <c r="AE433" s="439"/>
      <c r="AF433" s="545"/>
      <c r="AG433" s="439"/>
      <c r="AH433" s="439"/>
      <c r="AI433" s="439"/>
      <c r="AJ433" s="546"/>
      <c r="AK433" s="547"/>
      <c r="AL433" s="548"/>
      <c r="AM433" s="546"/>
      <c r="AN433" s="547"/>
      <c r="AO433" s="546"/>
      <c r="AP433" s="429"/>
      <c r="AQ433" s="548"/>
      <c r="AR433" s="546"/>
      <c r="AS433" s="547"/>
      <c r="AT433" s="549"/>
      <c r="AU433" s="547"/>
      <c r="AV433" s="548"/>
      <c r="AW433" s="546"/>
      <c r="AX433" s="547"/>
      <c r="AY433" s="439"/>
      <c r="AZ433" s="439"/>
      <c r="BA433" s="439"/>
      <c r="BB433" s="439"/>
      <c r="BC433" s="439"/>
    </row>
    <row r="434" spans="1:55" ht="16.5">
      <c r="A434" s="141"/>
      <c r="B434" s="542"/>
      <c r="C434" s="439"/>
      <c r="D434" s="543"/>
      <c r="E434" s="439"/>
      <c r="F434" s="439"/>
      <c r="G434" s="439"/>
      <c r="H434" s="439"/>
      <c r="I434" s="439"/>
      <c r="J434" s="439"/>
      <c r="K434" s="439"/>
      <c r="L434" s="439"/>
      <c r="M434" s="439"/>
      <c r="N434" s="439"/>
      <c r="O434" s="439"/>
      <c r="P434" s="439"/>
      <c r="Q434" s="439"/>
      <c r="R434" s="439"/>
      <c r="S434" s="439"/>
      <c r="T434" s="439"/>
      <c r="U434" s="439"/>
      <c r="V434" s="439"/>
      <c r="W434" s="439"/>
      <c r="X434" s="439"/>
      <c r="Y434" s="439"/>
      <c r="Z434" s="439"/>
      <c r="AA434" s="439"/>
      <c r="AB434" s="439"/>
      <c r="AC434" s="439"/>
      <c r="AD434" s="544"/>
      <c r="AE434" s="439"/>
      <c r="AF434" s="545"/>
      <c r="AG434" s="439"/>
      <c r="AH434" s="439"/>
      <c r="AI434" s="439"/>
      <c r="AJ434" s="546"/>
      <c r="AK434" s="547"/>
      <c r="AL434" s="548"/>
      <c r="AM434" s="546"/>
      <c r="AN434" s="547"/>
      <c r="AO434" s="546"/>
      <c r="AP434" s="429"/>
      <c r="AQ434" s="548"/>
      <c r="AR434" s="546"/>
      <c r="AS434" s="547"/>
      <c r="AT434" s="549"/>
      <c r="AU434" s="547"/>
      <c r="AV434" s="548"/>
      <c r="AW434" s="546"/>
      <c r="AX434" s="547"/>
      <c r="AY434" s="439"/>
      <c r="AZ434" s="439"/>
      <c r="BA434" s="439"/>
      <c r="BB434" s="439"/>
      <c r="BC434" s="439"/>
    </row>
    <row r="435" spans="1:55" ht="16.5">
      <c r="A435" s="141"/>
      <c r="B435" s="542"/>
      <c r="C435" s="439"/>
      <c r="D435" s="543"/>
      <c r="E435" s="439"/>
      <c r="F435" s="439"/>
      <c r="G435" s="439"/>
      <c r="H435" s="439"/>
      <c r="I435" s="439"/>
      <c r="J435" s="439"/>
      <c r="K435" s="439"/>
      <c r="L435" s="439"/>
      <c r="M435" s="439"/>
      <c r="N435" s="439"/>
      <c r="O435" s="439"/>
      <c r="P435" s="439"/>
      <c r="Q435" s="439"/>
      <c r="R435" s="439"/>
      <c r="S435" s="439"/>
      <c r="T435" s="439"/>
      <c r="U435" s="439"/>
      <c r="V435" s="439"/>
      <c r="W435" s="439"/>
      <c r="X435" s="439"/>
      <c r="Y435" s="439"/>
      <c r="Z435" s="439"/>
      <c r="AA435" s="439"/>
      <c r="AB435" s="439"/>
      <c r="AC435" s="439"/>
      <c r="AD435" s="544"/>
      <c r="AE435" s="439"/>
      <c r="AF435" s="545"/>
      <c r="AG435" s="439"/>
      <c r="AH435" s="439"/>
      <c r="AI435" s="439"/>
      <c r="AJ435" s="546"/>
      <c r="AK435" s="547"/>
      <c r="AL435" s="548"/>
      <c r="AM435" s="546"/>
      <c r="AN435" s="547"/>
      <c r="AO435" s="546"/>
      <c r="AP435" s="429"/>
      <c r="AQ435" s="548"/>
      <c r="AR435" s="546"/>
      <c r="AS435" s="547"/>
      <c r="AT435" s="549"/>
      <c r="AU435" s="547"/>
      <c r="AV435" s="548"/>
      <c r="AW435" s="546"/>
      <c r="AX435" s="547"/>
      <c r="AY435" s="439"/>
      <c r="AZ435" s="439"/>
      <c r="BA435" s="439"/>
      <c r="BB435" s="439"/>
      <c r="BC435" s="439"/>
    </row>
    <row r="436" spans="1:55" ht="16.5">
      <c r="A436" s="141"/>
      <c r="B436" s="542"/>
      <c r="C436" s="439"/>
      <c r="D436" s="543"/>
      <c r="E436" s="439"/>
      <c r="F436" s="439"/>
      <c r="G436" s="439"/>
      <c r="H436" s="439"/>
      <c r="I436" s="439"/>
      <c r="J436" s="439"/>
      <c r="K436" s="439"/>
      <c r="L436" s="439"/>
      <c r="M436" s="439"/>
      <c r="N436" s="439"/>
      <c r="O436" s="439"/>
      <c r="P436" s="439"/>
      <c r="Q436" s="439"/>
      <c r="R436" s="439"/>
      <c r="S436" s="439"/>
      <c r="T436" s="439"/>
      <c r="U436" s="439"/>
      <c r="V436" s="439"/>
      <c r="W436" s="439"/>
      <c r="X436" s="439"/>
      <c r="Y436" s="439"/>
      <c r="Z436" s="439"/>
      <c r="AA436" s="439"/>
      <c r="AB436" s="439"/>
      <c r="AC436" s="439"/>
      <c r="AD436" s="544"/>
      <c r="AE436" s="439"/>
      <c r="AF436" s="545"/>
      <c r="AG436" s="439"/>
      <c r="AH436" s="439"/>
      <c r="AI436" s="439"/>
      <c r="AJ436" s="546"/>
      <c r="AK436" s="547"/>
      <c r="AL436" s="548"/>
      <c r="AM436" s="546"/>
      <c r="AN436" s="547"/>
      <c r="AO436" s="546"/>
      <c r="AP436" s="429"/>
      <c r="AQ436" s="548"/>
      <c r="AR436" s="546"/>
      <c r="AS436" s="547"/>
      <c r="AT436" s="549"/>
      <c r="AU436" s="547"/>
      <c r="AV436" s="548"/>
      <c r="AW436" s="546"/>
      <c r="AX436" s="547"/>
      <c r="AY436" s="439"/>
      <c r="AZ436" s="439"/>
      <c r="BA436" s="439"/>
      <c r="BB436" s="439"/>
      <c r="BC436" s="439"/>
    </row>
    <row r="437" spans="1:55" ht="16.5">
      <c r="A437" s="141"/>
      <c r="B437" s="542"/>
      <c r="C437" s="439"/>
      <c r="D437" s="543"/>
      <c r="E437" s="439"/>
      <c r="F437" s="439"/>
      <c r="G437" s="439"/>
      <c r="H437" s="439"/>
      <c r="I437" s="439"/>
      <c r="J437" s="439"/>
      <c r="K437" s="439"/>
      <c r="L437" s="439"/>
      <c r="M437" s="439"/>
      <c r="N437" s="439"/>
      <c r="O437" s="439"/>
      <c r="P437" s="439"/>
      <c r="Q437" s="439"/>
      <c r="R437" s="439"/>
      <c r="S437" s="439"/>
      <c r="T437" s="439"/>
      <c r="U437" s="439"/>
      <c r="V437" s="439"/>
      <c r="W437" s="439"/>
      <c r="X437" s="439"/>
      <c r="Y437" s="439"/>
      <c r="Z437" s="439"/>
      <c r="AA437" s="439"/>
      <c r="AB437" s="439"/>
      <c r="AC437" s="439"/>
      <c r="AD437" s="544"/>
      <c r="AE437" s="439"/>
      <c r="AF437" s="545"/>
      <c r="AG437" s="439"/>
      <c r="AH437" s="439"/>
      <c r="AI437" s="439"/>
      <c r="AJ437" s="546"/>
      <c r="AK437" s="547"/>
      <c r="AL437" s="548"/>
      <c r="AM437" s="546"/>
      <c r="AN437" s="547"/>
      <c r="AO437" s="546"/>
      <c r="AP437" s="429"/>
      <c r="AQ437" s="548"/>
      <c r="AR437" s="546"/>
      <c r="AS437" s="547"/>
      <c r="AT437" s="549"/>
      <c r="AU437" s="547"/>
      <c r="AV437" s="548"/>
      <c r="AW437" s="546"/>
      <c r="AX437" s="547"/>
      <c r="AY437" s="439"/>
      <c r="AZ437" s="439"/>
      <c r="BA437" s="439"/>
      <c r="BB437" s="439"/>
      <c r="BC437" s="439"/>
    </row>
    <row r="438" spans="1:55" ht="16.5">
      <c r="A438" s="141"/>
      <c r="B438" s="542"/>
      <c r="C438" s="439"/>
      <c r="D438" s="543"/>
      <c r="E438" s="439"/>
      <c r="F438" s="439"/>
      <c r="G438" s="439"/>
      <c r="H438" s="439"/>
      <c r="I438" s="439"/>
      <c r="J438" s="439"/>
      <c r="K438" s="439"/>
      <c r="L438" s="439"/>
      <c r="M438" s="439"/>
      <c r="N438" s="439"/>
      <c r="O438" s="439"/>
      <c r="P438" s="439"/>
      <c r="Q438" s="439"/>
      <c r="R438" s="439"/>
      <c r="S438" s="439"/>
      <c r="T438" s="439"/>
      <c r="U438" s="439"/>
      <c r="V438" s="439"/>
      <c r="W438" s="439"/>
      <c r="X438" s="439"/>
      <c r="Y438" s="439"/>
      <c r="Z438" s="439"/>
      <c r="AA438" s="439"/>
      <c r="AB438" s="439"/>
      <c r="AC438" s="439"/>
      <c r="AD438" s="544"/>
      <c r="AE438" s="439"/>
      <c r="AF438" s="545"/>
      <c r="AG438" s="439"/>
      <c r="AH438" s="439"/>
      <c r="AI438" s="439"/>
      <c r="AJ438" s="546"/>
      <c r="AK438" s="547"/>
      <c r="AL438" s="548"/>
      <c r="AM438" s="546"/>
      <c r="AN438" s="547"/>
      <c r="AO438" s="546"/>
      <c r="AP438" s="429"/>
      <c r="AQ438" s="548"/>
      <c r="AR438" s="546"/>
      <c r="AS438" s="547"/>
      <c r="AT438" s="549"/>
      <c r="AU438" s="547"/>
      <c r="AV438" s="548"/>
      <c r="AW438" s="546"/>
      <c r="AX438" s="547"/>
      <c r="AY438" s="439"/>
      <c r="AZ438" s="439"/>
      <c r="BA438" s="439"/>
      <c r="BB438" s="439"/>
      <c r="BC438" s="439"/>
    </row>
    <row r="439" spans="1:55" ht="16.5">
      <c r="A439" s="141"/>
      <c r="B439" s="542"/>
      <c r="C439" s="439"/>
      <c r="D439" s="543"/>
      <c r="E439" s="439"/>
      <c r="F439" s="439"/>
      <c r="G439" s="439"/>
      <c r="H439" s="439"/>
      <c r="I439" s="439"/>
      <c r="J439" s="439"/>
      <c r="K439" s="439"/>
      <c r="L439" s="439"/>
      <c r="M439" s="439"/>
      <c r="N439" s="439"/>
      <c r="O439" s="439"/>
      <c r="P439" s="439"/>
      <c r="Q439" s="439"/>
      <c r="R439" s="439"/>
      <c r="S439" s="439"/>
      <c r="T439" s="439"/>
      <c r="U439" s="439"/>
      <c r="V439" s="439"/>
      <c r="W439" s="439"/>
      <c r="X439" s="439"/>
      <c r="Y439" s="439"/>
      <c r="Z439" s="439"/>
      <c r="AA439" s="439"/>
      <c r="AB439" s="439"/>
      <c r="AC439" s="439"/>
      <c r="AD439" s="544"/>
      <c r="AE439" s="439"/>
      <c r="AF439" s="545"/>
      <c r="AG439" s="439"/>
      <c r="AH439" s="439"/>
      <c r="AI439" s="439"/>
      <c r="AJ439" s="546"/>
      <c r="AK439" s="547"/>
      <c r="AL439" s="548"/>
      <c r="AM439" s="546"/>
      <c r="AN439" s="547"/>
      <c r="AO439" s="546"/>
      <c r="AP439" s="429"/>
      <c r="AQ439" s="548"/>
      <c r="AR439" s="546"/>
      <c r="AS439" s="547"/>
      <c r="AT439" s="549"/>
      <c r="AU439" s="547"/>
      <c r="AV439" s="548"/>
      <c r="AW439" s="546"/>
      <c r="AX439" s="547"/>
      <c r="AY439" s="439"/>
      <c r="AZ439" s="439"/>
      <c r="BA439" s="439"/>
      <c r="BB439" s="439"/>
      <c r="BC439" s="439"/>
    </row>
    <row r="440" spans="1:55" ht="16.5">
      <c r="A440" s="141"/>
      <c r="B440" s="542"/>
      <c r="C440" s="439"/>
      <c r="D440" s="543"/>
      <c r="E440" s="439"/>
      <c r="F440" s="439"/>
      <c r="G440" s="439"/>
      <c r="H440" s="439"/>
      <c r="I440" s="439"/>
      <c r="J440" s="439"/>
      <c r="K440" s="439"/>
      <c r="L440" s="439"/>
      <c r="M440" s="439"/>
      <c r="N440" s="439"/>
      <c r="O440" s="439"/>
      <c r="P440" s="439"/>
      <c r="Q440" s="439"/>
      <c r="R440" s="439"/>
      <c r="S440" s="439"/>
      <c r="T440" s="439"/>
      <c r="U440" s="439"/>
      <c r="V440" s="439"/>
      <c r="W440" s="439"/>
      <c r="X440" s="439"/>
      <c r="Y440" s="439"/>
      <c r="Z440" s="439"/>
      <c r="AA440" s="439"/>
      <c r="AB440" s="439"/>
      <c r="AC440" s="439"/>
      <c r="AD440" s="544"/>
      <c r="AE440" s="439"/>
      <c r="AF440" s="545"/>
      <c r="AG440" s="439"/>
      <c r="AH440" s="439"/>
      <c r="AI440" s="439"/>
      <c r="AJ440" s="546"/>
      <c r="AK440" s="547"/>
      <c r="AL440" s="548"/>
      <c r="AM440" s="546"/>
      <c r="AN440" s="547"/>
      <c r="AO440" s="546"/>
      <c r="AP440" s="429"/>
      <c r="AQ440" s="548"/>
      <c r="AR440" s="546"/>
      <c r="AS440" s="547"/>
      <c r="AT440" s="549"/>
      <c r="AU440" s="547"/>
      <c r="AV440" s="548"/>
      <c r="AW440" s="546"/>
      <c r="AX440" s="547"/>
      <c r="AY440" s="439"/>
      <c r="AZ440" s="439"/>
      <c r="BA440" s="439"/>
      <c r="BB440" s="439"/>
      <c r="BC440" s="439"/>
    </row>
    <row r="441" spans="1:55" ht="16.5">
      <c r="A441" s="141"/>
      <c r="B441" s="542"/>
      <c r="C441" s="439"/>
      <c r="D441" s="543"/>
      <c r="E441" s="439"/>
      <c r="F441" s="439"/>
      <c r="G441" s="439"/>
      <c r="H441" s="439"/>
      <c r="I441" s="439"/>
      <c r="J441" s="439"/>
      <c r="K441" s="439"/>
      <c r="L441" s="439"/>
      <c r="M441" s="439"/>
      <c r="N441" s="439"/>
      <c r="O441" s="439"/>
      <c r="P441" s="439"/>
      <c r="Q441" s="439"/>
      <c r="R441" s="439"/>
      <c r="S441" s="439"/>
      <c r="T441" s="439"/>
      <c r="U441" s="439"/>
      <c r="V441" s="439"/>
      <c r="W441" s="439"/>
      <c r="X441" s="439"/>
      <c r="Y441" s="439"/>
      <c r="Z441" s="439"/>
      <c r="AA441" s="439"/>
      <c r="AB441" s="439"/>
      <c r="AC441" s="439"/>
      <c r="AD441" s="544"/>
      <c r="AE441" s="439"/>
      <c r="AF441" s="545"/>
      <c r="AG441" s="439"/>
      <c r="AH441" s="439"/>
      <c r="AI441" s="439"/>
      <c r="AJ441" s="546"/>
      <c r="AK441" s="547"/>
      <c r="AL441" s="548"/>
      <c r="AM441" s="546"/>
      <c r="AN441" s="547"/>
      <c r="AO441" s="546"/>
      <c r="AP441" s="429"/>
      <c r="AQ441" s="548"/>
      <c r="AR441" s="546"/>
      <c r="AS441" s="547"/>
      <c r="AT441" s="549"/>
      <c r="AU441" s="547"/>
      <c r="AV441" s="548"/>
      <c r="AW441" s="546"/>
      <c r="AX441" s="547"/>
      <c r="AY441" s="439"/>
      <c r="AZ441" s="439"/>
      <c r="BA441" s="439"/>
      <c r="BB441" s="439"/>
      <c r="BC441" s="439"/>
    </row>
    <row r="442" spans="1:55" ht="16.5">
      <c r="A442" s="141"/>
      <c r="B442" s="542"/>
      <c r="C442" s="439"/>
      <c r="D442" s="543"/>
      <c r="E442" s="439"/>
      <c r="F442" s="439"/>
      <c r="G442" s="439"/>
      <c r="H442" s="439"/>
      <c r="I442" s="439"/>
      <c r="J442" s="439"/>
      <c r="K442" s="439"/>
      <c r="L442" s="439"/>
      <c r="M442" s="439"/>
      <c r="N442" s="439"/>
      <c r="O442" s="439"/>
      <c r="P442" s="439"/>
      <c r="Q442" s="439"/>
      <c r="R442" s="439"/>
      <c r="S442" s="439"/>
      <c r="T442" s="439"/>
      <c r="U442" s="439"/>
      <c r="V442" s="439"/>
      <c r="W442" s="439"/>
      <c r="X442" s="439"/>
      <c r="Y442" s="439"/>
      <c r="Z442" s="439"/>
      <c r="AA442" s="439"/>
      <c r="AB442" s="439"/>
      <c r="AC442" s="439"/>
      <c r="AD442" s="544"/>
      <c r="AE442" s="439"/>
      <c r="AF442" s="545"/>
      <c r="AG442" s="439"/>
      <c r="AH442" s="439"/>
      <c r="AI442" s="439"/>
      <c r="AJ442" s="546"/>
      <c r="AK442" s="547"/>
      <c r="AL442" s="548"/>
      <c r="AM442" s="546"/>
      <c r="AN442" s="547"/>
      <c r="AO442" s="546"/>
      <c r="AP442" s="429"/>
      <c r="AQ442" s="548"/>
      <c r="AR442" s="546"/>
      <c r="AS442" s="547"/>
      <c r="AT442" s="549"/>
      <c r="AU442" s="547"/>
      <c r="AV442" s="548"/>
      <c r="AW442" s="546"/>
      <c r="AX442" s="547"/>
      <c r="AY442" s="439"/>
      <c r="AZ442" s="439"/>
      <c r="BA442" s="439"/>
      <c r="BB442" s="439"/>
      <c r="BC442" s="439"/>
    </row>
    <row r="443" spans="1:55" ht="16.5">
      <c r="A443" s="141"/>
      <c r="B443" s="542"/>
      <c r="C443" s="439"/>
      <c r="D443" s="543"/>
      <c r="E443" s="439"/>
      <c r="F443" s="439"/>
      <c r="G443" s="439"/>
      <c r="H443" s="439"/>
      <c r="I443" s="439"/>
      <c r="J443" s="439"/>
      <c r="K443" s="439"/>
      <c r="L443" s="439"/>
      <c r="M443" s="439"/>
      <c r="N443" s="439"/>
      <c r="O443" s="439"/>
      <c r="P443" s="439"/>
      <c r="Q443" s="439"/>
      <c r="R443" s="439"/>
      <c r="S443" s="439"/>
      <c r="T443" s="439"/>
      <c r="U443" s="439"/>
      <c r="V443" s="439"/>
      <c r="W443" s="439"/>
      <c r="X443" s="439"/>
      <c r="Y443" s="439"/>
      <c r="Z443" s="439"/>
      <c r="AA443" s="439"/>
      <c r="AB443" s="439"/>
      <c r="AC443" s="439"/>
      <c r="AD443" s="544"/>
      <c r="AE443" s="439"/>
      <c r="AF443" s="545"/>
      <c r="AG443" s="439"/>
      <c r="AH443" s="439"/>
      <c r="AI443" s="439"/>
      <c r="AJ443" s="546"/>
      <c r="AK443" s="547"/>
      <c r="AL443" s="548"/>
      <c r="AM443" s="546"/>
      <c r="AN443" s="547"/>
      <c r="AO443" s="546"/>
      <c r="AP443" s="429"/>
      <c r="AQ443" s="548"/>
      <c r="AR443" s="546"/>
      <c r="AS443" s="547"/>
      <c r="AT443" s="549"/>
      <c r="AU443" s="547"/>
      <c r="AV443" s="548"/>
      <c r="AW443" s="546"/>
      <c r="AX443" s="547"/>
      <c r="AY443" s="439"/>
      <c r="AZ443" s="439"/>
      <c r="BA443" s="439"/>
      <c r="BB443" s="439"/>
      <c r="BC443" s="439"/>
    </row>
    <row r="444" spans="1:55" ht="16.5">
      <c r="A444" s="141"/>
      <c r="B444" s="542"/>
      <c r="C444" s="439"/>
      <c r="D444" s="543"/>
      <c r="E444" s="439"/>
      <c r="F444" s="439"/>
      <c r="G444" s="439"/>
      <c r="H444" s="439"/>
      <c r="I444" s="439"/>
      <c r="J444" s="439"/>
      <c r="K444" s="439"/>
      <c r="L444" s="439"/>
      <c r="M444" s="439"/>
      <c r="N444" s="439"/>
      <c r="O444" s="439"/>
      <c r="P444" s="439"/>
      <c r="Q444" s="439"/>
      <c r="R444" s="439"/>
      <c r="S444" s="439"/>
      <c r="T444" s="439"/>
      <c r="U444" s="439"/>
      <c r="V444" s="439"/>
      <c r="W444" s="439"/>
      <c r="X444" s="439"/>
      <c r="Y444" s="439"/>
      <c r="Z444" s="439"/>
      <c r="AA444" s="439"/>
      <c r="AB444" s="439"/>
      <c r="AC444" s="439"/>
      <c r="AD444" s="544"/>
      <c r="AE444" s="439"/>
      <c r="AF444" s="545"/>
      <c r="AG444" s="439"/>
      <c r="AH444" s="439"/>
      <c r="AI444" s="439"/>
      <c r="AJ444" s="546"/>
      <c r="AK444" s="547"/>
      <c r="AL444" s="548"/>
      <c r="AM444" s="546"/>
      <c r="AN444" s="547"/>
      <c r="AO444" s="546"/>
      <c r="AP444" s="429"/>
      <c r="AQ444" s="548"/>
      <c r="AR444" s="546"/>
      <c r="AS444" s="547"/>
      <c r="AT444" s="549"/>
      <c r="AU444" s="547"/>
      <c r="AV444" s="548"/>
      <c r="AW444" s="546"/>
      <c r="AX444" s="547"/>
      <c r="AY444" s="439"/>
      <c r="AZ444" s="439"/>
      <c r="BA444" s="439"/>
      <c r="BB444" s="439"/>
      <c r="BC444" s="439"/>
    </row>
    <row r="445" spans="1:55" ht="16.5">
      <c r="A445" s="141"/>
      <c r="B445" s="542"/>
      <c r="C445" s="439"/>
      <c r="D445" s="543"/>
      <c r="E445" s="439"/>
      <c r="F445" s="439"/>
      <c r="G445" s="439"/>
      <c r="H445" s="439"/>
      <c r="I445" s="439"/>
      <c r="J445" s="439"/>
      <c r="K445" s="439"/>
      <c r="L445" s="439"/>
      <c r="M445" s="439"/>
      <c r="N445" s="439"/>
      <c r="O445" s="439"/>
      <c r="P445" s="439"/>
      <c r="Q445" s="439"/>
      <c r="R445" s="439"/>
      <c r="S445" s="439"/>
      <c r="T445" s="439"/>
      <c r="U445" s="439"/>
      <c r="V445" s="439"/>
      <c r="W445" s="439"/>
      <c r="X445" s="439"/>
      <c r="Y445" s="439"/>
      <c r="Z445" s="439"/>
      <c r="AA445" s="439"/>
      <c r="AB445" s="439"/>
      <c r="AC445" s="439"/>
      <c r="AD445" s="544"/>
      <c r="AE445" s="439"/>
      <c r="AF445" s="545"/>
      <c r="AG445" s="439"/>
      <c r="AH445" s="439"/>
      <c r="AI445" s="439"/>
      <c r="AJ445" s="546"/>
      <c r="AK445" s="547"/>
      <c r="AL445" s="548"/>
      <c r="AM445" s="546"/>
      <c r="AN445" s="547"/>
      <c r="AO445" s="546"/>
      <c r="AP445" s="429"/>
      <c r="AQ445" s="548"/>
      <c r="AR445" s="546"/>
      <c r="AS445" s="547"/>
      <c r="AT445" s="549"/>
      <c r="AU445" s="547"/>
      <c r="AV445" s="548"/>
      <c r="AW445" s="546"/>
      <c r="AX445" s="547"/>
      <c r="AY445" s="439"/>
      <c r="AZ445" s="439"/>
      <c r="BA445" s="439"/>
      <c r="BB445" s="439"/>
      <c r="BC445" s="439"/>
    </row>
    <row r="446" spans="1:55" ht="16.5">
      <c r="A446" s="141"/>
      <c r="B446" s="542"/>
      <c r="C446" s="439"/>
      <c r="D446" s="543"/>
      <c r="E446" s="439"/>
      <c r="F446" s="439"/>
      <c r="G446" s="439"/>
      <c r="H446" s="439"/>
      <c r="I446" s="439"/>
      <c r="J446" s="439"/>
      <c r="K446" s="439"/>
      <c r="L446" s="439"/>
      <c r="M446" s="439"/>
      <c r="N446" s="439"/>
      <c r="O446" s="439"/>
      <c r="P446" s="439"/>
      <c r="Q446" s="439"/>
      <c r="R446" s="439"/>
      <c r="S446" s="439"/>
      <c r="T446" s="439"/>
      <c r="U446" s="439"/>
      <c r="V446" s="439"/>
      <c r="W446" s="439"/>
      <c r="X446" s="439"/>
      <c r="Y446" s="439"/>
      <c r="Z446" s="439"/>
      <c r="AA446" s="439"/>
      <c r="AB446" s="439"/>
      <c r="AC446" s="439"/>
      <c r="AD446" s="544"/>
      <c r="AE446" s="439"/>
      <c r="AF446" s="545"/>
      <c r="AG446" s="439"/>
      <c r="AH446" s="439"/>
      <c r="AI446" s="439"/>
      <c r="AJ446" s="546"/>
      <c r="AK446" s="547"/>
      <c r="AL446" s="548"/>
      <c r="AM446" s="546"/>
      <c r="AN446" s="547"/>
      <c r="AO446" s="546"/>
      <c r="AP446" s="429"/>
      <c r="AQ446" s="548"/>
      <c r="AR446" s="546"/>
      <c r="AS446" s="547"/>
      <c r="AT446" s="549"/>
      <c r="AU446" s="547"/>
      <c r="AV446" s="548"/>
      <c r="AW446" s="546"/>
      <c r="AX446" s="547"/>
      <c r="AY446" s="439"/>
      <c r="AZ446" s="439"/>
      <c r="BA446" s="439"/>
      <c r="BB446" s="439"/>
      <c r="BC446" s="439"/>
    </row>
    <row r="447" spans="1:55" ht="16.5">
      <c r="A447" s="141"/>
      <c r="B447" s="542"/>
      <c r="C447" s="439"/>
      <c r="D447" s="543"/>
      <c r="E447" s="439"/>
      <c r="F447" s="439"/>
      <c r="G447" s="439"/>
      <c r="H447" s="439"/>
      <c r="I447" s="439"/>
      <c r="J447" s="439"/>
      <c r="K447" s="439"/>
      <c r="L447" s="439"/>
      <c r="M447" s="439"/>
      <c r="N447" s="439"/>
      <c r="O447" s="439"/>
      <c r="P447" s="439"/>
      <c r="Q447" s="439"/>
      <c r="R447" s="439"/>
      <c r="S447" s="439"/>
      <c r="T447" s="439"/>
      <c r="U447" s="439"/>
      <c r="V447" s="439"/>
      <c r="W447" s="439"/>
      <c r="X447" s="439"/>
      <c r="Y447" s="439"/>
      <c r="Z447" s="439"/>
      <c r="AA447" s="439"/>
      <c r="AB447" s="439"/>
      <c r="AC447" s="439"/>
      <c r="AD447" s="544"/>
      <c r="AE447" s="439"/>
      <c r="AF447" s="545"/>
      <c r="AG447" s="439"/>
      <c r="AH447" s="439"/>
      <c r="AI447" s="439"/>
      <c r="AJ447" s="546"/>
      <c r="AK447" s="547"/>
      <c r="AL447" s="548"/>
      <c r="AM447" s="546"/>
      <c r="AN447" s="547"/>
      <c r="AO447" s="546"/>
      <c r="AP447" s="429"/>
      <c r="AQ447" s="548"/>
      <c r="AR447" s="546"/>
      <c r="AS447" s="547"/>
      <c r="AT447" s="549"/>
      <c r="AU447" s="547"/>
      <c r="AV447" s="548"/>
      <c r="AW447" s="546"/>
      <c r="AX447" s="547"/>
      <c r="AY447" s="439"/>
      <c r="AZ447" s="439"/>
      <c r="BA447" s="439"/>
      <c r="BB447" s="439"/>
      <c r="BC447" s="439"/>
    </row>
    <row r="448" spans="1:55" ht="16.5">
      <c r="A448" s="141"/>
      <c r="B448" s="542"/>
      <c r="C448" s="439"/>
      <c r="D448" s="543"/>
      <c r="E448" s="439"/>
      <c r="F448" s="439"/>
      <c r="G448" s="439"/>
      <c r="H448" s="439"/>
      <c r="I448" s="439"/>
      <c r="J448" s="439"/>
      <c r="K448" s="439"/>
      <c r="L448" s="439"/>
      <c r="M448" s="439"/>
      <c r="N448" s="439"/>
      <c r="O448" s="439"/>
      <c r="P448" s="439"/>
      <c r="Q448" s="439"/>
      <c r="R448" s="439"/>
      <c r="S448" s="439"/>
      <c r="T448" s="439"/>
      <c r="U448" s="439"/>
      <c r="V448" s="439"/>
      <c r="W448" s="439"/>
      <c r="X448" s="439"/>
      <c r="Y448" s="439"/>
      <c r="Z448" s="439"/>
      <c r="AA448" s="439"/>
      <c r="AB448" s="439"/>
      <c r="AC448" s="439"/>
      <c r="AD448" s="544"/>
      <c r="AE448" s="439"/>
      <c r="AF448" s="545"/>
      <c r="AG448" s="439"/>
      <c r="AH448" s="439"/>
      <c r="AI448" s="439"/>
      <c r="AJ448" s="546"/>
      <c r="AK448" s="547"/>
      <c r="AL448" s="548"/>
      <c r="AM448" s="546"/>
      <c r="AN448" s="547"/>
      <c r="AO448" s="546"/>
      <c r="AP448" s="429"/>
      <c r="AQ448" s="548"/>
      <c r="AR448" s="546"/>
      <c r="AS448" s="547"/>
      <c r="AT448" s="549"/>
      <c r="AU448" s="547"/>
      <c r="AV448" s="548"/>
      <c r="AW448" s="546"/>
      <c r="AX448" s="547"/>
      <c r="AY448" s="439"/>
      <c r="AZ448" s="439"/>
      <c r="BA448" s="439"/>
      <c r="BB448" s="439"/>
      <c r="BC448" s="439"/>
    </row>
    <row r="449" spans="1:55" ht="16.5">
      <c r="A449" s="141"/>
      <c r="B449" s="542"/>
      <c r="C449" s="439"/>
      <c r="D449" s="543"/>
      <c r="E449" s="439"/>
      <c r="F449" s="439"/>
      <c r="G449" s="439"/>
      <c r="H449" s="439"/>
      <c r="I449" s="439"/>
      <c r="J449" s="439"/>
      <c r="K449" s="439"/>
      <c r="L449" s="439"/>
      <c r="M449" s="439"/>
      <c r="N449" s="439"/>
      <c r="O449" s="439"/>
      <c r="P449" s="439"/>
      <c r="Q449" s="439"/>
      <c r="R449" s="439"/>
      <c r="S449" s="439"/>
      <c r="T449" s="439"/>
      <c r="U449" s="439"/>
      <c r="V449" s="439"/>
      <c r="W449" s="439"/>
      <c r="X449" s="439"/>
      <c r="Y449" s="439"/>
      <c r="Z449" s="439"/>
      <c r="AA449" s="439"/>
      <c r="AB449" s="439"/>
      <c r="AC449" s="439"/>
      <c r="AD449" s="544"/>
      <c r="AE449" s="439"/>
      <c r="AF449" s="545"/>
      <c r="AG449" s="439"/>
      <c r="AH449" s="439"/>
      <c r="AI449" s="439"/>
      <c r="AJ449" s="546"/>
      <c r="AK449" s="547"/>
      <c r="AL449" s="548"/>
      <c r="AM449" s="546"/>
      <c r="AN449" s="547"/>
      <c r="AO449" s="546"/>
      <c r="AP449" s="429"/>
      <c r="AQ449" s="548"/>
      <c r="AR449" s="546"/>
      <c r="AS449" s="547"/>
      <c r="AT449" s="549"/>
      <c r="AU449" s="547"/>
      <c r="AV449" s="548"/>
      <c r="AW449" s="546"/>
      <c r="AX449" s="547"/>
      <c r="AY449" s="439"/>
      <c r="AZ449" s="439"/>
      <c r="BA449" s="439"/>
      <c r="BB449" s="439"/>
      <c r="BC449" s="439"/>
    </row>
    <row r="450" spans="1:55" ht="16.5">
      <c r="A450" s="141"/>
      <c r="B450" s="542"/>
      <c r="C450" s="439"/>
      <c r="D450" s="543"/>
      <c r="E450" s="439"/>
      <c r="F450" s="439"/>
      <c r="G450" s="439"/>
      <c r="H450" s="439"/>
      <c r="I450" s="439"/>
      <c r="J450" s="439"/>
      <c r="K450" s="439"/>
      <c r="L450" s="439"/>
      <c r="M450" s="439"/>
      <c r="N450" s="439"/>
      <c r="O450" s="439"/>
      <c r="P450" s="439"/>
      <c r="Q450" s="439"/>
      <c r="R450" s="439"/>
      <c r="S450" s="439"/>
      <c r="T450" s="439"/>
      <c r="U450" s="439"/>
      <c r="V450" s="439"/>
      <c r="W450" s="439"/>
      <c r="X450" s="439"/>
      <c r="Y450" s="439"/>
      <c r="Z450" s="439"/>
      <c r="AA450" s="439"/>
      <c r="AB450" s="439"/>
      <c r="AC450" s="439"/>
      <c r="AD450" s="544"/>
      <c r="AE450" s="439"/>
      <c r="AF450" s="545"/>
      <c r="AG450" s="439"/>
      <c r="AH450" s="439"/>
      <c r="AI450" s="439"/>
      <c r="AJ450" s="546"/>
      <c r="AK450" s="547"/>
      <c r="AL450" s="548"/>
      <c r="AM450" s="546"/>
      <c r="AN450" s="547"/>
      <c r="AO450" s="546"/>
      <c r="AP450" s="429"/>
      <c r="AQ450" s="548"/>
      <c r="AR450" s="546"/>
      <c r="AS450" s="547"/>
      <c r="AT450" s="549"/>
      <c r="AU450" s="547"/>
      <c r="AV450" s="548"/>
      <c r="AW450" s="546"/>
      <c r="AX450" s="547"/>
      <c r="AY450" s="439"/>
      <c r="AZ450" s="439"/>
      <c r="BA450" s="439"/>
      <c r="BB450" s="439"/>
      <c r="BC450" s="439"/>
    </row>
    <row r="451" spans="1:55" ht="16.5">
      <c r="A451" s="141"/>
      <c r="B451" s="542"/>
      <c r="C451" s="439"/>
      <c r="D451" s="543"/>
      <c r="E451" s="439"/>
      <c r="F451" s="439"/>
      <c r="G451" s="439"/>
      <c r="H451" s="439"/>
      <c r="I451" s="439"/>
      <c r="J451" s="439"/>
      <c r="K451" s="439"/>
      <c r="L451" s="439"/>
      <c r="M451" s="439"/>
      <c r="N451" s="439"/>
      <c r="O451" s="439"/>
      <c r="P451" s="439"/>
      <c r="Q451" s="439"/>
      <c r="R451" s="439"/>
      <c r="S451" s="439"/>
      <c r="T451" s="439"/>
      <c r="U451" s="439"/>
      <c r="V451" s="439"/>
      <c r="W451" s="439"/>
      <c r="X451" s="439"/>
      <c r="Y451" s="439"/>
      <c r="Z451" s="439"/>
      <c r="AA451" s="439"/>
      <c r="AB451" s="439"/>
      <c r="AC451" s="439"/>
      <c r="AD451" s="544"/>
      <c r="AE451" s="439"/>
      <c r="AF451" s="545"/>
      <c r="AG451" s="439"/>
      <c r="AH451" s="439"/>
      <c r="AI451" s="439"/>
      <c r="AJ451" s="546"/>
      <c r="AK451" s="547"/>
      <c r="AL451" s="548"/>
      <c r="AM451" s="546"/>
      <c r="AN451" s="547"/>
      <c r="AO451" s="546"/>
      <c r="AP451" s="429"/>
      <c r="AQ451" s="548"/>
      <c r="AR451" s="546"/>
      <c r="AS451" s="547"/>
      <c r="AT451" s="549"/>
      <c r="AU451" s="547"/>
      <c r="AV451" s="548"/>
      <c r="AW451" s="546"/>
      <c r="AX451" s="547"/>
      <c r="AY451" s="439"/>
      <c r="AZ451" s="439"/>
      <c r="BA451" s="439"/>
      <c r="BB451" s="439"/>
      <c r="BC451" s="439"/>
    </row>
    <row r="452" spans="1:55" ht="16.5">
      <c r="A452" s="141"/>
      <c r="B452" s="542"/>
      <c r="C452" s="439"/>
      <c r="D452" s="543"/>
      <c r="E452" s="439"/>
      <c r="F452" s="439"/>
      <c r="G452" s="439"/>
      <c r="H452" s="439"/>
      <c r="I452" s="439"/>
      <c r="J452" s="439"/>
      <c r="K452" s="439"/>
      <c r="L452" s="439"/>
      <c r="M452" s="439"/>
      <c r="N452" s="439"/>
      <c r="O452" s="439"/>
      <c r="P452" s="439"/>
      <c r="Q452" s="439"/>
      <c r="R452" s="439"/>
      <c r="S452" s="439"/>
      <c r="T452" s="439"/>
      <c r="U452" s="439"/>
      <c r="V452" s="439"/>
      <c r="W452" s="439"/>
      <c r="X452" s="439"/>
      <c r="Y452" s="439"/>
      <c r="Z452" s="439"/>
      <c r="AA452" s="439"/>
      <c r="AB452" s="439"/>
      <c r="AC452" s="439"/>
      <c r="AD452" s="544"/>
      <c r="AE452" s="439"/>
      <c r="AF452" s="545"/>
      <c r="AG452" s="439"/>
      <c r="AH452" s="439"/>
      <c r="AI452" s="439"/>
      <c r="AJ452" s="546"/>
      <c r="AK452" s="547"/>
      <c r="AL452" s="548"/>
      <c r="AM452" s="546"/>
      <c r="AN452" s="547"/>
      <c r="AO452" s="546"/>
      <c r="AP452" s="429"/>
      <c r="AQ452" s="548"/>
      <c r="AR452" s="546"/>
      <c r="AS452" s="547"/>
      <c r="AT452" s="549"/>
      <c r="AU452" s="547"/>
      <c r="AV452" s="548"/>
      <c r="AW452" s="546"/>
      <c r="AX452" s="547"/>
      <c r="AY452" s="439"/>
      <c r="AZ452" s="439"/>
      <c r="BA452" s="439"/>
      <c r="BB452" s="439"/>
      <c r="BC452" s="439"/>
    </row>
    <row r="453" spans="1:55" ht="16.5">
      <c r="A453" s="141"/>
      <c r="B453" s="542"/>
      <c r="C453" s="439"/>
      <c r="D453" s="543"/>
      <c r="E453" s="439"/>
      <c r="F453" s="439"/>
      <c r="G453" s="439"/>
      <c r="H453" s="439"/>
      <c r="I453" s="439"/>
      <c r="J453" s="439"/>
      <c r="K453" s="439"/>
      <c r="L453" s="439"/>
      <c r="M453" s="439"/>
      <c r="N453" s="439"/>
      <c r="O453" s="439"/>
      <c r="P453" s="439"/>
      <c r="Q453" s="439"/>
      <c r="R453" s="439"/>
      <c r="S453" s="439"/>
      <c r="T453" s="439"/>
      <c r="U453" s="439"/>
      <c r="V453" s="439"/>
      <c r="W453" s="439"/>
      <c r="X453" s="439"/>
      <c r="Y453" s="439"/>
      <c r="Z453" s="439"/>
      <c r="AA453" s="439"/>
      <c r="AB453" s="439"/>
      <c r="AC453" s="439"/>
      <c r="AD453" s="544"/>
      <c r="AE453" s="439"/>
      <c r="AF453" s="545"/>
      <c r="AG453" s="439"/>
      <c r="AH453" s="439"/>
      <c r="AI453" s="439"/>
      <c r="AJ453" s="546"/>
      <c r="AK453" s="547"/>
      <c r="AL453" s="548"/>
      <c r="AM453" s="546"/>
      <c r="AN453" s="547"/>
      <c r="AO453" s="546"/>
      <c r="AP453" s="429"/>
      <c r="AQ453" s="548"/>
      <c r="AR453" s="546"/>
      <c r="AS453" s="547"/>
      <c r="AT453" s="549"/>
      <c r="AU453" s="547"/>
      <c r="AV453" s="548"/>
      <c r="AW453" s="546"/>
      <c r="AX453" s="547"/>
      <c r="AY453" s="439"/>
      <c r="AZ453" s="439"/>
      <c r="BA453" s="439"/>
      <c r="BB453" s="439"/>
      <c r="BC453" s="439"/>
    </row>
    <row r="454" spans="1:55" ht="16.5">
      <c r="A454" s="141"/>
      <c r="B454" s="542"/>
      <c r="C454" s="439"/>
      <c r="D454" s="543"/>
      <c r="E454" s="439"/>
      <c r="F454" s="439"/>
      <c r="G454" s="439"/>
      <c r="H454" s="439"/>
      <c r="I454" s="439"/>
      <c r="J454" s="439"/>
      <c r="K454" s="439"/>
      <c r="L454" s="439"/>
      <c r="M454" s="439"/>
      <c r="N454" s="439"/>
      <c r="O454" s="439"/>
      <c r="P454" s="439"/>
      <c r="Q454" s="439"/>
      <c r="R454" s="439"/>
      <c r="S454" s="439"/>
      <c r="T454" s="439"/>
      <c r="U454" s="439"/>
      <c r="V454" s="439"/>
      <c r="W454" s="439"/>
      <c r="X454" s="439"/>
      <c r="Y454" s="439"/>
      <c r="Z454" s="439"/>
      <c r="AA454" s="439"/>
      <c r="AB454" s="439"/>
      <c r="AC454" s="439"/>
      <c r="AD454" s="544"/>
      <c r="AE454" s="439"/>
      <c r="AF454" s="545"/>
      <c r="AG454" s="439"/>
      <c r="AH454" s="439"/>
      <c r="AI454" s="439"/>
      <c r="AJ454" s="546"/>
      <c r="AK454" s="547"/>
      <c r="AL454" s="548"/>
      <c r="AM454" s="546"/>
      <c r="AN454" s="547"/>
      <c r="AO454" s="546"/>
      <c r="AP454" s="429"/>
      <c r="AQ454" s="548"/>
      <c r="AR454" s="546"/>
      <c r="AS454" s="547"/>
      <c r="AT454" s="549"/>
      <c r="AU454" s="547"/>
      <c r="AV454" s="548"/>
      <c r="AW454" s="546"/>
      <c r="AX454" s="547"/>
      <c r="AY454" s="439"/>
      <c r="AZ454" s="439"/>
      <c r="BA454" s="439"/>
      <c r="BB454" s="439"/>
      <c r="BC454" s="439"/>
    </row>
    <row r="455" spans="1:55" ht="16.5">
      <c r="A455" s="141"/>
      <c r="B455" s="542"/>
      <c r="C455" s="439"/>
      <c r="D455" s="543"/>
      <c r="E455" s="439"/>
      <c r="F455" s="439"/>
      <c r="G455" s="439"/>
      <c r="H455" s="439"/>
      <c r="I455" s="439"/>
      <c r="J455" s="439"/>
      <c r="K455" s="439"/>
      <c r="L455" s="439"/>
      <c r="M455" s="439"/>
      <c r="N455" s="439"/>
      <c r="O455" s="439"/>
      <c r="P455" s="439"/>
      <c r="Q455" s="439"/>
      <c r="R455" s="439"/>
      <c r="S455" s="439"/>
      <c r="T455" s="439"/>
      <c r="U455" s="439"/>
      <c r="V455" s="439"/>
      <c r="W455" s="439"/>
      <c r="X455" s="439"/>
      <c r="Y455" s="439"/>
      <c r="Z455" s="439"/>
      <c r="AA455" s="439"/>
      <c r="AB455" s="439"/>
      <c r="AC455" s="439"/>
      <c r="AD455" s="544"/>
      <c r="AE455" s="439"/>
      <c r="AF455" s="545"/>
      <c r="AG455" s="439"/>
      <c r="AH455" s="439"/>
      <c r="AI455" s="439"/>
      <c r="AJ455" s="546"/>
      <c r="AK455" s="547"/>
      <c r="AL455" s="548"/>
      <c r="AM455" s="546"/>
      <c r="AN455" s="547"/>
      <c r="AO455" s="546"/>
      <c r="AP455" s="429"/>
      <c r="AQ455" s="548"/>
      <c r="AR455" s="546"/>
      <c r="AS455" s="547"/>
      <c r="AT455" s="549"/>
      <c r="AU455" s="547"/>
      <c r="AV455" s="548"/>
      <c r="AW455" s="546"/>
      <c r="AX455" s="547"/>
      <c r="AY455" s="439"/>
      <c r="AZ455" s="439"/>
      <c r="BA455" s="439"/>
      <c r="BB455" s="439"/>
      <c r="BC455" s="439"/>
    </row>
    <row r="456" spans="1:55" ht="16.5">
      <c r="A456" s="141"/>
      <c r="B456" s="542"/>
      <c r="C456" s="439"/>
      <c r="D456" s="543"/>
      <c r="E456" s="439"/>
      <c r="F456" s="439"/>
      <c r="G456" s="439"/>
      <c r="H456" s="439"/>
      <c r="I456" s="439"/>
      <c r="J456" s="439"/>
      <c r="K456" s="439"/>
      <c r="L456" s="439"/>
      <c r="M456" s="439"/>
      <c r="N456" s="439"/>
      <c r="O456" s="439"/>
      <c r="P456" s="439"/>
      <c r="Q456" s="439"/>
      <c r="R456" s="439"/>
      <c r="S456" s="439"/>
      <c r="T456" s="439"/>
      <c r="U456" s="439"/>
      <c r="V456" s="439"/>
      <c r="W456" s="439"/>
      <c r="X456" s="439"/>
      <c r="Y456" s="439"/>
      <c r="Z456" s="439"/>
      <c r="AA456" s="439"/>
      <c r="AB456" s="439"/>
      <c r="AC456" s="439"/>
      <c r="AD456" s="544"/>
      <c r="AE456" s="439"/>
      <c r="AF456" s="545"/>
      <c r="AG456" s="439"/>
      <c r="AH456" s="439"/>
      <c r="AI456" s="439"/>
      <c r="AJ456" s="546"/>
      <c r="AK456" s="547"/>
      <c r="AL456" s="548"/>
      <c r="AM456" s="546"/>
      <c r="AN456" s="547"/>
      <c r="AO456" s="546"/>
      <c r="AP456" s="429"/>
      <c r="AQ456" s="548"/>
      <c r="AR456" s="546"/>
      <c r="AS456" s="547"/>
      <c r="AT456" s="549"/>
      <c r="AU456" s="547"/>
      <c r="AV456" s="548"/>
      <c r="AW456" s="546"/>
      <c r="AX456" s="547"/>
      <c r="AY456" s="439"/>
      <c r="AZ456" s="439"/>
      <c r="BA456" s="439"/>
      <c r="BB456" s="439"/>
      <c r="BC456" s="439"/>
    </row>
    <row r="457" spans="1:55" ht="16.5">
      <c r="A457" s="141"/>
      <c r="B457" s="542"/>
      <c r="C457" s="439"/>
      <c r="D457" s="543"/>
      <c r="E457" s="439"/>
      <c r="F457" s="439"/>
      <c r="G457" s="439"/>
      <c r="H457" s="439"/>
      <c r="I457" s="439"/>
      <c r="J457" s="439"/>
      <c r="K457" s="439"/>
      <c r="L457" s="439"/>
      <c r="M457" s="439"/>
      <c r="N457" s="439"/>
      <c r="O457" s="439"/>
      <c r="P457" s="439"/>
      <c r="Q457" s="439"/>
      <c r="R457" s="439"/>
      <c r="S457" s="439"/>
      <c r="T457" s="439"/>
      <c r="U457" s="439"/>
      <c r="V457" s="439"/>
      <c r="W457" s="439"/>
      <c r="X457" s="439"/>
      <c r="Y457" s="439"/>
      <c r="Z457" s="439"/>
      <c r="AA457" s="439"/>
      <c r="AB457" s="439"/>
      <c r="AC457" s="439"/>
      <c r="AD457" s="544"/>
      <c r="AE457" s="439"/>
      <c r="AF457" s="545"/>
      <c r="AG457" s="439"/>
      <c r="AH457" s="439"/>
      <c r="AI457" s="439"/>
      <c r="AJ457" s="546"/>
      <c r="AK457" s="547"/>
      <c r="AL457" s="548"/>
      <c r="AM457" s="546"/>
      <c r="AN457" s="547"/>
      <c r="AO457" s="546"/>
      <c r="AP457" s="429"/>
      <c r="AQ457" s="548"/>
      <c r="AR457" s="546"/>
      <c r="AS457" s="547"/>
      <c r="AT457" s="549"/>
      <c r="AU457" s="547"/>
      <c r="AV457" s="548"/>
      <c r="AW457" s="546"/>
      <c r="AX457" s="547"/>
      <c r="AY457" s="439"/>
      <c r="AZ457" s="439"/>
      <c r="BA457" s="439"/>
      <c r="BB457" s="439"/>
      <c r="BC457" s="439"/>
    </row>
    <row r="458" spans="1:55" ht="16.5">
      <c r="A458" s="141"/>
      <c r="B458" s="542"/>
      <c r="C458" s="439"/>
      <c r="D458" s="543"/>
      <c r="E458" s="439"/>
      <c r="F458" s="439"/>
      <c r="G458" s="439"/>
      <c r="H458" s="439"/>
      <c r="I458" s="439"/>
      <c r="J458" s="439"/>
      <c r="K458" s="439"/>
      <c r="L458" s="439"/>
      <c r="M458" s="439"/>
      <c r="N458" s="439"/>
      <c r="O458" s="439"/>
      <c r="P458" s="439"/>
      <c r="Q458" s="439"/>
      <c r="R458" s="439"/>
      <c r="S458" s="439"/>
      <c r="T458" s="439"/>
      <c r="U458" s="439"/>
      <c r="V458" s="439"/>
      <c r="W458" s="439"/>
      <c r="X458" s="439"/>
      <c r="Y458" s="439"/>
      <c r="Z458" s="439"/>
      <c r="AA458" s="439"/>
      <c r="AB458" s="439"/>
      <c r="AC458" s="439"/>
      <c r="AD458" s="544"/>
      <c r="AE458" s="439"/>
      <c r="AF458" s="545"/>
      <c r="AG458" s="439"/>
      <c r="AH458" s="439"/>
      <c r="AI458" s="439"/>
      <c r="AJ458" s="546"/>
      <c r="AK458" s="547"/>
      <c r="AL458" s="548"/>
      <c r="AM458" s="546"/>
      <c r="AN458" s="547"/>
      <c r="AO458" s="546"/>
      <c r="AP458" s="429"/>
      <c r="AQ458" s="548"/>
      <c r="AR458" s="546"/>
      <c r="AS458" s="547"/>
      <c r="AT458" s="549"/>
      <c r="AU458" s="547"/>
      <c r="AV458" s="548"/>
      <c r="AW458" s="546"/>
      <c r="AX458" s="547"/>
      <c r="AY458" s="439"/>
      <c r="AZ458" s="439"/>
      <c r="BA458" s="439"/>
      <c r="BB458" s="439"/>
      <c r="BC458" s="439"/>
    </row>
    <row r="459" spans="1:55" ht="16.5">
      <c r="A459" s="141"/>
      <c r="B459" s="542"/>
      <c r="C459" s="439"/>
      <c r="D459" s="543"/>
      <c r="E459" s="439"/>
      <c r="F459" s="439"/>
      <c r="G459" s="439"/>
      <c r="H459" s="439"/>
      <c r="I459" s="439"/>
      <c r="J459" s="439"/>
      <c r="K459" s="439"/>
      <c r="L459" s="439"/>
      <c r="M459" s="439"/>
      <c r="N459" s="439"/>
      <c r="O459" s="439"/>
      <c r="P459" s="439"/>
      <c r="Q459" s="439"/>
      <c r="R459" s="439"/>
      <c r="S459" s="439"/>
      <c r="T459" s="439"/>
      <c r="U459" s="439"/>
      <c r="V459" s="439"/>
      <c r="W459" s="439"/>
      <c r="X459" s="439"/>
      <c r="Y459" s="439"/>
      <c r="Z459" s="439"/>
      <c r="AA459" s="439"/>
      <c r="AB459" s="439"/>
      <c r="AC459" s="439"/>
      <c r="AD459" s="544"/>
      <c r="AE459" s="439"/>
      <c r="AF459" s="545"/>
      <c r="AG459" s="439"/>
      <c r="AH459" s="439"/>
      <c r="AI459" s="439"/>
      <c r="AJ459" s="546"/>
      <c r="AK459" s="547"/>
      <c r="AL459" s="548"/>
      <c r="AM459" s="546"/>
      <c r="AN459" s="547"/>
      <c r="AO459" s="546"/>
      <c r="AP459" s="429"/>
      <c r="AQ459" s="548"/>
      <c r="AR459" s="546"/>
      <c r="AS459" s="547"/>
      <c r="AT459" s="549"/>
      <c r="AU459" s="547"/>
      <c r="AV459" s="548"/>
      <c r="AW459" s="546"/>
      <c r="AX459" s="547"/>
      <c r="AY459" s="439"/>
      <c r="AZ459" s="439"/>
      <c r="BA459" s="439"/>
      <c r="BB459" s="439"/>
      <c r="BC459" s="439"/>
    </row>
    <row r="460" spans="1:55" ht="16.5">
      <c r="A460" s="141"/>
      <c r="B460" s="542"/>
      <c r="C460" s="439"/>
      <c r="D460" s="543"/>
      <c r="E460" s="439"/>
      <c r="F460" s="439"/>
      <c r="G460" s="439"/>
      <c r="H460" s="439"/>
      <c r="I460" s="439"/>
      <c r="J460" s="439"/>
      <c r="K460" s="439"/>
      <c r="L460" s="439"/>
      <c r="M460" s="439"/>
      <c r="N460" s="439"/>
      <c r="O460" s="439"/>
      <c r="P460" s="439"/>
      <c r="Q460" s="439"/>
      <c r="R460" s="439"/>
      <c r="S460" s="439"/>
      <c r="T460" s="439"/>
      <c r="U460" s="439"/>
      <c r="V460" s="439"/>
      <c r="W460" s="439"/>
      <c r="X460" s="439"/>
      <c r="Y460" s="439"/>
      <c r="Z460" s="439"/>
      <c r="AA460" s="439"/>
      <c r="AB460" s="439"/>
      <c r="AC460" s="439"/>
      <c r="AD460" s="544"/>
      <c r="AE460" s="439"/>
      <c r="AF460" s="545"/>
      <c r="AG460" s="439"/>
      <c r="AH460" s="439"/>
      <c r="AI460" s="439"/>
      <c r="AJ460" s="546"/>
      <c r="AK460" s="547"/>
      <c r="AL460" s="548"/>
      <c r="AM460" s="546"/>
      <c r="AN460" s="547"/>
      <c r="AO460" s="546"/>
      <c r="AP460" s="429"/>
      <c r="AQ460" s="548"/>
      <c r="AR460" s="546"/>
      <c r="AS460" s="547"/>
      <c r="AT460" s="549"/>
      <c r="AU460" s="547"/>
      <c r="AV460" s="548"/>
      <c r="AW460" s="546"/>
      <c r="AX460" s="547"/>
      <c r="AY460" s="439"/>
      <c r="AZ460" s="439"/>
      <c r="BA460" s="439"/>
      <c r="BB460" s="439"/>
      <c r="BC460" s="439"/>
    </row>
    <row r="461" spans="1:55" ht="16.5">
      <c r="A461" s="141"/>
      <c r="B461" s="542"/>
      <c r="C461" s="439"/>
      <c r="D461" s="543"/>
      <c r="E461" s="439"/>
      <c r="F461" s="439"/>
      <c r="G461" s="439"/>
      <c r="H461" s="439"/>
      <c r="I461" s="439"/>
      <c r="J461" s="439"/>
      <c r="K461" s="439"/>
      <c r="L461" s="439"/>
      <c r="M461" s="439"/>
      <c r="N461" s="439"/>
      <c r="O461" s="439"/>
      <c r="P461" s="439"/>
      <c r="Q461" s="439"/>
      <c r="R461" s="439"/>
      <c r="S461" s="439"/>
      <c r="T461" s="439"/>
      <c r="U461" s="439"/>
      <c r="V461" s="439"/>
      <c r="W461" s="439"/>
      <c r="X461" s="439"/>
      <c r="Y461" s="439"/>
      <c r="Z461" s="439"/>
      <c r="AA461" s="439"/>
      <c r="AB461" s="439"/>
      <c r="AC461" s="439"/>
      <c r="AD461" s="544"/>
      <c r="AE461" s="439"/>
      <c r="AF461" s="545"/>
      <c r="AG461" s="439"/>
      <c r="AH461" s="439"/>
      <c r="AI461" s="439"/>
      <c r="AJ461" s="546"/>
      <c r="AK461" s="547"/>
      <c r="AL461" s="548"/>
      <c r="AM461" s="546"/>
      <c r="AN461" s="547"/>
      <c r="AO461" s="546"/>
      <c r="AP461" s="429"/>
      <c r="AQ461" s="548"/>
      <c r="AR461" s="546"/>
      <c r="AS461" s="547"/>
      <c r="AT461" s="549"/>
      <c r="AU461" s="547"/>
      <c r="AV461" s="548"/>
      <c r="AW461" s="546"/>
      <c r="AX461" s="547"/>
      <c r="AY461" s="439"/>
      <c r="AZ461" s="439"/>
      <c r="BA461" s="439"/>
      <c r="BB461" s="439"/>
      <c r="BC461" s="439"/>
    </row>
    <row r="462" spans="1:55" ht="16.5">
      <c r="A462" s="141"/>
      <c r="B462" s="542"/>
      <c r="C462" s="439"/>
      <c r="D462" s="543"/>
      <c r="E462" s="439"/>
      <c r="F462" s="439"/>
      <c r="G462" s="439"/>
      <c r="H462" s="439"/>
      <c r="I462" s="439"/>
      <c r="J462" s="439"/>
      <c r="K462" s="439"/>
      <c r="L462" s="439"/>
      <c r="M462" s="439"/>
      <c r="N462" s="439"/>
      <c r="O462" s="439"/>
      <c r="P462" s="439"/>
      <c r="Q462" s="439"/>
      <c r="R462" s="439"/>
      <c r="S462" s="439"/>
      <c r="T462" s="439"/>
      <c r="U462" s="439"/>
      <c r="V462" s="439"/>
      <c r="W462" s="439"/>
      <c r="X462" s="439"/>
      <c r="Y462" s="439"/>
      <c r="Z462" s="439"/>
      <c r="AA462" s="439"/>
      <c r="AB462" s="439"/>
      <c r="AC462" s="439"/>
      <c r="AD462" s="544"/>
      <c r="AE462" s="439"/>
      <c r="AF462" s="545"/>
      <c r="AG462" s="439"/>
      <c r="AH462" s="439"/>
      <c r="AI462" s="439"/>
      <c r="AJ462" s="546"/>
      <c r="AK462" s="547"/>
      <c r="AL462" s="548"/>
      <c r="AM462" s="546"/>
      <c r="AN462" s="547"/>
      <c r="AO462" s="546"/>
      <c r="AP462" s="429"/>
      <c r="AQ462" s="548"/>
      <c r="AR462" s="546"/>
      <c r="AS462" s="547"/>
      <c r="AT462" s="549"/>
      <c r="AU462" s="547"/>
      <c r="AV462" s="548"/>
      <c r="AW462" s="546"/>
      <c r="AX462" s="547"/>
      <c r="AY462" s="439"/>
      <c r="AZ462" s="439"/>
      <c r="BA462" s="439"/>
      <c r="BB462" s="439"/>
      <c r="BC462" s="439"/>
    </row>
    <row r="463" spans="1:55" ht="16.5">
      <c r="A463" s="141"/>
      <c r="B463" s="542"/>
      <c r="C463" s="439"/>
      <c r="D463" s="543"/>
      <c r="E463" s="439"/>
      <c r="F463" s="439"/>
      <c r="G463" s="439"/>
      <c r="H463" s="439"/>
      <c r="I463" s="439"/>
      <c r="J463" s="439"/>
      <c r="K463" s="439"/>
      <c r="L463" s="439"/>
      <c r="M463" s="439"/>
      <c r="N463" s="439"/>
      <c r="O463" s="439"/>
      <c r="P463" s="439"/>
      <c r="Q463" s="439"/>
      <c r="R463" s="439"/>
      <c r="S463" s="439"/>
      <c r="T463" s="439"/>
      <c r="U463" s="439"/>
      <c r="V463" s="439"/>
      <c r="W463" s="439"/>
      <c r="X463" s="439"/>
      <c r="Y463" s="439"/>
      <c r="Z463" s="439"/>
      <c r="AA463" s="439"/>
      <c r="AB463" s="439"/>
      <c r="AC463" s="439"/>
      <c r="AD463" s="544"/>
      <c r="AE463" s="439"/>
      <c r="AF463" s="545"/>
      <c r="AG463" s="439"/>
      <c r="AH463" s="439"/>
      <c r="AI463" s="439"/>
      <c r="AJ463" s="546"/>
      <c r="AK463" s="547"/>
      <c r="AL463" s="548"/>
      <c r="AM463" s="546"/>
      <c r="AN463" s="547"/>
      <c r="AO463" s="546"/>
      <c r="AP463" s="429"/>
      <c r="AQ463" s="548"/>
      <c r="AR463" s="546"/>
      <c r="AS463" s="547"/>
      <c r="AT463" s="549"/>
      <c r="AU463" s="547"/>
      <c r="AV463" s="548"/>
      <c r="AW463" s="546"/>
      <c r="AX463" s="547"/>
      <c r="AY463" s="439"/>
      <c r="AZ463" s="439"/>
      <c r="BA463" s="439"/>
      <c r="BB463" s="439"/>
      <c r="BC463" s="439"/>
    </row>
    <row r="464" spans="1:55" ht="16.5">
      <c r="A464" s="141"/>
      <c r="B464" s="542"/>
      <c r="C464" s="439"/>
      <c r="D464" s="543"/>
      <c r="E464" s="439"/>
      <c r="F464" s="439"/>
      <c r="G464" s="439"/>
      <c r="H464" s="439"/>
      <c r="I464" s="439"/>
      <c r="J464" s="439"/>
      <c r="K464" s="439"/>
      <c r="L464" s="439"/>
      <c r="M464" s="439"/>
      <c r="N464" s="439"/>
      <c r="O464" s="439"/>
      <c r="P464" s="439"/>
      <c r="Q464" s="439"/>
      <c r="R464" s="439"/>
      <c r="S464" s="439"/>
      <c r="T464" s="439"/>
      <c r="U464" s="439"/>
      <c r="V464" s="439"/>
      <c r="W464" s="439"/>
      <c r="X464" s="439"/>
      <c r="Y464" s="439"/>
      <c r="Z464" s="439"/>
      <c r="AA464" s="439"/>
      <c r="AB464" s="439"/>
      <c r="AC464" s="439"/>
      <c r="AD464" s="544"/>
      <c r="AE464" s="439"/>
      <c r="AF464" s="545"/>
      <c r="AG464" s="439"/>
      <c r="AH464" s="439"/>
      <c r="AI464" s="439"/>
      <c r="AJ464" s="546"/>
      <c r="AK464" s="547"/>
      <c r="AL464" s="548"/>
      <c r="AM464" s="546"/>
      <c r="AN464" s="547"/>
      <c r="AO464" s="546"/>
      <c r="AP464" s="429"/>
      <c r="AQ464" s="548"/>
      <c r="AR464" s="546"/>
      <c r="AS464" s="547"/>
      <c r="AT464" s="549"/>
      <c r="AU464" s="547"/>
      <c r="AV464" s="548"/>
      <c r="AW464" s="546"/>
      <c r="AX464" s="547"/>
      <c r="AY464" s="439"/>
      <c r="AZ464" s="439"/>
      <c r="BA464" s="439"/>
      <c r="BB464" s="439"/>
      <c r="BC464" s="439"/>
    </row>
    <row r="465" spans="1:55" ht="16.5">
      <c r="A465" s="141"/>
      <c r="B465" s="542"/>
      <c r="C465" s="439"/>
      <c r="D465" s="543"/>
      <c r="E465" s="439"/>
      <c r="F465" s="439"/>
      <c r="G465" s="439"/>
      <c r="H465" s="439"/>
      <c r="I465" s="439"/>
      <c r="J465" s="439"/>
      <c r="K465" s="439"/>
      <c r="L465" s="439"/>
      <c r="M465" s="439"/>
      <c r="N465" s="439"/>
      <c r="O465" s="439"/>
      <c r="P465" s="439"/>
      <c r="Q465" s="439"/>
      <c r="R465" s="439"/>
      <c r="S465" s="439"/>
      <c r="T465" s="439"/>
      <c r="U465" s="439"/>
      <c r="V465" s="439"/>
      <c r="W465" s="439"/>
      <c r="X465" s="439"/>
      <c r="Y465" s="439"/>
      <c r="Z465" s="439"/>
      <c r="AA465" s="439"/>
      <c r="AB465" s="439"/>
      <c r="AC465" s="439"/>
      <c r="AD465" s="544"/>
      <c r="AE465" s="439"/>
      <c r="AF465" s="545"/>
      <c r="AG465" s="439"/>
      <c r="AH465" s="439"/>
      <c r="AI465" s="439"/>
      <c r="AJ465" s="546"/>
      <c r="AK465" s="547"/>
      <c r="AL465" s="548"/>
      <c r="AM465" s="546"/>
      <c r="AN465" s="547"/>
      <c r="AO465" s="546"/>
      <c r="AP465" s="429"/>
      <c r="AQ465" s="548"/>
      <c r="AR465" s="546"/>
      <c r="AS465" s="547"/>
      <c r="AT465" s="549"/>
      <c r="AU465" s="547"/>
      <c r="AV465" s="548"/>
      <c r="AW465" s="546"/>
      <c r="AX465" s="547"/>
      <c r="AY465" s="439"/>
      <c r="AZ465" s="439"/>
      <c r="BA465" s="439"/>
      <c r="BB465" s="439"/>
      <c r="BC465" s="439"/>
    </row>
    <row r="466" spans="1:55" ht="16.5">
      <c r="A466" s="141"/>
      <c r="B466" s="542"/>
      <c r="C466" s="439"/>
      <c r="D466" s="543"/>
      <c r="E466" s="439"/>
      <c r="F466" s="439"/>
      <c r="G466" s="439"/>
      <c r="H466" s="439"/>
      <c r="I466" s="439"/>
      <c r="J466" s="439"/>
      <c r="K466" s="439"/>
      <c r="L466" s="439"/>
      <c r="M466" s="439"/>
      <c r="N466" s="439"/>
      <c r="O466" s="439"/>
      <c r="P466" s="439"/>
      <c r="Q466" s="439"/>
      <c r="R466" s="439"/>
      <c r="S466" s="439"/>
      <c r="T466" s="439"/>
      <c r="U466" s="439"/>
      <c r="V466" s="439"/>
      <c r="W466" s="439"/>
      <c r="X466" s="439"/>
      <c r="Y466" s="439"/>
      <c r="Z466" s="439"/>
      <c r="AA466" s="439"/>
      <c r="AB466" s="439"/>
      <c r="AC466" s="439"/>
      <c r="AD466" s="544"/>
      <c r="AE466" s="439"/>
      <c r="AF466" s="545"/>
      <c r="AG466" s="439"/>
      <c r="AH466" s="439"/>
      <c r="AI466" s="439"/>
      <c r="AJ466" s="546"/>
      <c r="AK466" s="547"/>
      <c r="AL466" s="548"/>
      <c r="AM466" s="546"/>
      <c r="AN466" s="547"/>
      <c r="AO466" s="546"/>
      <c r="AP466" s="429"/>
      <c r="AQ466" s="548"/>
      <c r="AR466" s="546"/>
      <c r="AS466" s="547"/>
      <c r="AT466" s="549"/>
      <c r="AU466" s="547"/>
      <c r="AV466" s="548"/>
      <c r="AW466" s="546"/>
      <c r="AX466" s="547"/>
      <c r="AY466" s="439"/>
      <c r="AZ466" s="439"/>
      <c r="BA466" s="439"/>
      <c r="BB466" s="439"/>
      <c r="BC466" s="439"/>
    </row>
    <row r="467" spans="1:55" ht="16.5">
      <c r="A467" s="141"/>
      <c r="B467" s="542"/>
      <c r="C467" s="439"/>
      <c r="D467" s="543"/>
      <c r="E467" s="439"/>
      <c r="F467" s="439"/>
      <c r="G467" s="439"/>
      <c r="H467" s="439"/>
      <c r="I467" s="439"/>
      <c r="J467" s="439"/>
      <c r="K467" s="439"/>
      <c r="L467" s="439"/>
      <c r="M467" s="439"/>
      <c r="N467" s="439"/>
      <c r="O467" s="439"/>
      <c r="P467" s="439"/>
      <c r="Q467" s="439"/>
      <c r="R467" s="439"/>
      <c r="S467" s="439"/>
      <c r="T467" s="439"/>
      <c r="U467" s="439"/>
      <c r="V467" s="439"/>
      <c r="W467" s="439"/>
      <c r="X467" s="439"/>
      <c r="Y467" s="439"/>
      <c r="Z467" s="439"/>
      <c r="AA467" s="439"/>
      <c r="AB467" s="439"/>
      <c r="AC467" s="439"/>
      <c r="AD467" s="544"/>
      <c r="AE467" s="439"/>
      <c r="AF467" s="545"/>
      <c r="AG467" s="439"/>
      <c r="AH467" s="439"/>
      <c r="AI467" s="439"/>
      <c r="AJ467" s="546"/>
      <c r="AK467" s="547"/>
      <c r="AL467" s="548"/>
      <c r="AM467" s="546"/>
      <c r="AN467" s="547"/>
      <c r="AO467" s="546"/>
      <c r="AP467" s="429"/>
      <c r="AQ467" s="548"/>
      <c r="AR467" s="546"/>
      <c r="AS467" s="547"/>
      <c r="AT467" s="549"/>
      <c r="AU467" s="547"/>
      <c r="AV467" s="548"/>
      <c r="AW467" s="546"/>
      <c r="AX467" s="547"/>
      <c r="AY467" s="439"/>
      <c r="AZ467" s="439"/>
      <c r="BA467" s="439"/>
      <c r="BB467" s="439"/>
      <c r="BC467" s="439"/>
    </row>
    <row r="468" spans="1:55" ht="16.5">
      <c r="A468" s="141"/>
      <c r="B468" s="542"/>
      <c r="C468" s="439"/>
      <c r="D468" s="543"/>
      <c r="E468" s="439"/>
      <c r="F468" s="439"/>
      <c r="G468" s="439"/>
      <c r="H468" s="439"/>
      <c r="I468" s="439"/>
      <c r="J468" s="439"/>
      <c r="K468" s="439"/>
      <c r="L468" s="439"/>
      <c r="M468" s="439"/>
      <c r="N468" s="439"/>
      <c r="O468" s="439"/>
      <c r="P468" s="439"/>
      <c r="Q468" s="439"/>
      <c r="R468" s="439"/>
      <c r="S468" s="439"/>
      <c r="T468" s="439"/>
      <c r="U468" s="439"/>
      <c r="V468" s="439"/>
      <c r="W468" s="439"/>
      <c r="X468" s="439"/>
      <c r="Y468" s="439"/>
      <c r="Z468" s="439"/>
      <c r="AA468" s="439"/>
      <c r="AB468" s="439"/>
      <c r="AC468" s="439"/>
      <c r="AD468" s="544"/>
      <c r="AE468" s="439"/>
      <c r="AF468" s="545"/>
      <c r="AG468" s="439"/>
      <c r="AH468" s="439"/>
      <c r="AI468" s="439"/>
      <c r="AJ468" s="546"/>
      <c r="AK468" s="547"/>
      <c r="AL468" s="548"/>
      <c r="AM468" s="546"/>
      <c r="AN468" s="547"/>
      <c r="AO468" s="546"/>
      <c r="AP468" s="429"/>
      <c r="AQ468" s="548"/>
      <c r="AR468" s="546"/>
      <c r="AS468" s="547"/>
      <c r="AT468" s="549"/>
      <c r="AU468" s="547"/>
      <c r="AV468" s="548"/>
      <c r="AW468" s="546"/>
      <c r="AX468" s="547"/>
      <c r="AY468" s="439"/>
      <c r="AZ468" s="439"/>
      <c r="BA468" s="439"/>
      <c r="BB468" s="439"/>
      <c r="BC468" s="439"/>
    </row>
    <row r="469" spans="1:55" ht="16.5">
      <c r="A469" s="141"/>
      <c r="B469" s="542"/>
      <c r="C469" s="439"/>
      <c r="D469" s="543"/>
      <c r="E469" s="439"/>
      <c r="F469" s="439"/>
      <c r="G469" s="439"/>
      <c r="H469" s="439"/>
      <c r="I469" s="439"/>
      <c r="J469" s="439"/>
      <c r="K469" s="439"/>
      <c r="L469" s="439"/>
      <c r="M469" s="439"/>
      <c r="N469" s="439"/>
      <c r="O469" s="439"/>
      <c r="P469" s="439"/>
      <c r="Q469" s="439"/>
      <c r="R469" s="439"/>
      <c r="S469" s="439"/>
      <c r="T469" s="439"/>
      <c r="U469" s="439"/>
      <c r="V469" s="439"/>
      <c r="W469" s="439"/>
      <c r="X469" s="439"/>
      <c r="Y469" s="439"/>
      <c r="Z469" s="439"/>
      <c r="AA469" s="439"/>
      <c r="AB469" s="439"/>
      <c r="AC469" s="439"/>
      <c r="AD469" s="544"/>
      <c r="AE469" s="439"/>
      <c r="AF469" s="545"/>
      <c r="AG469" s="439"/>
      <c r="AH469" s="439"/>
      <c r="AI469" s="439"/>
      <c r="AJ469" s="546"/>
      <c r="AK469" s="547"/>
      <c r="AL469" s="548"/>
      <c r="AM469" s="546"/>
      <c r="AN469" s="547"/>
      <c r="AO469" s="546"/>
      <c r="AP469" s="429"/>
      <c r="AQ469" s="548"/>
      <c r="AR469" s="546"/>
      <c r="AS469" s="547"/>
      <c r="AT469" s="549"/>
      <c r="AU469" s="547"/>
      <c r="AV469" s="548"/>
      <c r="AW469" s="546"/>
      <c r="AX469" s="547"/>
      <c r="AY469" s="439"/>
      <c r="AZ469" s="439"/>
      <c r="BA469" s="439"/>
      <c r="BB469" s="439"/>
      <c r="BC469" s="439"/>
    </row>
    <row r="470" spans="1:55" ht="16.5">
      <c r="A470" s="141"/>
      <c r="B470" s="542"/>
      <c r="C470" s="439"/>
      <c r="D470" s="543"/>
      <c r="E470" s="439"/>
      <c r="F470" s="439"/>
      <c r="G470" s="439"/>
      <c r="H470" s="439"/>
      <c r="I470" s="439"/>
      <c r="J470" s="439"/>
      <c r="K470" s="439"/>
      <c r="L470" s="439"/>
      <c r="M470" s="439"/>
      <c r="N470" s="439"/>
      <c r="O470" s="439"/>
      <c r="P470" s="439"/>
      <c r="Q470" s="439"/>
      <c r="R470" s="439"/>
      <c r="S470" s="439"/>
      <c r="T470" s="439"/>
      <c r="U470" s="439"/>
      <c r="V470" s="439"/>
      <c r="W470" s="439"/>
      <c r="X470" s="439"/>
      <c r="Y470" s="439"/>
      <c r="Z470" s="439"/>
      <c r="AA470" s="439"/>
      <c r="AB470" s="439"/>
      <c r="AC470" s="439"/>
      <c r="AD470" s="544"/>
      <c r="AE470" s="439"/>
      <c r="AF470" s="545"/>
      <c r="AG470" s="439"/>
      <c r="AH470" s="439"/>
      <c r="AI470" s="439"/>
      <c r="AJ470" s="546"/>
      <c r="AK470" s="547"/>
      <c r="AL470" s="548"/>
      <c r="AM470" s="546"/>
      <c r="AN470" s="547"/>
      <c r="AO470" s="546"/>
      <c r="AP470" s="429"/>
      <c r="AQ470" s="548"/>
      <c r="AR470" s="546"/>
      <c r="AS470" s="547"/>
      <c r="AT470" s="549"/>
      <c r="AU470" s="547"/>
      <c r="AV470" s="548"/>
      <c r="AW470" s="546"/>
      <c r="AX470" s="547"/>
      <c r="AY470" s="439"/>
      <c r="AZ470" s="439"/>
      <c r="BA470" s="439"/>
      <c r="BB470" s="439"/>
      <c r="BC470" s="439"/>
    </row>
    <row r="471" spans="1:55" ht="16.5">
      <c r="A471" s="141"/>
      <c r="B471" s="542"/>
      <c r="C471" s="439"/>
      <c r="D471" s="543"/>
      <c r="E471" s="439"/>
      <c r="F471" s="439"/>
      <c r="G471" s="439"/>
      <c r="H471" s="439"/>
      <c r="I471" s="439"/>
      <c r="J471" s="439"/>
      <c r="K471" s="439"/>
      <c r="L471" s="439"/>
      <c r="M471" s="439"/>
      <c r="N471" s="439"/>
      <c r="O471" s="439"/>
      <c r="P471" s="439"/>
      <c r="Q471" s="439"/>
      <c r="R471" s="439"/>
      <c r="S471" s="439"/>
      <c r="T471" s="439"/>
      <c r="U471" s="439"/>
      <c r="V471" s="439"/>
      <c r="W471" s="439"/>
      <c r="X471" s="439"/>
      <c r="Y471" s="439"/>
      <c r="Z471" s="439"/>
      <c r="AA471" s="439"/>
      <c r="AB471" s="439"/>
      <c r="AC471" s="439"/>
      <c r="AD471" s="544"/>
      <c r="AE471" s="439"/>
      <c r="AF471" s="545"/>
      <c r="AG471" s="439"/>
      <c r="AH471" s="439"/>
      <c r="AI471" s="439"/>
      <c r="AJ471" s="546"/>
      <c r="AK471" s="547"/>
      <c r="AL471" s="548"/>
      <c r="AM471" s="546"/>
      <c r="AN471" s="547"/>
      <c r="AO471" s="546"/>
      <c r="AP471" s="429"/>
      <c r="AQ471" s="548"/>
      <c r="AR471" s="546"/>
      <c r="AS471" s="547"/>
      <c r="AT471" s="549"/>
      <c r="AU471" s="547"/>
      <c r="AV471" s="548"/>
      <c r="AW471" s="546"/>
      <c r="AX471" s="547"/>
      <c r="AY471" s="439"/>
      <c r="AZ471" s="439"/>
      <c r="BA471" s="439"/>
      <c r="BB471" s="439"/>
      <c r="BC471" s="439"/>
    </row>
    <row r="472" spans="1:55" ht="16.5">
      <c r="A472" s="141"/>
      <c r="B472" s="542"/>
      <c r="C472" s="439"/>
      <c r="D472" s="543"/>
      <c r="E472" s="439"/>
      <c r="F472" s="439"/>
      <c r="G472" s="439"/>
      <c r="H472" s="439"/>
      <c r="I472" s="439"/>
      <c r="J472" s="439"/>
      <c r="K472" s="439"/>
      <c r="L472" s="439"/>
      <c r="M472" s="439"/>
      <c r="N472" s="439"/>
      <c r="O472" s="439"/>
      <c r="P472" s="439"/>
      <c r="Q472" s="439"/>
      <c r="R472" s="439"/>
      <c r="S472" s="439"/>
      <c r="T472" s="439"/>
      <c r="U472" s="439"/>
      <c r="V472" s="439"/>
      <c r="W472" s="439"/>
      <c r="X472" s="439"/>
      <c r="Y472" s="439"/>
      <c r="Z472" s="439"/>
      <c r="AA472" s="439"/>
      <c r="AB472" s="439"/>
      <c r="AC472" s="439"/>
      <c r="AD472" s="544"/>
      <c r="AE472" s="439"/>
      <c r="AF472" s="545"/>
      <c r="AG472" s="439"/>
      <c r="AH472" s="439"/>
      <c r="AI472" s="439"/>
      <c r="AJ472" s="546"/>
      <c r="AK472" s="547"/>
      <c r="AL472" s="548"/>
      <c r="AM472" s="546"/>
      <c r="AN472" s="547"/>
      <c r="AO472" s="546"/>
      <c r="AP472" s="429"/>
      <c r="AQ472" s="548"/>
      <c r="AR472" s="546"/>
      <c r="AS472" s="547"/>
      <c r="AT472" s="549"/>
      <c r="AU472" s="547"/>
      <c r="AV472" s="548"/>
      <c r="AW472" s="546"/>
      <c r="AX472" s="547"/>
      <c r="AY472" s="439"/>
      <c r="AZ472" s="439"/>
      <c r="BA472" s="439"/>
      <c r="BB472" s="439"/>
      <c r="BC472" s="439"/>
    </row>
    <row r="473" spans="1:55" ht="16.5">
      <c r="A473" s="141"/>
      <c r="B473" s="542"/>
      <c r="C473" s="439"/>
      <c r="D473" s="543"/>
      <c r="E473" s="439"/>
      <c r="F473" s="439"/>
      <c r="G473" s="439"/>
      <c r="H473" s="439"/>
      <c r="I473" s="439"/>
      <c r="J473" s="439"/>
      <c r="K473" s="439"/>
      <c r="L473" s="439"/>
      <c r="M473" s="439"/>
      <c r="N473" s="439"/>
      <c r="O473" s="439"/>
      <c r="P473" s="439"/>
      <c r="Q473" s="439"/>
      <c r="R473" s="439"/>
      <c r="S473" s="439"/>
      <c r="T473" s="439"/>
      <c r="U473" s="439"/>
      <c r="V473" s="439"/>
      <c r="W473" s="439"/>
      <c r="X473" s="439"/>
      <c r="Y473" s="439"/>
      <c r="Z473" s="439"/>
      <c r="AA473" s="439"/>
      <c r="AB473" s="439"/>
      <c r="AC473" s="439"/>
      <c r="AD473" s="544"/>
      <c r="AE473" s="439"/>
      <c r="AF473" s="545"/>
      <c r="AG473" s="439"/>
      <c r="AH473" s="439"/>
      <c r="AI473" s="439"/>
      <c r="AJ473" s="546"/>
      <c r="AK473" s="547"/>
      <c r="AL473" s="548"/>
      <c r="AM473" s="546"/>
      <c r="AN473" s="547"/>
      <c r="AO473" s="546"/>
      <c r="AP473" s="429"/>
      <c r="AQ473" s="548"/>
      <c r="AR473" s="546"/>
      <c r="AS473" s="547"/>
      <c r="AT473" s="549"/>
      <c r="AU473" s="547"/>
      <c r="AV473" s="548"/>
      <c r="AW473" s="546"/>
      <c r="AX473" s="547"/>
      <c r="AY473" s="439"/>
      <c r="AZ473" s="439"/>
      <c r="BA473" s="439"/>
      <c r="BB473" s="439"/>
      <c r="BC473" s="439"/>
    </row>
    <row r="474" spans="1:55" ht="16.5">
      <c r="A474" s="141"/>
      <c r="B474" s="542"/>
      <c r="C474" s="439"/>
      <c r="D474" s="543"/>
      <c r="E474" s="439"/>
      <c r="F474" s="439"/>
      <c r="G474" s="439"/>
      <c r="H474" s="439"/>
      <c r="I474" s="439"/>
      <c r="J474" s="439"/>
      <c r="K474" s="439"/>
      <c r="L474" s="439"/>
      <c r="M474" s="439"/>
      <c r="N474" s="439"/>
      <c r="O474" s="439"/>
      <c r="P474" s="439"/>
      <c r="Q474" s="439"/>
      <c r="R474" s="439"/>
      <c r="S474" s="439"/>
      <c r="T474" s="439"/>
      <c r="U474" s="439"/>
      <c r="V474" s="439"/>
      <c r="W474" s="439"/>
      <c r="X474" s="439"/>
      <c r="Y474" s="439"/>
      <c r="Z474" s="439"/>
      <c r="AA474" s="439"/>
      <c r="AB474" s="439"/>
      <c r="AC474" s="439"/>
      <c r="AD474" s="544"/>
      <c r="AE474" s="439"/>
      <c r="AF474" s="545"/>
      <c r="AG474" s="439"/>
      <c r="AH474" s="439"/>
      <c r="AI474" s="439"/>
      <c r="AJ474" s="546"/>
      <c r="AK474" s="547"/>
      <c r="AL474" s="548"/>
      <c r="AM474" s="546"/>
      <c r="AN474" s="547"/>
      <c r="AO474" s="546"/>
      <c r="AP474" s="429"/>
      <c r="AQ474" s="548"/>
      <c r="AR474" s="546"/>
      <c r="AS474" s="547"/>
      <c r="AT474" s="549"/>
      <c r="AU474" s="547"/>
      <c r="AV474" s="548"/>
      <c r="AW474" s="546"/>
      <c r="AX474" s="547"/>
      <c r="AY474" s="439"/>
      <c r="AZ474" s="439"/>
      <c r="BA474" s="439"/>
      <c r="BB474" s="439"/>
      <c r="BC474" s="439"/>
    </row>
    <row r="475" spans="1:55" ht="16.5">
      <c r="A475" s="141"/>
      <c r="B475" s="542"/>
      <c r="C475" s="439"/>
      <c r="D475" s="543"/>
      <c r="E475" s="439"/>
      <c r="F475" s="439"/>
      <c r="G475" s="439"/>
      <c r="H475" s="439"/>
      <c r="I475" s="439"/>
      <c r="J475" s="439"/>
      <c r="K475" s="439"/>
      <c r="L475" s="439"/>
      <c r="M475" s="439"/>
      <c r="N475" s="439"/>
      <c r="O475" s="439"/>
      <c r="P475" s="439"/>
      <c r="Q475" s="439"/>
      <c r="R475" s="439"/>
      <c r="S475" s="439"/>
      <c r="T475" s="439"/>
      <c r="U475" s="439"/>
      <c r="V475" s="439"/>
      <c r="W475" s="439"/>
      <c r="X475" s="439"/>
      <c r="Y475" s="439"/>
      <c r="Z475" s="439"/>
      <c r="AA475" s="439"/>
      <c r="AB475" s="439"/>
      <c r="AC475" s="439"/>
      <c r="AD475" s="544"/>
      <c r="AE475" s="439"/>
      <c r="AF475" s="545"/>
      <c r="AG475" s="439"/>
      <c r="AH475" s="439"/>
      <c r="AI475" s="439"/>
      <c r="AJ475" s="546"/>
      <c r="AK475" s="547"/>
      <c r="AL475" s="548"/>
      <c r="AM475" s="546"/>
      <c r="AN475" s="547"/>
      <c r="AO475" s="546"/>
      <c r="AP475" s="429"/>
      <c r="AQ475" s="548"/>
      <c r="AR475" s="546"/>
      <c r="AS475" s="547"/>
      <c r="AT475" s="549"/>
      <c r="AU475" s="547"/>
      <c r="AV475" s="548"/>
      <c r="AW475" s="546"/>
      <c r="AX475" s="547"/>
      <c r="AY475" s="439"/>
      <c r="AZ475" s="439"/>
      <c r="BA475" s="439"/>
      <c r="BB475" s="439"/>
      <c r="BC475" s="439"/>
    </row>
    <row r="476" spans="1:55" ht="16.5">
      <c r="A476" s="141"/>
      <c r="B476" s="542"/>
      <c r="C476" s="439"/>
      <c r="D476" s="543"/>
      <c r="E476" s="439"/>
      <c r="F476" s="439"/>
      <c r="G476" s="439"/>
      <c r="H476" s="439"/>
      <c r="I476" s="439"/>
      <c r="J476" s="439"/>
      <c r="K476" s="439"/>
      <c r="L476" s="439"/>
      <c r="M476" s="439"/>
      <c r="N476" s="439"/>
      <c r="O476" s="439"/>
      <c r="P476" s="439"/>
      <c r="Q476" s="439"/>
      <c r="R476" s="439"/>
      <c r="S476" s="439"/>
      <c r="T476" s="439"/>
      <c r="U476" s="439"/>
      <c r="V476" s="439"/>
      <c r="W476" s="439"/>
      <c r="X476" s="439"/>
      <c r="Y476" s="439"/>
      <c r="Z476" s="439"/>
      <c r="AA476" s="439"/>
      <c r="AB476" s="439"/>
      <c r="AC476" s="439"/>
      <c r="AD476" s="544"/>
      <c r="AE476" s="439"/>
      <c r="AF476" s="545"/>
      <c r="AG476" s="439"/>
      <c r="AH476" s="439"/>
      <c r="AI476" s="439"/>
      <c r="AJ476" s="546"/>
      <c r="AK476" s="547"/>
      <c r="AL476" s="548"/>
      <c r="AM476" s="546"/>
      <c r="AN476" s="547"/>
      <c r="AO476" s="546"/>
      <c r="AP476" s="429"/>
      <c r="AQ476" s="548"/>
      <c r="AR476" s="546"/>
      <c r="AS476" s="547"/>
      <c r="AT476" s="549"/>
      <c r="AU476" s="547"/>
      <c r="AV476" s="548"/>
      <c r="AW476" s="546"/>
      <c r="AX476" s="547"/>
      <c r="AY476" s="439"/>
      <c r="AZ476" s="439"/>
      <c r="BA476" s="439"/>
      <c r="BB476" s="439"/>
      <c r="BC476" s="439"/>
    </row>
    <row r="477" spans="1:55" ht="16.5">
      <c r="A477" s="141"/>
      <c r="B477" s="542"/>
      <c r="C477" s="439"/>
      <c r="D477" s="543"/>
      <c r="E477" s="439"/>
      <c r="F477" s="439"/>
      <c r="G477" s="439"/>
      <c r="H477" s="439"/>
      <c r="I477" s="439"/>
      <c r="J477" s="439"/>
      <c r="K477" s="439"/>
      <c r="L477" s="439"/>
      <c r="M477" s="439"/>
      <c r="N477" s="439"/>
      <c r="O477" s="439"/>
      <c r="P477" s="439"/>
      <c r="Q477" s="439"/>
      <c r="R477" s="439"/>
      <c r="S477" s="439"/>
      <c r="T477" s="439"/>
      <c r="U477" s="439"/>
      <c r="V477" s="439"/>
      <c r="W477" s="439"/>
      <c r="X477" s="439"/>
      <c r="Y477" s="439"/>
      <c r="Z477" s="439"/>
      <c r="AA477" s="439"/>
      <c r="AB477" s="439"/>
      <c r="AC477" s="439"/>
      <c r="AD477" s="544"/>
      <c r="AE477" s="439"/>
      <c r="AF477" s="545"/>
      <c r="AG477" s="439"/>
      <c r="AH477" s="439"/>
      <c r="AI477" s="439"/>
      <c r="AJ477" s="546"/>
      <c r="AK477" s="547"/>
      <c r="AL477" s="548"/>
      <c r="AM477" s="546"/>
      <c r="AN477" s="547"/>
      <c r="AO477" s="546"/>
      <c r="AP477" s="429"/>
      <c r="AQ477" s="548"/>
      <c r="AR477" s="546"/>
      <c r="AS477" s="547"/>
      <c r="AT477" s="549"/>
      <c r="AU477" s="547"/>
      <c r="AV477" s="548"/>
      <c r="AW477" s="546"/>
      <c r="AX477" s="547"/>
      <c r="AY477" s="439"/>
      <c r="AZ477" s="439"/>
      <c r="BA477" s="439"/>
      <c r="BB477" s="439"/>
      <c r="BC477" s="439"/>
    </row>
    <row r="478" spans="1:55" ht="16.5">
      <c r="A478" s="141"/>
      <c r="B478" s="542"/>
      <c r="C478" s="439"/>
      <c r="D478" s="543"/>
      <c r="E478" s="439"/>
      <c r="F478" s="439"/>
      <c r="G478" s="439"/>
      <c r="H478" s="439"/>
      <c r="I478" s="439"/>
      <c r="J478" s="439"/>
      <c r="K478" s="439"/>
      <c r="L478" s="439"/>
      <c r="M478" s="439"/>
      <c r="N478" s="439"/>
      <c r="O478" s="439"/>
      <c r="P478" s="439"/>
      <c r="Q478" s="439"/>
      <c r="R478" s="439"/>
      <c r="S478" s="439"/>
      <c r="T478" s="439"/>
      <c r="U478" s="439"/>
      <c r="V478" s="439"/>
      <c r="W478" s="439"/>
      <c r="X478" s="439"/>
      <c r="Y478" s="439"/>
      <c r="Z478" s="439"/>
      <c r="AA478" s="439"/>
      <c r="AB478" s="439"/>
      <c r="AC478" s="439"/>
      <c r="AD478" s="544"/>
      <c r="AE478" s="439"/>
      <c r="AF478" s="545"/>
      <c r="AG478" s="439"/>
      <c r="AH478" s="439"/>
      <c r="AI478" s="439"/>
      <c r="AJ478" s="546"/>
      <c r="AK478" s="547"/>
      <c r="AL478" s="548"/>
      <c r="AM478" s="546"/>
      <c r="AN478" s="547"/>
      <c r="AO478" s="546"/>
      <c r="AP478" s="429"/>
      <c r="AQ478" s="548"/>
      <c r="AR478" s="546"/>
      <c r="AS478" s="547"/>
      <c r="AT478" s="549"/>
      <c r="AU478" s="547"/>
      <c r="AV478" s="548"/>
      <c r="AW478" s="546"/>
      <c r="AX478" s="547"/>
      <c r="AY478" s="439"/>
      <c r="AZ478" s="439"/>
      <c r="BA478" s="439"/>
      <c r="BB478" s="439"/>
      <c r="BC478" s="439"/>
    </row>
    <row r="479" spans="1:55" ht="16.5">
      <c r="A479" s="141"/>
      <c r="B479" s="542"/>
      <c r="C479" s="439"/>
      <c r="D479" s="543"/>
      <c r="E479" s="439"/>
      <c r="F479" s="439"/>
      <c r="G479" s="439"/>
      <c r="H479" s="439"/>
      <c r="I479" s="439"/>
      <c r="J479" s="439"/>
      <c r="K479" s="439"/>
      <c r="L479" s="439"/>
      <c r="M479" s="439"/>
      <c r="N479" s="439"/>
      <c r="O479" s="439"/>
      <c r="P479" s="439"/>
      <c r="Q479" s="439"/>
      <c r="R479" s="439"/>
      <c r="S479" s="439"/>
      <c r="T479" s="439"/>
      <c r="U479" s="439"/>
      <c r="V479" s="439"/>
      <c r="W479" s="439"/>
      <c r="X479" s="439"/>
      <c r="Y479" s="439"/>
      <c r="Z479" s="439"/>
      <c r="AA479" s="439"/>
      <c r="AB479" s="439"/>
      <c r="AC479" s="439"/>
      <c r="AD479" s="544"/>
      <c r="AE479" s="439"/>
      <c r="AF479" s="545"/>
      <c r="AG479" s="439"/>
      <c r="AH479" s="439"/>
      <c r="AI479" s="439"/>
      <c r="AJ479" s="546"/>
      <c r="AK479" s="547"/>
      <c r="AL479" s="548"/>
      <c r="AM479" s="546"/>
      <c r="AN479" s="547"/>
      <c r="AO479" s="546"/>
      <c r="AP479" s="429"/>
      <c r="AQ479" s="548"/>
      <c r="AR479" s="546"/>
      <c r="AS479" s="547"/>
      <c r="AT479" s="549"/>
      <c r="AU479" s="547"/>
      <c r="AV479" s="548"/>
      <c r="AW479" s="546"/>
      <c r="AX479" s="547"/>
      <c r="AY479" s="439"/>
      <c r="AZ479" s="439"/>
      <c r="BA479" s="439"/>
      <c r="BB479" s="439"/>
      <c r="BC479" s="439"/>
    </row>
    <row r="480" spans="1:55" ht="16.5">
      <c r="A480" s="141"/>
      <c r="B480" s="542"/>
      <c r="C480" s="439"/>
      <c r="D480" s="543"/>
      <c r="E480" s="439"/>
      <c r="F480" s="439"/>
      <c r="G480" s="439"/>
      <c r="H480" s="439"/>
      <c r="I480" s="439"/>
      <c r="J480" s="439"/>
      <c r="K480" s="439"/>
      <c r="L480" s="439"/>
      <c r="M480" s="439"/>
      <c r="N480" s="439"/>
      <c r="O480" s="439"/>
      <c r="P480" s="439"/>
      <c r="Q480" s="439"/>
      <c r="R480" s="439"/>
      <c r="S480" s="439"/>
      <c r="T480" s="439"/>
      <c r="U480" s="439"/>
      <c r="V480" s="439"/>
      <c r="W480" s="439"/>
      <c r="X480" s="439"/>
      <c r="Y480" s="439"/>
      <c r="Z480" s="439"/>
      <c r="AA480" s="439"/>
      <c r="AB480" s="439"/>
      <c r="AC480" s="439"/>
      <c r="AD480" s="544"/>
      <c r="AE480" s="439"/>
      <c r="AF480" s="545"/>
      <c r="AG480" s="439"/>
      <c r="AH480" s="439"/>
      <c r="AI480" s="439"/>
      <c r="AJ480" s="546"/>
      <c r="AK480" s="547"/>
      <c r="AL480" s="548"/>
      <c r="AM480" s="546"/>
      <c r="AN480" s="547"/>
      <c r="AO480" s="546"/>
      <c r="AP480" s="429"/>
      <c r="AQ480" s="548"/>
      <c r="AR480" s="546"/>
      <c r="AS480" s="547"/>
      <c r="AT480" s="549"/>
      <c r="AU480" s="547"/>
      <c r="AV480" s="548"/>
      <c r="AW480" s="546"/>
      <c r="AX480" s="547"/>
      <c r="AY480" s="439"/>
      <c r="AZ480" s="439"/>
      <c r="BA480" s="439"/>
      <c r="BB480" s="439"/>
      <c r="BC480" s="439"/>
    </row>
    <row r="481" spans="1:55" ht="16.5">
      <c r="A481" s="141"/>
      <c r="B481" s="542"/>
      <c r="C481" s="439"/>
      <c r="D481" s="543"/>
      <c r="E481" s="439"/>
      <c r="F481" s="439"/>
      <c r="G481" s="439"/>
      <c r="H481" s="439"/>
      <c r="I481" s="439"/>
      <c r="J481" s="439"/>
      <c r="K481" s="439"/>
      <c r="L481" s="439"/>
      <c r="M481" s="439"/>
      <c r="N481" s="439"/>
      <c r="O481" s="439"/>
      <c r="P481" s="439"/>
      <c r="Q481" s="439"/>
      <c r="R481" s="439"/>
      <c r="S481" s="439"/>
      <c r="T481" s="439"/>
      <c r="U481" s="439"/>
      <c r="V481" s="439"/>
      <c r="W481" s="439"/>
      <c r="X481" s="439"/>
      <c r="Y481" s="439"/>
      <c r="Z481" s="439"/>
      <c r="AA481" s="439"/>
      <c r="AB481" s="439"/>
      <c r="AC481" s="439"/>
      <c r="AD481" s="544"/>
      <c r="AE481" s="439"/>
      <c r="AF481" s="545"/>
      <c r="AG481" s="439"/>
      <c r="AH481" s="439"/>
      <c r="AI481" s="439"/>
      <c r="AJ481" s="546"/>
      <c r="AK481" s="547"/>
      <c r="AL481" s="548"/>
      <c r="AM481" s="546"/>
      <c r="AN481" s="547"/>
      <c r="AO481" s="546"/>
      <c r="AP481" s="429"/>
      <c r="AQ481" s="548"/>
      <c r="AR481" s="546"/>
      <c r="AS481" s="547"/>
      <c r="AT481" s="549"/>
      <c r="AU481" s="547"/>
      <c r="AV481" s="548"/>
      <c r="AW481" s="546"/>
      <c r="AX481" s="547"/>
      <c r="AY481" s="439"/>
      <c r="AZ481" s="439"/>
      <c r="BA481" s="439"/>
      <c r="BB481" s="439"/>
      <c r="BC481" s="439"/>
    </row>
    <row r="482" spans="1:55" ht="16.5">
      <c r="A482" s="141"/>
      <c r="B482" s="542"/>
      <c r="C482" s="439"/>
      <c r="D482" s="543"/>
      <c r="E482" s="439"/>
      <c r="F482" s="439"/>
      <c r="G482" s="439"/>
      <c r="H482" s="439"/>
      <c r="I482" s="439"/>
      <c r="J482" s="439"/>
      <c r="K482" s="439"/>
      <c r="L482" s="439"/>
      <c r="M482" s="439"/>
      <c r="N482" s="439"/>
      <c r="O482" s="439"/>
      <c r="P482" s="439"/>
      <c r="Q482" s="439"/>
      <c r="R482" s="439"/>
      <c r="S482" s="439"/>
      <c r="T482" s="439"/>
      <c r="U482" s="439"/>
      <c r="V482" s="439"/>
      <c r="W482" s="439"/>
      <c r="X482" s="439"/>
      <c r="Y482" s="439"/>
      <c r="Z482" s="439"/>
      <c r="AA482" s="439"/>
      <c r="AB482" s="439"/>
      <c r="AC482" s="439"/>
      <c r="AD482" s="544"/>
      <c r="AE482" s="439"/>
      <c r="AF482" s="545"/>
      <c r="AG482" s="439"/>
      <c r="AH482" s="439"/>
      <c r="AI482" s="439"/>
      <c r="AJ482" s="546"/>
      <c r="AK482" s="547"/>
      <c r="AL482" s="548"/>
      <c r="AM482" s="546"/>
      <c r="AN482" s="547"/>
      <c r="AO482" s="546"/>
      <c r="AP482" s="429"/>
      <c r="AQ482" s="548"/>
      <c r="AR482" s="546"/>
      <c r="AS482" s="547"/>
      <c r="AT482" s="549"/>
      <c r="AU482" s="547"/>
      <c r="AV482" s="548"/>
      <c r="AW482" s="546"/>
      <c r="AX482" s="547"/>
      <c r="AY482" s="439"/>
      <c r="AZ482" s="439"/>
      <c r="BA482" s="439"/>
      <c r="BB482" s="439"/>
      <c r="BC482" s="439"/>
    </row>
    <row r="483" spans="1:55" ht="16.5">
      <c r="A483" s="141"/>
      <c r="B483" s="542"/>
      <c r="C483" s="439"/>
      <c r="D483" s="543"/>
      <c r="E483" s="439"/>
      <c r="F483" s="439"/>
      <c r="G483" s="439"/>
      <c r="H483" s="439"/>
      <c r="I483" s="439"/>
      <c r="J483" s="439"/>
      <c r="K483" s="439"/>
      <c r="L483" s="439"/>
      <c r="M483" s="439"/>
      <c r="N483" s="439"/>
      <c r="O483" s="439"/>
      <c r="P483" s="439"/>
      <c r="Q483" s="439"/>
      <c r="R483" s="439"/>
      <c r="S483" s="439"/>
      <c r="T483" s="439"/>
      <c r="U483" s="439"/>
      <c r="V483" s="439"/>
      <c r="W483" s="439"/>
      <c r="X483" s="439"/>
      <c r="Y483" s="439"/>
      <c r="Z483" s="439"/>
      <c r="AA483" s="439"/>
      <c r="AB483" s="439"/>
      <c r="AC483" s="439"/>
      <c r="AD483" s="544"/>
      <c r="AE483" s="439"/>
      <c r="AF483" s="545"/>
      <c r="AG483" s="439"/>
      <c r="AH483" s="439"/>
      <c r="AI483" s="439"/>
      <c r="AJ483" s="546"/>
      <c r="AK483" s="547"/>
      <c r="AL483" s="548"/>
      <c r="AM483" s="546"/>
      <c r="AN483" s="547"/>
      <c r="AO483" s="546"/>
      <c r="AP483" s="429"/>
      <c r="AQ483" s="548"/>
      <c r="AR483" s="546"/>
      <c r="AS483" s="547"/>
      <c r="AT483" s="549"/>
      <c r="AU483" s="547"/>
      <c r="AV483" s="548"/>
      <c r="AW483" s="546"/>
      <c r="AX483" s="547"/>
      <c r="AY483" s="439"/>
      <c r="AZ483" s="439"/>
      <c r="BA483" s="439"/>
      <c r="BB483" s="439"/>
      <c r="BC483" s="439"/>
    </row>
    <row r="484" spans="1:55" ht="16.5">
      <c r="A484" s="141"/>
      <c r="B484" s="542"/>
      <c r="C484" s="439"/>
      <c r="D484" s="543"/>
      <c r="E484" s="439"/>
      <c r="F484" s="439"/>
      <c r="G484" s="439"/>
      <c r="H484" s="439"/>
      <c r="I484" s="439"/>
      <c r="J484" s="439"/>
      <c r="K484" s="439"/>
      <c r="L484" s="439"/>
      <c r="M484" s="439"/>
      <c r="N484" s="439"/>
      <c r="O484" s="439"/>
      <c r="P484" s="439"/>
      <c r="Q484" s="439"/>
      <c r="R484" s="439"/>
      <c r="S484" s="439"/>
      <c r="T484" s="439"/>
      <c r="U484" s="439"/>
      <c r="V484" s="439"/>
      <c r="W484" s="439"/>
      <c r="X484" s="439"/>
      <c r="Y484" s="439"/>
      <c r="Z484" s="439"/>
      <c r="AA484" s="439"/>
      <c r="AB484" s="439"/>
      <c r="AC484" s="439"/>
      <c r="AD484" s="544"/>
      <c r="AE484" s="439"/>
      <c r="AF484" s="545"/>
      <c r="AG484" s="439"/>
      <c r="AH484" s="439"/>
      <c r="AI484" s="439"/>
      <c r="AJ484" s="546"/>
      <c r="AK484" s="547"/>
      <c r="AL484" s="548"/>
      <c r="AM484" s="546"/>
      <c r="AN484" s="547"/>
      <c r="AO484" s="546"/>
      <c r="AP484" s="429"/>
      <c r="AQ484" s="548"/>
      <c r="AR484" s="546"/>
      <c r="AS484" s="547"/>
      <c r="AT484" s="549"/>
      <c r="AU484" s="547"/>
      <c r="AV484" s="548"/>
      <c r="AW484" s="546"/>
      <c r="AX484" s="547"/>
      <c r="AY484" s="439"/>
      <c r="AZ484" s="439"/>
      <c r="BA484" s="439"/>
      <c r="BB484" s="439"/>
      <c r="BC484" s="439"/>
    </row>
    <row r="485" spans="1:55" ht="16.5">
      <c r="A485" s="141"/>
      <c r="B485" s="542"/>
      <c r="C485" s="439"/>
      <c r="D485" s="543"/>
      <c r="E485" s="439"/>
      <c r="F485" s="439"/>
      <c r="G485" s="439"/>
      <c r="H485" s="439"/>
      <c r="I485" s="439"/>
      <c r="J485" s="439"/>
      <c r="K485" s="439"/>
      <c r="L485" s="439"/>
      <c r="M485" s="439"/>
      <c r="N485" s="439"/>
      <c r="O485" s="439"/>
      <c r="P485" s="439"/>
      <c r="Q485" s="439"/>
      <c r="R485" s="439"/>
      <c r="S485" s="439"/>
      <c r="T485" s="439"/>
      <c r="U485" s="439"/>
      <c r="V485" s="439"/>
      <c r="W485" s="439"/>
      <c r="X485" s="439"/>
      <c r="Y485" s="439"/>
      <c r="Z485" s="439"/>
      <c r="AA485" s="439"/>
      <c r="AB485" s="439"/>
      <c r="AC485" s="439"/>
      <c r="AD485" s="544"/>
      <c r="AE485" s="439"/>
      <c r="AF485" s="545"/>
      <c r="AG485" s="439"/>
      <c r="AH485" s="439"/>
      <c r="AI485" s="439"/>
      <c r="AJ485" s="546"/>
      <c r="AK485" s="547"/>
      <c r="AL485" s="548"/>
      <c r="AM485" s="546"/>
      <c r="AN485" s="547"/>
      <c r="AO485" s="546"/>
      <c r="AP485" s="429"/>
      <c r="AQ485" s="548"/>
      <c r="AR485" s="546"/>
      <c r="AS485" s="547"/>
      <c r="AT485" s="549"/>
      <c r="AU485" s="547"/>
      <c r="AV485" s="548"/>
      <c r="AW485" s="546"/>
      <c r="AX485" s="547"/>
      <c r="AY485" s="439"/>
      <c r="AZ485" s="439"/>
      <c r="BA485" s="439"/>
      <c r="BB485" s="439"/>
      <c r="BC485" s="439"/>
    </row>
    <row r="486" spans="1:55" ht="16.5">
      <c r="A486" s="141"/>
      <c r="B486" s="542"/>
      <c r="C486" s="439"/>
      <c r="D486" s="543"/>
      <c r="E486" s="439"/>
      <c r="F486" s="439"/>
      <c r="G486" s="439"/>
      <c r="H486" s="439"/>
      <c r="I486" s="439"/>
      <c r="J486" s="439"/>
      <c r="K486" s="439"/>
      <c r="L486" s="439"/>
      <c r="M486" s="439"/>
      <c r="N486" s="439"/>
      <c r="O486" s="439"/>
      <c r="P486" s="439"/>
      <c r="Q486" s="439"/>
      <c r="R486" s="439"/>
      <c r="S486" s="439"/>
      <c r="T486" s="439"/>
      <c r="U486" s="439"/>
      <c r="V486" s="439"/>
      <c r="W486" s="439"/>
      <c r="X486" s="439"/>
      <c r="Y486" s="439"/>
      <c r="Z486" s="439"/>
      <c r="AA486" s="439"/>
      <c r="AB486" s="439"/>
      <c r="AC486" s="439"/>
      <c r="AD486" s="544"/>
      <c r="AE486" s="439"/>
      <c r="AF486" s="545"/>
      <c r="AG486" s="439"/>
      <c r="AH486" s="439"/>
      <c r="AI486" s="439"/>
      <c r="AJ486" s="546"/>
      <c r="AK486" s="547"/>
      <c r="AL486" s="548"/>
      <c r="AM486" s="546"/>
      <c r="AN486" s="547"/>
      <c r="AO486" s="546"/>
      <c r="AP486" s="429"/>
      <c r="AQ486" s="548"/>
      <c r="AR486" s="546"/>
      <c r="AS486" s="547"/>
      <c r="AT486" s="549"/>
      <c r="AU486" s="547"/>
      <c r="AV486" s="548"/>
      <c r="AW486" s="546"/>
      <c r="AX486" s="547"/>
      <c r="AY486" s="439"/>
      <c r="AZ486" s="439"/>
      <c r="BA486" s="439"/>
      <c r="BB486" s="439"/>
      <c r="BC486" s="439"/>
    </row>
    <row r="487" spans="1:55" ht="16.5">
      <c r="A487" s="141"/>
      <c r="B487" s="542"/>
      <c r="C487" s="439"/>
      <c r="D487" s="543"/>
      <c r="E487" s="439"/>
      <c r="F487" s="439"/>
      <c r="G487" s="439"/>
      <c r="H487" s="439"/>
      <c r="I487" s="439"/>
      <c r="J487" s="439"/>
      <c r="K487" s="439"/>
      <c r="L487" s="439"/>
      <c r="M487" s="439"/>
      <c r="N487" s="439"/>
      <c r="O487" s="439"/>
      <c r="P487" s="439"/>
      <c r="Q487" s="439"/>
      <c r="R487" s="439"/>
      <c r="S487" s="439"/>
      <c r="T487" s="439"/>
      <c r="U487" s="439"/>
      <c r="V487" s="439"/>
      <c r="W487" s="439"/>
      <c r="X487" s="439"/>
      <c r="Y487" s="439"/>
      <c r="Z487" s="439"/>
      <c r="AA487" s="439"/>
      <c r="AB487" s="439"/>
      <c r="AC487" s="439"/>
      <c r="AD487" s="544"/>
      <c r="AE487" s="439"/>
      <c r="AF487" s="545"/>
      <c r="AG487" s="439"/>
      <c r="AH487" s="439"/>
      <c r="AI487" s="439"/>
      <c r="AJ487" s="546"/>
      <c r="AK487" s="547"/>
      <c r="AL487" s="548"/>
      <c r="AM487" s="546"/>
      <c r="AN487" s="547"/>
      <c r="AO487" s="546"/>
      <c r="AP487" s="429"/>
      <c r="AQ487" s="548"/>
      <c r="AR487" s="546"/>
      <c r="AS487" s="547"/>
      <c r="AT487" s="549"/>
      <c r="AU487" s="547"/>
      <c r="AV487" s="548"/>
      <c r="AW487" s="546"/>
      <c r="AX487" s="547"/>
      <c r="AY487" s="439"/>
      <c r="AZ487" s="439"/>
      <c r="BA487" s="439"/>
      <c r="BB487" s="439"/>
      <c r="BC487" s="439"/>
    </row>
    <row r="488" spans="1:55" ht="16.5">
      <c r="A488" s="141"/>
      <c r="B488" s="542"/>
      <c r="C488" s="439"/>
      <c r="D488" s="543"/>
      <c r="E488" s="439"/>
      <c r="F488" s="439"/>
      <c r="G488" s="439"/>
      <c r="H488" s="439"/>
      <c r="I488" s="439"/>
      <c r="J488" s="439"/>
      <c r="K488" s="439"/>
      <c r="L488" s="439"/>
      <c r="M488" s="439"/>
      <c r="N488" s="439"/>
      <c r="O488" s="439"/>
      <c r="P488" s="439"/>
      <c r="Q488" s="439"/>
      <c r="R488" s="439"/>
      <c r="S488" s="439"/>
      <c r="T488" s="439"/>
      <c r="U488" s="439"/>
      <c r="V488" s="439"/>
      <c r="W488" s="439"/>
      <c r="X488" s="439"/>
      <c r="Y488" s="439"/>
      <c r="Z488" s="439"/>
      <c r="AA488" s="439"/>
      <c r="AB488" s="439"/>
      <c r="AC488" s="439"/>
      <c r="AD488" s="544"/>
      <c r="AE488" s="439"/>
      <c r="AF488" s="545"/>
      <c r="AG488" s="439"/>
      <c r="AH488" s="439"/>
      <c r="AI488" s="439"/>
      <c r="AJ488" s="546"/>
      <c r="AK488" s="547"/>
      <c r="AL488" s="548"/>
      <c r="AM488" s="546"/>
      <c r="AN488" s="547"/>
      <c r="AO488" s="546"/>
      <c r="AP488" s="429"/>
      <c r="AQ488" s="548"/>
      <c r="AR488" s="546"/>
      <c r="AS488" s="547"/>
      <c r="AT488" s="549"/>
      <c r="AU488" s="547"/>
      <c r="AV488" s="548"/>
      <c r="AW488" s="546"/>
      <c r="AX488" s="547"/>
      <c r="AY488" s="439"/>
      <c r="AZ488" s="439"/>
      <c r="BA488" s="439"/>
      <c r="BB488" s="439"/>
      <c r="BC488" s="439"/>
    </row>
    <row r="489" spans="1:55" ht="16.5">
      <c r="A489" s="141"/>
      <c r="B489" s="542"/>
      <c r="C489" s="439"/>
      <c r="D489" s="543"/>
      <c r="E489" s="439"/>
      <c r="F489" s="439"/>
      <c r="G489" s="439"/>
      <c r="H489" s="439"/>
      <c r="I489" s="439"/>
      <c r="J489" s="439"/>
      <c r="K489" s="439"/>
      <c r="L489" s="439"/>
      <c r="M489" s="439"/>
      <c r="N489" s="439"/>
      <c r="O489" s="439"/>
      <c r="P489" s="439"/>
      <c r="Q489" s="439"/>
      <c r="R489" s="439"/>
      <c r="S489" s="439"/>
      <c r="T489" s="439"/>
      <c r="U489" s="439"/>
      <c r="V489" s="439"/>
      <c r="W489" s="439"/>
      <c r="X489" s="439"/>
      <c r="Y489" s="439"/>
      <c r="Z489" s="439"/>
      <c r="AA489" s="439"/>
      <c r="AB489" s="439"/>
      <c r="AC489" s="439"/>
      <c r="AD489" s="544"/>
      <c r="AE489" s="439"/>
      <c r="AF489" s="545"/>
      <c r="AG489" s="439"/>
      <c r="AH489" s="439"/>
      <c r="AI489" s="439"/>
      <c r="AJ489" s="546"/>
      <c r="AK489" s="547"/>
      <c r="AL489" s="548"/>
      <c r="AM489" s="546"/>
      <c r="AN489" s="547"/>
      <c r="AO489" s="546"/>
      <c r="AP489" s="429"/>
      <c r="AQ489" s="548"/>
      <c r="AR489" s="546"/>
      <c r="AS489" s="547"/>
      <c r="AT489" s="549"/>
      <c r="AU489" s="547"/>
      <c r="AV489" s="548"/>
      <c r="AW489" s="546"/>
      <c r="AX489" s="547"/>
      <c r="AY489" s="439"/>
      <c r="AZ489" s="439"/>
      <c r="BA489" s="439"/>
      <c r="BB489" s="439"/>
      <c r="BC489" s="439"/>
    </row>
    <row r="490" spans="1:55" ht="16.5">
      <c r="A490" s="141"/>
      <c r="B490" s="542"/>
      <c r="C490" s="439"/>
      <c r="D490" s="543"/>
      <c r="E490" s="439"/>
      <c r="F490" s="439"/>
      <c r="G490" s="439"/>
      <c r="H490" s="439"/>
      <c r="I490" s="439"/>
      <c r="J490" s="439"/>
      <c r="K490" s="439"/>
      <c r="L490" s="439"/>
      <c r="M490" s="439"/>
      <c r="N490" s="439"/>
      <c r="O490" s="439"/>
      <c r="P490" s="439"/>
      <c r="Q490" s="439"/>
      <c r="R490" s="439"/>
      <c r="S490" s="439"/>
      <c r="T490" s="439"/>
      <c r="U490" s="439"/>
      <c r="V490" s="439"/>
      <c r="W490" s="439"/>
      <c r="X490" s="439"/>
      <c r="Y490" s="439"/>
      <c r="Z490" s="439"/>
      <c r="AA490" s="439"/>
      <c r="AB490" s="439"/>
      <c r="AC490" s="439"/>
      <c r="AD490" s="544"/>
      <c r="AE490" s="439"/>
      <c r="AF490" s="545"/>
      <c r="AG490" s="439"/>
      <c r="AH490" s="439"/>
      <c r="AI490" s="439"/>
      <c r="AJ490" s="546"/>
      <c r="AK490" s="547"/>
      <c r="AL490" s="548"/>
      <c r="AM490" s="546"/>
      <c r="AN490" s="547"/>
      <c r="AO490" s="546"/>
      <c r="AP490" s="429"/>
      <c r="AQ490" s="548"/>
      <c r="AR490" s="546"/>
      <c r="AS490" s="547"/>
      <c r="AT490" s="549"/>
      <c r="AU490" s="547"/>
      <c r="AV490" s="548"/>
      <c r="AW490" s="546"/>
      <c r="AX490" s="547"/>
      <c r="AY490" s="439"/>
      <c r="AZ490" s="439"/>
      <c r="BA490" s="439"/>
      <c r="BB490" s="439"/>
      <c r="BC490" s="439"/>
    </row>
    <row r="491" spans="1:55" ht="16.5">
      <c r="A491" s="141"/>
      <c r="B491" s="542"/>
      <c r="C491" s="439"/>
      <c r="D491" s="543"/>
      <c r="E491" s="439"/>
      <c r="F491" s="439"/>
      <c r="G491" s="439"/>
      <c r="H491" s="439"/>
      <c r="I491" s="439"/>
      <c r="J491" s="439"/>
      <c r="K491" s="439"/>
      <c r="L491" s="439"/>
      <c r="M491" s="439"/>
      <c r="N491" s="439"/>
      <c r="O491" s="439"/>
      <c r="P491" s="439"/>
      <c r="Q491" s="439"/>
      <c r="R491" s="439"/>
      <c r="S491" s="439"/>
      <c r="T491" s="439"/>
      <c r="U491" s="439"/>
      <c r="V491" s="439"/>
      <c r="W491" s="439"/>
      <c r="X491" s="439"/>
      <c r="Y491" s="439"/>
      <c r="Z491" s="439"/>
      <c r="AA491" s="439"/>
      <c r="AB491" s="439"/>
      <c r="AC491" s="439"/>
      <c r="AD491" s="544"/>
      <c r="AE491" s="439"/>
      <c r="AF491" s="545"/>
      <c r="AG491" s="439"/>
      <c r="AH491" s="439"/>
      <c r="AI491" s="439"/>
      <c r="AJ491" s="546"/>
      <c r="AK491" s="547"/>
      <c r="AL491" s="548"/>
      <c r="AM491" s="546"/>
      <c r="AN491" s="547"/>
      <c r="AO491" s="546"/>
      <c r="AP491" s="429"/>
      <c r="AQ491" s="548"/>
      <c r="AR491" s="546"/>
      <c r="AS491" s="547"/>
      <c r="AT491" s="549"/>
      <c r="AU491" s="547"/>
      <c r="AV491" s="548"/>
      <c r="AW491" s="546"/>
      <c r="AX491" s="547"/>
      <c r="AY491" s="439"/>
      <c r="AZ491" s="439"/>
      <c r="BA491" s="439"/>
      <c r="BB491" s="439"/>
      <c r="BC491" s="439"/>
    </row>
    <row r="492" spans="1:55" ht="16.5">
      <c r="A492" s="141"/>
      <c r="B492" s="542"/>
      <c r="C492" s="439"/>
      <c r="D492" s="543"/>
      <c r="E492" s="439"/>
      <c r="F492" s="439"/>
      <c r="G492" s="439"/>
      <c r="H492" s="439"/>
      <c r="I492" s="439"/>
      <c r="J492" s="439"/>
      <c r="K492" s="439"/>
      <c r="L492" s="439"/>
      <c r="M492" s="439"/>
      <c r="N492" s="439"/>
      <c r="O492" s="439"/>
      <c r="P492" s="439"/>
      <c r="Q492" s="439"/>
      <c r="R492" s="439"/>
      <c r="S492" s="439"/>
      <c r="T492" s="439"/>
      <c r="U492" s="439"/>
      <c r="V492" s="439"/>
      <c r="W492" s="439"/>
      <c r="X492" s="439"/>
      <c r="Y492" s="439"/>
      <c r="Z492" s="439"/>
      <c r="AA492" s="439"/>
      <c r="AB492" s="439"/>
      <c r="AC492" s="439"/>
      <c r="AD492" s="544"/>
      <c r="AE492" s="439"/>
      <c r="AF492" s="545"/>
      <c r="AG492" s="439"/>
      <c r="AH492" s="439"/>
      <c r="AI492" s="439"/>
      <c r="AJ492" s="546"/>
      <c r="AK492" s="547"/>
      <c r="AL492" s="548"/>
      <c r="AM492" s="546"/>
      <c r="AN492" s="547"/>
      <c r="AO492" s="546"/>
      <c r="AP492" s="429"/>
      <c r="AQ492" s="548"/>
      <c r="AR492" s="546"/>
      <c r="AS492" s="547"/>
      <c r="AT492" s="549"/>
      <c r="AU492" s="547"/>
      <c r="AV492" s="548"/>
      <c r="AW492" s="546"/>
      <c r="AX492" s="547"/>
      <c r="AY492" s="439"/>
      <c r="AZ492" s="439"/>
      <c r="BA492" s="439"/>
      <c r="BB492" s="439"/>
      <c r="BC492" s="439"/>
    </row>
    <row r="493" spans="1:55" ht="16.5">
      <c r="A493" s="141"/>
      <c r="B493" s="542"/>
      <c r="C493" s="439"/>
      <c r="D493" s="543"/>
      <c r="E493" s="439"/>
      <c r="F493" s="439"/>
      <c r="G493" s="439"/>
      <c r="H493" s="439"/>
      <c r="I493" s="439"/>
      <c r="J493" s="439"/>
      <c r="K493" s="439"/>
      <c r="L493" s="439"/>
      <c r="M493" s="439"/>
      <c r="N493" s="439"/>
      <c r="O493" s="439"/>
      <c r="P493" s="439"/>
      <c r="Q493" s="439"/>
      <c r="R493" s="439"/>
      <c r="S493" s="439"/>
      <c r="T493" s="439"/>
      <c r="U493" s="439"/>
      <c r="V493" s="439"/>
      <c r="W493" s="439"/>
      <c r="X493" s="439"/>
      <c r="Y493" s="439"/>
      <c r="Z493" s="439"/>
      <c r="AA493" s="439"/>
      <c r="AB493" s="439"/>
      <c r="AC493" s="439"/>
      <c r="AD493" s="544"/>
      <c r="AE493" s="439"/>
      <c r="AF493" s="545"/>
      <c r="AG493" s="439"/>
      <c r="AH493" s="439"/>
      <c r="AI493" s="439"/>
      <c r="AJ493" s="546"/>
      <c r="AK493" s="547"/>
      <c r="AL493" s="548"/>
      <c r="AM493" s="546"/>
      <c r="AN493" s="547"/>
      <c r="AO493" s="546"/>
      <c r="AP493" s="429"/>
      <c r="AQ493" s="548"/>
      <c r="AR493" s="546"/>
      <c r="AS493" s="547"/>
      <c r="AT493" s="549"/>
      <c r="AU493" s="547"/>
      <c r="AV493" s="548"/>
      <c r="AW493" s="546"/>
      <c r="AX493" s="547"/>
      <c r="AY493" s="439"/>
      <c r="AZ493" s="439"/>
      <c r="BA493" s="439"/>
      <c r="BB493" s="439"/>
      <c r="BC493" s="439"/>
    </row>
    <row r="494" spans="1:55" ht="16.5">
      <c r="A494" s="141"/>
      <c r="B494" s="542"/>
      <c r="C494" s="439"/>
      <c r="D494" s="543"/>
      <c r="E494" s="439"/>
      <c r="F494" s="439"/>
      <c r="G494" s="439"/>
      <c r="H494" s="439"/>
      <c r="I494" s="439"/>
      <c r="J494" s="439"/>
      <c r="K494" s="439"/>
      <c r="L494" s="439"/>
      <c r="M494" s="439"/>
      <c r="N494" s="439"/>
      <c r="O494" s="439"/>
      <c r="P494" s="439"/>
      <c r="Q494" s="439"/>
      <c r="R494" s="439"/>
      <c r="S494" s="439"/>
      <c r="T494" s="439"/>
      <c r="U494" s="439"/>
      <c r="V494" s="439"/>
      <c r="W494" s="439"/>
      <c r="X494" s="439"/>
      <c r="Y494" s="439"/>
      <c r="Z494" s="439"/>
      <c r="AA494" s="439"/>
      <c r="AB494" s="439"/>
      <c r="AC494" s="439"/>
      <c r="AD494" s="544"/>
      <c r="AE494" s="439"/>
      <c r="AF494" s="545"/>
      <c r="AG494" s="439"/>
      <c r="AH494" s="439"/>
      <c r="AI494" s="439"/>
      <c r="AJ494" s="546"/>
      <c r="AK494" s="547"/>
      <c r="AL494" s="548"/>
      <c r="AM494" s="546"/>
      <c r="AN494" s="547"/>
      <c r="AO494" s="546"/>
      <c r="AP494" s="429"/>
      <c r="AQ494" s="548"/>
      <c r="AR494" s="546"/>
      <c r="AS494" s="547"/>
      <c r="AT494" s="549"/>
      <c r="AU494" s="547"/>
      <c r="AV494" s="548"/>
      <c r="AW494" s="546"/>
      <c r="AX494" s="547"/>
      <c r="AY494" s="439"/>
      <c r="AZ494" s="439"/>
      <c r="BA494" s="439"/>
      <c r="BB494" s="439"/>
      <c r="BC494" s="439"/>
    </row>
    <row r="495" spans="1:55" ht="16.5">
      <c r="A495" s="141"/>
      <c r="B495" s="542"/>
      <c r="C495" s="439"/>
      <c r="D495" s="543"/>
      <c r="E495" s="439"/>
      <c r="F495" s="439"/>
      <c r="G495" s="439"/>
      <c r="H495" s="439"/>
      <c r="I495" s="439"/>
      <c r="J495" s="439"/>
      <c r="K495" s="439"/>
      <c r="L495" s="439"/>
      <c r="M495" s="439"/>
      <c r="N495" s="439"/>
      <c r="O495" s="439"/>
      <c r="P495" s="439"/>
      <c r="Q495" s="439"/>
      <c r="R495" s="439"/>
      <c r="S495" s="439"/>
      <c r="T495" s="439"/>
      <c r="U495" s="439"/>
      <c r="V495" s="439"/>
      <c r="W495" s="439"/>
      <c r="X495" s="439"/>
      <c r="Y495" s="439"/>
      <c r="Z495" s="439"/>
      <c r="AA495" s="439"/>
      <c r="AB495" s="439"/>
      <c r="AC495" s="439"/>
      <c r="AD495" s="544"/>
      <c r="AE495" s="439"/>
      <c r="AF495" s="545"/>
      <c r="AG495" s="439"/>
      <c r="AH495" s="439"/>
      <c r="AI495" s="439"/>
      <c r="AJ495" s="546"/>
      <c r="AK495" s="547"/>
      <c r="AL495" s="548"/>
      <c r="AM495" s="546"/>
      <c r="AN495" s="547"/>
      <c r="AO495" s="546"/>
      <c r="AP495" s="429"/>
      <c r="AQ495" s="548"/>
      <c r="AR495" s="546"/>
      <c r="AS495" s="547"/>
      <c r="AT495" s="549"/>
      <c r="AU495" s="547"/>
      <c r="AV495" s="548"/>
      <c r="AW495" s="546"/>
      <c r="AX495" s="547"/>
      <c r="AY495" s="439"/>
      <c r="AZ495" s="439"/>
      <c r="BA495" s="439"/>
      <c r="BB495" s="439"/>
      <c r="BC495" s="439"/>
    </row>
    <row r="496" spans="1:55" ht="16.5">
      <c r="A496" s="141"/>
      <c r="B496" s="542"/>
      <c r="C496" s="439"/>
      <c r="D496" s="543"/>
      <c r="E496" s="439"/>
      <c r="F496" s="439"/>
      <c r="G496" s="439"/>
      <c r="H496" s="439"/>
      <c r="I496" s="439"/>
      <c r="J496" s="439"/>
      <c r="K496" s="439"/>
      <c r="L496" s="439"/>
      <c r="M496" s="439"/>
      <c r="N496" s="439"/>
      <c r="O496" s="439"/>
      <c r="P496" s="439"/>
      <c r="Q496" s="439"/>
      <c r="R496" s="439"/>
      <c r="S496" s="439"/>
      <c r="T496" s="439"/>
      <c r="U496" s="439"/>
      <c r="V496" s="439"/>
      <c r="W496" s="439"/>
      <c r="X496" s="439"/>
      <c r="Y496" s="439"/>
      <c r="Z496" s="439"/>
      <c r="AA496" s="439"/>
      <c r="AB496" s="439"/>
      <c r="AC496" s="439"/>
      <c r="AD496" s="544"/>
      <c r="AE496" s="439"/>
      <c r="AF496" s="545"/>
      <c r="AG496" s="439"/>
      <c r="AH496" s="439"/>
      <c r="AI496" s="439"/>
      <c r="AJ496" s="546"/>
      <c r="AK496" s="547"/>
      <c r="AL496" s="548"/>
      <c r="AM496" s="546"/>
      <c r="AN496" s="547"/>
      <c r="AO496" s="546"/>
      <c r="AP496" s="429"/>
      <c r="AQ496" s="548"/>
      <c r="AR496" s="546"/>
      <c r="AS496" s="547"/>
      <c r="AT496" s="549"/>
      <c r="AU496" s="547"/>
      <c r="AV496" s="548"/>
      <c r="AW496" s="546"/>
      <c r="AX496" s="547"/>
      <c r="AY496" s="439"/>
      <c r="AZ496" s="439"/>
      <c r="BA496" s="439"/>
      <c r="BB496" s="439"/>
      <c r="BC496" s="439"/>
    </row>
    <row r="497" spans="1:55" ht="16.5">
      <c r="A497" s="141"/>
      <c r="B497" s="542"/>
      <c r="C497" s="439"/>
      <c r="D497" s="543"/>
      <c r="E497" s="439"/>
      <c r="F497" s="439"/>
      <c r="G497" s="439"/>
      <c r="H497" s="439"/>
      <c r="I497" s="439"/>
      <c r="J497" s="439"/>
      <c r="K497" s="439"/>
      <c r="L497" s="439"/>
      <c r="M497" s="439"/>
      <c r="N497" s="439"/>
      <c r="O497" s="439"/>
      <c r="P497" s="439"/>
      <c r="Q497" s="439"/>
      <c r="R497" s="439"/>
      <c r="S497" s="439"/>
      <c r="T497" s="439"/>
      <c r="U497" s="439"/>
      <c r="V497" s="439"/>
      <c r="W497" s="439"/>
      <c r="X497" s="439"/>
      <c r="Y497" s="439"/>
      <c r="Z497" s="439"/>
      <c r="AA497" s="439"/>
      <c r="AB497" s="439"/>
      <c r="AC497" s="439"/>
      <c r="AD497" s="544"/>
      <c r="AE497" s="439"/>
      <c r="AF497" s="545"/>
      <c r="AG497" s="439"/>
      <c r="AH497" s="439"/>
      <c r="AI497" s="439"/>
      <c r="AJ497" s="546"/>
      <c r="AK497" s="547"/>
      <c r="AL497" s="548"/>
      <c r="AM497" s="546"/>
      <c r="AN497" s="547"/>
      <c r="AO497" s="546"/>
      <c r="AP497" s="429"/>
      <c r="AQ497" s="548"/>
      <c r="AR497" s="546"/>
      <c r="AS497" s="547"/>
      <c r="AT497" s="549"/>
      <c r="AU497" s="547"/>
      <c r="AV497" s="548"/>
      <c r="AW497" s="546"/>
      <c r="AX497" s="547"/>
      <c r="AY497" s="439"/>
      <c r="AZ497" s="439"/>
      <c r="BA497" s="439"/>
      <c r="BB497" s="439"/>
      <c r="BC497" s="439"/>
    </row>
    <row r="498" spans="1:55" ht="16.5">
      <c r="A498" s="141"/>
      <c r="B498" s="542"/>
      <c r="C498" s="439"/>
      <c r="D498" s="543"/>
      <c r="E498" s="439"/>
      <c r="F498" s="439"/>
      <c r="G498" s="439"/>
      <c r="H498" s="439"/>
      <c r="I498" s="439"/>
      <c r="J498" s="439"/>
      <c r="K498" s="439"/>
      <c r="L498" s="439"/>
      <c r="M498" s="439"/>
      <c r="N498" s="439"/>
      <c r="O498" s="439"/>
      <c r="P498" s="439"/>
      <c r="Q498" s="439"/>
      <c r="R498" s="439"/>
      <c r="S498" s="439"/>
      <c r="T498" s="439"/>
      <c r="U498" s="439"/>
      <c r="V498" s="439"/>
      <c r="W498" s="439"/>
      <c r="X498" s="439"/>
      <c r="Y498" s="439"/>
      <c r="Z498" s="439"/>
      <c r="AA498" s="439"/>
      <c r="AB498" s="439"/>
      <c r="AC498" s="439"/>
      <c r="AD498" s="544"/>
      <c r="AE498" s="439"/>
      <c r="AF498" s="545"/>
      <c r="AG498" s="439"/>
      <c r="AH498" s="439"/>
      <c r="AI498" s="439"/>
      <c r="AJ498" s="546"/>
      <c r="AK498" s="547"/>
      <c r="AL498" s="548"/>
      <c r="AM498" s="546"/>
      <c r="AN498" s="547"/>
      <c r="AO498" s="546"/>
      <c r="AP498" s="429"/>
      <c r="AQ498" s="548"/>
      <c r="AR498" s="546"/>
      <c r="AS498" s="547"/>
      <c r="AT498" s="549"/>
      <c r="AU498" s="547"/>
      <c r="AV498" s="548"/>
      <c r="AW498" s="546"/>
      <c r="AX498" s="547"/>
      <c r="AY498" s="439"/>
      <c r="AZ498" s="439"/>
      <c r="BA498" s="439"/>
      <c r="BB498" s="439"/>
      <c r="BC498" s="439"/>
    </row>
    <row r="499" spans="1:55" ht="16.5">
      <c r="A499" s="141"/>
      <c r="B499" s="542"/>
      <c r="C499" s="439"/>
      <c r="D499" s="543"/>
      <c r="E499" s="439"/>
      <c r="F499" s="439"/>
      <c r="G499" s="439"/>
      <c r="H499" s="439"/>
      <c r="I499" s="439"/>
      <c r="J499" s="439"/>
      <c r="K499" s="439"/>
      <c r="L499" s="439"/>
      <c r="M499" s="439"/>
      <c r="N499" s="439"/>
      <c r="O499" s="439"/>
      <c r="P499" s="439"/>
      <c r="Q499" s="439"/>
      <c r="R499" s="439"/>
      <c r="S499" s="439"/>
      <c r="T499" s="439"/>
      <c r="U499" s="439"/>
      <c r="V499" s="439"/>
      <c r="W499" s="439"/>
      <c r="X499" s="439"/>
      <c r="Y499" s="439"/>
      <c r="Z499" s="439"/>
      <c r="AA499" s="439"/>
      <c r="AB499" s="439"/>
      <c r="AC499" s="439"/>
      <c r="AD499" s="544"/>
      <c r="AE499" s="439"/>
      <c r="AF499" s="545"/>
      <c r="AG499" s="439"/>
      <c r="AH499" s="439"/>
      <c r="AI499" s="439"/>
      <c r="AJ499" s="546"/>
      <c r="AK499" s="547"/>
      <c r="AL499" s="548"/>
      <c r="AM499" s="546"/>
      <c r="AN499" s="547"/>
      <c r="AO499" s="546"/>
      <c r="AP499" s="429"/>
      <c r="AQ499" s="548"/>
      <c r="AR499" s="546"/>
      <c r="AS499" s="547"/>
      <c r="AT499" s="549"/>
      <c r="AU499" s="547"/>
      <c r="AV499" s="548"/>
      <c r="AW499" s="546"/>
      <c r="AX499" s="547"/>
      <c r="AY499" s="439"/>
      <c r="AZ499" s="439"/>
      <c r="BA499" s="439"/>
      <c r="BB499" s="439"/>
      <c r="BC499" s="439"/>
    </row>
    <row r="500" spans="1:55" ht="16.5">
      <c r="A500" s="141"/>
      <c r="B500" s="542"/>
      <c r="C500" s="439"/>
      <c r="D500" s="543"/>
      <c r="E500" s="439"/>
      <c r="F500" s="439"/>
      <c r="G500" s="439"/>
      <c r="H500" s="439"/>
      <c r="I500" s="439"/>
      <c r="J500" s="439"/>
      <c r="K500" s="439"/>
      <c r="L500" s="439"/>
      <c r="M500" s="439"/>
      <c r="N500" s="439"/>
      <c r="O500" s="439"/>
      <c r="P500" s="439"/>
      <c r="Q500" s="439"/>
      <c r="R500" s="439"/>
      <c r="S500" s="439"/>
      <c r="T500" s="439"/>
      <c r="U500" s="439"/>
      <c r="V500" s="439"/>
      <c r="W500" s="439"/>
      <c r="X500" s="439"/>
      <c r="Y500" s="439"/>
      <c r="Z500" s="439"/>
      <c r="AA500" s="439"/>
      <c r="AB500" s="439"/>
      <c r="AC500" s="439"/>
      <c r="AD500" s="544"/>
      <c r="AE500" s="439"/>
      <c r="AF500" s="545"/>
      <c r="AG500" s="439"/>
      <c r="AH500" s="439"/>
      <c r="AI500" s="439"/>
      <c r="AJ500" s="546"/>
      <c r="AK500" s="547"/>
      <c r="AL500" s="548"/>
      <c r="AM500" s="546"/>
      <c r="AN500" s="547"/>
      <c r="AO500" s="546"/>
      <c r="AP500" s="429"/>
      <c r="AQ500" s="548"/>
      <c r="AR500" s="546"/>
      <c r="AS500" s="547"/>
      <c r="AT500" s="549"/>
      <c r="AU500" s="547"/>
      <c r="AV500" s="548"/>
      <c r="AW500" s="546"/>
      <c r="AX500" s="547"/>
      <c r="AY500" s="439"/>
      <c r="AZ500" s="439"/>
      <c r="BA500" s="439"/>
      <c r="BB500" s="439"/>
      <c r="BC500" s="439"/>
    </row>
    <row r="501" spans="1:55" ht="16.5">
      <c r="A501" s="141"/>
      <c r="B501" s="542"/>
      <c r="C501" s="439"/>
      <c r="D501" s="543"/>
      <c r="E501" s="439"/>
      <c r="F501" s="439"/>
      <c r="G501" s="439"/>
      <c r="H501" s="439"/>
      <c r="I501" s="439"/>
      <c r="J501" s="439"/>
      <c r="K501" s="439"/>
      <c r="L501" s="439"/>
      <c r="M501" s="439"/>
      <c r="N501" s="439"/>
      <c r="O501" s="439"/>
      <c r="P501" s="439"/>
      <c r="Q501" s="439"/>
      <c r="R501" s="439"/>
      <c r="S501" s="439"/>
      <c r="T501" s="439"/>
      <c r="U501" s="439"/>
      <c r="V501" s="439"/>
      <c r="W501" s="439"/>
      <c r="X501" s="439"/>
      <c r="Y501" s="439"/>
      <c r="Z501" s="439"/>
      <c r="AA501" s="439"/>
      <c r="AB501" s="439"/>
      <c r="AC501" s="439"/>
      <c r="AD501" s="544"/>
      <c r="AE501" s="439"/>
      <c r="AF501" s="545"/>
      <c r="AG501" s="439"/>
      <c r="AH501" s="439"/>
      <c r="AI501" s="439"/>
      <c r="AJ501" s="546"/>
      <c r="AK501" s="547"/>
      <c r="AL501" s="548"/>
      <c r="AM501" s="546"/>
      <c r="AN501" s="547"/>
      <c r="AO501" s="546"/>
      <c r="AP501" s="429"/>
      <c r="AQ501" s="548"/>
      <c r="AR501" s="546"/>
      <c r="AS501" s="547"/>
      <c r="AT501" s="549"/>
      <c r="AU501" s="547"/>
      <c r="AV501" s="548"/>
      <c r="AW501" s="546"/>
      <c r="AX501" s="547"/>
      <c r="AY501" s="439"/>
      <c r="AZ501" s="439"/>
      <c r="BA501" s="439"/>
      <c r="BB501" s="439"/>
      <c r="BC501" s="439"/>
    </row>
    <row r="502" spans="1:55" ht="16.5">
      <c r="A502" s="141"/>
      <c r="B502" s="542"/>
      <c r="C502" s="439"/>
      <c r="D502" s="543"/>
      <c r="E502" s="439"/>
      <c r="F502" s="439"/>
      <c r="G502" s="439"/>
      <c r="H502" s="439"/>
      <c r="I502" s="439"/>
      <c r="J502" s="439"/>
      <c r="K502" s="439"/>
      <c r="L502" s="439"/>
      <c r="M502" s="439"/>
      <c r="N502" s="439"/>
      <c r="O502" s="439"/>
      <c r="P502" s="439"/>
      <c r="Q502" s="439"/>
      <c r="R502" s="439"/>
      <c r="S502" s="439"/>
      <c r="T502" s="439"/>
      <c r="U502" s="439"/>
      <c r="V502" s="439"/>
      <c r="W502" s="439"/>
      <c r="X502" s="439"/>
      <c r="Y502" s="439"/>
      <c r="Z502" s="439"/>
      <c r="AA502" s="439"/>
      <c r="AB502" s="439"/>
      <c r="AC502" s="439"/>
      <c r="AD502" s="544"/>
      <c r="AE502" s="439"/>
      <c r="AF502" s="545"/>
      <c r="AG502" s="439"/>
      <c r="AH502" s="439"/>
      <c r="AI502" s="439"/>
      <c r="AJ502" s="546"/>
      <c r="AK502" s="547"/>
      <c r="AL502" s="548"/>
      <c r="AM502" s="546"/>
      <c r="AN502" s="547"/>
      <c r="AO502" s="546"/>
      <c r="AP502" s="429"/>
      <c r="AQ502" s="548"/>
      <c r="AR502" s="546"/>
      <c r="AS502" s="547"/>
      <c r="AT502" s="549"/>
      <c r="AU502" s="547"/>
      <c r="AV502" s="548"/>
      <c r="AW502" s="546"/>
      <c r="AX502" s="547"/>
      <c r="AY502" s="439"/>
      <c r="AZ502" s="439"/>
      <c r="BA502" s="439"/>
      <c r="BB502" s="439"/>
      <c r="BC502" s="439"/>
    </row>
    <row r="503" spans="1:55" ht="16.5">
      <c r="A503" s="141"/>
      <c r="B503" s="542"/>
      <c r="C503" s="439"/>
      <c r="D503" s="543"/>
      <c r="E503" s="439"/>
      <c r="F503" s="439"/>
      <c r="G503" s="439"/>
      <c r="H503" s="439"/>
      <c r="I503" s="439"/>
      <c r="J503" s="439"/>
      <c r="K503" s="439"/>
      <c r="L503" s="439"/>
      <c r="M503" s="439"/>
      <c r="N503" s="439"/>
      <c r="O503" s="439"/>
      <c r="P503" s="439"/>
      <c r="Q503" s="439"/>
      <c r="R503" s="439"/>
      <c r="S503" s="439"/>
      <c r="T503" s="439"/>
      <c r="U503" s="439"/>
      <c r="V503" s="439"/>
      <c r="W503" s="439"/>
      <c r="X503" s="439"/>
      <c r="Y503" s="439"/>
      <c r="Z503" s="439"/>
      <c r="AA503" s="439"/>
      <c r="AB503" s="439"/>
      <c r="AC503" s="439"/>
      <c r="AD503" s="544"/>
      <c r="AE503" s="439"/>
      <c r="AF503" s="545"/>
      <c r="AG503" s="439"/>
      <c r="AH503" s="439"/>
      <c r="AI503" s="439"/>
      <c r="AJ503" s="546"/>
      <c r="AK503" s="547"/>
      <c r="AL503" s="548"/>
      <c r="AM503" s="546"/>
      <c r="AN503" s="547"/>
      <c r="AO503" s="546"/>
      <c r="AP503" s="429"/>
      <c r="AQ503" s="548"/>
      <c r="AR503" s="546"/>
      <c r="AS503" s="547"/>
      <c r="AT503" s="549"/>
      <c r="AU503" s="547"/>
      <c r="AV503" s="548"/>
      <c r="AW503" s="546"/>
      <c r="AX503" s="547"/>
      <c r="AY503" s="439"/>
      <c r="AZ503" s="439"/>
      <c r="BA503" s="439"/>
      <c r="BB503" s="439"/>
      <c r="BC503" s="439"/>
    </row>
    <row r="504" spans="1:55" ht="16.5">
      <c r="A504" s="141"/>
      <c r="B504" s="542"/>
      <c r="C504" s="439"/>
      <c r="D504" s="543"/>
      <c r="E504" s="439"/>
      <c r="F504" s="439"/>
      <c r="G504" s="439"/>
      <c r="H504" s="439"/>
      <c r="I504" s="439"/>
      <c r="J504" s="439"/>
      <c r="K504" s="439"/>
      <c r="L504" s="439"/>
      <c r="M504" s="439"/>
      <c r="N504" s="439"/>
      <c r="O504" s="439"/>
      <c r="P504" s="439"/>
      <c r="Q504" s="439"/>
      <c r="R504" s="439"/>
      <c r="S504" s="439"/>
      <c r="T504" s="439"/>
      <c r="U504" s="439"/>
      <c r="V504" s="439"/>
      <c r="W504" s="439"/>
      <c r="X504" s="439"/>
      <c r="Y504" s="439"/>
      <c r="Z504" s="439"/>
      <c r="AA504" s="439"/>
      <c r="AB504" s="439"/>
      <c r="AC504" s="439"/>
      <c r="AD504" s="544"/>
      <c r="AE504" s="439"/>
      <c r="AF504" s="545"/>
      <c r="AG504" s="439"/>
      <c r="AH504" s="439"/>
      <c r="AI504" s="439"/>
      <c r="AJ504" s="546"/>
      <c r="AK504" s="547"/>
      <c r="AL504" s="548"/>
      <c r="AM504" s="546"/>
      <c r="AN504" s="547"/>
      <c r="AO504" s="546"/>
      <c r="AP504" s="429"/>
      <c r="AQ504" s="548"/>
      <c r="AR504" s="546"/>
      <c r="AS504" s="547"/>
      <c r="AT504" s="549"/>
      <c r="AU504" s="547"/>
      <c r="AV504" s="548"/>
      <c r="AW504" s="546"/>
      <c r="AX504" s="547"/>
      <c r="AY504" s="439"/>
      <c r="AZ504" s="439"/>
      <c r="BA504" s="439"/>
      <c r="BB504" s="439"/>
      <c r="BC504" s="439"/>
    </row>
    <row r="505" spans="1:55" ht="16.5">
      <c r="A505" s="141"/>
      <c r="B505" s="542"/>
      <c r="C505" s="439"/>
      <c r="D505" s="543"/>
      <c r="E505" s="439"/>
      <c r="F505" s="439"/>
      <c r="G505" s="439"/>
      <c r="H505" s="439"/>
      <c r="I505" s="439"/>
      <c r="J505" s="439"/>
      <c r="K505" s="439"/>
      <c r="L505" s="439"/>
      <c r="M505" s="439"/>
      <c r="N505" s="439"/>
      <c r="O505" s="439"/>
      <c r="P505" s="439"/>
      <c r="Q505" s="439"/>
      <c r="R505" s="439"/>
      <c r="S505" s="439"/>
      <c r="T505" s="439"/>
      <c r="U505" s="439"/>
      <c r="V505" s="439"/>
      <c r="W505" s="439"/>
      <c r="X505" s="439"/>
      <c r="Y505" s="439"/>
      <c r="Z505" s="439"/>
      <c r="AA505" s="439"/>
      <c r="AB505" s="439"/>
      <c r="AC505" s="439"/>
      <c r="AD505" s="544"/>
      <c r="AE505" s="439"/>
      <c r="AF505" s="545"/>
      <c r="AG505" s="439"/>
      <c r="AH505" s="439"/>
      <c r="AI505" s="439"/>
      <c r="AJ505" s="546"/>
      <c r="AK505" s="547"/>
      <c r="AL505" s="548"/>
      <c r="AM505" s="546"/>
      <c r="AN505" s="547"/>
      <c r="AO505" s="546"/>
      <c r="AP505" s="429"/>
      <c r="AQ505" s="548"/>
      <c r="AR505" s="546"/>
      <c r="AS505" s="547"/>
      <c r="AT505" s="549"/>
      <c r="AU505" s="547"/>
      <c r="AV505" s="548"/>
      <c r="AW505" s="546"/>
      <c r="AX505" s="547"/>
      <c r="AY505" s="439"/>
      <c r="AZ505" s="439"/>
      <c r="BA505" s="439"/>
      <c r="BB505" s="439"/>
      <c r="BC505" s="439"/>
    </row>
    <row r="506" spans="1:55" ht="16.5">
      <c r="A506" s="141"/>
      <c r="B506" s="542"/>
      <c r="C506" s="439"/>
      <c r="D506" s="543"/>
      <c r="E506" s="439"/>
      <c r="F506" s="439"/>
      <c r="G506" s="439"/>
      <c r="H506" s="439"/>
      <c r="I506" s="439"/>
      <c r="J506" s="439"/>
      <c r="K506" s="439"/>
      <c r="L506" s="439"/>
      <c r="M506" s="439"/>
      <c r="N506" s="439"/>
      <c r="O506" s="439"/>
      <c r="P506" s="439"/>
      <c r="Q506" s="439"/>
      <c r="R506" s="439"/>
      <c r="S506" s="439"/>
      <c r="T506" s="439"/>
      <c r="U506" s="439"/>
      <c r="V506" s="439"/>
      <c r="W506" s="439"/>
      <c r="X506" s="439"/>
      <c r="Y506" s="439"/>
      <c r="Z506" s="439"/>
      <c r="AA506" s="439"/>
      <c r="AB506" s="439"/>
      <c r="AC506" s="439"/>
      <c r="AD506" s="544"/>
      <c r="AE506" s="439"/>
      <c r="AF506" s="545"/>
      <c r="AG506" s="439"/>
      <c r="AH506" s="439"/>
      <c r="AI506" s="439"/>
      <c r="AJ506" s="546"/>
      <c r="AK506" s="547"/>
      <c r="AL506" s="548"/>
      <c r="AM506" s="546"/>
      <c r="AN506" s="547"/>
      <c r="AO506" s="546"/>
      <c r="AP506" s="429"/>
      <c r="AQ506" s="548"/>
      <c r="AR506" s="546"/>
      <c r="AS506" s="547"/>
      <c r="AT506" s="549"/>
      <c r="AU506" s="547"/>
      <c r="AV506" s="548"/>
      <c r="AW506" s="546"/>
      <c r="AX506" s="547"/>
      <c r="AY506" s="439"/>
      <c r="AZ506" s="439"/>
      <c r="BA506" s="439"/>
      <c r="BB506" s="439"/>
      <c r="BC506" s="439"/>
    </row>
    <row r="507" spans="1:55" ht="16.5">
      <c r="A507" s="141"/>
      <c r="B507" s="542"/>
      <c r="C507" s="439"/>
      <c r="D507" s="543"/>
      <c r="E507" s="439"/>
      <c r="F507" s="439"/>
      <c r="G507" s="439"/>
      <c r="H507" s="439"/>
      <c r="I507" s="439"/>
      <c r="J507" s="439"/>
      <c r="K507" s="439"/>
      <c r="L507" s="439"/>
      <c r="M507" s="439"/>
      <c r="N507" s="439"/>
      <c r="O507" s="439"/>
      <c r="P507" s="439"/>
      <c r="Q507" s="439"/>
      <c r="R507" s="439"/>
      <c r="S507" s="439"/>
      <c r="T507" s="439"/>
      <c r="U507" s="439"/>
      <c r="V507" s="439"/>
      <c r="W507" s="439"/>
      <c r="X507" s="439"/>
      <c r="Y507" s="439"/>
      <c r="Z507" s="439"/>
      <c r="AA507" s="439"/>
      <c r="AB507" s="439"/>
      <c r="AC507" s="439"/>
      <c r="AD507" s="544"/>
      <c r="AE507" s="439"/>
      <c r="AF507" s="545"/>
      <c r="AG507" s="439"/>
      <c r="AH507" s="439"/>
      <c r="AI507" s="439"/>
      <c r="AJ507" s="546"/>
      <c r="AK507" s="547"/>
      <c r="AL507" s="548"/>
      <c r="AM507" s="546"/>
      <c r="AN507" s="547"/>
      <c r="AO507" s="546"/>
      <c r="AP507" s="429"/>
      <c r="AQ507" s="548"/>
      <c r="AR507" s="546"/>
      <c r="AS507" s="547"/>
      <c r="AT507" s="549"/>
      <c r="AU507" s="547"/>
      <c r="AV507" s="548"/>
      <c r="AW507" s="546"/>
      <c r="AX507" s="547"/>
      <c r="AY507" s="439"/>
      <c r="AZ507" s="439"/>
      <c r="BA507" s="439"/>
      <c r="BB507" s="439"/>
      <c r="BC507" s="439"/>
    </row>
    <row r="508" spans="1:55" ht="16.5">
      <c r="A508" s="141"/>
      <c r="B508" s="542"/>
      <c r="C508" s="439"/>
      <c r="D508" s="543"/>
      <c r="E508" s="439"/>
      <c r="F508" s="439"/>
      <c r="G508" s="439"/>
      <c r="H508" s="439"/>
      <c r="I508" s="439"/>
      <c r="J508" s="439"/>
      <c r="K508" s="439"/>
      <c r="L508" s="439"/>
      <c r="M508" s="439"/>
      <c r="N508" s="439"/>
      <c r="O508" s="439"/>
      <c r="P508" s="439"/>
      <c r="Q508" s="439"/>
      <c r="R508" s="439"/>
      <c r="S508" s="439"/>
      <c r="T508" s="439"/>
      <c r="U508" s="439"/>
      <c r="V508" s="439"/>
      <c r="W508" s="439"/>
      <c r="X508" s="439"/>
      <c r="Y508" s="439"/>
      <c r="Z508" s="439"/>
      <c r="AA508" s="439"/>
      <c r="AB508" s="439"/>
      <c r="AC508" s="439"/>
      <c r="AD508" s="544"/>
      <c r="AE508" s="439"/>
      <c r="AF508" s="545"/>
      <c r="AG508" s="439"/>
      <c r="AH508" s="439"/>
      <c r="AI508" s="439"/>
      <c r="AJ508" s="546"/>
      <c r="AK508" s="547"/>
      <c r="AL508" s="548"/>
      <c r="AM508" s="546"/>
      <c r="AN508" s="547"/>
      <c r="AO508" s="546"/>
      <c r="AP508" s="429"/>
      <c r="AQ508" s="548"/>
      <c r="AR508" s="546"/>
      <c r="AS508" s="547"/>
      <c r="AT508" s="549"/>
      <c r="AU508" s="547"/>
      <c r="AV508" s="548"/>
      <c r="AW508" s="546"/>
      <c r="AX508" s="547"/>
      <c r="AY508" s="439"/>
      <c r="AZ508" s="439"/>
      <c r="BA508" s="439"/>
      <c r="BB508" s="439"/>
      <c r="BC508" s="439"/>
    </row>
    <row r="509" spans="1:55" ht="16.5">
      <c r="A509" s="141"/>
      <c r="B509" s="542"/>
      <c r="C509" s="439"/>
      <c r="D509" s="543"/>
      <c r="E509" s="439"/>
      <c r="F509" s="439"/>
      <c r="G509" s="439"/>
      <c r="H509" s="439"/>
      <c r="I509" s="439"/>
      <c r="J509" s="439"/>
      <c r="K509" s="439"/>
      <c r="L509" s="439"/>
      <c r="M509" s="439"/>
      <c r="N509" s="439"/>
      <c r="O509" s="439"/>
      <c r="P509" s="439"/>
      <c r="Q509" s="439"/>
      <c r="R509" s="439"/>
      <c r="S509" s="439"/>
      <c r="T509" s="439"/>
      <c r="U509" s="439"/>
      <c r="V509" s="439"/>
      <c r="W509" s="439"/>
      <c r="X509" s="439"/>
      <c r="Y509" s="439"/>
      <c r="Z509" s="439"/>
      <c r="AA509" s="439"/>
      <c r="AB509" s="439"/>
      <c r="AC509" s="439"/>
      <c r="AD509" s="544"/>
      <c r="AE509" s="439"/>
      <c r="AF509" s="545"/>
      <c r="AG509" s="439"/>
      <c r="AH509" s="439"/>
      <c r="AI509" s="439"/>
      <c r="AJ509" s="546"/>
      <c r="AK509" s="547"/>
      <c r="AL509" s="548"/>
      <c r="AM509" s="546"/>
      <c r="AN509" s="547"/>
      <c r="AO509" s="546"/>
      <c r="AP509" s="429"/>
      <c r="AQ509" s="548"/>
      <c r="AR509" s="546"/>
      <c r="AS509" s="547"/>
      <c r="AT509" s="549"/>
      <c r="AU509" s="547"/>
      <c r="AV509" s="548"/>
      <c r="AW509" s="546"/>
      <c r="AX509" s="547"/>
      <c r="AY509" s="439"/>
      <c r="AZ509" s="439"/>
      <c r="BA509" s="439"/>
      <c r="BB509" s="439"/>
      <c r="BC509" s="439"/>
    </row>
    <row r="510" spans="1:55" ht="16.5">
      <c r="A510" s="141"/>
      <c r="B510" s="542"/>
      <c r="C510" s="439"/>
      <c r="D510" s="543"/>
      <c r="E510" s="439"/>
      <c r="F510" s="439"/>
      <c r="G510" s="439"/>
      <c r="H510" s="439"/>
      <c r="I510" s="439"/>
      <c r="J510" s="439"/>
      <c r="K510" s="439"/>
      <c r="L510" s="439"/>
      <c r="M510" s="439"/>
      <c r="N510" s="439"/>
      <c r="O510" s="439"/>
      <c r="P510" s="439"/>
      <c r="Q510" s="439"/>
      <c r="R510" s="439"/>
      <c r="S510" s="439"/>
      <c r="T510" s="439"/>
      <c r="U510" s="439"/>
      <c r="V510" s="439"/>
      <c r="W510" s="439"/>
      <c r="X510" s="439"/>
      <c r="Y510" s="439"/>
      <c r="Z510" s="439"/>
      <c r="AA510" s="439"/>
      <c r="AB510" s="439"/>
      <c r="AC510" s="439"/>
      <c r="AD510" s="544"/>
      <c r="AE510" s="439"/>
      <c r="AF510" s="545"/>
      <c r="AG510" s="439"/>
      <c r="AH510" s="439"/>
      <c r="AI510" s="439"/>
      <c r="AJ510" s="546"/>
      <c r="AK510" s="547"/>
      <c r="AL510" s="548"/>
      <c r="AM510" s="546"/>
      <c r="AN510" s="547"/>
      <c r="AO510" s="546"/>
      <c r="AP510" s="429"/>
      <c r="AQ510" s="548"/>
      <c r="AR510" s="546"/>
      <c r="AS510" s="547"/>
      <c r="AT510" s="549"/>
      <c r="AU510" s="547"/>
      <c r="AV510" s="548"/>
      <c r="AW510" s="546"/>
      <c r="AX510" s="547"/>
      <c r="AY510" s="439"/>
      <c r="AZ510" s="439"/>
      <c r="BA510" s="439"/>
      <c r="BB510" s="439"/>
      <c r="BC510" s="439"/>
    </row>
    <row r="511" spans="1:55" ht="16.5">
      <c r="A511" s="141"/>
      <c r="B511" s="542"/>
      <c r="C511" s="439"/>
      <c r="D511" s="543"/>
      <c r="E511" s="439"/>
      <c r="F511" s="439"/>
      <c r="G511" s="439"/>
      <c r="H511" s="439"/>
      <c r="I511" s="439"/>
      <c r="J511" s="439"/>
      <c r="K511" s="439"/>
      <c r="L511" s="439"/>
      <c r="M511" s="439"/>
      <c r="N511" s="439"/>
      <c r="O511" s="439"/>
      <c r="P511" s="439"/>
      <c r="Q511" s="439"/>
      <c r="R511" s="439"/>
      <c r="S511" s="439"/>
      <c r="T511" s="439"/>
      <c r="U511" s="439"/>
      <c r="V511" s="439"/>
      <c r="W511" s="439"/>
      <c r="X511" s="439"/>
      <c r="Y511" s="439"/>
      <c r="Z511" s="439"/>
      <c r="AA511" s="439"/>
      <c r="AB511" s="439"/>
      <c r="AC511" s="439"/>
      <c r="AD511" s="544"/>
      <c r="AE511" s="439"/>
      <c r="AF511" s="545"/>
      <c r="AG511" s="439"/>
      <c r="AH511" s="439"/>
      <c r="AI511" s="439"/>
      <c r="AJ511" s="546"/>
      <c r="AK511" s="547"/>
      <c r="AL511" s="548"/>
      <c r="AM511" s="546"/>
      <c r="AN511" s="547"/>
      <c r="AO511" s="546"/>
      <c r="AP511" s="429"/>
      <c r="AQ511" s="548"/>
      <c r="AR511" s="546"/>
      <c r="AS511" s="547"/>
      <c r="AT511" s="549"/>
      <c r="AU511" s="547"/>
      <c r="AV511" s="548"/>
      <c r="AW511" s="546"/>
      <c r="AX511" s="547"/>
      <c r="AY511" s="439"/>
      <c r="AZ511" s="439"/>
      <c r="BA511" s="439"/>
      <c r="BB511" s="439"/>
      <c r="BC511" s="439"/>
    </row>
    <row r="512" spans="1:55" ht="16.5">
      <c r="A512" s="141"/>
      <c r="B512" s="542"/>
      <c r="C512" s="439"/>
      <c r="D512" s="543"/>
      <c r="E512" s="439"/>
      <c r="F512" s="439"/>
      <c r="G512" s="439"/>
      <c r="H512" s="439"/>
      <c r="I512" s="439"/>
      <c r="J512" s="439"/>
      <c r="K512" s="439"/>
      <c r="L512" s="439"/>
      <c r="M512" s="439"/>
      <c r="N512" s="439"/>
      <c r="O512" s="439"/>
      <c r="P512" s="439"/>
      <c r="Q512" s="439"/>
      <c r="R512" s="439"/>
      <c r="S512" s="439"/>
      <c r="T512" s="439"/>
      <c r="U512" s="439"/>
      <c r="V512" s="439"/>
      <c r="W512" s="439"/>
      <c r="X512" s="439"/>
      <c r="Y512" s="439"/>
      <c r="Z512" s="439"/>
      <c r="AA512" s="439"/>
      <c r="AB512" s="439"/>
      <c r="AC512" s="439"/>
      <c r="AD512" s="544"/>
      <c r="AE512" s="439"/>
      <c r="AF512" s="545"/>
      <c r="AG512" s="439"/>
      <c r="AH512" s="439"/>
      <c r="AI512" s="439"/>
      <c r="AJ512" s="546"/>
      <c r="AK512" s="547"/>
      <c r="AL512" s="548"/>
      <c r="AM512" s="546"/>
      <c r="AN512" s="547"/>
      <c r="AO512" s="546"/>
      <c r="AP512" s="429"/>
      <c r="AQ512" s="548"/>
      <c r="AR512" s="546"/>
      <c r="AS512" s="547"/>
      <c r="AT512" s="549"/>
      <c r="AU512" s="547"/>
      <c r="AV512" s="548"/>
      <c r="AW512" s="546"/>
      <c r="AX512" s="547"/>
      <c r="AY512" s="439"/>
      <c r="AZ512" s="439"/>
      <c r="BA512" s="439"/>
      <c r="BB512" s="439"/>
      <c r="BC512" s="439"/>
    </row>
    <row r="513" spans="1:55" ht="16.5">
      <c r="A513" s="141"/>
      <c r="B513" s="542"/>
      <c r="C513" s="439"/>
      <c r="D513" s="543"/>
      <c r="E513" s="439"/>
      <c r="F513" s="439"/>
      <c r="G513" s="439"/>
      <c r="H513" s="439"/>
      <c r="I513" s="439"/>
      <c r="J513" s="439"/>
      <c r="K513" s="439"/>
      <c r="L513" s="439"/>
      <c r="M513" s="439"/>
      <c r="N513" s="439"/>
      <c r="O513" s="439"/>
      <c r="P513" s="439"/>
      <c r="Q513" s="439"/>
      <c r="R513" s="439"/>
      <c r="S513" s="439"/>
      <c r="T513" s="439"/>
      <c r="U513" s="439"/>
      <c r="V513" s="439"/>
      <c r="W513" s="439"/>
      <c r="X513" s="439"/>
      <c r="Y513" s="439"/>
      <c r="Z513" s="439"/>
      <c r="AA513" s="439"/>
      <c r="AB513" s="439"/>
      <c r="AC513" s="439"/>
      <c r="AD513" s="544"/>
      <c r="AE513" s="439"/>
      <c r="AF513" s="545"/>
      <c r="AG513" s="439"/>
      <c r="AH513" s="439"/>
      <c r="AI513" s="439"/>
      <c r="AJ513" s="546"/>
      <c r="AK513" s="547"/>
      <c r="AL513" s="548"/>
      <c r="AM513" s="546"/>
      <c r="AN513" s="547"/>
      <c r="AO513" s="546"/>
      <c r="AP513" s="429"/>
      <c r="AQ513" s="548"/>
      <c r="AR513" s="546"/>
      <c r="AS513" s="547"/>
      <c r="AT513" s="549"/>
      <c r="AU513" s="547"/>
      <c r="AV513" s="548"/>
      <c r="AW513" s="546"/>
      <c r="AX513" s="547"/>
      <c r="AY513" s="439"/>
      <c r="AZ513" s="439"/>
      <c r="BA513" s="439"/>
      <c r="BB513" s="439"/>
      <c r="BC513" s="439"/>
    </row>
    <row r="514" spans="1:55" ht="16.5">
      <c r="A514" s="141"/>
      <c r="B514" s="542"/>
      <c r="C514" s="439"/>
      <c r="D514" s="543"/>
      <c r="E514" s="439"/>
      <c r="F514" s="439"/>
      <c r="G514" s="439"/>
      <c r="H514" s="439"/>
      <c r="I514" s="439"/>
      <c r="J514" s="439"/>
      <c r="K514" s="439"/>
      <c r="L514" s="439"/>
      <c r="M514" s="439"/>
      <c r="N514" s="439"/>
      <c r="O514" s="439"/>
      <c r="P514" s="439"/>
      <c r="Q514" s="439"/>
      <c r="R514" s="439"/>
      <c r="S514" s="439"/>
      <c r="T514" s="439"/>
      <c r="U514" s="439"/>
      <c r="V514" s="439"/>
      <c r="W514" s="439"/>
      <c r="X514" s="439"/>
      <c r="Y514" s="439"/>
      <c r="Z514" s="439"/>
      <c r="AA514" s="439"/>
      <c r="AB514" s="439"/>
      <c r="AC514" s="439"/>
      <c r="AD514" s="544"/>
      <c r="AE514" s="439"/>
      <c r="AF514" s="545"/>
      <c r="AG514" s="439"/>
      <c r="AH514" s="439"/>
      <c r="AI514" s="439"/>
      <c r="AJ514" s="546"/>
      <c r="AK514" s="547"/>
      <c r="AL514" s="548"/>
      <c r="AM514" s="546"/>
      <c r="AN514" s="547"/>
      <c r="AO514" s="546"/>
      <c r="AP514" s="429"/>
      <c r="AQ514" s="548"/>
      <c r="AR514" s="546"/>
      <c r="AS514" s="547"/>
      <c r="AT514" s="549"/>
      <c r="AU514" s="547"/>
      <c r="AV514" s="548"/>
      <c r="AW514" s="546"/>
      <c r="AX514" s="547"/>
      <c r="AY514" s="439"/>
      <c r="AZ514" s="439"/>
      <c r="BA514" s="439"/>
      <c r="BB514" s="439"/>
      <c r="BC514" s="439"/>
    </row>
    <row r="515" spans="1:55" ht="16.5">
      <c r="A515" s="141"/>
      <c r="B515" s="542"/>
      <c r="C515" s="439"/>
      <c r="D515" s="543"/>
      <c r="E515" s="439"/>
      <c r="F515" s="439"/>
      <c r="G515" s="439"/>
      <c r="H515" s="439"/>
      <c r="I515" s="439"/>
      <c r="J515" s="439"/>
      <c r="K515" s="439"/>
      <c r="L515" s="439"/>
      <c r="M515" s="439"/>
      <c r="N515" s="439"/>
      <c r="O515" s="439"/>
      <c r="P515" s="439"/>
      <c r="Q515" s="439"/>
      <c r="R515" s="439"/>
      <c r="S515" s="439"/>
      <c r="T515" s="439"/>
      <c r="U515" s="439"/>
      <c r="V515" s="439"/>
      <c r="W515" s="439"/>
      <c r="X515" s="439"/>
      <c r="Y515" s="439"/>
      <c r="Z515" s="439"/>
      <c r="AA515" s="439"/>
      <c r="AB515" s="439"/>
      <c r="AC515" s="439"/>
      <c r="AD515" s="544"/>
      <c r="AE515" s="439"/>
      <c r="AF515" s="545"/>
      <c r="AG515" s="439"/>
      <c r="AH515" s="439"/>
      <c r="AI515" s="439"/>
      <c r="AJ515" s="546"/>
      <c r="AK515" s="547"/>
      <c r="AL515" s="548"/>
      <c r="AM515" s="546"/>
      <c r="AN515" s="547"/>
      <c r="AO515" s="546"/>
      <c r="AP515" s="429"/>
      <c r="AQ515" s="548"/>
      <c r="AR515" s="546"/>
      <c r="AS515" s="547"/>
      <c r="AT515" s="549"/>
      <c r="AU515" s="547"/>
      <c r="AV515" s="548"/>
      <c r="AW515" s="546"/>
      <c r="AX515" s="547"/>
      <c r="AY515" s="439"/>
      <c r="AZ515" s="439"/>
      <c r="BA515" s="439"/>
      <c r="BB515" s="439"/>
      <c r="BC515" s="439"/>
    </row>
    <row r="516" spans="1:55" ht="16.5">
      <c r="A516" s="141"/>
      <c r="B516" s="542"/>
      <c r="C516" s="439"/>
      <c r="D516" s="543"/>
      <c r="E516" s="439"/>
      <c r="F516" s="439"/>
      <c r="G516" s="439"/>
      <c r="H516" s="439"/>
      <c r="I516" s="439"/>
      <c r="J516" s="439"/>
      <c r="K516" s="439"/>
      <c r="L516" s="439"/>
      <c r="M516" s="439"/>
      <c r="N516" s="439"/>
      <c r="O516" s="439"/>
      <c r="P516" s="439"/>
      <c r="Q516" s="439"/>
      <c r="R516" s="439"/>
      <c r="S516" s="439"/>
      <c r="T516" s="439"/>
      <c r="U516" s="439"/>
      <c r="V516" s="439"/>
      <c r="W516" s="439"/>
      <c r="X516" s="439"/>
      <c r="Y516" s="439"/>
      <c r="Z516" s="439"/>
      <c r="AA516" s="439"/>
      <c r="AB516" s="439"/>
      <c r="AC516" s="439"/>
      <c r="AD516" s="544"/>
      <c r="AE516" s="439"/>
      <c r="AF516" s="545"/>
      <c r="AG516" s="439"/>
      <c r="AH516" s="439"/>
      <c r="AI516" s="439"/>
      <c r="AJ516" s="546"/>
      <c r="AK516" s="547"/>
      <c r="AL516" s="548"/>
      <c r="AM516" s="546"/>
      <c r="AN516" s="547"/>
      <c r="AO516" s="546"/>
      <c r="AP516" s="429"/>
      <c r="AQ516" s="548"/>
      <c r="AR516" s="546"/>
      <c r="AS516" s="547"/>
      <c r="AT516" s="549"/>
      <c r="AU516" s="547"/>
      <c r="AV516" s="548"/>
      <c r="AW516" s="546"/>
      <c r="AX516" s="547"/>
      <c r="AY516" s="439"/>
      <c r="AZ516" s="439"/>
      <c r="BA516" s="439"/>
      <c r="BB516" s="439"/>
      <c r="BC516" s="439"/>
    </row>
    <row r="517" spans="1:55" ht="16.5">
      <c r="A517" s="141"/>
      <c r="B517" s="542"/>
      <c r="C517" s="439"/>
      <c r="D517" s="543"/>
      <c r="E517" s="439"/>
      <c r="F517" s="439"/>
      <c r="G517" s="439"/>
      <c r="H517" s="439"/>
      <c r="I517" s="439"/>
      <c r="J517" s="439"/>
      <c r="K517" s="439"/>
      <c r="L517" s="439"/>
      <c r="M517" s="439"/>
      <c r="N517" s="439"/>
      <c r="O517" s="439"/>
      <c r="P517" s="439"/>
      <c r="Q517" s="439"/>
      <c r="R517" s="439"/>
      <c r="S517" s="439"/>
      <c r="T517" s="439"/>
      <c r="U517" s="439"/>
      <c r="V517" s="439"/>
      <c r="W517" s="439"/>
      <c r="X517" s="439"/>
      <c r="Y517" s="439"/>
      <c r="Z517" s="439"/>
      <c r="AA517" s="439"/>
      <c r="AB517" s="439"/>
      <c r="AC517" s="439"/>
      <c r="AD517" s="544"/>
      <c r="AE517" s="439"/>
      <c r="AF517" s="545"/>
      <c r="AG517" s="439"/>
      <c r="AH517" s="439"/>
      <c r="AI517" s="439"/>
      <c r="AJ517" s="546"/>
      <c r="AK517" s="547"/>
      <c r="AL517" s="548"/>
      <c r="AM517" s="546"/>
      <c r="AN517" s="547"/>
      <c r="AO517" s="546"/>
      <c r="AP517" s="429"/>
      <c r="AQ517" s="548"/>
      <c r="AR517" s="546"/>
      <c r="AS517" s="547"/>
      <c r="AT517" s="549"/>
      <c r="AU517" s="547"/>
      <c r="AV517" s="548"/>
      <c r="AW517" s="546"/>
      <c r="AX517" s="547"/>
      <c r="AY517" s="439"/>
      <c r="AZ517" s="439"/>
      <c r="BA517" s="439"/>
      <c r="BB517" s="439"/>
      <c r="BC517" s="439"/>
    </row>
    <row r="518" spans="1:55" ht="16.5">
      <c r="A518" s="141"/>
      <c r="B518" s="542"/>
      <c r="C518" s="439"/>
      <c r="D518" s="543"/>
      <c r="E518" s="439"/>
      <c r="F518" s="439"/>
      <c r="G518" s="439"/>
      <c r="H518" s="439"/>
      <c r="I518" s="439"/>
      <c r="J518" s="439"/>
      <c r="K518" s="439"/>
      <c r="L518" s="439"/>
      <c r="M518" s="439"/>
      <c r="N518" s="439"/>
      <c r="O518" s="439"/>
      <c r="P518" s="439"/>
      <c r="Q518" s="439"/>
      <c r="R518" s="439"/>
      <c r="S518" s="439"/>
      <c r="T518" s="439"/>
      <c r="U518" s="439"/>
      <c r="V518" s="439"/>
      <c r="W518" s="439"/>
      <c r="X518" s="439"/>
      <c r="Y518" s="439"/>
      <c r="Z518" s="439"/>
      <c r="AA518" s="439"/>
      <c r="AB518" s="439"/>
      <c r="AC518" s="439"/>
      <c r="AD518" s="544"/>
      <c r="AE518" s="439"/>
      <c r="AF518" s="545"/>
      <c r="AG518" s="439"/>
      <c r="AH518" s="439"/>
      <c r="AI518" s="439"/>
      <c r="AJ518" s="546"/>
      <c r="AK518" s="547"/>
      <c r="AL518" s="548"/>
      <c r="AM518" s="546"/>
      <c r="AN518" s="547"/>
      <c r="AO518" s="546"/>
      <c r="AP518" s="429"/>
      <c r="AQ518" s="548"/>
      <c r="AR518" s="546"/>
      <c r="AS518" s="547"/>
      <c r="AT518" s="549"/>
      <c r="AU518" s="547"/>
      <c r="AV518" s="548"/>
      <c r="AW518" s="546"/>
      <c r="AX518" s="547"/>
      <c r="AY518" s="439"/>
      <c r="AZ518" s="439"/>
      <c r="BA518" s="439"/>
      <c r="BB518" s="439"/>
      <c r="BC518" s="439"/>
    </row>
    <row r="519" spans="1:55" ht="16.5">
      <c r="A519" s="141"/>
      <c r="B519" s="542"/>
      <c r="C519" s="439"/>
      <c r="D519" s="543"/>
      <c r="E519" s="439"/>
      <c r="F519" s="439"/>
      <c r="G519" s="439"/>
      <c r="H519" s="439"/>
      <c r="I519" s="439"/>
      <c r="J519" s="439"/>
      <c r="K519" s="439"/>
      <c r="L519" s="439"/>
      <c r="M519" s="439"/>
      <c r="N519" s="439"/>
      <c r="O519" s="439"/>
      <c r="P519" s="439"/>
      <c r="Q519" s="439"/>
      <c r="R519" s="439"/>
      <c r="S519" s="439"/>
      <c r="T519" s="439"/>
      <c r="U519" s="439"/>
      <c r="V519" s="439"/>
      <c r="W519" s="439"/>
      <c r="X519" s="439"/>
      <c r="Y519" s="439"/>
      <c r="Z519" s="439"/>
      <c r="AA519" s="439"/>
      <c r="AB519" s="439"/>
      <c r="AC519" s="439"/>
      <c r="AD519" s="544"/>
      <c r="AE519" s="439"/>
      <c r="AF519" s="545"/>
      <c r="AG519" s="439"/>
      <c r="AH519" s="439"/>
      <c r="AI519" s="439"/>
      <c r="AJ519" s="546"/>
      <c r="AK519" s="547"/>
      <c r="AL519" s="548"/>
      <c r="AM519" s="546"/>
      <c r="AN519" s="547"/>
      <c r="AO519" s="546"/>
      <c r="AP519" s="429"/>
      <c r="AQ519" s="548"/>
      <c r="AR519" s="546"/>
      <c r="AS519" s="547"/>
      <c r="AT519" s="549"/>
      <c r="AU519" s="547"/>
      <c r="AV519" s="548"/>
      <c r="AW519" s="546"/>
      <c r="AX519" s="547"/>
      <c r="AY519" s="439"/>
      <c r="AZ519" s="439"/>
      <c r="BA519" s="439"/>
      <c r="BB519" s="439"/>
      <c r="BC519" s="439"/>
    </row>
    <row r="520" spans="1:55" ht="16.5">
      <c r="A520" s="141"/>
      <c r="B520" s="542"/>
      <c r="C520" s="439"/>
      <c r="D520" s="543"/>
      <c r="E520" s="439"/>
      <c r="F520" s="439"/>
      <c r="G520" s="439"/>
      <c r="H520" s="439"/>
      <c r="I520" s="439"/>
      <c r="J520" s="439"/>
      <c r="K520" s="439"/>
      <c r="L520" s="439"/>
      <c r="M520" s="439"/>
      <c r="N520" s="439"/>
      <c r="O520" s="439"/>
      <c r="P520" s="439"/>
      <c r="Q520" s="439"/>
      <c r="R520" s="439"/>
      <c r="S520" s="439"/>
      <c r="T520" s="439"/>
      <c r="U520" s="439"/>
      <c r="V520" s="439"/>
      <c r="W520" s="439"/>
      <c r="X520" s="439"/>
      <c r="Y520" s="439"/>
      <c r="Z520" s="439"/>
      <c r="AA520" s="439"/>
      <c r="AB520" s="439"/>
      <c r="AC520" s="439"/>
      <c r="AD520" s="544"/>
      <c r="AE520" s="439"/>
      <c r="AF520" s="545"/>
      <c r="AG520" s="439"/>
      <c r="AH520" s="439"/>
      <c r="AI520" s="439"/>
      <c r="AJ520" s="546"/>
      <c r="AK520" s="547"/>
      <c r="AL520" s="548"/>
      <c r="AM520" s="546"/>
      <c r="AN520" s="547"/>
      <c r="AO520" s="546"/>
      <c r="AP520" s="429"/>
      <c r="AQ520" s="548"/>
      <c r="AR520" s="546"/>
      <c r="AS520" s="547"/>
      <c r="AT520" s="549"/>
      <c r="AU520" s="547"/>
      <c r="AV520" s="548"/>
      <c r="AW520" s="546"/>
      <c r="AX520" s="547"/>
      <c r="AY520" s="439"/>
      <c r="AZ520" s="439"/>
      <c r="BA520" s="439"/>
      <c r="BB520" s="439"/>
      <c r="BC520" s="439"/>
    </row>
    <row r="521" spans="1:55" ht="16.5">
      <c r="A521" s="141"/>
      <c r="B521" s="542"/>
      <c r="C521" s="439"/>
      <c r="D521" s="543"/>
      <c r="E521" s="439"/>
      <c r="F521" s="439"/>
      <c r="G521" s="439"/>
      <c r="H521" s="439"/>
      <c r="I521" s="439"/>
      <c r="J521" s="439"/>
      <c r="K521" s="439"/>
      <c r="L521" s="439"/>
      <c r="M521" s="439"/>
      <c r="N521" s="439"/>
      <c r="O521" s="439"/>
      <c r="P521" s="439"/>
      <c r="Q521" s="439"/>
      <c r="R521" s="439"/>
      <c r="S521" s="439"/>
      <c r="T521" s="439"/>
      <c r="U521" s="439"/>
      <c r="V521" s="439"/>
      <c r="W521" s="439"/>
      <c r="X521" s="439"/>
      <c r="Y521" s="439"/>
      <c r="Z521" s="439"/>
      <c r="AA521" s="439"/>
      <c r="AB521" s="439"/>
      <c r="AC521" s="439"/>
      <c r="AD521" s="544"/>
      <c r="AE521" s="439"/>
      <c r="AF521" s="545"/>
      <c r="AG521" s="439"/>
      <c r="AH521" s="439"/>
      <c r="AI521" s="439"/>
      <c r="AJ521" s="546"/>
      <c r="AK521" s="547"/>
      <c r="AL521" s="548"/>
      <c r="AM521" s="546"/>
      <c r="AN521" s="547"/>
      <c r="AO521" s="546"/>
      <c r="AP521" s="429"/>
      <c r="AQ521" s="548"/>
      <c r="AR521" s="546"/>
      <c r="AS521" s="547"/>
      <c r="AT521" s="549"/>
      <c r="AU521" s="547"/>
      <c r="AV521" s="548"/>
      <c r="AW521" s="546"/>
      <c r="AX521" s="547"/>
      <c r="AY521" s="439"/>
      <c r="AZ521" s="439"/>
      <c r="BA521" s="439"/>
      <c r="BB521" s="439"/>
      <c r="BC521" s="439"/>
    </row>
    <row r="522" spans="1:55" ht="16.5">
      <c r="A522" s="141"/>
      <c r="B522" s="542"/>
      <c r="C522" s="439"/>
      <c r="D522" s="543"/>
      <c r="E522" s="439"/>
      <c r="F522" s="439"/>
      <c r="G522" s="439"/>
      <c r="H522" s="439"/>
      <c r="I522" s="439"/>
      <c r="J522" s="439"/>
      <c r="K522" s="439"/>
      <c r="L522" s="439"/>
      <c r="M522" s="439"/>
      <c r="N522" s="439"/>
      <c r="O522" s="439"/>
      <c r="P522" s="439"/>
      <c r="Q522" s="439"/>
      <c r="R522" s="439"/>
      <c r="S522" s="439"/>
      <c r="T522" s="439"/>
      <c r="U522" s="439"/>
      <c r="V522" s="439"/>
      <c r="W522" s="439"/>
      <c r="X522" s="439"/>
      <c r="Y522" s="439"/>
      <c r="Z522" s="439"/>
      <c r="AA522" s="439"/>
      <c r="AB522" s="439"/>
      <c r="AC522" s="439"/>
      <c r="AD522" s="544"/>
      <c r="AE522" s="439"/>
      <c r="AF522" s="545"/>
      <c r="AG522" s="439"/>
      <c r="AH522" s="439"/>
      <c r="AI522" s="439"/>
      <c r="AJ522" s="546"/>
      <c r="AK522" s="547"/>
      <c r="AL522" s="548"/>
      <c r="AM522" s="546"/>
      <c r="AN522" s="547"/>
      <c r="AO522" s="546"/>
      <c r="AP522" s="429"/>
      <c r="AQ522" s="548"/>
      <c r="AR522" s="546"/>
      <c r="AS522" s="547"/>
      <c r="AT522" s="549"/>
      <c r="AU522" s="547"/>
      <c r="AV522" s="548"/>
      <c r="AW522" s="546"/>
      <c r="AX522" s="547"/>
      <c r="AY522" s="439"/>
      <c r="AZ522" s="439"/>
      <c r="BA522" s="439"/>
      <c r="BB522" s="439"/>
      <c r="BC522" s="439"/>
    </row>
    <row r="523" spans="1:55" ht="16.5">
      <c r="A523" s="141"/>
      <c r="B523" s="542"/>
      <c r="C523" s="439"/>
      <c r="D523" s="543"/>
      <c r="E523" s="439"/>
      <c r="F523" s="439"/>
      <c r="G523" s="439"/>
      <c r="H523" s="439"/>
      <c r="I523" s="439"/>
      <c r="J523" s="439"/>
      <c r="K523" s="439"/>
      <c r="L523" s="439"/>
      <c r="M523" s="439"/>
      <c r="N523" s="439"/>
      <c r="O523" s="439"/>
      <c r="P523" s="439"/>
      <c r="Q523" s="439"/>
      <c r="R523" s="439"/>
      <c r="S523" s="439"/>
      <c r="T523" s="439"/>
      <c r="U523" s="439"/>
      <c r="V523" s="439"/>
      <c r="W523" s="439"/>
      <c r="X523" s="439"/>
      <c r="Y523" s="439"/>
      <c r="Z523" s="439"/>
      <c r="AA523" s="439"/>
      <c r="AB523" s="439"/>
      <c r="AC523" s="439"/>
      <c r="AD523" s="544"/>
      <c r="AE523" s="439"/>
      <c r="AF523" s="545"/>
      <c r="AG523" s="439"/>
      <c r="AH523" s="439"/>
      <c r="AI523" s="439"/>
      <c r="AJ523" s="546"/>
      <c r="AK523" s="547"/>
      <c r="AL523" s="548"/>
      <c r="AM523" s="546"/>
      <c r="AN523" s="547"/>
      <c r="AO523" s="546"/>
      <c r="AP523" s="429"/>
      <c r="AQ523" s="548"/>
      <c r="AR523" s="546"/>
      <c r="AS523" s="547"/>
      <c r="AT523" s="549"/>
      <c r="AU523" s="547"/>
      <c r="AV523" s="548"/>
      <c r="AW523" s="546"/>
      <c r="AX523" s="547"/>
      <c r="AY523" s="439"/>
      <c r="AZ523" s="439"/>
      <c r="BA523" s="439"/>
      <c r="BB523" s="439"/>
      <c r="BC523" s="439"/>
    </row>
    <row r="524" spans="1:55" ht="16.5">
      <c r="A524" s="141"/>
      <c r="B524" s="542"/>
      <c r="C524" s="439"/>
      <c r="D524" s="543"/>
      <c r="E524" s="439"/>
      <c r="F524" s="439"/>
      <c r="G524" s="439"/>
      <c r="H524" s="439"/>
      <c r="I524" s="439"/>
      <c r="J524" s="439"/>
      <c r="K524" s="439"/>
      <c r="L524" s="439"/>
      <c r="M524" s="439"/>
      <c r="N524" s="439"/>
      <c r="O524" s="439"/>
      <c r="P524" s="439"/>
      <c r="Q524" s="439"/>
      <c r="R524" s="439"/>
      <c r="S524" s="439"/>
      <c r="T524" s="439"/>
      <c r="U524" s="439"/>
      <c r="V524" s="439"/>
      <c r="W524" s="439"/>
      <c r="X524" s="439"/>
      <c r="Y524" s="439"/>
      <c r="Z524" s="439"/>
      <c r="AA524" s="439"/>
      <c r="AB524" s="439"/>
      <c r="AC524" s="439"/>
      <c r="AD524" s="544"/>
      <c r="AE524" s="439"/>
      <c r="AF524" s="545"/>
      <c r="AG524" s="439"/>
      <c r="AH524" s="439"/>
      <c r="AI524" s="439"/>
      <c r="AJ524" s="546"/>
      <c r="AK524" s="547"/>
      <c r="AL524" s="548"/>
      <c r="AM524" s="546"/>
      <c r="AN524" s="547"/>
      <c r="AO524" s="546"/>
      <c r="AP524" s="429"/>
      <c r="AQ524" s="548"/>
      <c r="AR524" s="546"/>
      <c r="AS524" s="547"/>
      <c r="AT524" s="549"/>
      <c r="AU524" s="547"/>
      <c r="AV524" s="548"/>
      <c r="AW524" s="546"/>
      <c r="AX524" s="547"/>
      <c r="AY524" s="439"/>
      <c r="AZ524" s="439"/>
      <c r="BA524" s="439"/>
      <c r="BB524" s="439"/>
      <c r="BC524" s="439"/>
    </row>
    <row r="525" spans="1:55" ht="16.5">
      <c r="A525" s="141"/>
      <c r="B525" s="542"/>
      <c r="C525" s="439"/>
      <c r="D525" s="543"/>
      <c r="E525" s="439"/>
      <c r="F525" s="439"/>
      <c r="G525" s="439"/>
      <c r="H525" s="439"/>
      <c r="I525" s="439"/>
      <c r="J525" s="439"/>
      <c r="K525" s="439"/>
      <c r="L525" s="439"/>
      <c r="M525" s="439"/>
      <c r="N525" s="439"/>
      <c r="O525" s="439"/>
      <c r="P525" s="439"/>
      <c r="Q525" s="439"/>
      <c r="R525" s="439"/>
      <c r="S525" s="439"/>
      <c r="T525" s="439"/>
      <c r="U525" s="439"/>
      <c r="V525" s="439"/>
      <c r="W525" s="439"/>
      <c r="X525" s="439"/>
      <c r="Y525" s="439"/>
      <c r="Z525" s="439"/>
      <c r="AA525" s="439"/>
      <c r="AB525" s="439"/>
      <c r="AC525" s="439"/>
      <c r="AD525" s="544"/>
      <c r="AE525" s="439"/>
      <c r="AF525" s="545"/>
      <c r="AG525" s="439"/>
      <c r="AH525" s="439"/>
      <c r="AI525" s="439"/>
      <c r="AJ525" s="546"/>
      <c r="AK525" s="547"/>
      <c r="AL525" s="548"/>
      <c r="AM525" s="546"/>
      <c r="AN525" s="547"/>
      <c r="AO525" s="546"/>
      <c r="AP525" s="429"/>
      <c r="AQ525" s="548"/>
      <c r="AR525" s="546"/>
      <c r="AS525" s="547"/>
      <c r="AT525" s="549"/>
      <c r="AU525" s="547"/>
      <c r="AV525" s="548"/>
      <c r="AW525" s="546"/>
      <c r="AX525" s="547"/>
      <c r="AY525" s="439"/>
      <c r="AZ525" s="439"/>
      <c r="BA525" s="439"/>
      <c r="BB525" s="439"/>
      <c r="BC525" s="439"/>
    </row>
    <row r="526" spans="1:55" ht="16.5">
      <c r="A526" s="141"/>
      <c r="B526" s="542"/>
      <c r="C526" s="439"/>
      <c r="D526" s="543"/>
      <c r="E526" s="439"/>
      <c r="F526" s="439"/>
      <c r="G526" s="439"/>
      <c r="H526" s="439"/>
      <c r="I526" s="439"/>
      <c r="J526" s="439"/>
      <c r="K526" s="439"/>
      <c r="L526" s="439"/>
      <c r="M526" s="439"/>
      <c r="N526" s="439"/>
      <c r="O526" s="439"/>
      <c r="P526" s="439"/>
      <c r="Q526" s="439"/>
      <c r="R526" s="439"/>
      <c r="S526" s="439"/>
      <c r="T526" s="439"/>
      <c r="U526" s="439"/>
      <c r="V526" s="439"/>
      <c r="W526" s="439"/>
      <c r="X526" s="439"/>
      <c r="Y526" s="439"/>
      <c r="Z526" s="439"/>
      <c r="AA526" s="439"/>
      <c r="AB526" s="439"/>
      <c r="AC526" s="439"/>
      <c r="AD526" s="544"/>
      <c r="AE526" s="439"/>
      <c r="AF526" s="545"/>
      <c r="AG526" s="439"/>
      <c r="AH526" s="439"/>
      <c r="AI526" s="439"/>
      <c r="AJ526" s="546"/>
      <c r="AK526" s="547"/>
      <c r="AL526" s="548"/>
      <c r="AM526" s="546"/>
      <c r="AN526" s="547"/>
      <c r="AO526" s="546"/>
      <c r="AP526" s="429"/>
      <c r="AQ526" s="548"/>
      <c r="AR526" s="546"/>
      <c r="AS526" s="547"/>
      <c r="AT526" s="549"/>
      <c r="AU526" s="547"/>
      <c r="AV526" s="548"/>
      <c r="AW526" s="546"/>
      <c r="AX526" s="547"/>
      <c r="AY526" s="439"/>
      <c r="AZ526" s="439"/>
      <c r="BA526" s="439"/>
      <c r="BB526" s="439"/>
      <c r="BC526" s="439"/>
    </row>
    <row r="527" spans="1:55" ht="16.5">
      <c r="A527" s="141"/>
      <c r="B527" s="542"/>
      <c r="C527" s="439"/>
      <c r="D527" s="543"/>
      <c r="E527" s="439"/>
      <c r="F527" s="439"/>
      <c r="G527" s="439"/>
      <c r="H527" s="439"/>
      <c r="I527" s="439"/>
      <c r="J527" s="439"/>
      <c r="K527" s="439"/>
      <c r="L527" s="439"/>
      <c r="M527" s="439"/>
      <c r="N527" s="439"/>
      <c r="O527" s="439"/>
      <c r="P527" s="439"/>
      <c r="Q527" s="439"/>
      <c r="R527" s="439"/>
      <c r="S527" s="439"/>
      <c r="T527" s="439"/>
      <c r="U527" s="439"/>
      <c r="V527" s="439"/>
      <c r="W527" s="439"/>
      <c r="X527" s="439"/>
      <c r="Y527" s="439"/>
      <c r="Z527" s="439"/>
      <c r="AA527" s="439"/>
      <c r="AB527" s="439"/>
      <c r="AC527" s="439"/>
      <c r="AD527" s="544"/>
      <c r="AE527" s="439"/>
      <c r="AF527" s="545"/>
      <c r="AG527" s="439"/>
      <c r="AH527" s="439"/>
      <c r="AI527" s="439"/>
      <c r="AJ527" s="546"/>
      <c r="AK527" s="547"/>
      <c r="AL527" s="548"/>
      <c r="AM527" s="546"/>
      <c r="AN527" s="547"/>
      <c r="AO527" s="546"/>
      <c r="AP527" s="429"/>
      <c r="AQ527" s="548"/>
      <c r="AR527" s="546"/>
      <c r="AS527" s="547"/>
      <c r="AT527" s="549"/>
      <c r="AU527" s="547"/>
      <c r="AV527" s="548"/>
      <c r="AW527" s="546"/>
      <c r="AX527" s="547"/>
      <c r="AY527" s="439"/>
      <c r="AZ527" s="439"/>
      <c r="BA527" s="439"/>
      <c r="BB527" s="439"/>
      <c r="BC527" s="439"/>
    </row>
    <row r="528" spans="1:55" ht="16.5">
      <c r="A528" s="141"/>
      <c r="B528" s="542"/>
      <c r="C528" s="439"/>
      <c r="D528" s="543"/>
      <c r="E528" s="439"/>
      <c r="F528" s="439"/>
      <c r="G528" s="439"/>
      <c r="H528" s="439"/>
      <c r="I528" s="439"/>
      <c r="J528" s="439"/>
      <c r="K528" s="439"/>
      <c r="L528" s="439"/>
      <c r="M528" s="439"/>
      <c r="N528" s="439"/>
      <c r="O528" s="439"/>
      <c r="P528" s="439"/>
      <c r="Q528" s="439"/>
      <c r="R528" s="439"/>
      <c r="S528" s="439"/>
      <c r="T528" s="439"/>
      <c r="U528" s="439"/>
      <c r="V528" s="439"/>
      <c r="W528" s="439"/>
      <c r="X528" s="439"/>
      <c r="Y528" s="439"/>
      <c r="Z528" s="439"/>
      <c r="AA528" s="439"/>
      <c r="AB528" s="439"/>
      <c r="AC528" s="439"/>
      <c r="AD528" s="544"/>
      <c r="AE528" s="439"/>
      <c r="AF528" s="545"/>
      <c r="AG528" s="439"/>
      <c r="AH528" s="439"/>
      <c r="AI528" s="439"/>
      <c r="AJ528" s="546"/>
      <c r="AK528" s="547"/>
      <c r="AL528" s="548"/>
      <c r="AM528" s="546"/>
      <c r="AN528" s="547"/>
      <c r="AO528" s="546"/>
      <c r="AP528" s="429"/>
      <c r="AQ528" s="548"/>
      <c r="AR528" s="546"/>
      <c r="AS528" s="547"/>
      <c r="AT528" s="549"/>
      <c r="AU528" s="547"/>
      <c r="AV528" s="548"/>
      <c r="AW528" s="546"/>
      <c r="AX528" s="547"/>
      <c r="AY528" s="439"/>
      <c r="AZ528" s="439"/>
      <c r="BA528" s="439"/>
      <c r="BB528" s="439"/>
      <c r="BC528" s="439"/>
    </row>
    <row r="529" spans="1:55" ht="16.5">
      <c r="A529" s="141"/>
      <c r="B529" s="542"/>
      <c r="C529" s="439"/>
      <c r="D529" s="543"/>
      <c r="E529" s="439"/>
      <c r="F529" s="439"/>
      <c r="G529" s="439"/>
      <c r="H529" s="439"/>
      <c r="I529" s="439"/>
      <c r="J529" s="439"/>
      <c r="K529" s="439"/>
      <c r="L529" s="439"/>
      <c r="M529" s="439"/>
      <c r="N529" s="439"/>
      <c r="O529" s="439"/>
      <c r="P529" s="439"/>
      <c r="Q529" s="439"/>
      <c r="R529" s="439"/>
      <c r="S529" s="439"/>
      <c r="T529" s="439"/>
      <c r="U529" s="439"/>
      <c r="V529" s="439"/>
      <c r="W529" s="439"/>
      <c r="X529" s="439"/>
      <c r="Y529" s="439"/>
      <c r="Z529" s="439"/>
      <c r="AA529" s="439"/>
      <c r="AB529" s="439"/>
      <c r="AC529" s="439"/>
      <c r="AD529" s="544"/>
      <c r="AE529" s="439"/>
      <c r="AF529" s="545"/>
      <c r="AG529" s="439"/>
      <c r="AH529" s="439"/>
      <c r="AI529" s="439"/>
      <c r="AJ529" s="546"/>
      <c r="AK529" s="547"/>
      <c r="AL529" s="548"/>
      <c r="AM529" s="546"/>
      <c r="AN529" s="547"/>
      <c r="AO529" s="546"/>
      <c r="AP529" s="429"/>
      <c r="AQ529" s="548"/>
      <c r="AR529" s="546"/>
      <c r="AS529" s="547"/>
      <c r="AT529" s="549"/>
      <c r="AU529" s="547"/>
      <c r="AV529" s="548"/>
      <c r="AW529" s="546"/>
      <c r="AX529" s="547"/>
      <c r="AY529" s="439"/>
      <c r="AZ529" s="439"/>
      <c r="BA529" s="439"/>
      <c r="BB529" s="439"/>
      <c r="BC529" s="439"/>
    </row>
    <row r="530" spans="1:55" ht="16.5">
      <c r="A530" s="141"/>
      <c r="B530" s="542"/>
      <c r="C530" s="439"/>
      <c r="D530" s="543"/>
      <c r="E530" s="439"/>
      <c r="F530" s="439"/>
      <c r="G530" s="439"/>
      <c r="H530" s="439"/>
      <c r="I530" s="439"/>
      <c r="J530" s="439"/>
      <c r="K530" s="439"/>
      <c r="L530" s="439"/>
      <c r="M530" s="439"/>
      <c r="N530" s="439"/>
      <c r="O530" s="439"/>
      <c r="P530" s="439"/>
      <c r="Q530" s="439"/>
      <c r="R530" s="439"/>
      <c r="S530" s="439"/>
      <c r="T530" s="439"/>
      <c r="U530" s="439"/>
      <c r="V530" s="439"/>
      <c r="W530" s="439"/>
      <c r="X530" s="439"/>
      <c r="Y530" s="439"/>
      <c r="Z530" s="439"/>
      <c r="AA530" s="439"/>
      <c r="AB530" s="439"/>
      <c r="AC530" s="439"/>
      <c r="AD530" s="544"/>
      <c r="AE530" s="439"/>
      <c r="AF530" s="545"/>
      <c r="AG530" s="439"/>
      <c r="AH530" s="439"/>
      <c r="AI530" s="439"/>
      <c r="AJ530" s="546"/>
      <c r="AK530" s="547"/>
      <c r="AL530" s="548"/>
      <c r="AM530" s="546"/>
      <c r="AN530" s="547"/>
      <c r="AO530" s="546"/>
      <c r="AP530" s="429"/>
      <c r="AQ530" s="548"/>
      <c r="AR530" s="546"/>
      <c r="AS530" s="547"/>
      <c r="AT530" s="549"/>
      <c r="AU530" s="547"/>
      <c r="AV530" s="548"/>
      <c r="AW530" s="546"/>
      <c r="AX530" s="547"/>
      <c r="AY530" s="439"/>
      <c r="AZ530" s="439"/>
      <c r="BA530" s="439"/>
      <c r="BB530" s="439"/>
      <c r="BC530" s="439"/>
    </row>
    <row r="531" spans="1:55" ht="16.5">
      <c r="A531" s="141"/>
      <c r="B531" s="542"/>
      <c r="C531" s="439"/>
      <c r="D531" s="543"/>
      <c r="E531" s="439"/>
      <c r="F531" s="439"/>
      <c r="G531" s="439"/>
      <c r="H531" s="439"/>
      <c r="I531" s="439"/>
      <c r="J531" s="439"/>
      <c r="K531" s="439"/>
      <c r="L531" s="439"/>
      <c r="M531" s="439"/>
      <c r="N531" s="439"/>
      <c r="O531" s="439"/>
      <c r="P531" s="439"/>
      <c r="Q531" s="439"/>
      <c r="R531" s="439"/>
      <c r="S531" s="439"/>
      <c r="T531" s="439"/>
      <c r="U531" s="439"/>
      <c r="V531" s="439"/>
      <c r="W531" s="439"/>
      <c r="X531" s="439"/>
      <c r="Y531" s="439"/>
      <c r="Z531" s="439"/>
      <c r="AA531" s="439"/>
      <c r="AB531" s="439"/>
      <c r="AC531" s="439"/>
      <c r="AD531" s="544"/>
      <c r="AE531" s="439"/>
      <c r="AF531" s="545"/>
      <c r="AG531" s="439"/>
      <c r="AH531" s="439"/>
      <c r="AI531" s="439"/>
      <c r="AJ531" s="546"/>
      <c r="AK531" s="547"/>
      <c r="AL531" s="548"/>
      <c r="AM531" s="546"/>
      <c r="AN531" s="547"/>
      <c r="AO531" s="546"/>
      <c r="AP531" s="429"/>
      <c r="AQ531" s="548"/>
      <c r="AR531" s="546"/>
      <c r="AS531" s="547"/>
      <c r="AT531" s="549"/>
      <c r="AU531" s="547"/>
      <c r="AV531" s="548"/>
      <c r="AW531" s="546"/>
      <c r="AX531" s="547"/>
      <c r="AY531" s="439"/>
      <c r="AZ531" s="439"/>
      <c r="BA531" s="439"/>
      <c r="BB531" s="439"/>
      <c r="BC531" s="439"/>
    </row>
    <row r="532" spans="1:55" ht="16.5">
      <c r="A532" s="141"/>
      <c r="B532" s="542"/>
      <c r="C532" s="439"/>
      <c r="D532" s="543"/>
      <c r="E532" s="439"/>
      <c r="F532" s="439"/>
      <c r="G532" s="439"/>
      <c r="H532" s="439"/>
      <c r="I532" s="439"/>
      <c r="J532" s="439"/>
      <c r="K532" s="439"/>
      <c r="L532" s="439"/>
      <c r="M532" s="439"/>
      <c r="N532" s="439"/>
      <c r="O532" s="439"/>
      <c r="P532" s="439"/>
      <c r="Q532" s="439"/>
      <c r="R532" s="439"/>
      <c r="S532" s="439"/>
      <c r="T532" s="439"/>
      <c r="U532" s="439"/>
      <c r="V532" s="439"/>
      <c r="W532" s="439"/>
      <c r="X532" s="439"/>
      <c r="Y532" s="439"/>
      <c r="Z532" s="439"/>
      <c r="AA532" s="439"/>
      <c r="AB532" s="439"/>
      <c r="AC532" s="439"/>
      <c r="AD532" s="544"/>
      <c r="AE532" s="439"/>
      <c r="AF532" s="545"/>
      <c r="AG532" s="439"/>
      <c r="AH532" s="439"/>
      <c r="AI532" s="439"/>
      <c r="AJ532" s="546"/>
      <c r="AK532" s="547"/>
      <c r="AL532" s="548"/>
      <c r="AM532" s="546"/>
      <c r="AN532" s="547"/>
      <c r="AO532" s="546"/>
      <c r="AP532" s="429"/>
      <c r="AQ532" s="548"/>
      <c r="AR532" s="546"/>
      <c r="AS532" s="547"/>
      <c r="AT532" s="549"/>
      <c r="AU532" s="547"/>
      <c r="AV532" s="548"/>
      <c r="AW532" s="546"/>
      <c r="AX532" s="547"/>
      <c r="AY532" s="439"/>
      <c r="AZ532" s="439"/>
      <c r="BA532" s="439"/>
      <c r="BB532" s="439"/>
      <c r="BC532" s="439"/>
    </row>
    <row r="533" spans="1:55" ht="16.5">
      <c r="A533" s="141"/>
      <c r="B533" s="542"/>
      <c r="C533" s="439"/>
      <c r="D533" s="543"/>
      <c r="E533" s="439"/>
      <c r="F533" s="439"/>
      <c r="G533" s="439"/>
      <c r="H533" s="439"/>
      <c r="I533" s="439"/>
      <c r="J533" s="439"/>
      <c r="K533" s="439"/>
      <c r="L533" s="439"/>
      <c r="M533" s="439"/>
      <c r="N533" s="439"/>
      <c r="O533" s="439"/>
      <c r="P533" s="439"/>
      <c r="Q533" s="439"/>
      <c r="R533" s="439"/>
      <c r="S533" s="439"/>
      <c r="T533" s="439"/>
      <c r="U533" s="439"/>
      <c r="V533" s="439"/>
      <c r="W533" s="439"/>
      <c r="X533" s="439"/>
      <c r="Y533" s="439"/>
      <c r="Z533" s="439"/>
      <c r="AA533" s="439"/>
      <c r="AB533" s="439"/>
      <c r="AC533" s="439"/>
      <c r="AD533" s="544"/>
      <c r="AE533" s="439"/>
      <c r="AF533" s="545"/>
      <c r="AG533" s="439"/>
      <c r="AH533" s="439"/>
      <c r="AI533" s="439"/>
      <c r="AJ533" s="546"/>
      <c r="AK533" s="547"/>
      <c r="AL533" s="548"/>
      <c r="AM533" s="546"/>
      <c r="AN533" s="547"/>
      <c r="AO533" s="546"/>
      <c r="AP533" s="429"/>
      <c r="AQ533" s="548"/>
      <c r="AR533" s="546"/>
      <c r="AS533" s="547"/>
      <c r="AT533" s="549"/>
      <c r="AU533" s="547"/>
      <c r="AV533" s="548"/>
      <c r="AW533" s="546"/>
      <c r="AX533" s="547"/>
      <c r="AY533" s="439"/>
      <c r="AZ533" s="439"/>
      <c r="BA533" s="439"/>
      <c r="BB533" s="439"/>
      <c r="BC533" s="439"/>
    </row>
    <row r="534" spans="1:55" ht="16.5">
      <c r="A534" s="141"/>
      <c r="B534" s="542"/>
      <c r="C534" s="439"/>
      <c r="D534" s="543"/>
      <c r="E534" s="439"/>
      <c r="F534" s="439"/>
      <c r="G534" s="439"/>
      <c r="H534" s="439"/>
      <c r="I534" s="439"/>
      <c r="J534" s="439"/>
      <c r="K534" s="439"/>
      <c r="L534" s="439"/>
      <c r="M534" s="439"/>
      <c r="N534" s="439"/>
      <c r="O534" s="439"/>
      <c r="P534" s="439"/>
      <c r="Q534" s="439"/>
      <c r="R534" s="439"/>
      <c r="S534" s="439"/>
      <c r="T534" s="439"/>
      <c r="U534" s="439"/>
      <c r="V534" s="439"/>
      <c r="W534" s="439"/>
      <c r="X534" s="439"/>
      <c r="Y534" s="439"/>
      <c r="Z534" s="439"/>
      <c r="AA534" s="439"/>
      <c r="AB534" s="439"/>
      <c r="AC534" s="439"/>
      <c r="AD534" s="544"/>
      <c r="AE534" s="439"/>
      <c r="AF534" s="545"/>
      <c r="AG534" s="439"/>
      <c r="AH534" s="439"/>
      <c r="AI534" s="439"/>
      <c r="AJ534" s="546"/>
      <c r="AK534" s="547"/>
      <c r="AL534" s="548"/>
      <c r="AM534" s="546"/>
      <c r="AN534" s="547"/>
      <c r="AO534" s="546"/>
      <c r="AP534" s="429"/>
      <c r="AQ534" s="548"/>
      <c r="AR534" s="546"/>
      <c r="AS534" s="547"/>
      <c r="AT534" s="549"/>
      <c r="AU534" s="547"/>
      <c r="AV534" s="548"/>
      <c r="AW534" s="546"/>
      <c r="AX534" s="547"/>
      <c r="AY534" s="439"/>
      <c r="AZ534" s="439"/>
      <c r="BA534" s="439"/>
      <c r="BB534" s="439"/>
      <c r="BC534" s="439"/>
    </row>
    <row r="535" spans="1:55" ht="16.5">
      <c r="A535" s="141"/>
      <c r="B535" s="542"/>
      <c r="C535" s="439"/>
      <c r="D535" s="543"/>
      <c r="E535" s="439"/>
      <c r="F535" s="439"/>
      <c r="G535" s="439"/>
      <c r="H535" s="439"/>
      <c r="I535" s="439"/>
      <c r="J535" s="439"/>
      <c r="K535" s="439"/>
      <c r="L535" s="439"/>
      <c r="M535" s="439"/>
      <c r="N535" s="439"/>
      <c r="O535" s="439"/>
      <c r="P535" s="439"/>
      <c r="Q535" s="439"/>
      <c r="R535" s="439"/>
      <c r="S535" s="439"/>
      <c r="T535" s="439"/>
      <c r="U535" s="439"/>
      <c r="V535" s="439"/>
      <c r="W535" s="439"/>
      <c r="X535" s="439"/>
      <c r="Y535" s="439"/>
      <c r="Z535" s="439"/>
      <c r="AA535" s="439"/>
      <c r="AB535" s="439"/>
      <c r="AC535" s="439"/>
      <c r="AD535" s="544"/>
      <c r="AE535" s="439"/>
      <c r="AF535" s="545"/>
      <c r="AG535" s="439"/>
      <c r="AH535" s="439"/>
      <c r="AI535" s="439"/>
      <c r="AJ535" s="546"/>
      <c r="AK535" s="547"/>
      <c r="AL535" s="548"/>
      <c r="AM535" s="546"/>
      <c r="AN535" s="547"/>
      <c r="AO535" s="546"/>
      <c r="AP535" s="429"/>
      <c r="AQ535" s="548"/>
      <c r="AR535" s="546"/>
      <c r="AS535" s="547"/>
      <c r="AT535" s="549"/>
      <c r="AU535" s="547"/>
      <c r="AV535" s="548"/>
      <c r="AW535" s="546"/>
      <c r="AX535" s="547"/>
      <c r="AY535" s="439"/>
      <c r="AZ535" s="439"/>
      <c r="BA535" s="439"/>
      <c r="BB535" s="439"/>
      <c r="BC535" s="439"/>
    </row>
    <row r="536" spans="1:55" ht="16.5">
      <c r="A536" s="141"/>
      <c r="B536" s="542"/>
      <c r="C536" s="439"/>
      <c r="D536" s="543"/>
      <c r="E536" s="439"/>
      <c r="F536" s="439"/>
      <c r="G536" s="439"/>
      <c r="H536" s="439"/>
      <c r="I536" s="439"/>
      <c r="J536" s="439"/>
      <c r="K536" s="439"/>
      <c r="L536" s="439"/>
      <c r="M536" s="439"/>
      <c r="N536" s="439"/>
      <c r="O536" s="439"/>
      <c r="P536" s="439"/>
      <c r="Q536" s="439"/>
      <c r="R536" s="439"/>
      <c r="S536" s="439"/>
      <c r="T536" s="439"/>
      <c r="U536" s="439"/>
      <c r="V536" s="439"/>
      <c r="W536" s="439"/>
      <c r="X536" s="439"/>
      <c r="Y536" s="439"/>
      <c r="Z536" s="439"/>
      <c r="AA536" s="439"/>
      <c r="AB536" s="439"/>
      <c r="AC536" s="439"/>
      <c r="AD536" s="544"/>
      <c r="AE536" s="439"/>
      <c r="AF536" s="545"/>
      <c r="AG536" s="439"/>
      <c r="AH536" s="439"/>
      <c r="AI536" s="439"/>
      <c r="AJ536" s="546"/>
      <c r="AK536" s="547"/>
      <c r="AL536" s="548"/>
      <c r="AM536" s="546"/>
      <c r="AN536" s="547"/>
      <c r="AO536" s="546"/>
      <c r="AP536" s="429"/>
      <c r="AQ536" s="548"/>
      <c r="AR536" s="546"/>
      <c r="AS536" s="547"/>
      <c r="AT536" s="549"/>
      <c r="AU536" s="547"/>
      <c r="AV536" s="548"/>
      <c r="AW536" s="546"/>
      <c r="AX536" s="547"/>
      <c r="AY536" s="439"/>
      <c r="AZ536" s="439"/>
      <c r="BA536" s="439"/>
      <c r="BB536" s="439"/>
      <c r="BC536" s="439"/>
    </row>
    <row r="537" spans="1:55" ht="16.5">
      <c r="A537" s="141"/>
      <c r="B537" s="542"/>
      <c r="C537" s="439"/>
      <c r="D537" s="543"/>
      <c r="E537" s="439"/>
      <c r="F537" s="439"/>
      <c r="G537" s="439"/>
      <c r="H537" s="439"/>
      <c r="I537" s="439"/>
      <c r="J537" s="439"/>
      <c r="K537" s="439"/>
      <c r="L537" s="439"/>
      <c r="M537" s="439"/>
      <c r="N537" s="439"/>
      <c r="O537" s="439"/>
      <c r="P537" s="439"/>
      <c r="Q537" s="439"/>
      <c r="R537" s="439"/>
      <c r="S537" s="439"/>
      <c r="T537" s="439"/>
      <c r="U537" s="439"/>
      <c r="V537" s="439"/>
      <c r="W537" s="439"/>
      <c r="X537" s="439"/>
      <c r="Y537" s="439"/>
      <c r="Z537" s="439"/>
      <c r="AA537" s="439"/>
      <c r="AB537" s="439"/>
      <c r="AC537" s="439"/>
      <c r="AD537" s="544"/>
      <c r="AE537" s="439"/>
      <c r="AF537" s="545"/>
      <c r="AG537" s="439"/>
      <c r="AH537" s="439"/>
      <c r="AI537" s="439"/>
      <c r="AJ537" s="546"/>
      <c r="AK537" s="547"/>
      <c r="AL537" s="548"/>
      <c r="AM537" s="546"/>
      <c r="AN537" s="547"/>
      <c r="AO537" s="546"/>
      <c r="AP537" s="429"/>
      <c r="AQ537" s="548"/>
      <c r="AR537" s="546"/>
      <c r="AS537" s="547"/>
      <c r="AT537" s="549"/>
      <c r="AU537" s="547"/>
      <c r="AV537" s="548"/>
      <c r="AW537" s="546"/>
      <c r="AX537" s="547"/>
      <c r="AY537" s="439"/>
      <c r="AZ537" s="439"/>
      <c r="BA537" s="439"/>
      <c r="BB537" s="439"/>
      <c r="BC537" s="439"/>
    </row>
    <row r="538" spans="1:55" ht="16.5">
      <c r="A538" s="141"/>
      <c r="B538" s="542"/>
      <c r="C538" s="439"/>
      <c r="D538" s="543"/>
      <c r="E538" s="439"/>
      <c r="F538" s="439"/>
      <c r="G538" s="439"/>
      <c r="H538" s="439"/>
      <c r="I538" s="439"/>
      <c r="J538" s="439"/>
      <c r="K538" s="439"/>
      <c r="L538" s="439"/>
      <c r="M538" s="439"/>
      <c r="N538" s="439"/>
      <c r="O538" s="439"/>
      <c r="P538" s="439"/>
      <c r="Q538" s="439"/>
      <c r="R538" s="439"/>
      <c r="S538" s="439"/>
      <c r="T538" s="439"/>
      <c r="U538" s="439"/>
      <c r="V538" s="439"/>
      <c r="W538" s="439"/>
      <c r="X538" s="439"/>
      <c r="Y538" s="439"/>
      <c r="Z538" s="439"/>
      <c r="AA538" s="439"/>
      <c r="AB538" s="439"/>
      <c r="AC538" s="439"/>
      <c r="AD538" s="544"/>
      <c r="AE538" s="439"/>
      <c r="AF538" s="545"/>
      <c r="AG538" s="439"/>
      <c r="AH538" s="439"/>
      <c r="AI538" s="439"/>
      <c r="AJ538" s="546"/>
      <c r="AK538" s="547"/>
      <c r="AL538" s="548"/>
      <c r="AM538" s="546"/>
      <c r="AN538" s="547"/>
      <c r="AO538" s="546"/>
      <c r="AP538" s="429"/>
      <c r="AQ538" s="548"/>
      <c r="AR538" s="546"/>
      <c r="AS538" s="547"/>
      <c r="AT538" s="549"/>
      <c r="AU538" s="547"/>
      <c r="AV538" s="548"/>
      <c r="AW538" s="546"/>
      <c r="AX538" s="547"/>
      <c r="AY538" s="439"/>
      <c r="AZ538" s="439"/>
      <c r="BA538" s="439"/>
      <c r="BB538" s="439"/>
      <c r="BC538" s="439"/>
    </row>
    <row r="539" spans="1:55" ht="16.5">
      <c r="A539" s="141"/>
      <c r="B539" s="542"/>
      <c r="C539" s="439"/>
      <c r="D539" s="543"/>
      <c r="E539" s="439"/>
      <c r="F539" s="439"/>
      <c r="G539" s="439"/>
      <c r="H539" s="439"/>
      <c r="I539" s="439"/>
      <c r="J539" s="439"/>
      <c r="K539" s="439"/>
      <c r="L539" s="439"/>
      <c r="M539" s="439"/>
      <c r="N539" s="439"/>
      <c r="O539" s="439"/>
      <c r="P539" s="439"/>
      <c r="Q539" s="439"/>
      <c r="R539" s="439"/>
      <c r="S539" s="439"/>
      <c r="T539" s="439"/>
      <c r="U539" s="439"/>
      <c r="V539" s="439"/>
      <c r="W539" s="439"/>
      <c r="X539" s="439"/>
      <c r="Y539" s="439"/>
      <c r="Z539" s="439"/>
      <c r="AA539" s="439"/>
      <c r="AB539" s="439"/>
      <c r="AC539" s="439"/>
      <c r="AD539" s="544"/>
      <c r="AE539" s="439"/>
      <c r="AF539" s="545"/>
      <c r="AG539" s="439"/>
      <c r="AH539" s="439"/>
      <c r="AI539" s="439"/>
      <c r="AJ539" s="546"/>
      <c r="AK539" s="547"/>
      <c r="AL539" s="548"/>
      <c r="AM539" s="546"/>
      <c r="AN539" s="547"/>
      <c r="AO539" s="546"/>
      <c r="AP539" s="429"/>
      <c r="AQ539" s="548"/>
      <c r="AR539" s="546"/>
      <c r="AS539" s="547"/>
      <c r="AT539" s="549"/>
      <c r="AU539" s="547"/>
      <c r="AV539" s="548"/>
      <c r="AW539" s="546"/>
      <c r="AX539" s="547"/>
      <c r="AY539" s="439"/>
      <c r="AZ539" s="439"/>
      <c r="BA539" s="439"/>
      <c r="BB539" s="439"/>
      <c r="BC539" s="439"/>
    </row>
    <row r="540" spans="1:55" ht="16.5">
      <c r="A540" s="141"/>
      <c r="B540" s="542"/>
      <c r="C540" s="439"/>
      <c r="D540" s="543"/>
      <c r="E540" s="439"/>
      <c r="F540" s="439"/>
      <c r="G540" s="439"/>
      <c r="H540" s="439"/>
      <c r="I540" s="439"/>
      <c r="J540" s="439"/>
      <c r="K540" s="439"/>
      <c r="L540" s="439"/>
      <c r="M540" s="439"/>
      <c r="N540" s="439"/>
      <c r="O540" s="439"/>
      <c r="P540" s="439"/>
      <c r="Q540" s="439"/>
      <c r="R540" s="439"/>
      <c r="S540" s="439"/>
      <c r="T540" s="439"/>
      <c r="U540" s="439"/>
      <c r="V540" s="439"/>
      <c r="W540" s="439"/>
      <c r="X540" s="439"/>
      <c r="Y540" s="439"/>
      <c r="Z540" s="439"/>
      <c r="AA540" s="439"/>
      <c r="AB540" s="439"/>
      <c r="AC540" s="439"/>
      <c r="AD540" s="544"/>
      <c r="AE540" s="439"/>
      <c r="AF540" s="545"/>
      <c r="AG540" s="439"/>
      <c r="AH540" s="439"/>
      <c r="AI540" s="439"/>
      <c r="AJ540" s="546"/>
      <c r="AK540" s="547"/>
      <c r="AL540" s="548"/>
      <c r="AM540" s="546"/>
      <c r="AN540" s="547"/>
      <c r="AO540" s="546"/>
      <c r="AP540" s="429"/>
      <c r="AQ540" s="548"/>
      <c r="AR540" s="546"/>
      <c r="AS540" s="547"/>
      <c r="AT540" s="549"/>
      <c r="AU540" s="547"/>
      <c r="AV540" s="548"/>
      <c r="AW540" s="546"/>
      <c r="AX540" s="547"/>
      <c r="AY540" s="439"/>
      <c r="AZ540" s="439"/>
      <c r="BA540" s="439"/>
      <c r="BB540" s="439"/>
      <c r="BC540" s="439"/>
    </row>
    <row r="541" spans="1:55" ht="16.5">
      <c r="A541" s="141"/>
      <c r="B541" s="542"/>
      <c r="C541" s="439"/>
      <c r="D541" s="543"/>
      <c r="E541" s="439"/>
      <c r="F541" s="439"/>
      <c r="G541" s="439"/>
      <c r="H541" s="439"/>
      <c r="I541" s="439"/>
      <c r="J541" s="439"/>
      <c r="K541" s="439"/>
      <c r="L541" s="439"/>
      <c r="M541" s="439"/>
      <c r="N541" s="439"/>
      <c r="O541" s="439"/>
      <c r="P541" s="439"/>
      <c r="Q541" s="439"/>
      <c r="R541" s="439"/>
      <c r="S541" s="439"/>
      <c r="T541" s="439"/>
      <c r="U541" s="439"/>
      <c r="V541" s="439"/>
      <c r="W541" s="439"/>
      <c r="X541" s="439"/>
      <c r="Y541" s="439"/>
      <c r="Z541" s="439"/>
      <c r="AA541" s="439"/>
      <c r="AB541" s="439"/>
      <c r="AC541" s="439"/>
      <c r="AD541" s="544"/>
      <c r="AE541" s="439"/>
      <c r="AF541" s="545"/>
      <c r="AG541" s="439"/>
      <c r="AH541" s="439"/>
      <c r="AI541" s="439"/>
      <c r="AJ541" s="546"/>
      <c r="AK541" s="547"/>
      <c r="AL541" s="548"/>
      <c r="AM541" s="546"/>
      <c r="AN541" s="547"/>
      <c r="AO541" s="546"/>
      <c r="AP541" s="429"/>
      <c r="AQ541" s="548"/>
      <c r="AR541" s="546"/>
      <c r="AS541" s="547"/>
      <c r="AT541" s="549"/>
      <c r="AU541" s="547"/>
      <c r="AV541" s="548"/>
      <c r="AW541" s="546"/>
      <c r="AX541" s="547"/>
      <c r="AY541" s="439"/>
      <c r="AZ541" s="439"/>
      <c r="BA541" s="439"/>
      <c r="BB541" s="439"/>
      <c r="BC541" s="439"/>
    </row>
    <row r="542" spans="1:55" ht="16.5">
      <c r="A542" s="141"/>
      <c r="B542" s="542"/>
      <c r="C542" s="439"/>
      <c r="D542" s="543"/>
      <c r="E542" s="439"/>
      <c r="F542" s="439"/>
      <c r="G542" s="439"/>
      <c r="H542" s="439"/>
      <c r="I542" s="439"/>
      <c r="J542" s="439"/>
      <c r="K542" s="439"/>
      <c r="L542" s="439"/>
      <c r="M542" s="439"/>
      <c r="N542" s="439"/>
      <c r="O542" s="439"/>
      <c r="P542" s="439"/>
      <c r="Q542" s="439"/>
      <c r="R542" s="439"/>
      <c r="S542" s="439"/>
      <c r="T542" s="439"/>
      <c r="U542" s="439"/>
      <c r="V542" s="439"/>
      <c r="W542" s="439"/>
      <c r="X542" s="439"/>
      <c r="Y542" s="439"/>
      <c r="Z542" s="439"/>
      <c r="AA542" s="439"/>
      <c r="AB542" s="439"/>
      <c r="AC542" s="439"/>
      <c r="AD542" s="544"/>
      <c r="AE542" s="439"/>
      <c r="AF542" s="545"/>
      <c r="AG542" s="439"/>
      <c r="AH542" s="439"/>
      <c r="AI542" s="439"/>
      <c r="AJ542" s="546"/>
      <c r="AK542" s="547"/>
      <c r="AL542" s="548"/>
      <c r="AM542" s="546"/>
      <c r="AN542" s="547"/>
      <c r="AO542" s="546"/>
      <c r="AP542" s="429"/>
      <c r="AQ542" s="548"/>
      <c r="AR542" s="546"/>
      <c r="AS542" s="547"/>
      <c r="AT542" s="549"/>
      <c r="AU542" s="547"/>
      <c r="AV542" s="548"/>
      <c r="AW542" s="546"/>
      <c r="AX542" s="547"/>
      <c r="AY542" s="439"/>
      <c r="AZ542" s="439"/>
      <c r="BA542" s="439"/>
      <c r="BB542" s="439"/>
      <c r="BC542" s="439"/>
    </row>
    <row r="543" spans="1:55" ht="16.5">
      <c r="A543" s="141"/>
      <c r="B543" s="542"/>
      <c r="C543" s="439"/>
      <c r="D543" s="543"/>
      <c r="E543" s="439"/>
      <c r="F543" s="439"/>
      <c r="G543" s="439"/>
      <c r="H543" s="439"/>
      <c r="I543" s="439"/>
      <c r="J543" s="439"/>
      <c r="K543" s="439"/>
      <c r="L543" s="439"/>
      <c r="M543" s="439"/>
      <c r="N543" s="439"/>
      <c r="O543" s="439"/>
      <c r="P543" s="439"/>
      <c r="Q543" s="439"/>
      <c r="R543" s="439"/>
      <c r="S543" s="439"/>
      <c r="T543" s="439"/>
      <c r="U543" s="439"/>
      <c r="V543" s="439"/>
      <c r="W543" s="439"/>
      <c r="X543" s="439"/>
      <c r="Y543" s="439"/>
      <c r="Z543" s="439"/>
      <c r="AA543" s="439"/>
      <c r="AB543" s="439"/>
      <c r="AC543" s="439"/>
      <c r="AD543" s="544"/>
      <c r="AE543" s="439"/>
      <c r="AF543" s="545"/>
      <c r="AG543" s="439"/>
      <c r="AH543" s="439"/>
      <c r="AI543" s="439"/>
      <c r="AJ543" s="546"/>
      <c r="AK543" s="547"/>
      <c r="AL543" s="548"/>
      <c r="AM543" s="546"/>
      <c r="AN543" s="547"/>
      <c r="AO543" s="546"/>
      <c r="AP543" s="429"/>
      <c r="AQ543" s="548"/>
      <c r="AR543" s="546"/>
      <c r="AS543" s="547"/>
      <c r="AT543" s="549"/>
      <c r="AU543" s="547"/>
      <c r="AV543" s="548"/>
      <c r="AW543" s="546"/>
      <c r="AX543" s="547"/>
      <c r="AY543" s="439"/>
      <c r="AZ543" s="439"/>
      <c r="BA543" s="439"/>
      <c r="BB543" s="439"/>
      <c r="BC543" s="439"/>
    </row>
  </sheetData>
  <mergeCells count="827">
    <mergeCell ref="L351:L356"/>
    <mergeCell ref="A351:A356"/>
    <mergeCell ref="B351:B356"/>
    <mergeCell ref="C351:C356"/>
    <mergeCell ref="D351:D356"/>
    <mergeCell ref="E351:E356"/>
    <mergeCell ref="I351:I356"/>
    <mergeCell ref="J351:J356"/>
    <mergeCell ref="I345:I350"/>
    <mergeCell ref="J345:J350"/>
    <mergeCell ref="K351:K356"/>
    <mergeCell ref="L345:L350"/>
    <mergeCell ref="A345:A350"/>
    <mergeCell ref="B345:B350"/>
    <mergeCell ref="C345:C350"/>
    <mergeCell ref="D345:D350"/>
    <mergeCell ref="E345:E350"/>
    <mergeCell ref="F345:F350"/>
    <mergeCell ref="K345:K350"/>
    <mergeCell ref="G345:G350"/>
    <mergeCell ref="H345:H350"/>
    <mergeCell ref="F351:F356"/>
    <mergeCell ref="H351:H356"/>
    <mergeCell ref="G351:G356"/>
    <mergeCell ref="L339:L344"/>
    <mergeCell ref="A339:A344"/>
    <mergeCell ref="B339:B344"/>
    <mergeCell ref="C339:C344"/>
    <mergeCell ref="D339:D344"/>
    <mergeCell ref="E339:E344"/>
    <mergeCell ref="H339:H344"/>
    <mergeCell ref="I339:I344"/>
    <mergeCell ref="J339:J344"/>
    <mergeCell ref="K339:K344"/>
    <mergeCell ref="G339:G344"/>
    <mergeCell ref="L333:L338"/>
    <mergeCell ref="A333:A338"/>
    <mergeCell ref="B333:B338"/>
    <mergeCell ref="C333:C338"/>
    <mergeCell ref="A327:A332"/>
    <mergeCell ref="B327:B332"/>
    <mergeCell ref="C327:C332"/>
    <mergeCell ref="G333:G338"/>
    <mergeCell ref="H333:H338"/>
    <mergeCell ref="I333:I338"/>
    <mergeCell ref="J333:J338"/>
    <mergeCell ref="D327:D332"/>
    <mergeCell ref="E327:E332"/>
    <mergeCell ref="I327:I332"/>
    <mergeCell ref="D333:D338"/>
    <mergeCell ref="E333:E338"/>
    <mergeCell ref="F333:F338"/>
    <mergeCell ref="L327:L332"/>
    <mergeCell ref="J327:J332"/>
    <mergeCell ref="K327:K332"/>
    <mergeCell ref="G327:G332"/>
    <mergeCell ref="H327:H332"/>
    <mergeCell ref="L321:L326"/>
    <mergeCell ref="A321:A326"/>
    <mergeCell ref="B321:B326"/>
    <mergeCell ref="C321:C326"/>
    <mergeCell ref="D321:D326"/>
    <mergeCell ref="A315:A320"/>
    <mergeCell ref="B315:B320"/>
    <mergeCell ref="C315:C320"/>
    <mergeCell ref="E321:E326"/>
    <mergeCell ref="F321:F326"/>
    <mergeCell ref="K321:K326"/>
    <mergeCell ref="G321:G326"/>
    <mergeCell ref="H321:H326"/>
    <mergeCell ref="I321:I326"/>
    <mergeCell ref="J321:J326"/>
    <mergeCell ref="G315:G320"/>
    <mergeCell ref="H315:H320"/>
    <mergeCell ref="I315:I320"/>
    <mergeCell ref="J315:J320"/>
    <mergeCell ref="F315:F320"/>
    <mergeCell ref="K315:K320"/>
    <mergeCell ref="L315:L320"/>
    <mergeCell ref="D315:D320"/>
    <mergeCell ref="E315:E320"/>
    <mergeCell ref="J285:J290"/>
    <mergeCell ref="D267:D272"/>
    <mergeCell ref="E267:E272"/>
    <mergeCell ref="F267:F272"/>
    <mergeCell ref="G267:G272"/>
    <mergeCell ref="H267:H272"/>
    <mergeCell ref="I267:I272"/>
    <mergeCell ref="E279:E284"/>
    <mergeCell ref="F279:F284"/>
    <mergeCell ref="G279:G284"/>
    <mergeCell ref="H279:H284"/>
    <mergeCell ref="I279:I284"/>
    <mergeCell ref="J279:J284"/>
    <mergeCell ref="H273:H278"/>
    <mergeCell ref="I273:I278"/>
    <mergeCell ref="J273:J278"/>
    <mergeCell ref="H285:H290"/>
    <mergeCell ref="I285:I290"/>
    <mergeCell ref="AB351:AB356"/>
    <mergeCell ref="I93:I98"/>
    <mergeCell ref="E105:E110"/>
    <mergeCell ref="F105:F110"/>
    <mergeCell ref="G105:G110"/>
    <mergeCell ref="H105:H110"/>
    <mergeCell ref="I105:I110"/>
    <mergeCell ref="H99:H104"/>
    <mergeCell ref="J267:J272"/>
    <mergeCell ref="K267:K272"/>
    <mergeCell ref="G93:G98"/>
    <mergeCell ref="AB339:AB344"/>
    <mergeCell ref="AB345:AB350"/>
    <mergeCell ref="L267:L272"/>
    <mergeCell ref="AB321:AB326"/>
    <mergeCell ref="AB327:AB332"/>
    <mergeCell ref="AB333:AB338"/>
    <mergeCell ref="K333:K338"/>
    <mergeCell ref="K285:K290"/>
    <mergeCell ref="L285:L290"/>
    <mergeCell ref="K105:K110"/>
    <mergeCell ref="L105:L110"/>
    <mergeCell ref="F327:F332"/>
    <mergeCell ref="F339:F344"/>
    <mergeCell ref="C267:C272"/>
    <mergeCell ref="A255:A260"/>
    <mergeCell ref="B255:B260"/>
    <mergeCell ref="C255:C260"/>
    <mergeCell ref="L261:L266"/>
    <mergeCell ref="A261:A266"/>
    <mergeCell ref="B261:B266"/>
    <mergeCell ref="C261:C266"/>
    <mergeCell ref="D261:D266"/>
    <mergeCell ref="E261:E266"/>
    <mergeCell ref="J261:J266"/>
    <mergeCell ref="D255:D260"/>
    <mergeCell ref="E255:E260"/>
    <mergeCell ref="L255:L260"/>
    <mergeCell ref="F255:F260"/>
    <mergeCell ref="G255:G260"/>
    <mergeCell ref="H261:H266"/>
    <mergeCell ref="K261:K266"/>
    <mergeCell ref="K255:K260"/>
    <mergeCell ref="A267:A272"/>
    <mergeCell ref="B267:B272"/>
    <mergeCell ref="A243:A248"/>
    <mergeCell ref="B243:B248"/>
    <mergeCell ref="C243:C248"/>
    <mergeCell ref="D243:D248"/>
    <mergeCell ref="L249:L254"/>
    <mergeCell ref="A249:A254"/>
    <mergeCell ref="B249:B254"/>
    <mergeCell ref="C249:C254"/>
    <mergeCell ref="D249:D254"/>
    <mergeCell ref="E249:E254"/>
    <mergeCell ref="F249:F254"/>
    <mergeCell ref="K249:K254"/>
    <mergeCell ref="G249:G254"/>
    <mergeCell ref="H249:H254"/>
    <mergeCell ref="I249:I254"/>
    <mergeCell ref="J249:J254"/>
    <mergeCell ref="L243:L248"/>
    <mergeCell ref="E243:E248"/>
    <mergeCell ref="F243:F248"/>
    <mergeCell ref="J243:J248"/>
    <mergeCell ref="G243:G248"/>
    <mergeCell ref="K207:K212"/>
    <mergeCell ref="K219:K224"/>
    <mergeCell ref="I219:I224"/>
    <mergeCell ref="C225:C230"/>
    <mergeCell ref="D219:D224"/>
    <mergeCell ref="G213:G218"/>
    <mergeCell ref="H213:H218"/>
    <mergeCell ref="I213:I218"/>
    <mergeCell ref="A237:A242"/>
    <mergeCell ref="B237:B242"/>
    <mergeCell ref="C237:C242"/>
    <mergeCell ref="H219:H224"/>
    <mergeCell ref="H225:H230"/>
    <mergeCell ref="J225:J230"/>
    <mergeCell ref="G225:G230"/>
    <mergeCell ref="F237:F242"/>
    <mergeCell ref="G237:G242"/>
    <mergeCell ref="E237:E242"/>
    <mergeCell ref="D231:D236"/>
    <mergeCell ref="A231:A236"/>
    <mergeCell ref="B231:B236"/>
    <mergeCell ref="C231:C236"/>
    <mergeCell ref="A225:A230"/>
    <mergeCell ref="B225:B230"/>
    <mergeCell ref="A213:A218"/>
    <mergeCell ref="B213:B218"/>
    <mergeCell ref="C213:C218"/>
    <mergeCell ref="B219:B224"/>
    <mergeCell ref="C219:C224"/>
    <mergeCell ref="D213:D218"/>
    <mergeCell ref="E213:E218"/>
    <mergeCell ref="F213:F218"/>
    <mergeCell ref="E219:E224"/>
    <mergeCell ref="F219:F224"/>
    <mergeCell ref="A219:A224"/>
    <mergeCell ref="A195:A200"/>
    <mergeCell ref="B195:B200"/>
    <mergeCell ref="C195:C200"/>
    <mergeCell ref="D207:D212"/>
    <mergeCell ref="D201:D206"/>
    <mergeCell ref="G201:G206"/>
    <mergeCell ref="A207:A212"/>
    <mergeCell ref="B207:B212"/>
    <mergeCell ref="A201:A206"/>
    <mergeCell ref="B201:B206"/>
    <mergeCell ref="C201:C206"/>
    <mergeCell ref="C207:C212"/>
    <mergeCell ref="E207:E212"/>
    <mergeCell ref="E195:E200"/>
    <mergeCell ref="D195:D200"/>
    <mergeCell ref="F207:F212"/>
    <mergeCell ref="G207:G212"/>
    <mergeCell ref="E201:E206"/>
    <mergeCell ref="F201:F206"/>
    <mergeCell ref="A189:A194"/>
    <mergeCell ref="B189:B194"/>
    <mergeCell ref="C189:C194"/>
    <mergeCell ref="K183:K188"/>
    <mergeCell ref="L183:L188"/>
    <mergeCell ref="A183:A188"/>
    <mergeCell ref="B183:B188"/>
    <mergeCell ref="C183:C188"/>
    <mergeCell ref="D183:D188"/>
    <mergeCell ref="E183:E188"/>
    <mergeCell ref="D189:D194"/>
    <mergeCell ref="I189:I194"/>
    <mergeCell ref="L189:L194"/>
    <mergeCell ref="E189:E194"/>
    <mergeCell ref="F189:F194"/>
    <mergeCell ref="G189:G194"/>
    <mergeCell ref="J189:J194"/>
    <mergeCell ref="A177:A182"/>
    <mergeCell ref="B177:B182"/>
    <mergeCell ref="C177:C182"/>
    <mergeCell ref="D177:D182"/>
    <mergeCell ref="E177:E182"/>
    <mergeCell ref="F177:F182"/>
    <mergeCell ref="F183:F188"/>
    <mergeCell ref="G183:G188"/>
    <mergeCell ref="H183:H188"/>
    <mergeCell ref="G177:G182"/>
    <mergeCell ref="H177:H182"/>
    <mergeCell ref="A165:A170"/>
    <mergeCell ref="B165:B170"/>
    <mergeCell ref="C165:C170"/>
    <mergeCell ref="D165:D170"/>
    <mergeCell ref="E165:E170"/>
    <mergeCell ref="F165:F170"/>
    <mergeCell ref="J171:J176"/>
    <mergeCell ref="K165:K170"/>
    <mergeCell ref="G165:G170"/>
    <mergeCell ref="H165:H170"/>
    <mergeCell ref="I165:I170"/>
    <mergeCell ref="J165:J170"/>
    <mergeCell ref="K171:K176"/>
    <mergeCell ref="A171:A176"/>
    <mergeCell ref="B171:B176"/>
    <mergeCell ref="C171:C176"/>
    <mergeCell ref="D171:D176"/>
    <mergeCell ref="E171:E176"/>
    <mergeCell ref="F171:F176"/>
    <mergeCell ref="G171:G176"/>
    <mergeCell ref="H171:H176"/>
    <mergeCell ref="I171:I176"/>
    <mergeCell ref="A153:A158"/>
    <mergeCell ref="B153:B158"/>
    <mergeCell ref="C153:C158"/>
    <mergeCell ref="D153:D158"/>
    <mergeCell ref="E153:E158"/>
    <mergeCell ref="F153:F158"/>
    <mergeCell ref="J159:J164"/>
    <mergeCell ref="K153:K158"/>
    <mergeCell ref="G153:G158"/>
    <mergeCell ref="H153:H158"/>
    <mergeCell ref="I153:I158"/>
    <mergeCell ref="J153:J158"/>
    <mergeCell ref="K159:K164"/>
    <mergeCell ref="A159:A164"/>
    <mergeCell ref="B159:B164"/>
    <mergeCell ref="C159:C164"/>
    <mergeCell ref="D159:D164"/>
    <mergeCell ref="E159:E164"/>
    <mergeCell ref="F159:F164"/>
    <mergeCell ref="G159:G164"/>
    <mergeCell ref="H159:H164"/>
    <mergeCell ref="I159:I164"/>
    <mergeCell ref="A147:A152"/>
    <mergeCell ref="B147:B152"/>
    <mergeCell ref="C147:C152"/>
    <mergeCell ref="D147:D152"/>
    <mergeCell ref="E147:E152"/>
    <mergeCell ref="F147:F152"/>
    <mergeCell ref="G147:G152"/>
    <mergeCell ref="H147:H152"/>
    <mergeCell ref="I147:I152"/>
    <mergeCell ref="A141:A146"/>
    <mergeCell ref="B141:B146"/>
    <mergeCell ref="C141:C146"/>
    <mergeCell ref="D141:D146"/>
    <mergeCell ref="E141:E146"/>
    <mergeCell ref="F141:F146"/>
    <mergeCell ref="A135:A140"/>
    <mergeCell ref="B135:B140"/>
    <mergeCell ref="C135:C140"/>
    <mergeCell ref="B129:B134"/>
    <mergeCell ref="C129:C134"/>
    <mergeCell ref="D129:D134"/>
    <mergeCell ref="E129:E134"/>
    <mergeCell ref="F129:F134"/>
    <mergeCell ref="K129:K134"/>
    <mergeCell ref="G129:G134"/>
    <mergeCell ref="H129:H134"/>
    <mergeCell ref="I129:I134"/>
    <mergeCell ref="J129:J134"/>
    <mergeCell ref="A27:A32"/>
    <mergeCell ref="B27:B32"/>
    <mergeCell ref="A15:A20"/>
    <mergeCell ref="B15:B20"/>
    <mergeCell ref="C15:C20"/>
    <mergeCell ref="E15:E20"/>
    <mergeCell ref="D15:D20"/>
    <mergeCell ref="C69:C74"/>
    <mergeCell ref="C33:C38"/>
    <mergeCell ref="E21:E26"/>
    <mergeCell ref="A69:A74"/>
    <mergeCell ref="B69:B74"/>
    <mergeCell ref="B63:B68"/>
    <mergeCell ref="C63:C68"/>
    <mergeCell ref="D63:D68"/>
    <mergeCell ref="E63:E68"/>
    <mergeCell ref="D33:D38"/>
    <mergeCell ref="E27:E32"/>
    <mergeCell ref="AT5:AV5"/>
    <mergeCell ref="AT6:AV6"/>
    <mergeCell ref="AW6:AX6"/>
    <mergeCell ref="P7:P8"/>
    <mergeCell ref="Q7:Q8"/>
    <mergeCell ref="R7:R8"/>
    <mergeCell ref="AJ6:AL6"/>
    <mergeCell ref="AJ7:AJ8"/>
    <mergeCell ref="A9:A14"/>
    <mergeCell ref="B9:B14"/>
    <mergeCell ref="C9:C14"/>
    <mergeCell ref="AB9:AB14"/>
    <mergeCell ref="E9:E14"/>
    <mergeCell ref="F9:F14"/>
    <mergeCell ref="G9:G14"/>
    <mergeCell ref="H9:H14"/>
    <mergeCell ref="I9:I14"/>
    <mergeCell ref="C6:C7"/>
    <mergeCell ref="AM5:AN5"/>
    <mergeCell ref="AO5:AQ5"/>
    <mergeCell ref="AM6:AN6"/>
    <mergeCell ref="AO6:AQ6"/>
    <mergeCell ref="AR6:AS6"/>
    <mergeCell ref="AR5:AS5"/>
    <mergeCell ref="AP7:AP8"/>
    <mergeCell ref="AQ7:AQ8"/>
    <mergeCell ref="AR7:AR8"/>
    <mergeCell ref="A6:A8"/>
    <mergeCell ref="B6:B8"/>
    <mergeCell ref="D6:D8"/>
    <mergeCell ref="AB6:AB8"/>
    <mergeCell ref="AX7:AX8"/>
    <mergeCell ref="AH6:AH8"/>
    <mergeCell ref="AI6:AI8"/>
    <mergeCell ref="AM7:AM8"/>
    <mergeCell ref="AN7:AN8"/>
    <mergeCell ref="AO7:AO8"/>
    <mergeCell ref="AK7:AK8"/>
    <mergeCell ref="AL7:AL8"/>
    <mergeCell ref="AV1:AX1"/>
    <mergeCell ref="AV2:AX2"/>
    <mergeCell ref="AV3:AX3"/>
    <mergeCell ref="A5:D5"/>
    <mergeCell ref="E5:L5"/>
    <mergeCell ref="AW5:AX5"/>
    <mergeCell ref="M5:U5"/>
    <mergeCell ref="V5:AB5"/>
    <mergeCell ref="L6:L8"/>
    <mergeCell ref="T7:T8"/>
    <mergeCell ref="U7:U8"/>
    <mergeCell ref="M6:M8"/>
    <mergeCell ref="N6:N8"/>
    <mergeCell ref="A1:B3"/>
    <mergeCell ref="C1:AU3"/>
    <mergeCell ref="AS7:AS8"/>
    <mergeCell ref="AT7:AT8"/>
    <mergeCell ref="AU7:AU8"/>
    <mergeCell ref="AV7:AV8"/>
    <mergeCell ref="AW7:AW8"/>
    <mergeCell ref="J6:J8"/>
    <mergeCell ref="S7:S8"/>
    <mergeCell ref="O6:O8"/>
    <mergeCell ref="P6:U6"/>
    <mergeCell ref="AC5:AI5"/>
    <mergeCell ref="AJ5:AL5"/>
    <mergeCell ref="AC6:AC8"/>
    <mergeCell ref="E6:E8"/>
    <mergeCell ref="F6:F8"/>
    <mergeCell ref="G6:G8"/>
    <mergeCell ref="H6:H8"/>
    <mergeCell ref="I6:I8"/>
    <mergeCell ref="K6:K8"/>
    <mergeCell ref="V6:V8"/>
    <mergeCell ref="W6:W8"/>
    <mergeCell ref="X6:X8"/>
    <mergeCell ref="Y6:Y8"/>
    <mergeCell ref="Z6:Z8"/>
    <mergeCell ref="AA6:AA8"/>
    <mergeCell ref="AE6:AE8"/>
    <mergeCell ref="AF6:AF8"/>
    <mergeCell ref="AG6:AG8"/>
    <mergeCell ref="AD6:AD8"/>
    <mergeCell ref="L9:L14"/>
    <mergeCell ref="J9:J14"/>
    <mergeCell ref="K9:K14"/>
    <mergeCell ref="A33:A38"/>
    <mergeCell ref="A39:A44"/>
    <mergeCell ref="B39:B44"/>
    <mergeCell ref="C39:C44"/>
    <mergeCell ref="D39:D44"/>
    <mergeCell ref="A21:A26"/>
    <mergeCell ref="B21:B26"/>
    <mergeCell ref="H39:H44"/>
    <mergeCell ref="K39:K44"/>
    <mergeCell ref="D21:D26"/>
    <mergeCell ref="L15:L20"/>
    <mergeCell ref="C21:C26"/>
    <mergeCell ref="F21:F26"/>
    <mergeCell ref="D9:D14"/>
    <mergeCell ref="D27:D32"/>
    <mergeCell ref="B33:B38"/>
    <mergeCell ref="F15:F20"/>
    <mergeCell ref="G15:G20"/>
    <mergeCell ref="C27:C32"/>
    <mergeCell ref="F33:F38"/>
    <mergeCell ref="E33:E38"/>
    <mergeCell ref="A309:A314"/>
    <mergeCell ref="B309:B314"/>
    <mergeCell ref="C309:C314"/>
    <mergeCell ref="D309:D314"/>
    <mergeCell ref="E309:E314"/>
    <mergeCell ref="F309:F314"/>
    <mergeCell ref="G309:G314"/>
    <mergeCell ref="H309:H314"/>
    <mergeCell ref="C51:C56"/>
    <mergeCell ref="E57:E62"/>
    <mergeCell ref="D57:D62"/>
    <mergeCell ref="A57:A62"/>
    <mergeCell ref="D51:D56"/>
    <mergeCell ref="A51:A56"/>
    <mergeCell ref="B51:B56"/>
    <mergeCell ref="B57:B62"/>
    <mergeCell ref="C57:C62"/>
    <mergeCell ref="G87:G92"/>
    <mergeCell ref="H87:H92"/>
    <mergeCell ref="H111:H116"/>
    <mergeCell ref="F111:F116"/>
    <mergeCell ref="G111:G116"/>
    <mergeCell ref="E93:E98"/>
    <mergeCell ref="A129:A134"/>
    <mergeCell ref="L165:L170"/>
    <mergeCell ref="L171:L176"/>
    <mergeCell ref="L177:L182"/>
    <mergeCell ref="I183:I188"/>
    <mergeCell ref="J183:J188"/>
    <mergeCell ref="K177:K182"/>
    <mergeCell ref="I177:I182"/>
    <mergeCell ref="H45:H50"/>
    <mergeCell ref="I45:I50"/>
    <mergeCell ref="I57:I62"/>
    <mergeCell ref="I87:I92"/>
    <mergeCell ref="J87:J92"/>
    <mergeCell ref="I81:I86"/>
    <mergeCell ref="I69:I74"/>
    <mergeCell ref="J111:J116"/>
    <mergeCell ref="J105:J110"/>
    <mergeCell ref="J99:J104"/>
    <mergeCell ref="J69:J74"/>
    <mergeCell ref="K45:K50"/>
    <mergeCell ref="I123:I128"/>
    <mergeCell ref="J123:J128"/>
    <mergeCell ref="K117:K122"/>
    <mergeCell ref="H117:H122"/>
    <mergeCell ref="I117:I122"/>
    <mergeCell ref="H15:H20"/>
    <mergeCell ref="H57:H62"/>
    <mergeCell ref="H69:H74"/>
    <mergeCell ref="H81:H86"/>
    <mergeCell ref="L147:L152"/>
    <mergeCell ref="L153:L158"/>
    <mergeCell ref="L159:L164"/>
    <mergeCell ref="I39:I44"/>
    <mergeCell ref="J39:J44"/>
    <mergeCell ref="K123:K128"/>
    <mergeCell ref="K51:K56"/>
    <mergeCell ref="K15:K20"/>
    <mergeCell ref="L129:L134"/>
    <mergeCell ref="L93:L98"/>
    <mergeCell ref="AB15:AB20"/>
    <mergeCell ref="I21:I26"/>
    <mergeCell ref="J21:J26"/>
    <mergeCell ref="AB81:AB86"/>
    <mergeCell ref="AB75:AB80"/>
    <mergeCell ref="AB93:AB98"/>
    <mergeCell ref="AB99:AB104"/>
    <mergeCell ref="L27:L32"/>
    <mergeCell ref="AB63:AB68"/>
    <mergeCell ref="AB69:AB74"/>
    <mergeCell ref="AB87:AB92"/>
    <mergeCell ref="I15:I20"/>
    <mergeCell ref="J15:J20"/>
    <mergeCell ref="K69:K74"/>
    <mergeCell ref="L69:L74"/>
    <mergeCell ref="K87:K92"/>
    <mergeCell ref="L45:L50"/>
    <mergeCell ref="L33:L38"/>
    <mergeCell ref="J57:J62"/>
    <mergeCell ref="L51:L56"/>
    <mergeCell ref="K63:K68"/>
    <mergeCell ref="L63:L68"/>
    <mergeCell ref="L87:L92"/>
    <mergeCell ref="K81:K86"/>
    <mergeCell ref="K213:K218"/>
    <mergeCell ref="G231:G236"/>
    <mergeCell ref="J63:J68"/>
    <mergeCell ref="J93:J98"/>
    <mergeCell ref="K93:K98"/>
    <mergeCell ref="H201:H206"/>
    <mergeCell ref="D87:D92"/>
    <mergeCell ref="H123:H128"/>
    <mergeCell ref="I309:I314"/>
    <mergeCell ref="J309:J314"/>
    <mergeCell ref="K297:K302"/>
    <mergeCell ref="F93:F98"/>
    <mergeCell ref="E117:E122"/>
    <mergeCell ref="F117:F122"/>
    <mergeCell ref="G117:G122"/>
    <mergeCell ref="I111:I116"/>
    <mergeCell ref="D135:D140"/>
    <mergeCell ref="E135:E140"/>
    <mergeCell ref="F135:F140"/>
    <mergeCell ref="G135:G140"/>
    <mergeCell ref="H135:H140"/>
    <mergeCell ref="I135:I140"/>
    <mergeCell ref="J147:J152"/>
    <mergeCell ref="K141:K146"/>
    <mergeCell ref="F63:F68"/>
    <mergeCell ref="D69:D74"/>
    <mergeCell ref="E69:E74"/>
    <mergeCell ref="F69:F74"/>
    <mergeCell ref="I99:I104"/>
    <mergeCell ref="G69:G74"/>
    <mergeCell ref="G81:G86"/>
    <mergeCell ref="H63:H68"/>
    <mergeCell ref="J81:J86"/>
    <mergeCell ref="J75:J80"/>
    <mergeCell ref="D93:D98"/>
    <mergeCell ref="I75:I80"/>
    <mergeCell ref="K195:K200"/>
    <mergeCell ref="K135:K140"/>
    <mergeCell ref="H189:H194"/>
    <mergeCell ref="J195:J200"/>
    <mergeCell ref="G141:G146"/>
    <mergeCell ref="H141:H146"/>
    <mergeCell ref="I141:I146"/>
    <mergeCell ref="J141:J146"/>
    <mergeCell ref="K147:K152"/>
    <mergeCell ref="J177:J182"/>
    <mergeCell ref="G195:G200"/>
    <mergeCell ref="H195:H200"/>
    <mergeCell ref="I195:I200"/>
    <mergeCell ref="J135:J140"/>
    <mergeCell ref="F123:F128"/>
    <mergeCell ref="J117:J122"/>
    <mergeCell ref="J237:J242"/>
    <mergeCell ref="G219:G224"/>
    <mergeCell ref="I201:I206"/>
    <mergeCell ref="J201:J206"/>
    <mergeCell ref="H207:H212"/>
    <mergeCell ref="I207:I212"/>
    <mergeCell ref="J207:J212"/>
    <mergeCell ref="F231:F236"/>
    <mergeCell ref="F225:F230"/>
    <mergeCell ref="J213:J218"/>
    <mergeCell ref="G123:G128"/>
    <mergeCell ref="F195:F200"/>
    <mergeCell ref="J219:J224"/>
    <mergeCell ref="C285:C290"/>
    <mergeCell ref="G303:G308"/>
    <mergeCell ref="A273:A278"/>
    <mergeCell ref="B273:B278"/>
    <mergeCell ref="A279:A284"/>
    <mergeCell ref="B279:B284"/>
    <mergeCell ref="A285:A290"/>
    <mergeCell ref="B285:B290"/>
    <mergeCell ref="C279:C284"/>
    <mergeCell ref="C273:C278"/>
    <mergeCell ref="C297:C302"/>
    <mergeCell ref="D297:D302"/>
    <mergeCell ref="G291:G296"/>
    <mergeCell ref="G297:G302"/>
    <mergeCell ref="D279:D284"/>
    <mergeCell ref="D285:D290"/>
    <mergeCell ref="E285:E290"/>
    <mergeCell ref="F285:F290"/>
    <mergeCell ref="E297:E302"/>
    <mergeCell ref="G285:G290"/>
    <mergeCell ref="E273:E278"/>
    <mergeCell ref="D273:D278"/>
    <mergeCell ref="F273:F278"/>
    <mergeCell ref="G273:G278"/>
    <mergeCell ref="H303:H308"/>
    <mergeCell ref="I303:I308"/>
    <mergeCell ref="J303:J308"/>
    <mergeCell ref="C291:C296"/>
    <mergeCell ref="D291:D296"/>
    <mergeCell ref="E291:E296"/>
    <mergeCell ref="F291:F296"/>
    <mergeCell ref="A297:A302"/>
    <mergeCell ref="B297:B302"/>
    <mergeCell ref="A291:A296"/>
    <mergeCell ref="B291:B296"/>
    <mergeCell ref="A303:A308"/>
    <mergeCell ref="B303:B308"/>
    <mergeCell ref="C303:C308"/>
    <mergeCell ref="D303:D308"/>
    <mergeCell ref="E303:E308"/>
    <mergeCell ref="F303:F308"/>
    <mergeCell ref="H297:H302"/>
    <mergeCell ref="I297:I302"/>
    <mergeCell ref="J297:J302"/>
    <mergeCell ref="H291:H296"/>
    <mergeCell ref="I291:I296"/>
    <mergeCell ref="J291:J296"/>
    <mergeCell ref="F297:F302"/>
    <mergeCell ref="D225:D230"/>
    <mergeCell ref="J231:J236"/>
    <mergeCell ref="I225:I230"/>
    <mergeCell ref="H237:H242"/>
    <mergeCell ref="I237:I242"/>
    <mergeCell ref="K231:K236"/>
    <mergeCell ref="K225:K230"/>
    <mergeCell ref="I261:I266"/>
    <mergeCell ref="H255:H260"/>
    <mergeCell ref="I255:I260"/>
    <mergeCell ref="H231:H236"/>
    <mergeCell ref="I231:I236"/>
    <mergeCell ref="I243:I248"/>
    <mergeCell ref="K243:K248"/>
    <mergeCell ref="H243:H248"/>
    <mergeCell ref="J255:J260"/>
    <mergeCell ref="F261:F266"/>
    <mergeCell ref="G261:G266"/>
    <mergeCell ref="D237:D242"/>
    <mergeCell ref="E231:E236"/>
    <mergeCell ref="E225:E230"/>
    <mergeCell ref="AB285:AB290"/>
    <mergeCell ref="AB315:AB320"/>
    <mergeCell ref="AB249:AB254"/>
    <mergeCell ref="AB261:AB266"/>
    <mergeCell ref="AB267:AB272"/>
    <mergeCell ref="AB273:AB278"/>
    <mergeCell ref="AB279:AB284"/>
    <mergeCell ref="L237:L242"/>
    <mergeCell ref="K303:K308"/>
    <mergeCell ref="L291:L296"/>
    <mergeCell ref="AB309:AB314"/>
    <mergeCell ref="K279:K284"/>
    <mergeCell ref="L279:L284"/>
    <mergeCell ref="K237:K242"/>
    <mergeCell ref="L303:L308"/>
    <mergeCell ref="K309:K314"/>
    <mergeCell ref="L309:L314"/>
    <mergeCell ref="AB291:AB296"/>
    <mergeCell ref="AB303:AB308"/>
    <mergeCell ref="AB297:AB302"/>
    <mergeCell ref="K273:K278"/>
    <mergeCell ref="K291:K296"/>
    <mergeCell ref="L297:L302"/>
    <mergeCell ref="AB207:AB212"/>
    <mergeCell ref="AB213:AB218"/>
    <mergeCell ref="AB219:AB224"/>
    <mergeCell ref="AB225:AB230"/>
    <mergeCell ref="AB231:AB236"/>
    <mergeCell ref="AB237:AB242"/>
    <mergeCell ref="AB243:AB248"/>
    <mergeCell ref="L273:L278"/>
    <mergeCell ref="L219:L224"/>
    <mergeCell ref="L225:L230"/>
    <mergeCell ref="L231:L236"/>
    <mergeCell ref="L207:L212"/>
    <mergeCell ref="L213:L218"/>
    <mergeCell ref="AB183:AB188"/>
    <mergeCell ref="AB171:AB176"/>
    <mergeCell ref="AB177:AB182"/>
    <mergeCell ref="AB135:AB140"/>
    <mergeCell ref="AB141:AB146"/>
    <mergeCell ref="AB165:AB170"/>
    <mergeCell ref="AB147:AB152"/>
    <mergeCell ref="AB153:AB158"/>
    <mergeCell ref="AB159:AB164"/>
    <mergeCell ref="AB189:AB194"/>
    <mergeCell ref="AB195:AB200"/>
    <mergeCell ref="AB201:AB206"/>
    <mergeCell ref="AB129:AB134"/>
    <mergeCell ref="AB255:AB260"/>
    <mergeCell ref="AB111:AB116"/>
    <mergeCell ref="AB105:AB110"/>
    <mergeCell ref="K75:K80"/>
    <mergeCell ref="L75:L80"/>
    <mergeCell ref="K201:K206"/>
    <mergeCell ref="L201:L206"/>
    <mergeCell ref="L81:L86"/>
    <mergeCell ref="AB117:AB122"/>
    <mergeCell ref="AB123:AB128"/>
    <mergeCell ref="L123:L128"/>
    <mergeCell ref="L117:L122"/>
    <mergeCell ref="K111:K116"/>
    <mergeCell ref="L111:L116"/>
    <mergeCell ref="K99:K104"/>
    <mergeCell ref="L99:L104"/>
    <mergeCell ref="L195:L200"/>
    <mergeCell ref="K189:K194"/>
    <mergeCell ref="L135:L140"/>
    <mergeCell ref="L141:L146"/>
    <mergeCell ref="AB21:AB26"/>
    <mergeCell ref="K21:K26"/>
    <mergeCell ref="L21:L26"/>
    <mergeCell ref="H27:H32"/>
    <mergeCell ref="I27:I32"/>
    <mergeCell ref="J27:J32"/>
    <mergeCell ref="K57:K62"/>
    <mergeCell ref="L57:L62"/>
    <mergeCell ref="AB57:AB62"/>
    <mergeCell ref="J45:J50"/>
    <mergeCell ref="K27:K32"/>
    <mergeCell ref="AB27:AB32"/>
    <mergeCell ref="AB33:AB38"/>
    <mergeCell ref="AB39:AB44"/>
    <mergeCell ref="L39:L44"/>
    <mergeCell ref="AB45:AB50"/>
    <mergeCell ref="AB51:AB56"/>
    <mergeCell ref="H51:H56"/>
    <mergeCell ref="I51:I56"/>
    <mergeCell ref="J51:J56"/>
    <mergeCell ref="J33:J38"/>
    <mergeCell ref="K33:K38"/>
    <mergeCell ref="H21:H26"/>
    <mergeCell ref="G33:G38"/>
    <mergeCell ref="H33:H38"/>
    <mergeCell ref="I33:I38"/>
    <mergeCell ref="F27:F32"/>
    <mergeCell ref="G27:G32"/>
    <mergeCell ref="G21:G26"/>
    <mergeCell ref="E99:E104"/>
    <mergeCell ref="F99:F104"/>
    <mergeCell ref="G99:G104"/>
    <mergeCell ref="I63:I68"/>
    <mergeCell ref="G63:G68"/>
    <mergeCell ref="G45:G50"/>
    <mergeCell ref="E51:E56"/>
    <mergeCell ref="F51:F56"/>
    <mergeCell ref="G51:G56"/>
    <mergeCell ref="G75:G80"/>
    <mergeCell ref="H75:H80"/>
    <mergeCell ref="F39:F44"/>
    <mergeCell ref="G39:G44"/>
    <mergeCell ref="E45:E50"/>
    <mergeCell ref="F45:F50"/>
    <mergeCell ref="F57:F62"/>
    <mergeCell ref="G57:G62"/>
    <mergeCell ref="E39:E44"/>
    <mergeCell ref="A81:A86"/>
    <mergeCell ref="B81:B86"/>
    <mergeCell ref="C81:C86"/>
    <mergeCell ref="D81:D86"/>
    <mergeCell ref="E81:E86"/>
    <mergeCell ref="F81:F86"/>
    <mergeCell ref="A99:A104"/>
    <mergeCell ref="A123:A128"/>
    <mergeCell ref="B123:B128"/>
    <mergeCell ref="C123:C128"/>
    <mergeCell ref="D123:D128"/>
    <mergeCell ref="A117:A122"/>
    <mergeCell ref="B117:B122"/>
    <mergeCell ref="C117:C122"/>
    <mergeCell ref="D117:D122"/>
    <mergeCell ref="C99:C104"/>
    <mergeCell ref="A87:A92"/>
    <mergeCell ref="B87:B92"/>
    <mergeCell ref="A105:A110"/>
    <mergeCell ref="B105:B110"/>
    <mergeCell ref="A93:A98"/>
    <mergeCell ref="B93:B98"/>
    <mergeCell ref="C93:C98"/>
    <mergeCell ref="E123:E128"/>
    <mergeCell ref="A75:A80"/>
    <mergeCell ref="A63:A68"/>
    <mergeCell ref="B45:B50"/>
    <mergeCell ref="C45:C50"/>
    <mergeCell ref="D45:D50"/>
    <mergeCell ref="A45:A50"/>
    <mergeCell ref="H93:H98"/>
    <mergeCell ref="C111:C116"/>
    <mergeCell ref="C105:C110"/>
    <mergeCell ref="D105:D110"/>
    <mergeCell ref="E111:E116"/>
    <mergeCell ref="A111:A116"/>
    <mergeCell ref="B111:B116"/>
    <mergeCell ref="D111:D116"/>
    <mergeCell ref="B75:B80"/>
    <mergeCell ref="C75:C80"/>
    <mergeCell ref="B99:B104"/>
    <mergeCell ref="C87:C92"/>
    <mergeCell ref="E87:E92"/>
    <mergeCell ref="F87:F92"/>
    <mergeCell ref="D99:D104"/>
    <mergeCell ref="D75:D80"/>
    <mergeCell ref="E75:E80"/>
    <mergeCell ref="F75:F80"/>
  </mergeCells>
  <conditionalFormatting sqref="F9">
    <cfRule type="cellIs" dxfId="3750" priority="350" operator="equal">
      <formula>"Muy Alta"</formula>
    </cfRule>
  </conditionalFormatting>
  <conditionalFormatting sqref="F9">
    <cfRule type="cellIs" dxfId="3749" priority="351" operator="equal">
      <formula>"Alta"</formula>
    </cfRule>
  </conditionalFormatting>
  <conditionalFormatting sqref="F9">
    <cfRule type="cellIs" dxfId="3748" priority="352" operator="equal">
      <formula>"Media"</formula>
    </cfRule>
  </conditionalFormatting>
  <conditionalFormatting sqref="F9">
    <cfRule type="cellIs" dxfId="3747" priority="353" operator="equal">
      <formula>"Baja"</formula>
    </cfRule>
  </conditionalFormatting>
  <conditionalFormatting sqref="F9">
    <cfRule type="cellIs" dxfId="3746" priority="354" operator="equal">
      <formula>"Muy Baja"</formula>
    </cfRule>
  </conditionalFormatting>
  <conditionalFormatting sqref="J9">
    <cfRule type="cellIs" dxfId="3745" priority="355" operator="equal">
      <formula>"Catastrófico"</formula>
    </cfRule>
  </conditionalFormatting>
  <conditionalFormatting sqref="J9">
    <cfRule type="cellIs" dxfId="3744" priority="356" operator="equal">
      <formula>"Mayor"</formula>
    </cfRule>
  </conditionalFormatting>
  <conditionalFormatting sqref="J9">
    <cfRule type="cellIs" dxfId="3743" priority="357" operator="equal">
      <formula>"Moderado"</formula>
    </cfRule>
  </conditionalFormatting>
  <conditionalFormatting sqref="J9">
    <cfRule type="cellIs" dxfId="3742" priority="358" operator="equal">
      <formula>"Menor"</formula>
    </cfRule>
  </conditionalFormatting>
  <conditionalFormatting sqref="J9">
    <cfRule type="cellIs" dxfId="3741" priority="359" operator="equal">
      <formula>"Leve"</formula>
    </cfRule>
  </conditionalFormatting>
  <conditionalFormatting sqref="L9">
    <cfRule type="cellIs" dxfId="3740" priority="360" operator="equal">
      <formula>"Extremo"</formula>
    </cfRule>
  </conditionalFormatting>
  <conditionalFormatting sqref="L9">
    <cfRule type="cellIs" dxfId="3739" priority="361" operator="equal">
      <formula>"Alto"</formula>
    </cfRule>
  </conditionalFormatting>
  <conditionalFormatting sqref="L9">
    <cfRule type="cellIs" dxfId="3738" priority="362" operator="equal">
      <formula>"Moderado"</formula>
    </cfRule>
  </conditionalFormatting>
  <conditionalFormatting sqref="L9">
    <cfRule type="cellIs" dxfId="3737" priority="363" operator="equal">
      <formula>"Bajo"</formula>
    </cfRule>
  </conditionalFormatting>
  <conditionalFormatting sqref="W9">
    <cfRule type="cellIs" dxfId="3736" priority="364" operator="equal">
      <formula>"Muy Alta"</formula>
    </cfRule>
  </conditionalFormatting>
  <conditionalFormatting sqref="W9">
    <cfRule type="cellIs" dxfId="3735" priority="365" operator="equal">
      <formula>"Alta"</formula>
    </cfRule>
  </conditionalFormatting>
  <conditionalFormatting sqref="W9">
    <cfRule type="cellIs" dxfId="3734" priority="366" operator="equal">
      <formula>"Media"</formula>
    </cfRule>
  </conditionalFormatting>
  <conditionalFormatting sqref="W9">
    <cfRule type="cellIs" dxfId="3733" priority="367" operator="equal">
      <formula>"Baja"</formula>
    </cfRule>
  </conditionalFormatting>
  <conditionalFormatting sqref="W9">
    <cfRule type="cellIs" dxfId="3732" priority="368" operator="equal">
      <formula>"Muy Baja"</formula>
    </cfRule>
  </conditionalFormatting>
  <conditionalFormatting sqref="Y9">
    <cfRule type="cellIs" dxfId="3731" priority="369" operator="equal">
      <formula>"Catastrófico"</formula>
    </cfRule>
  </conditionalFormatting>
  <conditionalFormatting sqref="Y9">
    <cfRule type="cellIs" dxfId="3730" priority="370" operator="equal">
      <formula>"Mayor"</formula>
    </cfRule>
  </conditionalFormatting>
  <conditionalFormatting sqref="Y9">
    <cfRule type="cellIs" dxfId="3729" priority="371" operator="equal">
      <formula>"Moderado"</formula>
    </cfRule>
  </conditionalFormatting>
  <conditionalFormatting sqref="Y9">
    <cfRule type="cellIs" dxfId="3728" priority="372" operator="equal">
      <formula>"Menor"</formula>
    </cfRule>
  </conditionalFormatting>
  <conditionalFormatting sqref="Y9">
    <cfRule type="cellIs" dxfId="3727" priority="373" operator="equal">
      <formula>"Leve"</formula>
    </cfRule>
  </conditionalFormatting>
  <conditionalFormatting sqref="AA9">
    <cfRule type="cellIs" dxfId="3726" priority="374" operator="equal">
      <formula>"Extremo"</formula>
    </cfRule>
  </conditionalFormatting>
  <conditionalFormatting sqref="AA9">
    <cfRule type="cellIs" dxfId="3725" priority="375" operator="equal">
      <formula>"Alto"</formula>
    </cfRule>
  </conditionalFormatting>
  <conditionalFormatting sqref="AA9">
    <cfRule type="cellIs" dxfId="3724" priority="376" operator="equal">
      <formula>"Moderado"</formula>
    </cfRule>
  </conditionalFormatting>
  <conditionalFormatting sqref="AA9">
    <cfRule type="cellIs" dxfId="3723" priority="377" operator="equal">
      <formula>"Bajo"</formula>
    </cfRule>
  </conditionalFormatting>
  <conditionalFormatting sqref="L15">
    <cfRule type="cellIs" dxfId="3722" priority="378" operator="equal">
      <formula>"Extremo"</formula>
    </cfRule>
  </conditionalFormatting>
  <conditionalFormatting sqref="L15">
    <cfRule type="cellIs" dxfId="3721" priority="379" operator="equal">
      <formula>"Alto"</formula>
    </cfRule>
  </conditionalFormatting>
  <conditionalFormatting sqref="L15">
    <cfRule type="cellIs" dxfId="3720" priority="380" operator="equal">
      <formula>"Moderado"</formula>
    </cfRule>
  </conditionalFormatting>
  <conditionalFormatting sqref="L15">
    <cfRule type="cellIs" dxfId="3719" priority="381" operator="equal">
      <formula>"Bajo"</formula>
    </cfRule>
  </conditionalFormatting>
  <conditionalFormatting sqref="W44">
    <cfRule type="cellIs" dxfId="3718" priority="382" operator="equal">
      <formula>"Muy Alta"</formula>
    </cfRule>
  </conditionalFormatting>
  <conditionalFormatting sqref="W44">
    <cfRule type="cellIs" dxfId="3717" priority="383" operator="equal">
      <formula>"Alta"</formula>
    </cfRule>
  </conditionalFormatting>
  <conditionalFormatting sqref="W44">
    <cfRule type="cellIs" dxfId="3716" priority="384" operator="equal">
      <formula>"Media"</formula>
    </cfRule>
  </conditionalFormatting>
  <conditionalFormatting sqref="W44">
    <cfRule type="cellIs" dxfId="3715" priority="385" operator="equal">
      <formula>"Baja"</formula>
    </cfRule>
  </conditionalFormatting>
  <conditionalFormatting sqref="W44">
    <cfRule type="cellIs" dxfId="3714" priority="386" operator="equal">
      <formula>"Muy Baja"</formula>
    </cfRule>
  </conditionalFormatting>
  <conditionalFormatting sqref="Y44">
    <cfRule type="cellIs" dxfId="3713" priority="387" operator="equal">
      <formula>"Catastrófico"</formula>
    </cfRule>
  </conditionalFormatting>
  <conditionalFormatting sqref="Y44">
    <cfRule type="cellIs" dxfId="3712" priority="388" operator="equal">
      <formula>"Mayor"</formula>
    </cfRule>
  </conditionalFormatting>
  <conditionalFormatting sqref="Y44">
    <cfRule type="cellIs" dxfId="3711" priority="389" operator="equal">
      <formula>"Moderado"</formula>
    </cfRule>
  </conditionalFormatting>
  <conditionalFormatting sqref="Y44">
    <cfRule type="cellIs" dxfId="3710" priority="390" operator="equal">
      <formula>"Menor"</formula>
    </cfRule>
  </conditionalFormatting>
  <conditionalFormatting sqref="Y44">
    <cfRule type="cellIs" dxfId="3709" priority="391" operator="equal">
      <formula>"Leve"</formula>
    </cfRule>
  </conditionalFormatting>
  <conditionalFormatting sqref="AA44">
    <cfRule type="cellIs" dxfId="3708" priority="392" operator="equal">
      <formula>"Extremo"</formula>
    </cfRule>
  </conditionalFormatting>
  <conditionalFormatting sqref="AA44">
    <cfRule type="cellIs" dxfId="3707" priority="393" operator="equal">
      <formula>"Alto"</formula>
    </cfRule>
  </conditionalFormatting>
  <conditionalFormatting sqref="AA44">
    <cfRule type="cellIs" dxfId="3706" priority="394" operator="equal">
      <formula>"Moderado"</formula>
    </cfRule>
  </conditionalFormatting>
  <conditionalFormatting sqref="AA44">
    <cfRule type="cellIs" dxfId="3705" priority="395" operator="equal">
      <formula>"Bajo"</formula>
    </cfRule>
  </conditionalFormatting>
  <conditionalFormatting sqref="L21">
    <cfRule type="cellIs" dxfId="3704" priority="396" operator="equal">
      <formula>"Extremo"</formula>
    </cfRule>
  </conditionalFormatting>
  <conditionalFormatting sqref="L21">
    <cfRule type="cellIs" dxfId="3703" priority="397" operator="equal">
      <formula>"Alto"</formula>
    </cfRule>
  </conditionalFormatting>
  <conditionalFormatting sqref="L21">
    <cfRule type="cellIs" dxfId="3702" priority="398" operator="equal">
      <formula>"Moderado"</formula>
    </cfRule>
  </conditionalFormatting>
  <conditionalFormatting sqref="L21">
    <cfRule type="cellIs" dxfId="3701" priority="399" operator="equal">
      <formula>"Bajo"</formula>
    </cfRule>
  </conditionalFormatting>
  <conditionalFormatting sqref="L27">
    <cfRule type="cellIs" dxfId="3700" priority="400" operator="equal">
      <formula>"Extremo"</formula>
    </cfRule>
  </conditionalFormatting>
  <conditionalFormatting sqref="L27">
    <cfRule type="cellIs" dxfId="3699" priority="401" operator="equal">
      <formula>"Alto"</formula>
    </cfRule>
  </conditionalFormatting>
  <conditionalFormatting sqref="L27">
    <cfRule type="cellIs" dxfId="3698" priority="402" operator="equal">
      <formula>"Moderado"</formula>
    </cfRule>
  </conditionalFormatting>
  <conditionalFormatting sqref="L27">
    <cfRule type="cellIs" dxfId="3697" priority="403" operator="equal">
      <formula>"Bajo"</formula>
    </cfRule>
  </conditionalFormatting>
  <conditionalFormatting sqref="L33">
    <cfRule type="cellIs" dxfId="3696" priority="404" operator="equal">
      <formula>"Extremo"</formula>
    </cfRule>
  </conditionalFormatting>
  <conditionalFormatting sqref="L33">
    <cfRule type="cellIs" dxfId="3695" priority="405" operator="equal">
      <formula>"Alto"</formula>
    </cfRule>
  </conditionalFormatting>
  <conditionalFormatting sqref="L33">
    <cfRule type="cellIs" dxfId="3694" priority="406" operator="equal">
      <formula>"Moderado"</formula>
    </cfRule>
  </conditionalFormatting>
  <conditionalFormatting sqref="L33">
    <cfRule type="cellIs" dxfId="3693" priority="407" operator="equal">
      <formula>"Bajo"</formula>
    </cfRule>
  </conditionalFormatting>
  <conditionalFormatting sqref="L39">
    <cfRule type="cellIs" dxfId="3692" priority="408" operator="equal">
      <formula>"Extremo"</formula>
    </cfRule>
  </conditionalFormatting>
  <conditionalFormatting sqref="L39">
    <cfRule type="cellIs" dxfId="3691" priority="409" operator="equal">
      <formula>"Alto"</formula>
    </cfRule>
  </conditionalFormatting>
  <conditionalFormatting sqref="L39">
    <cfRule type="cellIs" dxfId="3690" priority="410" operator="equal">
      <formula>"Moderado"</formula>
    </cfRule>
  </conditionalFormatting>
  <conditionalFormatting sqref="L39">
    <cfRule type="cellIs" dxfId="3689" priority="411" operator="equal">
      <formula>"Bajo"</formula>
    </cfRule>
  </conditionalFormatting>
  <conditionalFormatting sqref="L45">
    <cfRule type="cellIs" dxfId="3688" priority="412" operator="equal">
      <formula>"Extremo"</formula>
    </cfRule>
  </conditionalFormatting>
  <conditionalFormatting sqref="L45">
    <cfRule type="cellIs" dxfId="3687" priority="413" operator="equal">
      <formula>"Alto"</formula>
    </cfRule>
  </conditionalFormatting>
  <conditionalFormatting sqref="L45">
    <cfRule type="cellIs" dxfId="3686" priority="414" operator="equal">
      <formula>"Moderado"</formula>
    </cfRule>
  </conditionalFormatting>
  <conditionalFormatting sqref="L45">
    <cfRule type="cellIs" dxfId="3685" priority="415" operator="equal">
      <formula>"Bajo"</formula>
    </cfRule>
  </conditionalFormatting>
  <conditionalFormatting sqref="L51">
    <cfRule type="cellIs" dxfId="3684" priority="416" operator="equal">
      <formula>"Extremo"</formula>
    </cfRule>
  </conditionalFormatting>
  <conditionalFormatting sqref="L51">
    <cfRule type="cellIs" dxfId="3683" priority="417" operator="equal">
      <formula>"Alto"</formula>
    </cfRule>
  </conditionalFormatting>
  <conditionalFormatting sqref="L51">
    <cfRule type="cellIs" dxfId="3682" priority="418" operator="equal">
      <formula>"Moderado"</formula>
    </cfRule>
  </conditionalFormatting>
  <conditionalFormatting sqref="L51">
    <cfRule type="cellIs" dxfId="3681" priority="419" operator="equal">
      <formula>"Bajo"</formula>
    </cfRule>
  </conditionalFormatting>
  <conditionalFormatting sqref="L57">
    <cfRule type="cellIs" dxfId="3680" priority="420" operator="equal">
      <formula>"Extremo"</formula>
    </cfRule>
  </conditionalFormatting>
  <conditionalFormatting sqref="L57">
    <cfRule type="cellIs" dxfId="3679" priority="421" operator="equal">
      <formula>"Alto"</formula>
    </cfRule>
  </conditionalFormatting>
  <conditionalFormatting sqref="L57">
    <cfRule type="cellIs" dxfId="3678" priority="422" operator="equal">
      <formula>"Moderado"</formula>
    </cfRule>
  </conditionalFormatting>
  <conditionalFormatting sqref="L57">
    <cfRule type="cellIs" dxfId="3677" priority="423" operator="equal">
      <formula>"Bajo"</formula>
    </cfRule>
  </conditionalFormatting>
  <conditionalFormatting sqref="L63">
    <cfRule type="cellIs" dxfId="3676" priority="424" operator="equal">
      <formula>"Extremo"</formula>
    </cfRule>
  </conditionalFormatting>
  <conditionalFormatting sqref="L63">
    <cfRule type="cellIs" dxfId="3675" priority="425" operator="equal">
      <formula>"Alto"</formula>
    </cfRule>
  </conditionalFormatting>
  <conditionalFormatting sqref="L63">
    <cfRule type="cellIs" dxfId="3674" priority="426" operator="equal">
      <formula>"Moderado"</formula>
    </cfRule>
  </conditionalFormatting>
  <conditionalFormatting sqref="L63">
    <cfRule type="cellIs" dxfId="3673" priority="427" operator="equal">
      <formula>"Bajo"</formula>
    </cfRule>
  </conditionalFormatting>
  <conditionalFormatting sqref="I9:I68 I81:I86 I255:I260">
    <cfRule type="containsText" dxfId="3672" priority="428" operator="containsText" text="❌">
      <formula>NOT(ISERROR(SEARCH(("❌"),(I9))))</formula>
    </cfRule>
  </conditionalFormatting>
  <conditionalFormatting sqref="W10:W13">
    <cfRule type="cellIs" dxfId="3671" priority="429" operator="equal">
      <formula>"Muy Alta"</formula>
    </cfRule>
  </conditionalFormatting>
  <conditionalFormatting sqref="W10:W13">
    <cfRule type="cellIs" dxfId="3670" priority="430" operator="equal">
      <formula>"Alta"</formula>
    </cfRule>
  </conditionalFormatting>
  <conditionalFormatting sqref="W10:W13">
    <cfRule type="cellIs" dxfId="3669" priority="431" operator="equal">
      <formula>"Media"</formula>
    </cfRule>
  </conditionalFormatting>
  <conditionalFormatting sqref="W10:W13">
    <cfRule type="cellIs" dxfId="3668" priority="432" operator="equal">
      <formula>"Baja"</formula>
    </cfRule>
  </conditionalFormatting>
  <conditionalFormatting sqref="W10:W13">
    <cfRule type="cellIs" dxfId="3667" priority="433" operator="equal">
      <formula>"Muy Baja"</formula>
    </cfRule>
  </conditionalFormatting>
  <conditionalFormatting sqref="Y10:Y13">
    <cfRule type="cellIs" dxfId="3666" priority="434" operator="equal">
      <formula>"Catastrófico"</formula>
    </cfRule>
  </conditionalFormatting>
  <conditionalFormatting sqref="Y10:Y13">
    <cfRule type="cellIs" dxfId="3665" priority="435" operator="equal">
      <formula>"Mayor"</formula>
    </cfRule>
  </conditionalFormatting>
  <conditionalFormatting sqref="Y10:Y13">
    <cfRule type="cellIs" dxfId="3664" priority="436" operator="equal">
      <formula>"Moderado"</formula>
    </cfRule>
  </conditionalFormatting>
  <conditionalFormatting sqref="Y10:Y13">
    <cfRule type="cellIs" dxfId="3663" priority="437" operator="equal">
      <formula>"Menor"</formula>
    </cfRule>
  </conditionalFormatting>
  <conditionalFormatting sqref="Y10:Y13">
    <cfRule type="cellIs" dxfId="3662" priority="438" operator="equal">
      <formula>"Leve"</formula>
    </cfRule>
  </conditionalFormatting>
  <conditionalFormatting sqref="AA10:AA13">
    <cfRule type="cellIs" dxfId="3661" priority="439" operator="equal">
      <formula>"Extremo"</formula>
    </cfRule>
  </conditionalFormatting>
  <conditionalFormatting sqref="AA10:AA13">
    <cfRule type="cellIs" dxfId="3660" priority="440" operator="equal">
      <formula>"Alto"</formula>
    </cfRule>
  </conditionalFormatting>
  <conditionalFormatting sqref="AA10:AA13">
    <cfRule type="cellIs" dxfId="3659" priority="441" operator="equal">
      <formula>"Moderado"</formula>
    </cfRule>
  </conditionalFormatting>
  <conditionalFormatting sqref="AA10:AA13">
    <cfRule type="cellIs" dxfId="3658" priority="442" operator="equal">
      <formula>"Bajo"</formula>
    </cfRule>
  </conditionalFormatting>
  <conditionalFormatting sqref="W14">
    <cfRule type="cellIs" dxfId="3657" priority="443" operator="equal">
      <formula>"Muy Alta"</formula>
    </cfRule>
  </conditionalFormatting>
  <conditionalFormatting sqref="W14">
    <cfRule type="cellIs" dxfId="3656" priority="444" operator="equal">
      <formula>"Alta"</formula>
    </cfRule>
  </conditionalFormatting>
  <conditionalFormatting sqref="W14">
    <cfRule type="cellIs" dxfId="3655" priority="445" operator="equal">
      <formula>"Media"</formula>
    </cfRule>
  </conditionalFormatting>
  <conditionalFormatting sqref="W14">
    <cfRule type="cellIs" dxfId="3654" priority="446" operator="equal">
      <formula>"Baja"</formula>
    </cfRule>
  </conditionalFormatting>
  <conditionalFormatting sqref="W14">
    <cfRule type="cellIs" dxfId="3653" priority="447" operator="equal">
      <formula>"Muy Baja"</formula>
    </cfRule>
  </conditionalFormatting>
  <conditionalFormatting sqref="Y14">
    <cfRule type="cellIs" dxfId="3652" priority="448" operator="equal">
      <formula>"Catastrófico"</formula>
    </cfRule>
  </conditionalFormatting>
  <conditionalFormatting sqref="Y14">
    <cfRule type="cellIs" dxfId="3651" priority="449" operator="equal">
      <formula>"Mayor"</formula>
    </cfRule>
  </conditionalFormatting>
  <conditionalFormatting sqref="Y14">
    <cfRule type="cellIs" dxfId="3650" priority="450" operator="equal">
      <formula>"Moderado"</formula>
    </cfRule>
  </conditionalFormatting>
  <conditionalFormatting sqref="Y14">
    <cfRule type="cellIs" dxfId="3649" priority="451" operator="equal">
      <formula>"Menor"</formula>
    </cfRule>
  </conditionalFormatting>
  <conditionalFormatting sqref="Y14">
    <cfRule type="cellIs" dxfId="3648" priority="452" operator="equal">
      <formula>"Leve"</formula>
    </cfRule>
  </conditionalFormatting>
  <conditionalFormatting sqref="AA14">
    <cfRule type="cellIs" dxfId="3647" priority="453" operator="equal">
      <formula>"Extremo"</formula>
    </cfRule>
  </conditionalFormatting>
  <conditionalFormatting sqref="AA14">
    <cfRule type="cellIs" dxfId="3646" priority="454" operator="equal">
      <formula>"Alto"</formula>
    </cfRule>
  </conditionalFormatting>
  <conditionalFormatting sqref="AA14">
    <cfRule type="cellIs" dxfId="3645" priority="455" operator="equal">
      <formula>"Moderado"</formula>
    </cfRule>
  </conditionalFormatting>
  <conditionalFormatting sqref="AA14">
    <cfRule type="cellIs" dxfId="3644" priority="456" operator="equal">
      <formula>"Bajo"</formula>
    </cfRule>
  </conditionalFormatting>
  <conditionalFormatting sqref="W15">
    <cfRule type="cellIs" dxfId="3643" priority="457" operator="equal">
      <formula>"Muy Alta"</formula>
    </cfRule>
  </conditionalFormatting>
  <conditionalFormatting sqref="W15">
    <cfRule type="cellIs" dxfId="3642" priority="458" operator="equal">
      <formula>"Alta"</formula>
    </cfRule>
  </conditionalFormatting>
  <conditionalFormatting sqref="W15">
    <cfRule type="cellIs" dxfId="3641" priority="459" operator="equal">
      <formula>"Media"</formula>
    </cfRule>
  </conditionalFormatting>
  <conditionalFormatting sqref="W15">
    <cfRule type="cellIs" dxfId="3640" priority="460" operator="equal">
      <formula>"Baja"</formula>
    </cfRule>
  </conditionalFormatting>
  <conditionalFormatting sqref="W15">
    <cfRule type="cellIs" dxfId="3639" priority="461" operator="equal">
      <formula>"Muy Baja"</formula>
    </cfRule>
  </conditionalFormatting>
  <conditionalFormatting sqref="Y15">
    <cfRule type="cellIs" dxfId="3638" priority="462" operator="equal">
      <formula>"Catastrófico"</formula>
    </cfRule>
  </conditionalFormatting>
  <conditionalFormatting sqref="Y15">
    <cfRule type="cellIs" dxfId="3637" priority="463" operator="equal">
      <formula>"Mayor"</formula>
    </cfRule>
  </conditionalFormatting>
  <conditionalFormatting sqref="Y15">
    <cfRule type="cellIs" dxfId="3636" priority="464" operator="equal">
      <formula>"Moderado"</formula>
    </cfRule>
  </conditionalFormatting>
  <conditionalFormatting sqref="Y15">
    <cfRule type="cellIs" dxfId="3635" priority="465" operator="equal">
      <formula>"Menor"</formula>
    </cfRule>
  </conditionalFormatting>
  <conditionalFormatting sqref="Y15">
    <cfRule type="cellIs" dxfId="3634" priority="466" operator="equal">
      <formula>"Leve"</formula>
    </cfRule>
  </conditionalFormatting>
  <conditionalFormatting sqref="AA15">
    <cfRule type="cellIs" dxfId="3633" priority="467" operator="equal">
      <formula>"Extremo"</formula>
    </cfRule>
  </conditionalFormatting>
  <conditionalFormatting sqref="AA15">
    <cfRule type="cellIs" dxfId="3632" priority="468" operator="equal">
      <formula>"Alto"</formula>
    </cfRule>
  </conditionalFormatting>
  <conditionalFormatting sqref="AA15">
    <cfRule type="cellIs" dxfId="3631" priority="469" operator="equal">
      <formula>"Moderado"</formula>
    </cfRule>
  </conditionalFormatting>
  <conditionalFormatting sqref="AA15">
    <cfRule type="cellIs" dxfId="3630" priority="470" operator="equal">
      <formula>"Bajo"</formula>
    </cfRule>
  </conditionalFormatting>
  <conditionalFormatting sqref="W17:W19">
    <cfRule type="cellIs" dxfId="3629" priority="471" operator="equal">
      <formula>"Muy Alta"</formula>
    </cfRule>
  </conditionalFormatting>
  <conditionalFormatting sqref="W17:W19">
    <cfRule type="cellIs" dxfId="3628" priority="472" operator="equal">
      <formula>"Alta"</formula>
    </cfRule>
  </conditionalFormatting>
  <conditionalFormatting sqref="W17:W19">
    <cfRule type="cellIs" dxfId="3627" priority="473" operator="equal">
      <formula>"Media"</formula>
    </cfRule>
  </conditionalFormatting>
  <conditionalFormatting sqref="W17:W19">
    <cfRule type="cellIs" dxfId="3626" priority="474" operator="equal">
      <formula>"Baja"</formula>
    </cfRule>
  </conditionalFormatting>
  <conditionalFormatting sqref="W17:W19">
    <cfRule type="cellIs" dxfId="3625" priority="475" operator="equal">
      <formula>"Muy Baja"</formula>
    </cfRule>
  </conditionalFormatting>
  <conditionalFormatting sqref="Y17:Y19">
    <cfRule type="cellIs" dxfId="3624" priority="476" operator="equal">
      <formula>"Catastrófico"</formula>
    </cfRule>
  </conditionalFormatting>
  <conditionalFormatting sqref="Y17:Y19">
    <cfRule type="cellIs" dxfId="3623" priority="477" operator="equal">
      <formula>"Mayor"</formula>
    </cfRule>
  </conditionalFormatting>
  <conditionalFormatting sqref="Y17:Y19">
    <cfRule type="cellIs" dxfId="3622" priority="478" operator="equal">
      <formula>"Moderado"</formula>
    </cfRule>
  </conditionalFormatting>
  <conditionalFormatting sqref="Y17:Y19">
    <cfRule type="cellIs" dxfId="3621" priority="479" operator="equal">
      <formula>"Menor"</formula>
    </cfRule>
  </conditionalFormatting>
  <conditionalFormatting sqref="Y17:Y19">
    <cfRule type="cellIs" dxfId="3620" priority="480" operator="equal">
      <formula>"Leve"</formula>
    </cfRule>
  </conditionalFormatting>
  <conditionalFormatting sqref="AA17:AA19">
    <cfRule type="cellIs" dxfId="3619" priority="481" operator="equal">
      <formula>"Extremo"</formula>
    </cfRule>
  </conditionalFormatting>
  <conditionalFormatting sqref="AA17:AA19">
    <cfRule type="cellIs" dxfId="3618" priority="482" operator="equal">
      <formula>"Alto"</formula>
    </cfRule>
  </conditionalFormatting>
  <conditionalFormatting sqref="AA17:AA19">
    <cfRule type="cellIs" dxfId="3617" priority="483" operator="equal">
      <formula>"Moderado"</formula>
    </cfRule>
  </conditionalFormatting>
  <conditionalFormatting sqref="AA17:AA19">
    <cfRule type="cellIs" dxfId="3616" priority="484" operator="equal">
      <formula>"Bajo"</formula>
    </cfRule>
  </conditionalFormatting>
  <conditionalFormatting sqref="W20">
    <cfRule type="cellIs" dxfId="3615" priority="485" operator="equal">
      <formula>"Muy Alta"</formula>
    </cfRule>
  </conditionalFormatting>
  <conditionalFormatting sqref="W20">
    <cfRule type="cellIs" dxfId="3614" priority="486" operator="equal">
      <formula>"Alta"</formula>
    </cfRule>
  </conditionalFormatting>
  <conditionalFormatting sqref="W20">
    <cfRule type="cellIs" dxfId="3613" priority="487" operator="equal">
      <formula>"Media"</formula>
    </cfRule>
  </conditionalFormatting>
  <conditionalFormatting sqref="W20">
    <cfRule type="cellIs" dxfId="3612" priority="488" operator="equal">
      <formula>"Baja"</formula>
    </cfRule>
  </conditionalFormatting>
  <conditionalFormatting sqref="W20">
    <cfRule type="cellIs" dxfId="3611" priority="489" operator="equal">
      <formula>"Muy Baja"</formula>
    </cfRule>
  </conditionalFormatting>
  <conditionalFormatting sqref="Y20">
    <cfRule type="cellIs" dxfId="3610" priority="490" operator="equal">
      <formula>"Catastrófico"</formula>
    </cfRule>
  </conditionalFormatting>
  <conditionalFormatting sqref="Y20">
    <cfRule type="cellIs" dxfId="3609" priority="491" operator="equal">
      <formula>"Mayor"</formula>
    </cfRule>
  </conditionalFormatting>
  <conditionalFormatting sqref="Y20">
    <cfRule type="cellIs" dxfId="3608" priority="492" operator="equal">
      <formula>"Moderado"</formula>
    </cfRule>
  </conditionalFormatting>
  <conditionalFormatting sqref="Y20">
    <cfRule type="cellIs" dxfId="3607" priority="493" operator="equal">
      <formula>"Menor"</formula>
    </cfRule>
  </conditionalFormatting>
  <conditionalFormatting sqref="Y20">
    <cfRule type="cellIs" dxfId="3606" priority="494" operator="equal">
      <formula>"Leve"</formula>
    </cfRule>
  </conditionalFormatting>
  <conditionalFormatting sqref="AA20">
    <cfRule type="cellIs" dxfId="3605" priority="495" operator="equal">
      <formula>"Extremo"</formula>
    </cfRule>
  </conditionalFormatting>
  <conditionalFormatting sqref="AA20">
    <cfRule type="cellIs" dxfId="3604" priority="496" operator="equal">
      <formula>"Alto"</formula>
    </cfRule>
  </conditionalFormatting>
  <conditionalFormatting sqref="AA20">
    <cfRule type="cellIs" dxfId="3603" priority="497" operator="equal">
      <formula>"Moderado"</formula>
    </cfRule>
  </conditionalFormatting>
  <conditionalFormatting sqref="AA20">
    <cfRule type="cellIs" dxfId="3602" priority="498" operator="equal">
      <formula>"Bajo"</formula>
    </cfRule>
  </conditionalFormatting>
  <conditionalFormatting sqref="W21">
    <cfRule type="cellIs" dxfId="3601" priority="499" operator="equal">
      <formula>"Muy Alta"</formula>
    </cfRule>
  </conditionalFormatting>
  <conditionalFormatting sqref="W21">
    <cfRule type="cellIs" dxfId="3600" priority="500" operator="equal">
      <formula>"Alta"</formula>
    </cfRule>
  </conditionalFormatting>
  <conditionalFormatting sqref="W21">
    <cfRule type="cellIs" dxfId="3599" priority="501" operator="equal">
      <formula>"Media"</formula>
    </cfRule>
  </conditionalFormatting>
  <conditionalFormatting sqref="W21">
    <cfRule type="cellIs" dxfId="3598" priority="502" operator="equal">
      <formula>"Baja"</formula>
    </cfRule>
  </conditionalFormatting>
  <conditionalFormatting sqref="W21">
    <cfRule type="cellIs" dxfId="3597" priority="503" operator="equal">
      <formula>"Muy Baja"</formula>
    </cfRule>
  </conditionalFormatting>
  <conditionalFormatting sqref="Y21">
    <cfRule type="cellIs" dxfId="3596" priority="504" operator="equal">
      <formula>"Catastrófico"</formula>
    </cfRule>
  </conditionalFormatting>
  <conditionalFormatting sqref="Y21">
    <cfRule type="cellIs" dxfId="3595" priority="505" operator="equal">
      <formula>"Mayor"</formula>
    </cfRule>
  </conditionalFormatting>
  <conditionalFormatting sqref="Y21">
    <cfRule type="cellIs" dxfId="3594" priority="506" operator="equal">
      <formula>"Moderado"</formula>
    </cfRule>
  </conditionalFormatting>
  <conditionalFormatting sqref="Y21">
    <cfRule type="cellIs" dxfId="3593" priority="507" operator="equal">
      <formula>"Menor"</formula>
    </cfRule>
  </conditionalFormatting>
  <conditionalFormatting sqref="Y21">
    <cfRule type="cellIs" dxfId="3592" priority="508" operator="equal">
      <formula>"Leve"</formula>
    </cfRule>
  </conditionalFormatting>
  <conditionalFormatting sqref="AA21">
    <cfRule type="cellIs" dxfId="3591" priority="509" operator="equal">
      <formula>"Extremo"</formula>
    </cfRule>
  </conditionalFormatting>
  <conditionalFormatting sqref="AA21">
    <cfRule type="cellIs" dxfId="3590" priority="510" operator="equal">
      <formula>"Alto"</formula>
    </cfRule>
  </conditionalFormatting>
  <conditionalFormatting sqref="AA21">
    <cfRule type="cellIs" dxfId="3589" priority="511" operator="equal">
      <formula>"Moderado"</formula>
    </cfRule>
  </conditionalFormatting>
  <conditionalFormatting sqref="AA21">
    <cfRule type="cellIs" dxfId="3588" priority="512" operator="equal">
      <formula>"Bajo"</formula>
    </cfRule>
  </conditionalFormatting>
  <conditionalFormatting sqref="W22:W25">
    <cfRule type="cellIs" dxfId="3587" priority="513" operator="equal">
      <formula>"Muy Alta"</formula>
    </cfRule>
  </conditionalFormatting>
  <conditionalFormatting sqref="W22:W25">
    <cfRule type="cellIs" dxfId="3586" priority="514" operator="equal">
      <formula>"Alta"</formula>
    </cfRule>
  </conditionalFormatting>
  <conditionalFormatting sqref="W22:W25">
    <cfRule type="cellIs" dxfId="3585" priority="515" operator="equal">
      <formula>"Media"</formula>
    </cfRule>
  </conditionalFormatting>
  <conditionalFormatting sqref="W22:W25">
    <cfRule type="cellIs" dxfId="3584" priority="516" operator="equal">
      <formula>"Baja"</formula>
    </cfRule>
  </conditionalFormatting>
  <conditionalFormatting sqref="W22:W25">
    <cfRule type="cellIs" dxfId="3583" priority="517" operator="equal">
      <formula>"Muy Baja"</formula>
    </cfRule>
  </conditionalFormatting>
  <conditionalFormatting sqref="Y22:Y25">
    <cfRule type="cellIs" dxfId="3582" priority="518" operator="equal">
      <formula>"Catastrófico"</formula>
    </cfRule>
  </conditionalFormatting>
  <conditionalFormatting sqref="Y22:Y25">
    <cfRule type="cellIs" dxfId="3581" priority="519" operator="equal">
      <formula>"Mayor"</formula>
    </cfRule>
  </conditionalFormatting>
  <conditionalFormatting sqref="Y22:Y25">
    <cfRule type="cellIs" dxfId="3580" priority="520" operator="equal">
      <formula>"Moderado"</formula>
    </cfRule>
  </conditionalFormatting>
  <conditionalFormatting sqref="Y22:Y25">
    <cfRule type="cellIs" dxfId="3579" priority="521" operator="equal">
      <formula>"Menor"</formula>
    </cfRule>
  </conditionalFormatting>
  <conditionalFormatting sqref="Y22:Y25">
    <cfRule type="cellIs" dxfId="3578" priority="522" operator="equal">
      <formula>"Leve"</formula>
    </cfRule>
  </conditionalFormatting>
  <conditionalFormatting sqref="AA22:AA25">
    <cfRule type="cellIs" dxfId="3577" priority="523" operator="equal">
      <formula>"Extremo"</formula>
    </cfRule>
  </conditionalFormatting>
  <conditionalFormatting sqref="AA22:AA25">
    <cfRule type="cellIs" dxfId="3576" priority="524" operator="equal">
      <formula>"Alto"</formula>
    </cfRule>
  </conditionalFormatting>
  <conditionalFormatting sqref="AA22:AA25">
    <cfRule type="cellIs" dxfId="3575" priority="525" operator="equal">
      <formula>"Moderado"</formula>
    </cfRule>
  </conditionalFormatting>
  <conditionalFormatting sqref="AA22:AA25">
    <cfRule type="cellIs" dxfId="3574" priority="526" operator="equal">
      <formula>"Bajo"</formula>
    </cfRule>
  </conditionalFormatting>
  <conditionalFormatting sqref="W26">
    <cfRule type="cellIs" dxfId="3573" priority="527" operator="equal">
      <formula>"Muy Alta"</formula>
    </cfRule>
  </conditionalFormatting>
  <conditionalFormatting sqref="W26">
    <cfRule type="cellIs" dxfId="3572" priority="528" operator="equal">
      <formula>"Alta"</formula>
    </cfRule>
  </conditionalFormatting>
  <conditionalFormatting sqref="W26">
    <cfRule type="cellIs" dxfId="3571" priority="529" operator="equal">
      <formula>"Media"</formula>
    </cfRule>
  </conditionalFormatting>
  <conditionalFormatting sqref="W26">
    <cfRule type="cellIs" dxfId="3570" priority="530" operator="equal">
      <formula>"Baja"</formula>
    </cfRule>
  </conditionalFormatting>
  <conditionalFormatting sqref="W26">
    <cfRule type="cellIs" dxfId="3569" priority="531" operator="equal">
      <formula>"Muy Baja"</formula>
    </cfRule>
  </conditionalFormatting>
  <conditionalFormatting sqref="Y26">
    <cfRule type="cellIs" dxfId="3568" priority="532" operator="equal">
      <formula>"Catastrófico"</formula>
    </cfRule>
  </conditionalFormatting>
  <conditionalFormatting sqref="Y26">
    <cfRule type="cellIs" dxfId="3567" priority="533" operator="equal">
      <formula>"Mayor"</formula>
    </cfRule>
  </conditionalFormatting>
  <conditionalFormatting sqref="Y26">
    <cfRule type="cellIs" dxfId="3566" priority="534" operator="equal">
      <formula>"Moderado"</formula>
    </cfRule>
  </conditionalFormatting>
  <conditionalFormatting sqref="Y26">
    <cfRule type="cellIs" dxfId="3565" priority="535" operator="equal">
      <formula>"Menor"</formula>
    </cfRule>
  </conditionalFormatting>
  <conditionalFormatting sqref="Y26">
    <cfRule type="cellIs" dxfId="3564" priority="536" operator="equal">
      <formula>"Leve"</formula>
    </cfRule>
  </conditionalFormatting>
  <conditionalFormatting sqref="AA26">
    <cfRule type="cellIs" dxfId="3563" priority="537" operator="equal">
      <formula>"Extremo"</formula>
    </cfRule>
  </conditionalFormatting>
  <conditionalFormatting sqref="AA26">
    <cfRule type="cellIs" dxfId="3562" priority="538" operator="equal">
      <formula>"Alto"</formula>
    </cfRule>
  </conditionalFormatting>
  <conditionalFormatting sqref="AA26">
    <cfRule type="cellIs" dxfId="3561" priority="539" operator="equal">
      <formula>"Moderado"</formula>
    </cfRule>
  </conditionalFormatting>
  <conditionalFormatting sqref="AA26">
    <cfRule type="cellIs" dxfId="3560" priority="540" operator="equal">
      <formula>"Bajo"</formula>
    </cfRule>
  </conditionalFormatting>
  <conditionalFormatting sqref="W27">
    <cfRule type="cellIs" dxfId="3559" priority="541" operator="equal">
      <formula>"Muy Alta"</formula>
    </cfRule>
  </conditionalFormatting>
  <conditionalFormatting sqref="W27">
    <cfRule type="cellIs" dxfId="3558" priority="542" operator="equal">
      <formula>"Alta"</formula>
    </cfRule>
  </conditionalFormatting>
  <conditionalFormatting sqref="W27">
    <cfRule type="cellIs" dxfId="3557" priority="543" operator="equal">
      <formula>"Media"</formula>
    </cfRule>
  </conditionalFormatting>
  <conditionalFormatting sqref="W27">
    <cfRule type="cellIs" dxfId="3556" priority="544" operator="equal">
      <formula>"Baja"</formula>
    </cfRule>
  </conditionalFormatting>
  <conditionalFormatting sqref="W27">
    <cfRule type="cellIs" dxfId="3555" priority="545" operator="equal">
      <formula>"Muy Baja"</formula>
    </cfRule>
  </conditionalFormatting>
  <conditionalFormatting sqref="Y27">
    <cfRule type="cellIs" dxfId="3554" priority="546" operator="equal">
      <formula>"Catastrófico"</formula>
    </cfRule>
  </conditionalFormatting>
  <conditionalFormatting sqref="Y27">
    <cfRule type="cellIs" dxfId="3553" priority="547" operator="equal">
      <formula>"Mayor"</formula>
    </cfRule>
  </conditionalFormatting>
  <conditionalFormatting sqref="Y27">
    <cfRule type="cellIs" dxfId="3552" priority="548" operator="equal">
      <formula>"Moderado"</formula>
    </cfRule>
  </conditionalFormatting>
  <conditionalFormatting sqref="Y27">
    <cfRule type="cellIs" dxfId="3551" priority="549" operator="equal">
      <formula>"Menor"</formula>
    </cfRule>
  </conditionalFormatting>
  <conditionalFormatting sqref="Y27">
    <cfRule type="cellIs" dxfId="3550" priority="550" operator="equal">
      <formula>"Leve"</formula>
    </cfRule>
  </conditionalFormatting>
  <conditionalFormatting sqref="AA27">
    <cfRule type="cellIs" dxfId="3549" priority="551" operator="equal">
      <formula>"Extremo"</formula>
    </cfRule>
  </conditionalFormatting>
  <conditionalFormatting sqref="AA27">
    <cfRule type="cellIs" dxfId="3548" priority="552" operator="equal">
      <formula>"Alto"</formula>
    </cfRule>
  </conditionalFormatting>
  <conditionalFormatting sqref="AA27">
    <cfRule type="cellIs" dxfId="3547" priority="553" operator="equal">
      <formula>"Moderado"</formula>
    </cfRule>
  </conditionalFormatting>
  <conditionalFormatting sqref="AA27">
    <cfRule type="cellIs" dxfId="3546" priority="554" operator="equal">
      <formula>"Bajo"</formula>
    </cfRule>
  </conditionalFormatting>
  <conditionalFormatting sqref="W28:W31">
    <cfRule type="cellIs" dxfId="3545" priority="555" operator="equal">
      <formula>"Muy Alta"</formula>
    </cfRule>
  </conditionalFormatting>
  <conditionalFormatting sqref="W28:W31">
    <cfRule type="cellIs" dxfId="3544" priority="556" operator="equal">
      <formula>"Alta"</formula>
    </cfRule>
  </conditionalFormatting>
  <conditionalFormatting sqref="W28:W31">
    <cfRule type="cellIs" dxfId="3543" priority="557" operator="equal">
      <formula>"Media"</formula>
    </cfRule>
  </conditionalFormatting>
  <conditionalFormatting sqref="W28:W31">
    <cfRule type="cellIs" dxfId="3542" priority="558" operator="equal">
      <formula>"Baja"</formula>
    </cfRule>
  </conditionalFormatting>
  <conditionalFormatting sqref="W28:W31">
    <cfRule type="cellIs" dxfId="3541" priority="559" operator="equal">
      <formula>"Muy Baja"</formula>
    </cfRule>
  </conditionalFormatting>
  <conditionalFormatting sqref="Y28:Y31">
    <cfRule type="cellIs" dxfId="3540" priority="560" operator="equal">
      <formula>"Catastrófico"</formula>
    </cfRule>
  </conditionalFormatting>
  <conditionalFormatting sqref="Y28:Y31">
    <cfRule type="cellIs" dxfId="3539" priority="561" operator="equal">
      <formula>"Mayor"</formula>
    </cfRule>
  </conditionalFormatting>
  <conditionalFormatting sqref="Y28:Y31">
    <cfRule type="cellIs" dxfId="3538" priority="562" operator="equal">
      <formula>"Moderado"</formula>
    </cfRule>
  </conditionalFormatting>
  <conditionalFormatting sqref="Y28:Y31">
    <cfRule type="cellIs" dxfId="3537" priority="563" operator="equal">
      <formula>"Menor"</formula>
    </cfRule>
  </conditionalFormatting>
  <conditionalFormatting sqref="Y28:Y31">
    <cfRule type="cellIs" dxfId="3536" priority="564" operator="equal">
      <formula>"Leve"</formula>
    </cfRule>
  </conditionalFormatting>
  <conditionalFormatting sqref="AA28:AA31">
    <cfRule type="cellIs" dxfId="3535" priority="565" operator="equal">
      <formula>"Extremo"</formula>
    </cfRule>
  </conditionalFormatting>
  <conditionalFormatting sqref="AA28:AA31">
    <cfRule type="cellIs" dxfId="3534" priority="566" operator="equal">
      <formula>"Alto"</formula>
    </cfRule>
  </conditionalFormatting>
  <conditionalFormatting sqref="AA28:AA31">
    <cfRule type="cellIs" dxfId="3533" priority="567" operator="equal">
      <formula>"Moderado"</formula>
    </cfRule>
  </conditionalFormatting>
  <conditionalFormatting sqref="AA28:AA31">
    <cfRule type="cellIs" dxfId="3532" priority="568" operator="equal">
      <formula>"Bajo"</formula>
    </cfRule>
  </conditionalFormatting>
  <conditionalFormatting sqref="W32">
    <cfRule type="cellIs" dxfId="3531" priority="569" operator="equal">
      <formula>"Muy Alta"</formula>
    </cfRule>
  </conditionalFormatting>
  <conditionalFormatting sqref="W32">
    <cfRule type="cellIs" dxfId="3530" priority="570" operator="equal">
      <formula>"Alta"</formula>
    </cfRule>
  </conditionalFormatting>
  <conditionalFormatting sqref="W32">
    <cfRule type="cellIs" dxfId="3529" priority="571" operator="equal">
      <formula>"Media"</formula>
    </cfRule>
  </conditionalFormatting>
  <conditionalFormatting sqref="W32">
    <cfRule type="cellIs" dxfId="3528" priority="572" operator="equal">
      <formula>"Baja"</formula>
    </cfRule>
  </conditionalFormatting>
  <conditionalFormatting sqref="W32">
    <cfRule type="cellIs" dxfId="3527" priority="573" operator="equal">
      <formula>"Muy Baja"</formula>
    </cfRule>
  </conditionalFormatting>
  <conditionalFormatting sqref="Y32">
    <cfRule type="cellIs" dxfId="3526" priority="574" operator="equal">
      <formula>"Catastrófico"</formula>
    </cfRule>
  </conditionalFormatting>
  <conditionalFormatting sqref="Y32">
    <cfRule type="cellIs" dxfId="3525" priority="575" operator="equal">
      <formula>"Mayor"</formula>
    </cfRule>
  </conditionalFormatting>
  <conditionalFormatting sqref="Y32">
    <cfRule type="cellIs" dxfId="3524" priority="576" operator="equal">
      <formula>"Moderado"</formula>
    </cfRule>
  </conditionalFormatting>
  <conditionalFormatting sqref="Y32">
    <cfRule type="cellIs" dxfId="3523" priority="577" operator="equal">
      <formula>"Menor"</formula>
    </cfRule>
  </conditionalFormatting>
  <conditionalFormatting sqref="Y32">
    <cfRule type="cellIs" dxfId="3522" priority="578" operator="equal">
      <formula>"Leve"</formula>
    </cfRule>
  </conditionalFormatting>
  <conditionalFormatting sqref="AA32">
    <cfRule type="cellIs" dxfId="3521" priority="579" operator="equal">
      <formula>"Extremo"</formula>
    </cfRule>
  </conditionalFormatting>
  <conditionalFormatting sqref="AA32">
    <cfRule type="cellIs" dxfId="3520" priority="580" operator="equal">
      <formula>"Alto"</formula>
    </cfRule>
  </conditionalFormatting>
  <conditionalFormatting sqref="AA32">
    <cfRule type="cellIs" dxfId="3519" priority="581" operator="equal">
      <formula>"Moderado"</formula>
    </cfRule>
  </conditionalFormatting>
  <conditionalFormatting sqref="AA32">
    <cfRule type="cellIs" dxfId="3518" priority="582" operator="equal">
      <formula>"Bajo"</formula>
    </cfRule>
  </conditionalFormatting>
  <conditionalFormatting sqref="W33">
    <cfRule type="cellIs" dxfId="3517" priority="583" operator="equal">
      <formula>"Muy Alta"</formula>
    </cfRule>
  </conditionalFormatting>
  <conditionalFormatting sqref="W33">
    <cfRule type="cellIs" dxfId="3516" priority="584" operator="equal">
      <formula>"Alta"</formula>
    </cfRule>
  </conditionalFormatting>
  <conditionalFormatting sqref="W33">
    <cfRule type="cellIs" dxfId="3515" priority="585" operator="equal">
      <formula>"Media"</formula>
    </cfRule>
  </conditionalFormatting>
  <conditionalFormatting sqref="W33">
    <cfRule type="cellIs" dxfId="3514" priority="586" operator="equal">
      <formula>"Baja"</formula>
    </cfRule>
  </conditionalFormatting>
  <conditionalFormatting sqref="W33">
    <cfRule type="cellIs" dxfId="3513" priority="587" operator="equal">
      <formula>"Muy Baja"</formula>
    </cfRule>
  </conditionalFormatting>
  <conditionalFormatting sqref="Y33">
    <cfRule type="cellIs" dxfId="3512" priority="588" operator="equal">
      <formula>"Catastrófico"</formula>
    </cfRule>
  </conditionalFormatting>
  <conditionalFormatting sqref="Y33">
    <cfRule type="cellIs" dxfId="3511" priority="589" operator="equal">
      <formula>"Mayor"</formula>
    </cfRule>
  </conditionalFormatting>
  <conditionalFormatting sqref="Y33">
    <cfRule type="cellIs" dxfId="3510" priority="590" operator="equal">
      <formula>"Moderado"</formula>
    </cfRule>
  </conditionalFormatting>
  <conditionalFormatting sqref="Y33">
    <cfRule type="cellIs" dxfId="3509" priority="591" operator="equal">
      <formula>"Menor"</formula>
    </cfRule>
  </conditionalFormatting>
  <conditionalFormatting sqref="Y33">
    <cfRule type="cellIs" dxfId="3508" priority="592" operator="equal">
      <formula>"Leve"</formula>
    </cfRule>
  </conditionalFormatting>
  <conditionalFormatting sqref="AA33">
    <cfRule type="cellIs" dxfId="3507" priority="593" operator="equal">
      <formula>"Extremo"</formula>
    </cfRule>
  </conditionalFormatting>
  <conditionalFormatting sqref="AA33">
    <cfRule type="cellIs" dxfId="3506" priority="594" operator="equal">
      <formula>"Alto"</formula>
    </cfRule>
  </conditionalFormatting>
  <conditionalFormatting sqref="AA33">
    <cfRule type="cellIs" dxfId="3505" priority="595" operator="equal">
      <formula>"Moderado"</formula>
    </cfRule>
  </conditionalFormatting>
  <conditionalFormatting sqref="AA33">
    <cfRule type="cellIs" dxfId="3504" priority="596" operator="equal">
      <formula>"Bajo"</formula>
    </cfRule>
  </conditionalFormatting>
  <conditionalFormatting sqref="W34:W37">
    <cfRule type="cellIs" dxfId="3503" priority="597" operator="equal">
      <formula>"Muy Alta"</formula>
    </cfRule>
  </conditionalFormatting>
  <conditionalFormatting sqref="W34:W37">
    <cfRule type="cellIs" dxfId="3502" priority="598" operator="equal">
      <formula>"Alta"</formula>
    </cfRule>
  </conditionalFormatting>
  <conditionalFormatting sqref="W34:W37">
    <cfRule type="cellIs" dxfId="3501" priority="599" operator="equal">
      <formula>"Media"</formula>
    </cfRule>
  </conditionalFormatting>
  <conditionalFormatting sqref="W34:W37">
    <cfRule type="cellIs" dxfId="3500" priority="600" operator="equal">
      <formula>"Baja"</formula>
    </cfRule>
  </conditionalFormatting>
  <conditionalFormatting sqref="W34:W37">
    <cfRule type="cellIs" dxfId="3499" priority="601" operator="equal">
      <formula>"Muy Baja"</formula>
    </cfRule>
  </conditionalFormatting>
  <conditionalFormatting sqref="Y34:Y37">
    <cfRule type="cellIs" dxfId="3498" priority="602" operator="equal">
      <formula>"Catastrófico"</formula>
    </cfRule>
  </conditionalFormatting>
  <conditionalFormatting sqref="Y34:Y37">
    <cfRule type="cellIs" dxfId="3497" priority="603" operator="equal">
      <formula>"Mayor"</formula>
    </cfRule>
  </conditionalFormatting>
  <conditionalFormatting sqref="Y34:Y37">
    <cfRule type="cellIs" dxfId="3496" priority="604" operator="equal">
      <formula>"Moderado"</formula>
    </cfRule>
  </conditionalFormatting>
  <conditionalFormatting sqref="Y34:Y37">
    <cfRule type="cellIs" dxfId="3495" priority="605" operator="equal">
      <formula>"Menor"</formula>
    </cfRule>
  </conditionalFormatting>
  <conditionalFormatting sqref="Y34:Y37">
    <cfRule type="cellIs" dxfId="3494" priority="606" operator="equal">
      <formula>"Leve"</formula>
    </cfRule>
  </conditionalFormatting>
  <conditionalFormatting sqref="AA34:AA37">
    <cfRule type="cellIs" dxfId="3493" priority="607" operator="equal">
      <formula>"Extremo"</formula>
    </cfRule>
  </conditionalFormatting>
  <conditionalFormatting sqref="AA34:AA37">
    <cfRule type="cellIs" dxfId="3492" priority="608" operator="equal">
      <formula>"Alto"</formula>
    </cfRule>
  </conditionalFormatting>
  <conditionalFormatting sqref="AA34:AA37">
    <cfRule type="cellIs" dxfId="3491" priority="609" operator="equal">
      <formula>"Moderado"</formula>
    </cfRule>
  </conditionalFormatting>
  <conditionalFormatting sqref="AA34:AA37">
    <cfRule type="cellIs" dxfId="3490" priority="610" operator="equal">
      <formula>"Bajo"</formula>
    </cfRule>
  </conditionalFormatting>
  <conditionalFormatting sqref="W38">
    <cfRule type="cellIs" dxfId="3489" priority="611" operator="equal">
      <formula>"Muy Alta"</formula>
    </cfRule>
  </conditionalFormatting>
  <conditionalFormatting sqref="W38">
    <cfRule type="cellIs" dxfId="3488" priority="612" operator="equal">
      <formula>"Alta"</formula>
    </cfRule>
  </conditionalFormatting>
  <conditionalFormatting sqref="W38">
    <cfRule type="cellIs" dxfId="3487" priority="613" operator="equal">
      <formula>"Media"</formula>
    </cfRule>
  </conditionalFormatting>
  <conditionalFormatting sqref="W38">
    <cfRule type="cellIs" dxfId="3486" priority="614" operator="equal">
      <formula>"Baja"</formula>
    </cfRule>
  </conditionalFormatting>
  <conditionalFormatting sqref="W38">
    <cfRule type="cellIs" dxfId="3485" priority="615" operator="equal">
      <formula>"Muy Baja"</formula>
    </cfRule>
  </conditionalFormatting>
  <conditionalFormatting sqref="Y38">
    <cfRule type="cellIs" dxfId="3484" priority="616" operator="equal">
      <formula>"Catastrófico"</formula>
    </cfRule>
  </conditionalFormatting>
  <conditionalFormatting sqref="Y38">
    <cfRule type="cellIs" dxfId="3483" priority="617" operator="equal">
      <formula>"Mayor"</formula>
    </cfRule>
  </conditionalFormatting>
  <conditionalFormatting sqref="Y38">
    <cfRule type="cellIs" dxfId="3482" priority="618" operator="equal">
      <formula>"Moderado"</formula>
    </cfRule>
  </conditionalFormatting>
  <conditionalFormatting sqref="Y38">
    <cfRule type="cellIs" dxfId="3481" priority="619" operator="equal">
      <formula>"Menor"</formula>
    </cfRule>
  </conditionalFormatting>
  <conditionalFormatting sqref="Y38">
    <cfRule type="cellIs" dxfId="3480" priority="620" operator="equal">
      <formula>"Leve"</formula>
    </cfRule>
  </conditionalFormatting>
  <conditionalFormatting sqref="AA38">
    <cfRule type="cellIs" dxfId="3479" priority="621" operator="equal">
      <formula>"Extremo"</formula>
    </cfRule>
  </conditionalFormatting>
  <conditionalFormatting sqref="AA38">
    <cfRule type="cellIs" dxfId="3478" priority="622" operator="equal">
      <formula>"Alto"</formula>
    </cfRule>
  </conditionalFormatting>
  <conditionalFormatting sqref="AA38">
    <cfRule type="cellIs" dxfId="3477" priority="623" operator="equal">
      <formula>"Moderado"</formula>
    </cfRule>
  </conditionalFormatting>
  <conditionalFormatting sqref="AA38">
    <cfRule type="cellIs" dxfId="3476" priority="624" operator="equal">
      <formula>"Bajo"</formula>
    </cfRule>
  </conditionalFormatting>
  <conditionalFormatting sqref="W39">
    <cfRule type="cellIs" dxfId="3475" priority="625" operator="equal">
      <formula>"Muy Alta"</formula>
    </cfRule>
  </conditionalFormatting>
  <conditionalFormatting sqref="W39">
    <cfRule type="cellIs" dxfId="3474" priority="626" operator="equal">
      <formula>"Alta"</formula>
    </cfRule>
  </conditionalFormatting>
  <conditionalFormatting sqref="W39">
    <cfRule type="cellIs" dxfId="3473" priority="627" operator="equal">
      <formula>"Media"</formula>
    </cfRule>
  </conditionalFormatting>
  <conditionalFormatting sqref="W39">
    <cfRule type="cellIs" dxfId="3472" priority="628" operator="equal">
      <formula>"Baja"</formula>
    </cfRule>
  </conditionalFormatting>
  <conditionalFormatting sqref="W39">
    <cfRule type="cellIs" dxfId="3471" priority="629" operator="equal">
      <formula>"Muy Baja"</formula>
    </cfRule>
  </conditionalFormatting>
  <conditionalFormatting sqref="Y39">
    <cfRule type="cellIs" dxfId="3470" priority="630" operator="equal">
      <formula>"Catastrófico"</formula>
    </cfRule>
  </conditionalFormatting>
  <conditionalFormatting sqref="Y39">
    <cfRule type="cellIs" dxfId="3469" priority="631" operator="equal">
      <formula>"Mayor"</formula>
    </cfRule>
  </conditionalFormatting>
  <conditionalFormatting sqref="Y39">
    <cfRule type="cellIs" dxfId="3468" priority="632" operator="equal">
      <formula>"Moderado"</formula>
    </cfRule>
  </conditionalFormatting>
  <conditionalFormatting sqref="Y39">
    <cfRule type="cellIs" dxfId="3467" priority="633" operator="equal">
      <formula>"Menor"</formula>
    </cfRule>
  </conditionalFormatting>
  <conditionalFormatting sqref="Y39">
    <cfRule type="cellIs" dxfId="3466" priority="634" operator="equal">
      <formula>"Leve"</formula>
    </cfRule>
  </conditionalFormatting>
  <conditionalFormatting sqref="AA39">
    <cfRule type="cellIs" dxfId="3465" priority="635" operator="equal">
      <formula>"Extremo"</formula>
    </cfRule>
  </conditionalFormatting>
  <conditionalFormatting sqref="AA39">
    <cfRule type="cellIs" dxfId="3464" priority="636" operator="equal">
      <formula>"Alto"</formula>
    </cfRule>
  </conditionalFormatting>
  <conditionalFormatting sqref="AA39">
    <cfRule type="cellIs" dxfId="3463" priority="637" operator="equal">
      <formula>"Moderado"</formula>
    </cfRule>
  </conditionalFormatting>
  <conditionalFormatting sqref="AA39">
    <cfRule type="cellIs" dxfId="3462" priority="638" operator="equal">
      <formula>"Bajo"</formula>
    </cfRule>
  </conditionalFormatting>
  <conditionalFormatting sqref="W40:W43">
    <cfRule type="cellIs" dxfId="3461" priority="639" operator="equal">
      <formula>"Muy Alta"</formula>
    </cfRule>
  </conditionalFormatting>
  <conditionalFormatting sqref="W40:W43">
    <cfRule type="cellIs" dxfId="3460" priority="640" operator="equal">
      <formula>"Alta"</formula>
    </cfRule>
  </conditionalFormatting>
  <conditionalFormatting sqref="W40:W43">
    <cfRule type="cellIs" dxfId="3459" priority="641" operator="equal">
      <formula>"Media"</formula>
    </cfRule>
  </conditionalFormatting>
  <conditionalFormatting sqref="W40:W43">
    <cfRule type="cellIs" dxfId="3458" priority="642" operator="equal">
      <formula>"Baja"</formula>
    </cfRule>
  </conditionalFormatting>
  <conditionalFormatting sqref="W40:W43">
    <cfRule type="cellIs" dxfId="3457" priority="643" operator="equal">
      <formula>"Muy Baja"</formula>
    </cfRule>
  </conditionalFormatting>
  <conditionalFormatting sqref="Y40:Y43">
    <cfRule type="cellIs" dxfId="3456" priority="644" operator="equal">
      <formula>"Catastrófico"</formula>
    </cfRule>
  </conditionalFormatting>
  <conditionalFormatting sqref="Y40:Y43">
    <cfRule type="cellIs" dxfId="3455" priority="645" operator="equal">
      <formula>"Mayor"</formula>
    </cfRule>
  </conditionalFormatting>
  <conditionalFormatting sqref="Y40:Y43">
    <cfRule type="cellIs" dxfId="3454" priority="646" operator="equal">
      <formula>"Moderado"</formula>
    </cfRule>
  </conditionalFormatting>
  <conditionalFormatting sqref="Y40:Y43">
    <cfRule type="cellIs" dxfId="3453" priority="647" operator="equal">
      <formula>"Menor"</formula>
    </cfRule>
  </conditionalFormatting>
  <conditionalFormatting sqref="Y40:Y43">
    <cfRule type="cellIs" dxfId="3452" priority="648" operator="equal">
      <formula>"Leve"</formula>
    </cfRule>
  </conditionalFormatting>
  <conditionalFormatting sqref="AA40:AA43">
    <cfRule type="cellIs" dxfId="3451" priority="649" operator="equal">
      <formula>"Extremo"</formula>
    </cfRule>
  </conditionalFormatting>
  <conditionalFormatting sqref="AA40:AA43">
    <cfRule type="cellIs" dxfId="3450" priority="650" operator="equal">
      <formula>"Alto"</formula>
    </cfRule>
  </conditionalFormatting>
  <conditionalFormatting sqref="AA40:AA43">
    <cfRule type="cellIs" dxfId="3449" priority="651" operator="equal">
      <formula>"Moderado"</formula>
    </cfRule>
  </conditionalFormatting>
  <conditionalFormatting sqref="AA40:AA43">
    <cfRule type="cellIs" dxfId="3448" priority="652" operator="equal">
      <formula>"Bajo"</formula>
    </cfRule>
  </conditionalFormatting>
  <conditionalFormatting sqref="W45">
    <cfRule type="cellIs" dxfId="3447" priority="653" operator="equal">
      <formula>"Muy Alta"</formula>
    </cfRule>
  </conditionalFormatting>
  <conditionalFormatting sqref="W45">
    <cfRule type="cellIs" dxfId="3446" priority="654" operator="equal">
      <formula>"Alta"</formula>
    </cfRule>
  </conditionalFormatting>
  <conditionalFormatting sqref="W45">
    <cfRule type="cellIs" dxfId="3445" priority="655" operator="equal">
      <formula>"Media"</formula>
    </cfRule>
  </conditionalFormatting>
  <conditionalFormatting sqref="W45">
    <cfRule type="cellIs" dxfId="3444" priority="656" operator="equal">
      <formula>"Baja"</formula>
    </cfRule>
  </conditionalFormatting>
  <conditionalFormatting sqref="W45">
    <cfRule type="cellIs" dxfId="3443" priority="657" operator="equal">
      <formula>"Muy Baja"</formula>
    </cfRule>
  </conditionalFormatting>
  <conditionalFormatting sqref="Y45">
    <cfRule type="cellIs" dxfId="3442" priority="658" operator="equal">
      <formula>"Catastrófico"</formula>
    </cfRule>
  </conditionalFormatting>
  <conditionalFormatting sqref="Y45">
    <cfRule type="cellIs" dxfId="3441" priority="659" operator="equal">
      <formula>"Mayor"</formula>
    </cfRule>
  </conditionalFormatting>
  <conditionalFormatting sqref="Y45">
    <cfRule type="cellIs" dxfId="3440" priority="660" operator="equal">
      <formula>"Moderado"</formula>
    </cfRule>
  </conditionalFormatting>
  <conditionalFormatting sqref="Y45">
    <cfRule type="cellIs" dxfId="3439" priority="661" operator="equal">
      <formula>"Menor"</formula>
    </cfRule>
  </conditionalFormatting>
  <conditionalFormatting sqref="Y45">
    <cfRule type="cellIs" dxfId="3438" priority="662" operator="equal">
      <formula>"Leve"</formula>
    </cfRule>
  </conditionalFormatting>
  <conditionalFormatting sqref="AA45">
    <cfRule type="cellIs" dxfId="3437" priority="663" operator="equal">
      <formula>"Extremo"</formula>
    </cfRule>
  </conditionalFormatting>
  <conditionalFormatting sqref="AA45">
    <cfRule type="cellIs" dxfId="3436" priority="664" operator="equal">
      <formula>"Alto"</formula>
    </cfRule>
  </conditionalFormatting>
  <conditionalFormatting sqref="AA45">
    <cfRule type="cellIs" dxfId="3435" priority="665" operator="equal">
      <formula>"Moderado"</formula>
    </cfRule>
  </conditionalFormatting>
  <conditionalFormatting sqref="AA45">
    <cfRule type="cellIs" dxfId="3434" priority="666" operator="equal">
      <formula>"Bajo"</formula>
    </cfRule>
  </conditionalFormatting>
  <conditionalFormatting sqref="W46:W49">
    <cfRule type="cellIs" dxfId="3433" priority="667" operator="equal">
      <formula>"Muy Alta"</formula>
    </cfRule>
  </conditionalFormatting>
  <conditionalFormatting sqref="W46:W49">
    <cfRule type="cellIs" dxfId="3432" priority="668" operator="equal">
      <formula>"Alta"</formula>
    </cfRule>
  </conditionalFormatting>
  <conditionalFormatting sqref="W46:W49">
    <cfRule type="cellIs" dxfId="3431" priority="669" operator="equal">
      <formula>"Media"</formula>
    </cfRule>
  </conditionalFormatting>
  <conditionalFormatting sqref="W46:W49">
    <cfRule type="cellIs" dxfId="3430" priority="670" operator="equal">
      <formula>"Baja"</formula>
    </cfRule>
  </conditionalFormatting>
  <conditionalFormatting sqref="W46:W49">
    <cfRule type="cellIs" dxfId="3429" priority="671" operator="equal">
      <formula>"Muy Baja"</formula>
    </cfRule>
  </conditionalFormatting>
  <conditionalFormatting sqref="Y46:Y49">
    <cfRule type="cellIs" dxfId="3428" priority="672" operator="equal">
      <formula>"Catastrófico"</formula>
    </cfRule>
  </conditionalFormatting>
  <conditionalFormatting sqref="Y46:Y49">
    <cfRule type="cellIs" dxfId="3427" priority="673" operator="equal">
      <formula>"Mayor"</formula>
    </cfRule>
  </conditionalFormatting>
  <conditionalFormatting sqref="Y46:Y49">
    <cfRule type="cellIs" dxfId="3426" priority="674" operator="equal">
      <formula>"Moderado"</formula>
    </cfRule>
  </conditionalFormatting>
  <conditionalFormatting sqref="Y46:Y49">
    <cfRule type="cellIs" dxfId="3425" priority="675" operator="equal">
      <formula>"Menor"</formula>
    </cfRule>
  </conditionalFormatting>
  <conditionalFormatting sqref="Y46:Y49">
    <cfRule type="cellIs" dxfId="3424" priority="676" operator="equal">
      <formula>"Leve"</formula>
    </cfRule>
  </conditionalFormatting>
  <conditionalFormatting sqref="AA46:AA49">
    <cfRule type="cellIs" dxfId="3423" priority="677" operator="equal">
      <formula>"Extremo"</formula>
    </cfRule>
  </conditionalFormatting>
  <conditionalFormatting sqref="AA46:AA49">
    <cfRule type="cellIs" dxfId="3422" priority="678" operator="equal">
      <formula>"Alto"</formula>
    </cfRule>
  </conditionalFormatting>
  <conditionalFormatting sqref="AA46:AA49">
    <cfRule type="cellIs" dxfId="3421" priority="679" operator="equal">
      <formula>"Moderado"</formula>
    </cfRule>
  </conditionalFormatting>
  <conditionalFormatting sqref="AA46:AA49">
    <cfRule type="cellIs" dxfId="3420" priority="680" operator="equal">
      <formula>"Bajo"</formula>
    </cfRule>
  </conditionalFormatting>
  <conditionalFormatting sqref="W50">
    <cfRule type="cellIs" dxfId="3419" priority="681" operator="equal">
      <formula>"Muy Alta"</formula>
    </cfRule>
  </conditionalFormatting>
  <conditionalFormatting sqref="W50">
    <cfRule type="cellIs" dxfId="3418" priority="682" operator="equal">
      <formula>"Alta"</formula>
    </cfRule>
  </conditionalFormatting>
  <conditionalFormatting sqref="W50">
    <cfRule type="cellIs" dxfId="3417" priority="683" operator="equal">
      <formula>"Media"</formula>
    </cfRule>
  </conditionalFormatting>
  <conditionalFormatting sqref="W50">
    <cfRule type="cellIs" dxfId="3416" priority="684" operator="equal">
      <formula>"Baja"</formula>
    </cfRule>
  </conditionalFormatting>
  <conditionalFormatting sqref="W50">
    <cfRule type="cellIs" dxfId="3415" priority="685" operator="equal">
      <formula>"Muy Baja"</formula>
    </cfRule>
  </conditionalFormatting>
  <conditionalFormatting sqref="Y50">
    <cfRule type="cellIs" dxfId="3414" priority="686" operator="equal">
      <formula>"Catastrófico"</formula>
    </cfRule>
  </conditionalFormatting>
  <conditionalFormatting sqref="Y50">
    <cfRule type="cellIs" dxfId="3413" priority="687" operator="equal">
      <formula>"Mayor"</formula>
    </cfRule>
  </conditionalFormatting>
  <conditionalFormatting sqref="Y50">
    <cfRule type="cellIs" dxfId="3412" priority="688" operator="equal">
      <formula>"Moderado"</formula>
    </cfRule>
  </conditionalFormatting>
  <conditionalFormatting sqref="Y50">
    <cfRule type="cellIs" dxfId="3411" priority="689" operator="equal">
      <formula>"Menor"</formula>
    </cfRule>
  </conditionalFormatting>
  <conditionalFormatting sqref="Y50">
    <cfRule type="cellIs" dxfId="3410" priority="690" operator="equal">
      <formula>"Leve"</formula>
    </cfRule>
  </conditionalFormatting>
  <conditionalFormatting sqref="AA50">
    <cfRule type="cellIs" dxfId="3409" priority="691" operator="equal">
      <formula>"Extremo"</formula>
    </cfRule>
  </conditionalFormatting>
  <conditionalFormatting sqref="AA50">
    <cfRule type="cellIs" dxfId="3408" priority="692" operator="equal">
      <formula>"Alto"</formula>
    </cfRule>
  </conditionalFormatting>
  <conditionalFormatting sqref="AA50">
    <cfRule type="cellIs" dxfId="3407" priority="693" operator="equal">
      <formula>"Moderado"</formula>
    </cfRule>
  </conditionalFormatting>
  <conditionalFormatting sqref="AA50">
    <cfRule type="cellIs" dxfId="3406" priority="694" operator="equal">
      <formula>"Bajo"</formula>
    </cfRule>
  </conditionalFormatting>
  <conditionalFormatting sqref="W51">
    <cfRule type="cellIs" dxfId="3405" priority="695" operator="equal">
      <formula>"Muy Alta"</formula>
    </cfRule>
  </conditionalFormatting>
  <conditionalFormatting sqref="W51">
    <cfRule type="cellIs" dxfId="3404" priority="696" operator="equal">
      <formula>"Alta"</formula>
    </cfRule>
  </conditionalFormatting>
  <conditionalFormatting sqref="W51">
    <cfRule type="cellIs" dxfId="3403" priority="697" operator="equal">
      <formula>"Media"</formula>
    </cfRule>
  </conditionalFormatting>
  <conditionalFormatting sqref="W51">
    <cfRule type="cellIs" dxfId="3402" priority="698" operator="equal">
      <formula>"Baja"</formula>
    </cfRule>
  </conditionalFormatting>
  <conditionalFormatting sqref="W51">
    <cfRule type="cellIs" dxfId="3401" priority="699" operator="equal">
      <formula>"Muy Baja"</formula>
    </cfRule>
  </conditionalFormatting>
  <conditionalFormatting sqref="Y51">
    <cfRule type="cellIs" dxfId="3400" priority="700" operator="equal">
      <formula>"Catastrófico"</formula>
    </cfRule>
  </conditionalFormatting>
  <conditionalFormatting sqref="Y51">
    <cfRule type="cellIs" dxfId="3399" priority="701" operator="equal">
      <formula>"Mayor"</formula>
    </cfRule>
  </conditionalFormatting>
  <conditionalFormatting sqref="Y51">
    <cfRule type="cellIs" dxfId="3398" priority="702" operator="equal">
      <formula>"Moderado"</formula>
    </cfRule>
  </conditionalFormatting>
  <conditionalFormatting sqref="Y51">
    <cfRule type="cellIs" dxfId="3397" priority="703" operator="equal">
      <formula>"Menor"</formula>
    </cfRule>
  </conditionalFormatting>
  <conditionalFormatting sqref="Y51">
    <cfRule type="cellIs" dxfId="3396" priority="704" operator="equal">
      <formula>"Leve"</formula>
    </cfRule>
  </conditionalFormatting>
  <conditionalFormatting sqref="AA51">
    <cfRule type="cellIs" dxfId="3395" priority="705" operator="equal">
      <formula>"Extremo"</formula>
    </cfRule>
  </conditionalFormatting>
  <conditionalFormatting sqref="AA51">
    <cfRule type="cellIs" dxfId="3394" priority="706" operator="equal">
      <formula>"Alto"</formula>
    </cfRule>
  </conditionalFormatting>
  <conditionalFormatting sqref="AA51">
    <cfRule type="cellIs" dxfId="3393" priority="707" operator="equal">
      <formula>"Moderado"</formula>
    </cfRule>
  </conditionalFormatting>
  <conditionalFormatting sqref="AA51">
    <cfRule type="cellIs" dxfId="3392" priority="708" operator="equal">
      <formula>"Bajo"</formula>
    </cfRule>
  </conditionalFormatting>
  <conditionalFormatting sqref="W52:W55">
    <cfRule type="cellIs" dxfId="3391" priority="709" operator="equal">
      <formula>"Muy Alta"</formula>
    </cfRule>
  </conditionalFormatting>
  <conditionalFormatting sqref="W52:W55">
    <cfRule type="cellIs" dxfId="3390" priority="710" operator="equal">
      <formula>"Alta"</formula>
    </cfRule>
  </conditionalFormatting>
  <conditionalFormatting sqref="W52:W55">
    <cfRule type="cellIs" dxfId="3389" priority="711" operator="equal">
      <formula>"Media"</formula>
    </cfRule>
  </conditionalFormatting>
  <conditionalFormatting sqref="W52:W55">
    <cfRule type="cellIs" dxfId="3388" priority="712" operator="equal">
      <formula>"Baja"</formula>
    </cfRule>
  </conditionalFormatting>
  <conditionalFormatting sqref="W52:W55">
    <cfRule type="cellIs" dxfId="3387" priority="713" operator="equal">
      <formula>"Muy Baja"</formula>
    </cfRule>
  </conditionalFormatting>
  <conditionalFormatting sqref="Y52:Y55">
    <cfRule type="cellIs" dxfId="3386" priority="714" operator="equal">
      <formula>"Catastrófico"</formula>
    </cfRule>
  </conditionalFormatting>
  <conditionalFormatting sqref="Y52:Y55">
    <cfRule type="cellIs" dxfId="3385" priority="715" operator="equal">
      <formula>"Mayor"</formula>
    </cfRule>
  </conditionalFormatting>
  <conditionalFormatting sqref="Y52:Y55">
    <cfRule type="cellIs" dxfId="3384" priority="716" operator="equal">
      <formula>"Moderado"</formula>
    </cfRule>
  </conditionalFormatting>
  <conditionalFormatting sqref="Y52:Y55">
    <cfRule type="cellIs" dxfId="3383" priority="717" operator="equal">
      <formula>"Menor"</formula>
    </cfRule>
  </conditionalFormatting>
  <conditionalFormatting sqref="Y52:Y55">
    <cfRule type="cellIs" dxfId="3382" priority="718" operator="equal">
      <formula>"Leve"</formula>
    </cfRule>
  </conditionalFormatting>
  <conditionalFormatting sqref="AA52:AA55">
    <cfRule type="cellIs" dxfId="3381" priority="719" operator="equal">
      <formula>"Extremo"</formula>
    </cfRule>
  </conditionalFormatting>
  <conditionalFormatting sqref="AA52:AA55">
    <cfRule type="cellIs" dxfId="3380" priority="720" operator="equal">
      <formula>"Alto"</formula>
    </cfRule>
  </conditionalFormatting>
  <conditionalFormatting sqref="AA52:AA55">
    <cfRule type="cellIs" dxfId="3379" priority="721" operator="equal">
      <formula>"Moderado"</formula>
    </cfRule>
  </conditionalFormatting>
  <conditionalFormatting sqref="AA52:AA55">
    <cfRule type="cellIs" dxfId="3378" priority="722" operator="equal">
      <formula>"Bajo"</formula>
    </cfRule>
  </conditionalFormatting>
  <conditionalFormatting sqref="W56">
    <cfRule type="cellIs" dxfId="3377" priority="723" operator="equal">
      <formula>"Muy Alta"</formula>
    </cfRule>
  </conditionalFormatting>
  <conditionalFormatting sqref="W56">
    <cfRule type="cellIs" dxfId="3376" priority="724" operator="equal">
      <formula>"Alta"</formula>
    </cfRule>
  </conditionalFormatting>
  <conditionalFormatting sqref="W56">
    <cfRule type="cellIs" dxfId="3375" priority="725" operator="equal">
      <formula>"Media"</formula>
    </cfRule>
  </conditionalFormatting>
  <conditionalFormatting sqref="W56">
    <cfRule type="cellIs" dxfId="3374" priority="726" operator="equal">
      <formula>"Baja"</formula>
    </cfRule>
  </conditionalFormatting>
  <conditionalFormatting sqref="W56">
    <cfRule type="cellIs" dxfId="3373" priority="727" operator="equal">
      <formula>"Muy Baja"</formula>
    </cfRule>
  </conditionalFormatting>
  <conditionalFormatting sqref="Y56">
    <cfRule type="cellIs" dxfId="3372" priority="728" operator="equal">
      <formula>"Catastrófico"</formula>
    </cfRule>
  </conditionalFormatting>
  <conditionalFormatting sqref="Y56">
    <cfRule type="cellIs" dxfId="3371" priority="729" operator="equal">
      <formula>"Mayor"</formula>
    </cfRule>
  </conditionalFormatting>
  <conditionalFormatting sqref="Y56">
    <cfRule type="cellIs" dxfId="3370" priority="730" operator="equal">
      <formula>"Moderado"</formula>
    </cfRule>
  </conditionalFormatting>
  <conditionalFormatting sqref="Y56">
    <cfRule type="cellIs" dxfId="3369" priority="731" operator="equal">
      <formula>"Menor"</formula>
    </cfRule>
  </conditionalFormatting>
  <conditionalFormatting sqref="Y56">
    <cfRule type="cellIs" dxfId="3368" priority="732" operator="equal">
      <formula>"Leve"</formula>
    </cfRule>
  </conditionalFormatting>
  <conditionalFormatting sqref="AA56">
    <cfRule type="cellIs" dxfId="3367" priority="733" operator="equal">
      <formula>"Extremo"</formula>
    </cfRule>
  </conditionalFormatting>
  <conditionalFormatting sqref="AA56">
    <cfRule type="cellIs" dxfId="3366" priority="734" operator="equal">
      <formula>"Alto"</formula>
    </cfRule>
  </conditionalFormatting>
  <conditionalFormatting sqref="AA56">
    <cfRule type="cellIs" dxfId="3365" priority="735" operator="equal">
      <formula>"Moderado"</formula>
    </cfRule>
  </conditionalFormatting>
  <conditionalFormatting sqref="AA56">
    <cfRule type="cellIs" dxfId="3364" priority="736" operator="equal">
      <formula>"Bajo"</formula>
    </cfRule>
  </conditionalFormatting>
  <conditionalFormatting sqref="W57">
    <cfRule type="cellIs" dxfId="3363" priority="737" operator="equal">
      <formula>"Muy Alta"</formula>
    </cfRule>
  </conditionalFormatting>
  <conditionalFormatting sqref="W57">
    <cfRule type="cellIs" dxfId="3362" priority="738" operator="equal">
      <formula>"Alta"</formula>
    </cfRule>
  </conditionalFormatting>
  <conditionalFormatting sqref="W57">
    <cfRule type="cellIs" dxfId="3361" priority="739" operator="equal">
      <formula>"Media"</formula>
    </cfRule>
  </conditionalFormatting>
  <conditionalFormatting sqref="W57">
    <cfRule type="cellIs" dxfId="3360" priority="740" operator="equal">
      <formula>"Baja"</formula>
    </cfRule>
  </conditionalFormatting>
  <conditionalFormatting sqref="W57">
    <cfRule type="cellIs" dxfId="3359" priority="741" operator="equal">
      <formula>"Muy Baja"</formula>
    </cfRule>
  </conditionalFormatting>
  <conditionalFormatting sqref="Y57">
    <cfRule type="cellIs" dxfId="3358" priority="742" operator="equal">
      <formula>"Catastrófico"</formula>
    </cfRule>
  </conditionalFormatting>
  <conditionalFormatting sqref="Y57">
    <cfRule type="cellIs" dxfId="3357" priority="743" operator="equal">
      <formula>"Mayor"</formula>
    </cfRule>
  </conditionalFormatting>
  <conditionalFormatting sqref="Y57">
    <cfRule type="cellIs" dxfId="3356" priority="744" operator="equal">
      <formula>"Moderado"</formula>
    </cfRule>
  </conditionalFormatting>
  <conditionalFormatting sqref="Y57">
    <cfRule type="cellIs" dxfId="3355" priority="745" operator="equal">
      <formula>"Menor"</formula>
    </cfRule>
  </conditionalFormatting>
  <conditionalFormatting sqref="Y57">
    <cfRule type="cellIs" dxfId="3354" priority="746" operator="equal">
      <formula>"Leve"</formula>
    </cfRule>
  </conditionalFormatting>
  <conditionalFormatting sqref="AA57">
    <cfRule type="cellIs" dxfId="3353" priority="747" operator="equal">
      <formula>"Extremo"</formula>
    </cfRule>
  </conditionalFormatting>
  <conditionalFormatting sqref="AA57">
    <cfRule type="cellIs" dxfId="3352" priority="748" operator="equal">
      <formula>"Alto"</formula>
    </cfRule>
  </conditionalFormatting>
  <conditionalFormatting sqref="AA57">
    <cfRule type="cellIs" dxfId="3351" priority="749" operator="equal">
      <formula>"Moderado"</formula>
    </cfRule>
  </conditionalFormatting>
  <conditionalFormatting sqref="AA57">
    <cfRule type="cellIs" dxfId="3350" priority="750" operator="equal">
      <formula>"Bajo"</formula>
    </cfRule>
  </conditionalFormatting>
  <conditionalFormatting sqref="W58:W61">
    <cfRule type="cellIs" dxfId="3349" priority="751" operator="equal">
      <formula>"Muy Alta"</formula>
    </cfRule>
  </conditionalFormatting>
  <conditionalFormatting sqref="W58:W61">
    <cfRule type="cellIs" dxfId="3348" priority="752" operator="equal">
      <formula>"Alta"</formula>
    </cfRule>
  </conditionalFormatting>
  <conditionalFormatting sqref="W58:W61">
    <cfRule type="cellIs" dxfId="3347" priority="753" operator="equal">
      <formula>"Media"</formula>
    </cfRule>
  </conditionalFormatting>
  <conditionalFormatting sqref="W58:W61">
    <cfRule type="cellIs" dxfId="3346" priority="754" operator="equal">
      <formula>"Baja"</formula>
    </cfRule>
  </conditionalFormatting>
  <conditionalFormatting sqref="W58:W61">
    <cfRule type="cellIs" dxfId="3345" priority="755" operator="equal">
      <formula>"Muy Baja"</formula>
    </cfRule>
  </conditionalFormatting>
  <conditionalFormatting sqref="Y58:Y61">
    <cfRule type="cellIs" dxfId="3344" priority="756" operator="equal">
      <formula>"Catastrófico"</formula>
    </cfRule>
  </conditionalFormatting>
  <conditionalFormatting sqref="Y58:Y61">
    <cfRule type="cellIs" dxfId="3343" priority="757" operator="equal">
      <formula>"Mayor"</formula>
    </cfRule>
  </conditionalFormatting>
  <conditionalFormatting sqref="Y58:Y61">
    <cfRule type="cellIs" dxfId="3342" priority="758" operator="equal">
      <formula>"Moderado"</formula>
    </cfRule>
  </conditionalFormatting>
  <conditionalFormatting sqref="Y58:Y61">
    <cfRule type="cellIs" dxfId="3341" priority="759" operator="equal">
      <formula>"Menor"</formula>
    </cfRule>
  </conditionalFormatting>
  <conditionalFormatting sqref="Y58:Y61">
    <cfRule type="cellIs" dxfId="3340" priority="760" operator="equal">
      <formula>"Leve"</formula>
    </cfRule>
  </conditionalFormatting>
  <conditionalFormatting sqref="AA58:AA61">
    <cfRule type="cellIs" dxfId="3339" priority="761" operator="equal">
      <formula>"Extremo"</formula>
    </cfRule>
  </conditionalFormatting>
  <conditionalFormatting sqref="AA58:AA61">
    <cfRule type="cellIs" dxfId="3338" priority="762" operator="equal">
      <formula>"Alto"</formula>
    </cfRule>
  </conditionalFormatting>
  <conditionalFormatting sqref="AA58:AA61">
    <cfRule type="cellIs" dxfId="3337" priority="763" operator="equal">
      <formula>"Moderado"</formula>
    </cfRule>
  </conditionalFormatting>
  <conditionalFormatting sqref="AA58:AA61">
    <cfRule type="cellIs" dxfId="3336" priority="764" operator="equal">
      <formula>"Bajo"</formula>
    </cfRule>
  </conditionalFormatting>
  <conditionalFormatting sqref="W62">
    <cfRule type="cellIs" dxfId="3335" priority="765" operator="equal">
      <formula>"Muy Alta"</formula>
    </cfRule>
  </conditionalFormatting>
  <conditionalFormatting sqref="W62">
    <cfRule type="cellIs" dxfId="3334" priority="766" operator="equal">
      <formula>"Alta"</formula>
    </cfRule>
  </conditionalFormatting>
  <conditionalFormatting sqref="W62">
    <cfRule type="cellIs" dxfId="3333" priority="767" operator="equal">
      <formula>"Media"</formula>
    </cfRule>
  </conditionalFormatting>
  <conditionalFormatting sqref="W62">
    <cfRule type="cellIs" dxfId="3332" priority="768" operator="equal">
      <formula>"Baja"</formula>
    </cfRule>
  </conditionalFormatting>
  <conditionalFormatting sqref="W62">
    <cfRule type="cellIs" dxfId="3331" priority="769" operator="equal">
      <formula>"Muy Baja"</formula>
    </cfRule>
  </conditionalFormatting>
  <conditionalFormatting sqref="Y62">
    <cfRule type="cellIs" dxfId="3330" priority="770" operator="equal">
      <formula>"Catastrófico"</formula>
    </cfRule>
  </conditionalFormatting>
  <conditionalFormatting sqref="Y62">
    <cfRule type="cellIs" dxfId="3329" priority="771" operator="equal">
      <formula>"Mayor"</formula>
    </cfRule>
  </conditionalFormatting>
  <conditionalFormatting sqref="Y62">
    <cfRule type="cellIs" dxfId="3328" priority="772" operator="equal">
      <formula>"Moderado"</formula>
    </cfRule>
  </conditionalFormatting>
  <conditionalFormatting sqref="Y62">
    <cfRule type="cellIs" dxfId="3327" priority="773" operator="equal">
      <formula>"Menor"</formula>
    </cfRule>
  </conditionalFormatting>
  <conditionalFormatting sqref="Y62">
    <cfRule type="cellIs" dxfId="3326" priority="774" operator="equal">
      <formula>"Leve"</formula>
    </cfRule>
  </conditionalFormatting>
  <conditionalFormatting sqref="AA62">
    <cfRule type="cellIs" dxfId="3325" priority="775" operator="equal">
      <formula>"Extremo"</formula>
    </cfRule>
  </conditionalFormatting>
  <conditionalFormatting sqref="AA62">
    <cfRule type="cellIs" dxfId="3324" priority="776" operator="equal">
      <formula>"Alto"</formula>
    </cfRule>
  </conditionalFormatting>
  <conditionalFormatting sqref="AA62">
    <cfRule type="cellIs" dxfId="3323" priority="777" operator="equal">
      <formula>"Moderado"</formula>
    </cfRule>
  </conditionalFormatting>
  <conditionalFormatting sqref="AA62">
    <cfRule type="cellIs" dxfId="3322" priority="778" operator="equal">
      <formula>"Bajo"</formula>
    </cfRule>
  </conditionalFormatting>
  <conditionalFormatting sqref="W63">
    <cfRule type="cellIs" dxfId="3321" priority="779" operator="equal">
      <formula>"Muy Alta"</formula>
    </cfRule>
  </conditionalFormatting>
  <conditionalFormatting sqref="W63">
    <cfRule type="cellIs" dxfId="3320" priority="780" operator="equal">
      <formula>"Alta"</formula>
    </cfRule>
  </conditionalFormatting>
  <conditionalFormatting sqref="W63">
    <cfRule type="cellIs" dxfId="3319" priority="781" operator="equal">
      <formula>"Media"</formula>
    </cfRule>
  </conditionalFormatting>
  <conditionalFormatting sqref="W63">
    <cfRule type="cellIs" dxfId="3318" priority="782" operator="equal">
      <formula>"Baja"</formula>
    </cfRule>
  </conditionalFormatting>
  <conditionalFormatting sqref="W63">
    <cfRule type="cellIs" dxfId="3317" priority="783" operator="equal">
      <formula>"Muy Baja"</formula>
    </cfRule>
  </conditionalFormatting>
  <conditionalFormatting sqref="Y63">
    <cfRule type="cellIs" dxfId="3316" priority="784" operator="equal">
      <formula>"Catastrófico"</formula>
    </cfRule>
  </conditionalFormatting>
  <conditionalFormatting sqref="Y63">
    <cfRule type="cellIs" dxfId="3315" priority="785" operator="equal">
      <formula>"Mayor"</formula>
    </cfRule>
  </conditionalFormatting>
  <conditionalFormatting sqref="Y63">
    <cfRule type="cellIs" dxfId="3314" priority="786" operator="equal">
      <formula>"Moderado"</formula>
    </cfRule>
  </conditionalFormatting>
  <conditionalFormatting sqref="Y63">
    <cfRule type="cellIs" dxfId="3313" priority="787" operator="equal">
      <formula>"Menor"</formula>
    </cfRule>
  </conditionalFormatting>
  <conditionalFormatting sqref="Y63">
    <cfRule type="cellIs" dxfId="3312" priority="788" operator="equal">
      <formula>"Leve"</formula>
    </cfRule>
  </conditionalFormatting>
  <conditionalFormatting sqref="AA63">
    <cfRule type="cellIs" dxfId="3311" priority="789" operator="equal">
      <formula>"Extremo"</formula>
    </cfRule>
  </conditionalFormatting>
  <conditionalFormatting sqref="AA63">
    <cfRule type="cellIs" dxfId="3310" priority="790" operator="equal">
      <formula>"Alto"</formula>
    </cfRule>
  </conditionalFormatting>
  <conditionalFormatting sqref="AA63">
    <cfRule type="cellIs" dxfId="3309" priority="791" operator="equal">
      <formula>"Moderado"</formula>
    </cfRule>
  </conditionalFormatting>
  <conditionalFormatting sqref="AA63">
    <cfRule type="cellIs" dxfId="3308" priority="792" operator="equal">
      <formula>"Bajo"</formula>
    </cfRule>
  </conditionalFormatting>
  <conditionalFormatting sqref="W64:W67">
    <cfRule type="cellIs" dxfId="3307" priority="793" operator="equal">
      <formula>"Muy Alta"</formula>
    </cfRule>
  </conditionalFormatting>
  <conditionalFormatting sqref="W64:W67">
    <cfRule type="cellIs" dxfId="3306" priority="794" operator="equal">
      <formula>"Alta"</formula>
    </cfRule>
  </conditionalFormatting>
  <conditionalFormatting sqref="W64:W67">
    <cfRule type="cellIs" dxfId="3305" priority="795" operator="equal">
      <formula>"Media"</formula>
    </cfRule>
  </conditionalFormatting>
  <conditionalFormatting sqref="W64:W67">
    <cfRule type="cellIs" dxfId="3304" priority="796" operator="equal">
      <formula>"Baja"</formula>
    </cfRule>
  </conditionalFormatting>
  <conditionalFormatting sqref="W64:W67">
    <cfRule type="cellIs" dxfId="3303" priority="797" operator="equal">
      <formula>"Muy Baja"</formula>
    </cfRule>
  </conditionalFormatting>
  <conditionalFormatting sqref="Y64:Y67">
    <cfRule type="cellIs" dxfId="3302" priority="798" operator="equal">
      <formula>"Catastrófico"</formula>
    </cfRule>
  </conditionalFormatting>
  <conditionalFormatting sqref="Y64:Y67">
    <cfRule type="cellIs" dxfId="3301" priority="799" operator="equal">
      <formula>"Mayor"</formula>
    </cfRule>
  </conditionalFormatting>
  <conditionalFormatting sqref="Y64:Y67">
    <cfRule type="cellIs" dxfId="3300" priority="800" operator="equal">
      <formula>"Moderado"</formula>
    </cfRule>
  </conditionalFormatting>
  <conditionalFormatting sqref="Y64:Y67">
    <cfRule type="cellIs" dxfId="3299" priority="801" operator="equal">
      <formula>"Menor"</formula>
    </cfRule>
  </conditionalFormatting>
  <conditionalFormatting sqref="Y64:Y67">
    <cfRule type="cellIs" dxfId="3298" priority="802" operator="equal">
      <formula>"Leve"</formula>
    </cfRule>
  </conditionalFormatting>
  <conditionalFormatting sqref="AA64:AA67">
    <cfRule type="cellIs" dxfId="3297" priority="803" operator="equal">
      <formula>"Extremo"</formula>
    </cfRule>
  </conditionalFormatting>
  <conditionalFormatting sqref="AA64:AA67">
    <cfRule type="cellIs" dxfId="3296" priority="804" operator="equal">
      <formula>"Alto"</formula>
    </cfRule>
  </conditionalFormatting>
  <conditionalFormatting sqref="AA64:AA67">
    <cfRule type="cellIs" dxfId="3295" priority="805" operator="equal">
      <formula>"Moderado"</formula>
    </cfRule>
  </conditionalFormatting>
  <conditionalFormatting sqref="AA64:AA67">
    <cfRule type="cellIs" dxfId="3294" priority="806" operator="equal">
      <formula>"Bajo"</formula>
    </cfRule>
  </conditionalFormatting>
  <conditionalFormatting sqref="W68">
    <cfRule type="cellIs" dxfId="3293" priority="807" operator="equal">
      <formula>"Muy Alta"</formula>
    </cfRule>
  </conditionalFormatting>
  <conditionalFormatting sqref="W68">
    <cfRule type="cellIs" dxfId="3292" priority="808" operator="equal">
      <formula>"Alta"</formula>
    </cfRule>
  </conditionalFormatting>
  <conditionalFormatting sqref="W68">
    <cfRule type="cellIs" dxfId="3291" priority="809" operator="equal">
      <formula>"Media"</formula>
    </cfRule>
  </conditionalFormatting>
  <conditionalFormatting sqref="W68">
    <cfRule type="cellIs" dxfId="3290" priority="810" operator="equal">
      <formula>"Baja"</formula>
    </cfRule>
  </conditionalFormatting>
  <conditionalFormatting sqref="W68">
    <cfRule type="cellIs" dxfId="3289" priority="811" operator="equal">
      <formula>"Muy Baja"</formula>
    </cfRule>
  </conditionalFormatting>
  <conditionalFormatting sqref="Y68">
    <cfRule type="cellIs" dxfId="3288" priority="812" operator="equal">
      <formula>"Catastrófico"</formula>
    </cfRule>
  </conditionalFormatting>
  <conditionalFormatting sqref="Y68">
    <cfRule type="cellIs" dxfId="3287" priority="813" operator="equal">
      <formula>"Mayor"</formula>
    </cfRule>
  </conditionalFormatting>
  <conditionalFormatting sqref="Y68">
    <cfRule type="cellIs" dxfId="3286" priority="814" operator="equal">
      <formula>"Moderado"</formula>
    </cfRule>
  </conditionalFormatting>
  <conditionalFormatting sqref="Y68">
    <cfRule type="cellIs" dxfId="3285" priority="815" operator="equal">
      <formula>"Menor"</formula>
    </cfRule>
  </conditionalFormatting>
  <conditionalFormatting sqref="Y68">
    <cfRule type="cellIs" dxfId="3284" priority="816" operator="equal">
      <formula>"Leve"</formula>
    </cfRule>
  </conditionalFormatting>
  <conditionalFormatting sqref="AA68">
    <cfRule type="cellIs" dxfId="3283" priority="817" operator="equal">
      <formula>"Extremo"</formula>
    </cfRule>
  </conditionalFormatting>
  <conditionalFormatting sqref="AA68">
    <cfRule type="cellIs" dxfId="3282" priority="818" operator="equal">
      <formula>"Alto"</formula>
    </cfRule>
  </conditionalFormatting>
  <conditionalFormatting sqref="AA68">
    <cfRule type="cellIs" dxfId="3281" priority="819" operator="equal">
      <formula>"Moderado"</formula>
    </cfRule>
  </conditionalFormatting>
  <conditionalFormatting sqref="AA68">
    <cfRule type="cellIs" dxfId="3280" priority="820" operator="equal">
      <formula>"Bajo"</formula>
    </cfRule>
  </conditionalFormatting>
  <conditionalFormatting sqref="F15">
    <cfRule type="cellIs" dxfId="3279" priority="821" operator="equal">
      <formula>"Muy Alta"</formula>
    </cfRule>
  </conditionalFormatting>
  <conditionalFormatting sqref="F15">
    <cfRule type="cellIs" dxfId="3278" priority="822" operator="equal">
      <formula>"Alta"</formula>
    </cfRule>
  </conditionalFormatting>
  <conditionalFormatting sqref="F15">
    <cfRule type="cellIs" dxfId="3277" priority="823" operator="equal">
      <formula>"Media"</formula>
    </cfRule>
  </conditionalFormatting>
  <conditionalFormatting sqref="F15">
    <cfRule type="cellIs" dxfId="3276" priority="824" operator="equal">
      <formula>"Baja"</formula>
    </cfRule>
  </conditionalFormatting>
  <conditionalFormatting sqref="F15">
    <cfRule type="cellIs" dxfId="3275" priority="825" operator="equal">
      <formula>"Muy Baja"</formula>
    </cfRule>
  </conditionalFormatting>
  <conditionalFormatting sqref="F21">
    <cfRule type="cellIs" dxfId="3274" priority="826" operator="equal">
      <formula>"Muy Alta"</formula>
    </cfRule>
  </conditionalFormatting>
  <conditionalFormatting sqref="F21">
    <cfRule type="cellIs" dxfId="3273" priority="827" operator="equal">
      <formula>"Alta"</formula>
    </cfRule>
  </conditionalFormatting>
  <conditionalFormatting sqref="F21">
    <cfRule type="cellIs" dxfId="3272" priority="828" operator="equal">
      <formula>"Media"</formula>
    </cfRule>
  </conditionalFormatting>
  <conditionalFormatting sqref="F21">
    <cfRule type="cellIs" dxfId="3271" priority="829" operator="equal">
      <formula>"Baja"</formula>
    </cfRule>
  </conditionalFormatting>
  <conditionalFormatting sqref="F21">
    <cfRule type="cellIs" dxfId="3270" priority="830" operator="equal">
      <formula>"Muy Baja"</formula>
    </cfRule>
  </conditionalFormatting>
  <conditionalFormatting sqref="F27">
    <cfRule type="cellIs" dxfId="3269" priority="831" operator="equal">
      <formula>"Muy Alta"</formula>
    </cfRule>
  </conditionalFormatting>
  <conditionalFormatting sqref="F27">
    <cfRule type="cellIs" dxfId="3268" priority="832" operator="equal">
      <formula>"Alta"</formula>
    </cfRule>
  </conditionalFormatting>
  <conditionalFormatting sqref="F27">
    <cfRule type="cellIs" dxfId="3267" priority="833" operator="equal">
      <formula>"Media"</formula>
    </cfRule>
  </conditionalFormatting>
  <conditionalFormatting sqref="F27">
    <cfRule type="cellIs" dxfId="3266" priority="834" operator="equal">
      <formula>"Baja"</formula>
    </cfRule>
  </conditionalFormatting>
  <conditionalFormatting sqref="F27">
    <cfRule type="cellIs" dxfId="3265" priority="835" operator="equal">
      <formula>"Muy Baja"</formula>
    </cfRule>
  </conditionalFormatting>
  <conditionalFormatting sqref="F33">
    <cfRule type="cellIs" dxfId="3264" priority="836" operator="equal">
      <formula>"Muy Alta"</formula>
    </cfRule>
  </conditionalFormatting>
  <conditionalFormatting sqref="F33">
    <cfRule type="cellIs" dxfId="3263" priority="837" operator="equal">
      <formula>"Alta"</formula>
    </cfRule>
  </conditionalFormatting>
  <conditionalFormatting sqref="F33">
    <cfRule type="cellIs" dxfId="3262" priority="838" operator="equal">
      <formula>"Media"</formula>
    </cfRule>
  </conditionalFormatting>
  <conditionalFormatting sqref="F33">
    <cfRule type="cellIs" dxfId="3261" priority="839" operator="equal">
      <formula>"Baja"</formula>
    </cfRule>
  </conditionalFormatting>
  <conditionalFormatting sqref="F33">
    <cfRule type="cellIs" dxfId="3260" priority="840" operator="equal">
      <formula>"Muy Baja"</formula>
    </cfRule>
  </conditionalFormatting>
  <conditionalFormatting sqref="F39">
    <cfRule type="cellIs" dxfId="3259" priority="841" operator="equal">
      <formula>"Muy Alta"</formula>
    </cfRule>
  </conditionalFormatting>
  <conditionalFormatting sqref="F39">
    <cfRule type="cellIs" dxfId="3258" priority="842" operator="equal">
      <formula>"Alta"</formula>
    </cfRule>
  </conditionalFormatting>
  <conditionalFormatting sqref="F39">
    <cfRule type="cellIs" dxfId="3257" priority="843" operator="equal">
      <formula>"Media"</formula>
    </cfRule>
  </conditionalFormatting>
  <conditionalFormatting sqref="F39">
    <cfRule type="cellIs" dxfId="3256" priority="844" operator="equal">
      <formula>"Baja"</formula>
    </cfRule>
  </conditionalFormatting>
  <conditionalFormatting sqref="F39">
    <cfRule type="cellIs" dxfId="3255" priority="845" operator="equal">
      <formula>"Muy Baja"</formula>
    </cfRule>
  </conditionalFormatting>
  <conditionalFormatting sqref="F45">
    <cfRule type="cellIs" dxfId="3254" priority="846" operator="equal">
      <formula>"Muy Alta"</formula>
    </cfRule>
  </conditionalFormatting>
  <conditionalFormatting sqref="F45">
    <cfRule type="cellIs" dxfId="3253" priority="847" operator="equal">
      <formula>"Alta"</formula>
    </cfRule>
  </conditionalFormatting>
  <conditionalFormatting sqref="F45">
    <cfRule type="cellIs" dxfId="3252" priority="848" operator="equal">
      <formula>"Media"</formula>
    </cfRule>
  </conditionalFormatting>
  <conditionalFormatting sqref="F45">
    <cfRule type="cellIs" dxfId="3251" priority="849" operator="equal">
      <formula>"Baja"</formula>
    </cfRule>
  </conditionalFormatting>
  <conditionalFormatting sqref="F45">
    <cfRule type="cellIs" dxfId="3250" priority="850" operator="equal">
      <formula>"Muy Baja"</formula>
    </cfRule>
  </conditionalFormatting>
  <conditionalFormatting sqref="F51">
    <cfRule type="cellIs" dxfId="3249" priority="851" operator="equal">
      <formula>"Muy Alta"</formula>
    </cfRule>
  </conditionalFormatting>
  <conditionalFormatting sqref="F51">
    <cfRule type="cellIs" dxfId="3248" priority="852" operator="equal">
      <formula>"Alta"</formula>
    </cfRule>
  </conditionalFormatting>
  <conditionalFormatting sqref="F51">
    <cfRule type="cellIs" dxfId="3247" priority="853" operator="equal">
      <formula>"Media"</formula>
    </cfRule>
  </conditionalFormatting>
  <conditionalFormatting sqref="F51">
    <cfRule type="cellIs" dxfId="3246" priority="854" operator="equal">
      <formula>"Baja"</formula>
    </cfRule>
  </conditionalFormatting>
  <conditionalFormatting sqref="F51">
    <cfRule type="cellIs" dxfId="3245" priority="855" operator="equal">
      <formula>"Muy Baja"</formula>
    </cfRule>
  </conditionalFormatting>
  <conditionalFormatting sqref="F57">
    <cfRule type="cellIs" dxfId="3244" priority="856" operator="equal">
      <formula>"Muy Alta"</formula>
    </cfRule>
  </conditionalFormatting>
  <conditionalFormatting sqref="F57">
    <cfRule type="cellIs" dxfId="3243" priority="857" operator="equal">
      <formula>"Alta"</formula>
    </cfRule>
  </conditionalFormatting>
  <conditionalFormatting sqref="F57">
    <cfRule type="cellIs" dxfId="3242" priority="858" operator="equal">
      <formula>"Media"</formula>
    </cfRule>
  </conditionalFormatting>
  <conditionalFormatting sqref="F57">
    <cfRule type="cellIs" dxfId="3241" priority="859" operator="equal">
      <formula>"Baja"</formula>
    </cfRule>
  </conditionalFormatting>
  <conditionalFormatting sqref="F57">
    <cfRule type="cellIs" dxfId="3240" priority="860" operator="equal">
      <formula>"Muy Baja"</formula>
    </cfRule>
  </conditionalFormatting>
  <conditionalFormatting sqref="F63">
    <cfRule type="cellIs" dxfId="3239" priority="861" operator="equal">
      <formula>"Muy Alta"</formula>
    </cfRule>
  </conditionalFormatting>
  <conditionalFormatting sqref="F63">
    <cfRule type="cellIs" dxfId="3238" priority="862" operator="equal">
      <formula>"Alta"</formula>
    </cfRule>
  </conditionalFormatting>
  <conditionalFormatting sqref="F63">
    <cfRule type="cellIs" dxfId="3237" priority="863" operator="equal">
      <formula>"Media"</formula>
    </cfRule>
  </conditionalFormatting>
  <conditionalFormatting sqref="F63">
    <cfRule type="cellIs" dxfId="3236" priority="864" operator="equal">
      <formula>"Baja"</formula>
    </cfRule>
  </conditionalFormatting>
  <conditionalFormatting sqref="F63">
    <cfRule type="cellIs" dxfId="3235" priority="865" operator="equal">
      <formula>"Muy Baja"</formula>
    </cfRule>
  </conditionalFormatting>
  <conditionalFormatting sqref="J15 J21 J27 J33 J39 J45 J51 J57 J63">
    <cfRule type="cellIs" dxfId="3234" priority="866" operator="equal">
      <formula>"Catastrófico"</formula>
    </cfRule>
  </conditionalFormatting>
  <conditionalFormatting sqref="J15 J21 J27 J33 J39 J45 J51 J57 J63">
    <cfRule type="cellIs" dxfId="3233" priority="867" operator="equal">
      <formula>"Mayor"</formula>
    </cfRule>
  </conditionalFormatting>
  <conditionalFormatting sqref="J15 J21 J27 J33 J39 J45 J51 J57 J63">
    <cfRule type="cellIs" dxfId="3232" priority="868" operator="equal">
      <formula>"Moderado"</formula>
    </cfRule>
  </conditionalFormatting>
  <conditionalFormatting sqref="J15 J21 J27 J33 J39 J45 J51 J57 J63">
    <cfRule type="cellIs" dxfId="3231" priority="869" operator="equal">
      <formula>"Menor"</formula>
    </cfRule>
  </conditionalFormatting>
  <conditionalFormatting sqref="J15 J21 J27 J33 J39 J45 J51 J57 J63">
    <cfRule type="cellIs" dxfId="3230" priority="870" operator="equal">
      <formula>"Leve"</formula>
    </cfRule>
  </conditionalFormatting>
  <conditionalFormatting sqref="W16">
    <cfRule type="cellIs" dxfId="3229" priority="871" operator="equal">
      <formula>"Muy Alta"</formula>
    </cfRule>
  </conditionalFormatting>
  <conditionalFormatting sqref="W16">
    <cfRule type="cellIs" dxfId="3228" priority="872" operator="equal">
      <formula>"Alta"</formula>
    </cfRule>
  </conditionalFormatting>
  <conditionalFormatting sqref="W16">
    <cfRule type="cellIs" dxfId="3227" priority="873" operator="equal">
      <formula>"Media"</formula>
    </cfRule>
  </conditionalFormatting>
  <conditionalFormatting sqref="W16">
    <cfRule type="cellIs" dxfId="3226" priority="874" operator="equal">
      <formula>"Baja"</formula>
    </cfRule>
  </conditionalFormatting>
  <conditionalFormatting sqref="W16">
    <cfRule type="cellIs" dxfId="3225" priority="875" operator="equal">
      <formula>"Muy Baja"</formula>
    </cfRule>
  </conditionalFormatting>
  <conditionalFormatting sqref="AA16">
    <cfRule type="cellIs" dxfId="3224" priority="876" operator="equal">
      <formula>"Extremo"</formula>
    </cfRule>
  </conditionalFormatting>
  <conditionalFormatting sqref="AA16">
    <cfRule type="cellIs" dxfId="3223" priority="877" operator="equal">
      <formula>"Alto"</formula>
    </cfRule>
  </conditionalFormatting>
  <conditionalFormatting sqref="AA16">
    <cfRule type="cellIs" dxfId="3222" priority="878" operator="equal">
      <formula>"Moderado"</formula>
    </cfRule>
  </conditionalFormatting>
  <conditionalFormatting sqref="AA16">
    <cfRule type="cellIs" dxfId="3221" priority="879" operator="equal">
      <formula>"Bajo"</formula>
    </cfRule>
  </conditionalFormatting>
  <conditionalFormatting sqref="Y16">
    <cfRule type="cellIs" dxfId="3220" priority="880" operator="equal">
      <formula>"Catastrófico"</formula>
    </cfRule>
  </conditionalFormatting>
  <conditionalFormatting sqref="Y16">
    <cfRule type="cellIs" dxfId="3219" priority="881" operator="equal">
      <formula>"Mayor"</formula>
    </cfRule>
  </conditionalFormatting>
  <conditionalFormatting sqref="Y16">
    <cfRule type="cellIs" dxfId="3218" priority="882" operator="equal">
      <formula>"Moderado"</formula>
    </cfRule>
  </conditionalFormatting>
  <conditionalFormatting sqref="Y16">
    <cfRule type="cellIs" dxfId="3217" priority="883" operator="equal">
      <formula>"Menor"</formula>
    </cfRule>
  </conditionalFormatting>
  <conditionalFormatting sqref="Y16">
    <cfRule type="cellIs" dxfId="3216" priority="884" operator="equal">
      <formula>"Leve"</formula>
    </cfRule>
  </conditionalFormatting>
  <conditionalFormatting sqref="L69">
    <cfRule type="cellIs" dxfId="3215" priority="885" operator="equal">
      <formula>"Extremo"</formula>
    </cfRule>
  </conditionalFormatting>
  <conditionalFormatting sqref="L69">
    <cfRule type="cellIs" dxfId="3214" priority="886" operator="equal">
      <formula>"Alto"</formula>
    </cfRule>
  </conditionalFormatting>
  <conditionalFormatting sqref="L69">
    <cfRule type="cellIs" dxfId="3213" priority="887" operator="equal">
      <formula>"Moderado"</formula>
    </cfRule>
  </conditionalFormatting>
  <conditionalFormatting sqref="L69">
    <cfRule type="cellIs" dxfId="3212" priority="888" operator="equal">
      <formula>"Bajo"</formula>
    </cfRule>
  </conditionalFormatting>
  <conditionalFormatting sqref="I69:I74">
    <cfRule type="containsText" dxfId="3211" priority="889" operator="containsText" text="❌">
      <formula>NOT(ISERROR(SEARCH(("❌"),(I69))))</formula>
    </cfRule>
  </conditionalFormatting>
  <conditionalFormatting sqref="W69">
    <cfRule type="cellIs" dxfId="3210" priority="890" operator="equal">
      <formula>"Muy Alta"</formula>
    </cfRule>
  </conditionalFormatting>
  <conditionalFormatting sqref="W69">
    <cfRule type="cellIs" dxfId="3209" priority="891" operator="equal">
      <formula>"Alta"</formula>
    </cfRule>
  </conditionalFormatting>
  <conditionalFormatting sqref="W69">
    <cfRule type="cellIs" dxfId="3208" priority="892" operator="equal">
      <formula>"Media"</formula>
    </cfRule>
  </conditionalFormatting>
  <conditionalFormatting sqref="W69">
    <cfRule type="cellIs" dxfId="3207" priority="893" operator="equal">
      <formula>"Baja"</formula>
    </cfRule>
  </conditionalFormatting>
  <conditionalFormatting sqref="W69">
    <cfRule type="cellIs" dxfId="3206" priority="894" operator="equal">
      <formula>"Muy Baja"</formula>
    </cfRule>
  </conditionalFormatting>
  <conditionalFormatting sqref="Y69">
    <cfRule type="cellIs" dxfId="3205" priority="895" operator="equal">
      <formula>"Catastrófico"</formula>
    </cfRule>
  </conditionalFormatting>
  <conditionalFormatting sqref="Y69">
    <cfRule type="cellIs" dxfId="3204" priority="896" operator="equal">
      <formula>"Mayor"</formula>
    </cfRule>
  </conditionalFormatting>
  <conditionalFormatting sqref="Y69">
    <cfRule type="cellIs" dxfId="3203" priority="897" operator="equal">
      <formula>"Moderado"</formula>
    </cfRule>
  </conditionalFormatting>
  <conditionalFormatting sqref="Y69">
    <cfRule type="cellIs" dxfId="3202" priority="898" operator="equal">
      <formula>"Menor"</formula>
    </cfRule>
  </conditionalFormatting>
  <conditionalFormatting sqref="Y69">
    <cfRule type="cellIs" dxfId="3201" priority="899" operator="equal">
      <formula>"Leve"</formula>
    </cfRule>
  </conditionalFormatting>
  <conditionalFormatting sqref="AA69">
    <cfRule type="cellIs" dxfId="3200" priority="900" operator="equal">
      <formula>"Extremo"</formula>
    </cfRule>
  </conditionalFormatting>
  <conditionalFormatting sqref="AA69">
    <cfRule type="cellIs" dxfId="3199" priority="901" operator="equal">
      <formula>"Alto"</formula>
    </cfRule>
  </conditionalFormatting>
  <conditionalFormatting sqref="AA69">
    <cfRule type="cellIs" dxfId="3198" priority="902" operator="equal">
      <formula>"Moderado"</formula>
    </cfRule>
  </conditionalFormatting>
  <conditionalFormatting sqref="AA69">
    <cfRule type="cellIs" dxfId="3197" priority="903" operator="equal">
      <formula>"Bajo"</formula>
    </cfRule>
  </conditionalFormatting>
  <conditionalFormatting sqref="W70:W73">
    <cfRule type="cellIs" dxfId="3196" priority="904" operator="equal">
      <formula>"Muy Alta"</formula>
    </cfRule>
  </conditionalFormatting>
  <conditionalFormatting sqref="W70:W73">
    <cfRule type="cellIs" dxfId="3195" priority="905" operator="equal">
      <formula>"Alta"</formula>
    </cfRule>
  </conditionalFormatting>
  <conditionalFormatting sqref="W70:W73">
    <cfRule type="cellIs" dxfId="3194" priority="906" operator="equal">
      <formula>"Media"</formula>
    </cfRule>
  </conditionalFormatting>
  <conditionalFormatting sqref="W70:W73">
    <cfRule type="cellIs" dxfId="3193" priority="907" operator="equal">
      <formula>"Baja"</formula>
    </cfRule>
  </conditionalFormatting>
  <conditionalFormatting sqref="W70:W73">
    <cfRule type="cellIs" dxfId="3192" priority="908" operator="equal">
      <formula>"Muy Baja"</formula>
    </cfRule>
  </conditionalFormatting>
  <conditionalFormatting sqref="Y70:Y73">
    <cfRule type="cellIs" dxfId="3191" priority="909" operator="equal">
      <formula>"Catastrófico"</formula>
    </cfRule>
  </conditionalFormatting>
  <conditionalFormatting sqref="Y70:Y73">
    <cfRule type="cellIs" dxfId="3190" priority="910" operator="equal">
      <formula>"Mayor"</formula>
    </cfRule>
  </conditionalFormatting>
  <conditionalFormatting sqref="Y70:Y73">
    <cfRule type="cellIs" dxfId="3189" priority="911" operator="equal">
      <formula>"Moderado"</formula>
    </cfRule>
  </conditionalFormatting>
  <conditionalFormatting sqref="Y70:Y73">
    <cfRule type="cellIs" dxfId="3188" priority="912" operator="equal">
      <formula>"Menor"</formula>
    </cfRule>
  </conditionalFormatting>
  <conditionalFormatting sqref="Y70:Y73">
    <cfRule type="cellIs" dxfId="3187" priority="913" operator="equal">
      <formula>"Leve"</formula>
    </cfRule>
  </conditionalFormatting>
  <conditionalFormatting sqref="AA70:AA73">
    <cfRule type="cellIs" dxfId="3186" priority="914" operator="equal">
      <formula>"Extremo"</formula>
    </cfRule>
  </conditionalFormatting>
  <conditionalFormatting sqref="AA70:AA73">
    <cfRule type="cellIs" dxfId="3185" priority="915" operator="equal">
      <formula>"Alto"</formula>
    </cfRule>
  </conditionalFormatting>
  <conditionalFormatting sqref="AA70:AA73">
    <cfRule type="cellIs" dxfId="3184" priority="916" operator="equal">
      <formula>"Moderado"</formula>
    </cfRule>
  </conditionalFormatting>
  <conditionalFormatting sqref="AA70:AA73">
    <cfRule type="cellIs" dxfId="3183" priority="917" operator="equal">
      <formula>"Bajo"</formula>
    </cfRule>
  </conditionalFormatting>
  <conditionalFormatting sqref="W74">
    <cfRule type="cellIs" dxfId="3182" priority="918" operator="equal">
      <formula>"Muy Alta"</formula>
    </cfRule>
  </conditionalFormatting>
  <conditionalFormatting sqref="W74">
    <cfRule type="cellIs" dxfId="3181" priority="919" operator="equal">
      <formula>"Alta"</formula>
    </cfRule>
  </conditionalFormatting>
  <conditionalFormatting sqref="W74">
    <cfRule type="cellIs" dxfId="3180" priority="920" operator="equal">
      <formula>"Media"</formula>
    </cfRule>
  </conditionalFormatting>
  <conditionalFormatting sqref="W74">
    <cfRule type="cellIs" dxfId="3179" priority="921" operator="equal">
      <formula>"Baja"</formula>
    </cfRule>
  </conditionalFormatting>
  <conditionalFormatting sqref="W74">
    <cfRule type="cellIs" dxfId="3178" priority="922" operator="equal">
      <formula>"Muy Baja"</formula>
    </cfRule>
  </conditionalFormatting>
  <conditionalFormatting sqref="Y74">
    <cfRule type="cellIs" dxfId="3177" priority="923" operator="equal">
      <formula>"Catastrófico"</formula>
    </cfRule>
  </conditionalFormatting>
  <conditionalFormatting sqref="Y74">
    <cfRule type="cellIs" dxfId="3176" priority="924" operator="equal">
      <formula>"Mayor"</formula>
    </cfRule>
  </conditionalFormatting>
  <conditionalFormatting sqref="Y74">
    <cfRule type="cellIs" dxfId="3175" priority="925" operator="equal">
      <formula>"Moderado"</formula>
    </cfRule>
  </conditionalFormatting>
  <conditionalFormatting sqref="Y74">
    <cfRule type="cellIs" dxfId="3174" priority="926" operator="equal">
      <formula>"Menor"</formula>
    </cfRule>
  </conditionalFormatting>
  <conditionalFormatting sqref="Y74">
    <cfRule type="cellIs" dxfId="3173" priority="927" operator="equal">
      <formula>"Leve"</formula>
    </cfRule>
  </conditionalFormatting>
  <conditionalFormatting sqref="AA74">
    <cfRule type="cellIs" dxfId="3172" priority="928" operator="equal">
      <formula>"Extremo"</formula>
    </cfRule>
  </conditionalFormatting>
  <conditionalFormatting sqref="AA74">
    <cfRule type="cellIs" dxfId="3171" priority="929" operator="equal">
      <formula>"Alto"</formula>
    </cfRule>
  </conditionalFormatting>
  <conditionalFormatting sqref="AA74">
    <cfRule type="cellIs" dxfId="3170" priority="930" operator="equal">
      <formula>"Moderado"</formula>
    </cfRule>
  </conditionalFormatting>
  <conditionalFormatting sqref="AA74">
    <cfRule type="cellIs" dxfId="3169" priority="931" operator="equal">
      <formula>"Bajo"</formula>
    </cfRule>
  </conditionalFormatting>
  <conditionalFormatting sqref="F69">
    <cfRule type="cellIs" dxfId="3168" priority="932" operator="equal">
      <formula>"Muy Alta"</formula>
    </cfRule>
  </conditionalFormatting>
  <conditionalFormatting sqref="F69">
    <cfRule type="cellIs" dxfId="3167" priority="933" operator="equal">
      <formula>"Alta"</formula>
    </cfRule>
  </conditionalFormatting>
  <conditionalFormatting sqref="F69">
    <cfRule type="cellIs" dxfId="3166" priority="934" operator="equal">
      <formula>"Media"</formula>
    </cfRule>
  </conditionalFormatting>
  <conditionalFormatting sqref="F69">
    <cfRule type="cellIs" dxfId="3165" priority="935" operator="equal">
      <formula>"Baja"</formula>
    </cfRule>
  </conditionalFormatting>
  <conditionalFormatting sqref="F69">
    <cfRule type="cellIs" dxfId="3164" priority="936" operator="equal">
      <formula>"Muy Baja"</formula>
    </cfRule>
  </conditionalFormatting>
  <conditionalFormatting sqref="J69">
    <cfRule type="cellIs" dxfId="3163" priority="937" operator="equal">
      <formula>"Catastrófico"</formula>
    </cfRule>
  </conditionalFormatting>
  <conditionalFormatting sqref="J69">
    <cfRule type="cellIs" dxfId="3162" priority="938" operator="equal">
      <formula>"Mayor"</formula>
    </cfRule>
  </conditionalFormatting>
  <conditionalFormatting sqref="J69">
    <cfRule type="cellIs" dxfId="3161" priority="939" operator="equal">
      <formula>"Moderado"</formula>
    </cfRule>
  </conditionalFormatting>
  <conditionalFormatting sqref="J69">
    <cfRule type="cellIs" dxfId="3160" priority="940" operator="equal">
      <formula>"Menor"</formula>
    </cfRule>
  </conditionalFormatting>
  <conditionalFormatting sqref="J69">
    <cfRule type="cellIs" dxfId="3159" priority="941" operator="equal">
      <formula>"Leve"</formula>
    </cfRule>
  </conditionalFormatting>
  <conditionalFormatting sqref="W86">
    <cfRule type="cellIs" dxfId="3158" priority="1032" operator="equal">
      <formula>"Muy Alta"</formula>
    </cfRule>
  </conditionalFormatting>
  <conditionalFormatting sqref="W86">
    <cfRule type="cellIs" dxfId="3157" priority="1033" operator="equal">
      <formula>"Alta"</formula>
    </cfRule>
  </conditionalFormatting>
  <conditionalFormatting sqref="W86">
    <cfRule type="cellIs" dxfId="3156" priority="1034" operator="equal">
      <formula>"Media"</formula>
    </cfRule>
  </conditionalFormatting>
  <conditionalFormatting sqref="W86">
    <cfRule type="cellIs" dxfId="3155" priority="1035" operator="equal">
      <formula>"Baja"</formula>
    </cfRule>
  </conditionalFormatting>
  <conditionalFormatting sqref="W86">
    <cfRule type="cellIs" dxfId="3154" priority="1036" operator="equal">
      <formula>"Muy Baja"</formula>
    </cfRule>
  </conditionalFormatting>
  <conditionalFormatting sqref="Y86">
    <cfRule type="cellIs" dxfId="3153" priority="1037" operator="equal">
      <formula>"Catastrófico"</formula>
    </cfRule>
  </conditionalFormatting>
  <conditionalFormatting sqref="Y86">
    <cfRule type="cellIs" dxfId="3152" priority="1038" operator="equal">
      <formula>"Mayor"</formula>
    </cfRule>
  </conditionalFormatting>
  <conditionalFormatting sqref="Y86">
    <cfRule type="cellIs" dxfId="3151" priority="1039" operator="equal">
      <formula>"Moderado"</formula>
    </cfRule>
  </conditionalFormatting>
  <conditionalFormatting sqref="Y86">
    <cfRule type="cellIs" dxfId="3150" priority="1040" operator="equal">
      <formula>"Menor"</formula>
    </cfRule>
  </conditionalFormatting>
  <conditionalFormatting sqref="Y86">
    <cfRule type="cellIs" dxfId="3149" priority="1041" operator="equal">
      <formula>"Leve"</formula>
    </cfRule>
  </conditionalFormatting>
  <conditionalFormatting sqref="AA86">
    <cfRule type="cellIs" dxfId="3148" priority="1042" operator="equal">
      <formula>"Extremo"</formula>
    </cfRule>
  </conditionalFormatting>
  <conditionalFormatting sqref="AA86">
    <cfRule type="cellIs" dxfId="3147" priority="1043" operator="equal">
      <formula>"Alto"</formula>
    </cfRule>
  </conditionalFormatting>
  <conditionalFormatting sqref="AA86">
    <cfRule type="cellIs" dxfId="3146" priority="1044" operator="equal">
      <formula>"Moderado"</formula>
    </cfRule>
  </conditionalFormatting>
  <conditionalFormatting sqref="AA86">
    <cfRule type="cellIs" dxfId="3145" priority="1045" operator="equal">
      <formula>"Bajo"</formula>
    </cfRule>
  </conditionalFormatting>
  <conditionalFormatting sqref="L87">
    <cfRule type="cellIs" dxfId="3144" priority="1056" operator="equal">
      <formula>"Extremo"</formula>
    </cfRule>
  </conditionalFormatting>
  <conditionalFormatting sqref="L87">
    <cfRule type="cellIs" dxfId="3143" priority="1057" operator="equal">
      <formula>"Alto"</formula>
    </cfRule>
  </conditionalFormatting>
  <conditionalFormatting sqref="L87">
    <cfRule type="cellIs" dxfId="3142" priority="1058" operator="equal">
      <formula>"Moderado"</formula>
    </cfRule>
  </conditionalFormatting>
  <conditionalFormatting sqref="L87">
    <cfRule type="cellIs" dxfId="3141" priority="1059" operator="equal">
      <formula>"Bajo"</formula>
    </cfRule>
  </conditionalFormatting>
  <conditionalFormatting sqref="I87:I92">
    <cfRule type="containsText" dxfId="3140" priority="1060" operator="containsText" text="❌">
      <formula>NOT(ISERROR(SEARCH(("❌"),(I87))))</formula>
    </cfRule>
  </conditionalFormatting>
  <conditionalFormatting sqref="W87">
    <cfRule type="cellIs" dxfId="3139" priority="1061" operator="equal">
      <formula>"Muy Alta"</formula>
    </cfRule>
  </conditionalFormatting>
  <conditionalFormatting sqref="W87">
    <cfRule type="cellIs" dxfId="3138" priority="1062" operator="equal">
      <formula>"Alta"</formula>
    </cfRule>
  </conditionalFormatting>
  <conditionalFormatting sqref="W87">
    <cfRule type="cellIs" dxfId="3137" priority="1063" operator="equal">
      <formula>"Media"</formula>
    </cfRule>
  </conditionalFormatting>
  <conditionalFormatting sqref="W87">
    <cfRule type="cellIs" dxfId="3136" priority="1064" operator="equal">
      <formula>"Baja"</formula>
    </cfRule>
  </conditionalFormatting>
  <conditionalFormatting sqref="W87">
    <cfRule type="cellIs" dxfId="3135" priority="1065" operator="equal">
      <formula>"Muy Baja"</formula>
    </cfRule>
  </conditionalFormatting>
  <conditionalFormatting sqref="Y87">
    <cfRule type="cellIs" dxfId="3134" priority="1066" operator="equal">
      <formula>"Catastrófico"</formula>
    </cfRule>
  </conditionalFormatting>
  <conditionalFormatting sqref="Y87">
    <cfRule type="cellIs" dxfId="3133" priority="1067" operator="equal">
      <formula>"Mayor"</formula>
    </cfRule>
  </conditionalFormatting>
  <conditionalFormatting sqref="Y87">
    <cfRule type="cellIs" dxfId="3132" priority="1068" operator="equal">
      <formula>"Moderado"</formula>
    </cfRule>
  </conditionalFormatting>
  <conditionalFormatting sqref="Y87">
    <cfRule type="cellIs" dxfId="3131" priority="1069" operator="equal">
      <formula>"Menor"</formula>
    </cfRule>
  </conditionalFormatting>
  <conditionalFormatting sqref="Y87">
    <cfRule type="cellIs" dxfId="3130" priority="1070" operator="equal">
      <formula>"Leve"</formula>
    </cfRule>
  </conditionalFormatting>
  <conditionalFormatting sqref="AA87">
    <cfRule type="cellIs" dxfId="3129" priority="1071" operator="equal">
      <formula>"Extremo"</formula>
    </cfRule>
  </conditionalFormatting>
  <conditionalFormatting sqref="AA87">
    <cfRule type="cellIs" dxfId="3128" priority="1072" operator="equal">
      <formula>"Alto"</formula>
    </cfRule>
  </conditionalFormatting>
  <conditionalFormatting sqref="AA87">
    <cfRule type="cellIs" dxfId="3127" priority="1073" operator="equal">
      <formula>"Moderado"</formula>
    </cfRule>
  </conditionalFormatting>
  <conditionalFormatting sqref="AA87">
    <cfRule type="cellIs" dxfId="3126" priority="1074" operator="equal">
      <formula>"Bajo"</formula>
    </cfRule>
  </conditionalFormatting>
  <conditionalFormatting sqref="W88:W91">
    <cfRule type="cellIs" dxfId="3125" priority="1075" operator="equal">
      <formula>"Muy Alta"</formula>
    </cfRule>
  </conditionalFormatting>
  <conditionalFormatting sqref="W88:W91">
    <cfRule type="cellIs" dxfId="3124" priority="1076" operator="equal">
      <formula>"Alta"</formula>
    </cfRule>
  </conditionalFormatting>
  <conditionalFormatting sqref="W88:W91">
    <cfRule type="cellIs" dxfId="3123" priority="1077" operator="equal">
      <formula>"Media"</formula>
    </cfRule>
  </conditionalFormatting>
  <conditionalFormatting sqref="W88:W91">
    <cfRule type="cellIs" dxfId="3122" priority="1078" operator="equal">
      <formula>"Baja"</formula>
    </cfRule>
  </conditionalFormatting>
  <conditionalFormatting sqref="W88:W91">
    <cfRule type="cellIs" dxfId="3121" priority="1079" operator="equal">
      <formula>"Muy Baja"</formula>
    </cfRule>
  </conditionalFormatting>
  <conditionalFormatting sqref="Y88:Y91">
    <cfRule type="cellIs" dxfId="3120" priority="1080" operator="equal">
      <formula>"Catastrófico"</formula>
    </cfRule>
  </conditionalFormatting>
  <conditionalFormatting sqref="Y88:Y91">
    <cfRule type="cellIs" dxfId="3119" priority="1081" operator="equal">
      <formula>"Mayor"</formula>
    </cfRule>
  </conditionalFormatting>
  <conditionalFormatting sqref="Y88:Y91">
    <cfRule type="cellIs" dxfId="3118" priority="1082" operator="equal">
      <formula>"Moderado"</formula>
    </cfRule>
  </conditionalFormatting>
  <conditionalFormatting sqref="Y88:Y91">
    <cfRule type="cellIs" dxfId="3117" priority="1083" operator="equal">
      <formula>"Menor"</formula>
    </cfRule>
  </conditionalFormatting>
  <conditionalFormatting sqref="Y88:Y91">
    <cfRule type="cellIs" dxfId="3116" priority="1084" operator="equal">
      <formula>"Leve"</formula>
    </cfRule>
  </conditionalFormatting>
  <conditionalFormatting sqref="AA88:AA91">
    <cfRule type="cellIs" dxfId="3115" priority="1085" operator="equal">
      <formula>"Extremo"</formula>
    </cfRule>
  </conditionalFormatting>
  <conditionalFormatting sqref="AA88:AA91">
    <cfRule type="cellIs" dxfId="3114" priority="1086" operator="equal">
      <formula>"Alto"</formula>
    </cfRule>
  </conditionalFormatting>
  <conditionalFormatting sqref="AA88:AA91">
    <cfRule type="cellIs" dxfId="3113" priority="1087" operator="equal">
      <formula>"Moderado"</formula>
    </cfRule>
  </conditionalFormatting>
  <conditionalFormatting sqref="AA88:AA91">
    <cfRule type="cellIs" dxfId="3112" priority="1088" operator="equal">
      <formula>"Bajo"</formula>
    </cfRule>
  </conditionalFormatting>
  <conditionalFormatting sqref="W92">
    <cfRule type="cellIs" dxfId="3111" priority="1089" operator="equal">
      <formula>"Muy Alta"</formula>
    </cfRule>
  </conditionalFormatting>
  <conditionalFormatting sqref="W92">
    <cfRule type="cellIs" dxfId="3110" priority="1090" operator="equal">
      <formula>"Alta"</formula>
    </cfRule>
  </conditionalFormatting>
  <conditionalFormatting sqref="W92">
    <cfRule type="cellIs" dxfId="3109" priority="1091" operator="equal">
      <formula>"Media"</formula>
    </cfRule>
  </conditionalFormatting>
  <conditionalFormatting sqref="W92">
    <cfRule type="cellIs" dxfId="3108" priority="1092" operator="equal">
      <formula>"Baja"</formula>
    </cfRule>
  </conditionalFormatting>
  <conditionalFormatting sqref="W92">
    <cfRule type="cellIs" dxfId="3107" priority="1093" operator="equal">
      <formula>"Muy Baja"</formula>
    </cfRule>
  </conditionalFormatting>
  <conditionalFormatting sqref="Y92">
    <cfRule type="cellIs" dxfId="3106" priority="1094" operator="equal">
      <formula>"Catastrófico"</formula>
    </cfRule>
  </conditionalFormatting>
  <conditionalFormatting sqref="Y92">
    <cfRule type="cellIs" dxfId="3105" priority="1095" operator="equal">
      <formula>"Mayor"</formula>
    </cfRule>
  </conditionalFormatting>
  <conditionalFormatting sqref="Y92">
    <cfRule type="cellIs" dxfId="3104" priority="1096" operator="equal">
      <formula>"Moderado"</formula>
    </cfRule>
  </conditionalFormatting>
  <conditionalFormatting sqref="Y92">
    <cfRule type="cellIs" dxfId="3103" priority="1097" operator="equal">
      <formula>"Menor"</formula>
    </cfRule>
  </conditionalFormatting>
  <conditionalFormatting sqref="Y92">
    <cfRule type="cellIs" dxfId="3102" priority="1098" operator="equal">
      <formula>"Leve"</formula>
    </cfRule>
  </conditionalFormatting>
  <conditionalFormatting sqref="AA92">
    <cfRule type="cellIs" dxfId="3101" priority="1099" operator="equal">
      <formula>"Extremo"</formula>
    </cfRule>
  </conditionalFormatting>
  <conditionalFormatting sqref="AA92">
    <cfRule type="cellIs" dxfId="3100" priority="1100" operator="equal">
      <formula>"Alto"</formula>
    </cfRule>
  </conditionalFormatting>
  <conditionalFormatting sqref="AA92">
    <cfRule type="cellIs" dxfId="3099" priority="1101" operator="equal">
      <formula>"Moderado"</formula>
    </cfRule>
  </conditionalFormatting>
  <conditionalFormatting sqref="AA92">
    <cfRule type="cellIs" dxfId="3098" priority="1102" operator="equal">
      <formula>"Bajo"</formula>
    </cfRule>
  </conditionalFormatting>
  <conditionalFormatting sqref="F87">
    <cfRule type="cellIs" dxfId="3097" priority="1103" operator="equal">
      <formula>"Muy Alta"</formula>
    </cfRule>
  </conditionalFormatting>
  <conditionalFormatting sqref="F87">
    <cfRule type="cellIs" dxfId="3096" priority="1104" operator="equal">
      <formula>"Alta"</formula>
    </cfRule>
  </conditionalFormatting>
  <conditionalFormatting sqref="F87">
    <cfRule type="cellIs" dxfId="3095" priority="1105" operator="equal">
      <formula>"Media"</formula>
    </cfRule>
  </conditionalFormatting>
  <conditionalFormatting sqref="F87">
    <cfRule type="cellIs" dxfId="3094" priority="1106" operator="equal">
      <formula>"Baja"</formula>
    </cfRule>
  </conditionalFormatting>
  <conditionalFormatting sqref="F87">
    <cfRule type="cellIs" dxfId="3093" priority="1107" operator="equal">
      <formula>"Muy Baja"</formula>
    </cfRule>
  </conditionalFormatting>
  <conditionalFormatting sqref="J87">
    <cfRule type="cellIs" dxfId="3092" priority="1108" operator="equal">
      <formula>"Catastrófico"</formula>
    </cfRule>
  </conditionalFormatting>
  <conditionalFormatting sqref="J87">
    <cfRule type="cellIs" dxfId="3091" priority="1109" operator="equal">
      <formula>"Mayor"</formula>
    </cfRule>
  </conditionalFormatting>
  <conditionalFormatting sqref="J87">
    <cfRule type="cellIs" dxfId="3090" priority="1110" operator="equal">
      <formula>"Moderado"</formula>
    </cfRule>
  </conditionalFormatting>
  <conditionalFormatting sqref="J87">
    <cfRule type="cellIs" dxfId="3089" priority="1111" operator="equal">
      <formula>"Menor"</formula>
    </cfRule>
  </conditionalFormatting>
  <conditionalFormatting sqref="J87">
    <cfRule type="cellIs" dxfId="3088" priority="1112" operator="equal">
      <formula>"Leve"</formula>
    </cfRule>
  </conditionalFormatting>
  <conditionalFormatting sqref="L93">
    <cfRule type="cellIs" dxfId="3087" priority="1113" operator="equal">
      <formula>"Extremo"</formula>
    </cfRule>
  </conditionalFormatting>
  <conditionalFormatting sqref="L93">
    <cfRule type="cellIs" dxfId="3086" priority="1114" operator="equal">
      <formula>"Alto"</formula>
    </cfRule>
  </conditionalFormatting>
  <conditionalFormatting sqref="L93">
    <cfRule type="cellIs" dxfId="3085" priority="1115" operator="equal">
      <formula>"Moderado"</formula>
    </cfRule>
  </conditionalFormatting>
  <conditionalFormatting sqref="L93">
    <cfRule type="cellIs" dxfId="3084" priority="1116" operator="equal">
      <formula>"Bajo"</formula>
    </cfRule>
  </conditionalFormatting>
  <conditionalFormatting sqref="I93:I98">
    <cfRule type="containsText" dxfId="3083" priority="1117" operator="containsText" text="❌">
      <formula>NOT(ISERROR(SEARCH(("❌"),(I93))))</formula>
    </cfRule>
  </conditionalFormatting>
  <conditionalFormatting sqref="W93">
    <cfRule type="cellIs" dxfId="3082" priority="1118" operator="equal">
      <formula>"Muy Alta"</formula>
    </cfRule>
  </conditionalFormatting>
  <conditionalFormatting sqref="W93">
    <cfRule type="cellIs" dxfId="3081" priority="1119" operator="equal">
      <formula>"Alta"</formula>
    </cfRule>
  </conditionalFormatting>
  <conditionalFormatting sqref="W93">
    <cfRule type="cellIs" dxfId="3080" priority="1120" operator="equal">
      <formula>"Media"</formula>
    </cfRule>
  </conditionalFormatting>
  <conditionalFormatting sqref="W93">
    <cfRule type="cellIs" dxfId="3079" priority="1121" operator="equal">
      <formula>"Baja"</formula>
    </cfRule>
  </conditionalFormatting>
  <conditionalFormatting sqref="W93">
    <cfRule type="cellIs" dxfId="3078" priority="1122" operator="equal">
      <formula>"Muy Baja"</formula>
    </cfRule>
  </conditionalFormatting>
  <conditionalFormatting sqref="Y93">
    <cfRule type="cellIs" dxfId="3077" priority="1123" operator="equal">
      <formula>"Catastrófico"</formula>
    </cfRule>
  </conditionalFormatting>
  <conditionalFormatting sqref="Y93">
    <cfRule type="cellIs" dxfId="3076" priority="1124" operator="equal">
      <formula>"Mayor"</formula>
    </cfRule>
  </conditionalFormatting>
  <conditionalFormatting sqref="Y93">
    <cfRule type="cellIs" dxfId="3075" priority="1125" operator="equal">
      <formula>"Moderado"</formula>
    </cfRule>
  </conditionalFormatting>
  <conditionalFormatting sqref="Y93">
    <cfRule type="cellIs" dxfId="3074" priority="1126" operator="equal">
      <formula>"Menor"</formula>
    </cfRule>
  </conditionalFormatting>
  <conditionalFormatting sqref="Y93">
    <cfRule type="cellIs" dxfId="3073" priority="1127" operator="equal">
      <formula>"Leve"</formula>
    </cfRule>
  </conditionalFormatting>
  <conditionalFormatting sqref="AA93">
    <cfRule type="cellIs" dxfId="3072" priority="1128" operator="equal">
      <formula>"Extremo"</formula>
    </cfRule>
  </conditionalFormatting>
  <conditionalFormatting sqref="AA93">
    <cfRule type="cellIs" dxfId="3071" priority="1129" operator="equal">
      <formula>"Alto"</formula>
    </cfRule>
  </conditionalFormatting>
  <conditionalFormatting sqref="AA93">
    <cfRule type="cellIs" dxfId="3070" priority="1130" operator="equal">
      <formula>"Moderado"</formula>
    </cfRule>
  </conditionalFormatting>
  <conditionalFormatting sqref="AA93">
    <cfRule type="cellIs" dxfId="3069" priority="1131" operator="equal">
      <formula>"Bajo"</formula>
    </cfRule>
  </conditionalFormatting>
  <conditionalFormatting sqref="W94:W97">
    <cfRule type="cellIs" dxfId="3068" priority="1132" operator="equal">
      <formula>"Muy Alta"</formula>
    </cfRule>
  </conditionalFormatting>
  <conditionalFormatting sqref="W94:W97">
    <cfRule type="cellIs" dxfId="3067" priority="1133" operator="equal">
      <formula>"Alta"</formula>
    </cfRule>
  </conditionalFormatting>
  <conditionalFormatting sqref="W94:W97">
    <cfRule type="cellIs" dxfId="3066" priority="1134" operator="equal">
      <formula>"Media"</formula>
    </cfRule>
  </conditionalFormatting>
  <conditionalFormatting sqref="W94:W97">
    <cfRule type="cellIs" dxfId="3065" priority="1135" operator="equal">
      <formula>"Baja"</formula>
    </cfRule>
  </conditionalFormatting>
  <conditionalFormatting sqref="W94:W97">
    <cfRule type="cellIs" dxfId="3064" priority="1136" operator="equal">
      <formula>"Muy Baja"</formula>
    </cfRule>
  </conditionalFormatting>
  <conditionalFormatting sqref="Y94:Y97">
    <cfRule type="cellIs" dxfId="3063" priority="1137" operator="equal">
      <formula>"Catastrófico"</formula>
    </cfRule>
  </conditionalFormatting>
  <conditionalFormatting sqref="Y94:Y97">
    <cfRule type="cellIs" dxfId="3062" priority="1138" operator="equal">
      <formula>"Mayor"</formula>
    </cfRule>
  </conditionalFormatting>
  <conditionalFormatting sqref="Y94:Y97">
    <cfRule type="cellIs" dxfId="3061" priority="1139" operator="equal">
      <formula>"Moderado"</formula>
    </cfRule>
  </conditionalFormatting>
  <conditionalFormatting sqref="Y94:Y97">
    <cfRule type="cellIs" dxfId="3060" priority="1140" operator="equal">
      <formula>"Menor"</formula>
    </cfRule>
  </conditionalFormatting>
  <conditionalFormatting sqref="Y94:Y97">
    <cfRule type="cellIs" dxfId="3059" priority="1141" operator="equal">
      <formula>"Leve"</formula>
    </cfRule>
  </conditionalFormatting>
  <conditionalFormatting sqref="AA94:AA97">
    <cfRule type="cellIs" dxfId="3058" priority="1142" operator="equal">
      <formula>"Extremo"</formula>
    </cfRule>
  </conditionalFormatting>
  <conditionalFormatting sqref="AA94:AA97">
    <cfRule type="cellIs" dxfId="3057" priority="1143" operator="equal">
      <formula>"Alto"</formula>
    </cfRule>
  </conditionalFormatting>
  <conditionalFormatting sqref="AA94:AA97">
    <cfRule type="cellIs" dxfId="3056" priority="1144" operator="equal">
      <formula>"Moderado"</formula>
    </cfRule>
  </conditionalFormatting>
  <conditionalFormatting sqref="AA94:AA97">
    <cfRule type="cellIs" dxfId="3055" priority="1145" operator="equal">
      <formula>"Bajo"</formula>
    </cfRule>
  </conditionalFormatting>
  <conditionalFormatting sqref="W98">
    <cfRule type="cellIs" dxfId="3054" priority="1146" operator="equal">
      <formula>"Muy Alta"</formula>
    </cfRule>
  </conditionalFormatting>
  <conditionalFormatting sqref="W98">
    <cfRule type="cellIs" dxfId="3053" priority="1147" operator="equal">
      <formula>"Alta"</formula>
    </cfRule>
  </conditionalFormatting>
  <conditionalFormatting sqref="W98">
    <cfRule type="cellIs" dxfId="3052" priority="1148" operator="equal">
      <formula>"Media"</formula>
    </cfRule>
  </conditionalFormatting>
  <conditionalFormatting sqref="W98">
    <cfRule type="cellIs" dxfId="3051" priority="1149" operator="equal">
      <formula>"Baja"</formula>
    </cfRule>
  </conditionalFormatting>
  <conditionalFormatting sqref="W98">
    <cfRule type="cellIs" dxfId="3050" priority="1150" operator="equal">
      <formula>"Muy Baja"</formula>
    </cfRule>
  </conditionalFormatting>
  <conditionalFormatting sqref="Y98">
    <cfRule type="cellIs" dxfId="3049" priority="1151" operator="equal">
      <formula>"Catastrófico"</formula>
    </cfRule>
  </conditionalFormatting>
  <conditionalFormatting sqref="Y98">
    <cfRule type="cellIs" dxfId="3048" priority="1152" operator="equal">
      <formula>"Mayor"</formula>
    </cfRule>
  </conditionalFormatting>
  <conditionalFormatting sqref="Y98">
    <cfRule type="cellIs" dxfId="3047" priority="1153" operator="equal">
      <formula>"Moderado"</formula>
    </cfRule>
  </conditionalFormatting>
  <conditionalFormatting sqref="Y98">
    <cfRule type="cellIs" dxfId="3046" priority="1154" operator="equal">
      <formula>"Menor"</formula>
    </cfRule>
  </conditionalFormatting>
  <conditionalFormatting sqref="Y98">
    <cfRule type="cellIs" dxfId="3045" priority="1155" operator="equal">
      <formula>"Leve"</formula>
    </cfRule>
  </conditionalFormatting>
  <conditionalFormatting sqref="AA98">
    <cfRule type="cellIs" dxfId="3044" priority="1156" operator="equal">
      <formula>"Extremo"</formula>
    </cfRule>
  </conditionalFormatting>
  <conditionalFormatting sqref="AA98">
    <cfRule type="cellIs" dxfId="3043" priority="1157" operator="equal">
      <formula>"Alto"</formula>
    </cfRule>
  </conditionalFormatting>
  <conditionalFormatting sqref="AA98">
    <cfRule type="cellIs" dxfId="3042" priority="1158" operator="equal">
      <formula>"Moderado"</formula>
    </cfRule>
  </conditionalFormatting>
  <conditionalFormatting sqref="AA98">
    <cfRule type="cellIs" dxfId="3041" priority="1159" operator="equal">
      <formula>"Bajo"</formula>
    </cfRule>
  </conditionalFormatting>
  <conditionalFormatting sqref="F93">
    <cfRule type="cellIs" dxfId="3040" priority="1160" operator="equal">
      <formula>"Muy Alta"</formula>
    </cfRule>
  </conditionalFormatting>
  <conditionalFormatting sqref="F93">
    <cfRule type="cellIs" dxfId="3039" priority="1161" operator="equal">
      <formula>"Alta"</formula>
    </cfRule>
  </conditionalFormatting>
  <conditionalFormatting sqref="F93">
    <cfRule type="cellIs" dxfId="3038" priority="1162" operator="equal">
      <formula>"Media"</formula>
    </cfRule>
  </conditionalFormatting>
  <conditionalFormatting sqref="F93">
    <cfRule type="cellIs" dxfId="3037" priority="1163" operator="equal">
      <formula>"Baja"</formula>
    </cfRule>
  </conditionalFormatting>
  <conditionalFormatting sqref="F93">
    <cfRule type="cellIs" dxfId="3036" priority="1164" operator="equal">
      <formula>"Muy Baja"</formula>
    </cfRule>
  </conditionalFormatting>
  <conditionalFormatting sqref="J93">
    <cfRule type="cellIs" dxfId="3035" priority="1165" operator="equal">
      <formula>"Catastrófico"</formula>
    </cfRule>
  </conditionalFormatting>
  <conditionalFormatting sqref="J93">
    <cfRule type="cellIs" dxfId="3034" priority="1166" operator="equal">
      <formula>"Mayor"</formula>
    </cfRule>
  </conditionalFormatting>
  <conditionalFormatting sqref="J93">
    <cfRule type="cellIs" dxfId="3033" priority="1167" operator="equal">
      <formula>"Moderado"</formula>
    </cfRule>
  </conditionalFormatting>
  <conditionalFormatting sqref="J93">
    <cfRule type="cellIs" dxfId="3032" priority="1168" operator="equal">
      <formula>"Menor"</formula>
    </cfRule>
  </conditionalFormatting>
  <conditionalFormatting sqref="J93">
    <cfRule type="cellIs" dxfId="3031" priority="1169" operator="equal">
      <formula>"Leve"</formula>
    </cfRule>
  </conditionalFormatting>
  <conditionalFormatting sqref="L99">
    <cfRule type="cellIs" dxfId="3030" priority="1170" operator="equal">
      <formula>"Extremo"</formula>
    </cfRule>
  </conditionalFormatting>
  <conditionalFormatting sqref="L99">
    <cfRule type="cellIs" dxfId="3029" priority="1171" operator="equal">
      <formula>"Alto"</formula>
    </cfRule>
  </conditionalFormatting>
  <conditionalFormatting sqref="L99">
    <cfRule type="cellIs" dxfId="3028" priority="1172" operator="equal">
      <formula>"Moderado"</formula>
    </cfRule>
  </conditionalFormatting>
  <conditionalFormatting sqref="L99">
    <cfRule type="cellIs" dxfId="3027" priority="1173" operator="equal">
      <formula>"Bajo"</formula>
    </cfRule>
  </conditionalFormatting>
  <conditionalFormatting sqref="I99:I104">
    <cfRule type="containsText" dxfId="3026" priority="1174" operator="containsText" text="❌">
      <formula>NOT(ISERROR(SEARCH(("❌"),(I99))))</formula>
    </cfRule>
  </conditionalFormatting>
  <conditionalFormatting sqref="W99">
    <cfRule type="cellIs" dxfId="3025" priority="1175" operator="equal">
      <formula>"Muy Alta"</formula>
    </cfRule>
  </conditionalFormatting>
  <conditionalFormatting sqref="W99">
    <cfRule type="cellIs" dxfId="3024" priority="1176" operator="equal">
      <formula>"Alta"</formula>
    </cfRule>
  </conditionalFormatting>
  <conditionalFormatting sqref="W99">
    <cfRule type="cellIs" dxfId="3023" priority="1177" operator="equal">
      <formula>"Media"</formula>
    </cfRule>
  </conditionalFormatting>
  <conditionalFormatting sqref="W99">
    <cfRule type="cellIs" dxfId="3022" priority="1178" operator="equal">
      <formula>"Baja"</formula>
    </cfRule>
  </conditionalFormatting>
  <conditionalFormatting sqref="W99">
    <cfRule type="cellIs" dxfId="3021" priority="1179" operator="equal">
      <formula>"Muy Baja"</formula>
    </cfRule>
  </conditionalFormatting>
  <conditionalFormatting sqref="Y99">
    <cfRule type="cellIs" dxfId="3020" priority="1180" operator="equal">
      <formula>"Catastrófico"</formula>
    </cfRule>
  </conditionalFormatting>
  <conditionalFormatting sqref="Y99">
    <cfRule type="cellIs" dxfId="3019" priority="1181" operator="equal">
      <formula>"Mayor"</formula>
    </cfRule>
  </conditionalFormatting>
  <conditionalFormatting sqref="Y99">
    <cfRule type="cellIs" dxfId="3018" priority="1182" operator="equal">
      <formula>"Moderado"</formula>
    </cfRule>
  </conditionalFormatting>
  <conditionalFormatting sqref="Y99">
    <cfRule type="cellIs" dxfId="3017" priority="1183" operator="equal">
      <formula>"Menor"</formula>
    </cfRule>
  </conditionalFormatting>
  <conditionalFormatting sqref="Y99">
    <cfRule type="cellIs" dxfId="3016" priority="1184" operator="equal">
      <formula>"Leve"</formula>
    </cfRule>
  </conditionalFormatting>
  <conditionalFormatting sqref="AA99">
    <cfRule type="cellIs" dxfId="3015" priority="1185" operator="equal">
      <formula>"Extremo"</formula>
    </cfRule>
  </conditionalFormatting>
  <conditionalFormatting sqref="AA99">
    <cfRule type="cellIs" dxfId="3014" priority="1186" operator="equal">
      <formula>"Alto"</formula>
    </cfRule>
  </conditionalFormatting>
  <conditionalFormatting sqref="AA99">
    <cfRule type="cellIs" dxfId="3013" priority="1187" operator="equal">
      <formula>"Moderado"</formula>
    </cfRule>
  </conditionalFormatting>
  <conditionalFormatting sqref="AA99">
    <cfRule type="cellIs" dxfId="3012" priority="1188" operator="equal">
      <formula>"Bajo"</formula>
    </cfRule>
  </conditionalFormatting>
  <conditionalFormatting sqref="W100:W103">
    <cfRule type="cellIs" dxfId="3011" priority="1189" operator="equal">
      <formula>"Muy Alta"</formula>
    </cfRule>
  </conditionalFormatting>
  <conditionalFormatting sqref="W100:W103">
    <cfRule type="cellIs" dxfId="3010" priority="1190" operator="equal">
      <formula>"Alta"</formula>
    </cfRule>
  </conditionalFormatting>
  <conditionalFormatting sqref="W100:W103">
    <cfRule type="cellIs" dxfId="3009" priority="1191" operator="equal">
      <formula>"Media"</formula>
    </cfRule>
  </conditionalFormatting>
  <conditionalFormatting sqref="W100:W103">
    <cfRule type="cellIs" dxfId="3008" priority="1192" operator="equal">
      <formula>"Baja"</formula>
    </cfRule>
  </conditionalFormatting>
  <conditionalFormatting sqref="W100:W103">
    <cfRule type="cellIs" dxfId="3007" priority="1193" operator="equal">
      <formula>"Muy Baja"</formula>
    </cfRule>
  </conditionalFormatting>
  <conditionalFormatting sqref="Y100:Y103">
    <cfRule type="cellIs" dxfId="3006" priority="1194" operator="equal">
      <formula>"Catastrófico"</formula>
    </cfRule>
  </conditionalFormatting>
  <conditionalFormatting sqref="Y100:Y103">
    <cfRule type="cellIs" dxfId="3005" priority="1195" operator="equal">
      <formula>"Mayor"</formula>
    </cfRule>
  </conditionalFormatting>
  <conditionalFormatting sqref="Y100:Y103">
    <cfRule type="cellIs" dxfId="3004" priority="1196" operator="equal">
      <formula>"Moderado"</formula>
    </cfRule>
  </conditionalFormatting>
  <conditionalFormatting sqref="Y100:Y103">
    <cfRule type="cellIs" dxfId="3003" priority="1197" operator="equal">
      <formula>"Menor"</formula>
    </cfRule>
  </conditionalFormatting>
  <conditionalFormatting sqref="Y100:Y103">
    <cfRule type="cellIs" dxfId="3002" priority="1198" operator="equal">
      <formula>"Leve"</formula>
    </cfRule>
  </conditionalFormatting>
  <conditionalFormatting sqref="AA100:AA103">
    <cfRule type="cellIs" dxfId="3001" priority="1199" operator="equal">
      <formula>"Extremo"</formula>
    </cfRule>
  </conditionalFormatting>
  <conditionalFormatting sqref="AA100:AA103">
    <cfRule type="cellIs" dxfId="3000" priority="1200" operator="equal">
      <formula>"Alto"</formula>
    </cfRule>
  </conditionalFormatting>
  <conditionalFormatting sqref="AA100:AA103">
    <cfRule type="cellIs" dxfId="2999" priority="1201" operator="equal">
      <formula>"Moderado"</formula>
    </cfRule>
  </conditionalFormatting>
  <conditionalFormatting sqref="AA100:AA103">
    <cfRule type="cellIs" dxfId="2998" priority="1202" operator="equal">
      <formula>"Bajo"</formula>
    </cfRule>
  </conditionalFormatting>
  <conditionalFormatting sqref="W104">
    <cfRule type="cellIs" dxfId="2997" priority="1203" operator="equal">
      <formula>"Muy Alta"</formula>
    </cfRule>
  </conditionalFormatting>
  <conditionalFormatting sqref="W104">
    <cfRule type="cellIs" dxfId="2996" priority="1204" operator="equal">
      <formula>"Alta"</formula>
    </cfRule>
  </conditionalFormatting>
  <conditionalFormatting sqref="W104">
    <cfRule type="cellIs" dxfId="2995" priority="1205" operator="equal">
      <formula>"Media"</formula>
    </cfRule>
  </conditionalFormatting>
  <conditionalFormatting sqref="W104">
    <cfRule type="cellIs" dxfId="2994" priority="1206" operator="equal">
      <formula>"Baja"</formula>
    </cfRule>
  </conditionalFormatting>
  <conditionalFormatting sqref="W104">
    <cfRule type="cellIs" dxfId="2993" priority="1207" operator="equal">
      <formula>"Muy Baja"</formula>
    </cfRule>
  </conditionalFormatting>
  <conditionalFormatting sqref="Y104">
    <cfRule type="cellIs" dxfId="2992" priority="1208" operator="equal">
      <formula>"Catastrófico"</formula>
    </cfRule>
  </conditionalFormatting>
  <conditionalFormatting sqref="Y104">
    <cfRule type="cellIs" dxfId="2991" priority="1209" operator="equal">
      <formula>"Mayor"</formula>
    </cfRule>
  </conditionalFormatting>
  <conditionalFormatting sqref="Y104">
    <cfRule type="cellIs" dxfId="2990" priority="1210" operator="equal">
      <formula>"Moderado"</formula>
    </cfRule>
  </conditionalFormatting>
  <conditionalFormatting sqref="Y104">
    <cfRule type="cellIs" dxfId="2989" priority="1211" operator="equal">
      <formula>"Menor"</formula>
    </cfRule>
  </conditionalFormatting>
  <conditionalFormatting sqref="Y104">
    <cfRule type="cellIs" dxfId="2988" priority="1212" operator="equal">
      <formula>"Leve"</formula>
    </cfRule>
  </conditionalFormatting>
  <conditionalFormatting sqref="AA104">
    <cfRule type="cellIs" dxfId="2987" priority="1213" operator="equal">
      <formula>"Extremo"</formula>
    </cfRule>
  </conditionalFormatting>
  <conditionalFormatting sqref="AA104">
    <cfRule type="cellIs" dxfId="2986" priority="1214" operator="equal">
      <formula>"Alto"</formula>
    </cfRule>
  </conditionalFormatting>
  <conditionalFormatting sqref="AA104">
    <cfRule type="cellIs" dxfId="2985" priority="1215" operator="equal">
      <formula>"Moderado"</formula>
    </cfRule>
  </conditionalFormatting>
  <conditionalFormatting sqref="AA104">
    <cfRule type="cellIs" dxfId="2984" priority="1216" operator="equal">
      <formula>"Bajo"</formula>
    </cfRule>
  </conditionalFormatting>
  <conditionalFormatting sqref="F99">
    <cfRule type="cellIs" dxfId="2983" priority="1217" operator="equal">
      <formula>"Muy Alta"</formula>
    </cfRule>
  </conditionalFormatting>
  <conditionalFormatting sqref="F99">
    <cfRule type="cellIs" dxfId="2982" priority="1218" operator="equal">
      <formula>"Alta"</formula>
    </cfRule>
  </conditionalFormatting>
  <conditionalFormatting sqref="F99">
    <cfRule type="cellIs" dxfId="2981" priority="1219" operator="equal">
      <formula>"Media"</formula>
    </cfRule>
  </conditionalFormatting>
  <conditionalFormatting sqref="F99">
    <cfRule type="cellIs" dxfId="2980" priority="1220" operator="equal">
      <formula>"Baja"</formula>
    </cfRule>
  </conditionalFormatting>
  <conditionalFormatting sqref="F99">
    <cfRule type="cellIs" dxfId="2979" priority="1221" operator="equal">
      <formula>"Muy Baja"</formula>
    </cfRule>
  </conditionalFormatting>
  <conditionalFormatting sqref="J99">
    <cfRule type="cellIs" dxfId="2978" priority="1222" operator="equal">
      <formula>"Catastrófico"</formula>
    </cfRule>
  </conditionalFormatting>
  <conditionalFormatting sqref="J99">
    <cfRule type="cellIs" dxfId="2977" priority="1223" operator="equal">
      <formula>"Mayor"</formula>
    </cfRule>
  </conditionalFormatting>
  <conditionalFormatting sqref="J99">
    <cfRule type="cellIs" dxfId="2976" priority="1224" operator="equal">
      <formula>"Moderado"</formula>
    </cfRule>
  </conditionalFormatting>
  <conditionalFormatting sqref="J99">
    <cfRule type="cellIs" dxfId="2975" priority="1225" operator="equal">
      <formula>"Menor"</formula>
    </cfRule>
  </conditionalFormatting>
  <conditionalFormatting sqref="J99">
    <cfRule type="cellIs" dxfId="2974" priority="1226" operator="equal">
      <formula>"Leve"</formula>
    </cfRule>
  </conditionalFormatting>
  <conditionalFormatting sqref="L105">
    <cfRule type="cellIs" dxfId="2973" priority="1227" operator="equal">
      <formula>"Extremo"</formula>
    </cfRule>
  </conditionalFormatting>
  <conditionalFormatting sqref="L105">
    <cfRule type="cellIs" dxfId="2972" priority="1228" operator="equal">
      <formula>"Alto"</formula>
    </cfRule>
  </conditionalFormatting>
  <conditionalFormatting sqref="L105">
    <cfRule type="cellIs" dxfId="2971" priority="1229" operator="equal">
      <formula>"Moderado"</formula>
    </cfRule>
  </conditionalFormatting>
  <conditionalFormatting sqref="L105">
    <cfRule type="cellIs" dxfId="2970" priority="1230" operator="equal">
      <formula>"Bajo"</formula>
    </cfRule>
  </conditionalFormatting>
  <conditionalFormatting sqref="I105:I110">
    <cfRule type="containsText" dxfId="2969" priority="1231" operator="containsText" text="❌">
      <formula>NOT(ISERROR(SEARCH(("❌"),(I105))))</formula>
    </cfRule>
  </conditionalFormatting>
  <conditionalFormatting sqref="W105">
    <cfRule type="cellIs" dxfId="2968" priority="1232" operator="equal">
      <formula>"Muy Alta"</formula>
    </cfRule>
  </conditionalFormatting>
  <conditionalFormatting sqref="W105">
    <cfRule type="cellIs" dxfId="2967" priority="1233" operator="equal">
      <formula>"Alta"</formula>
    </cfRule>
  </conditionalFormatting>
  <conditionalFormatting sqref="W105">
    <cfRule type="cellIs" dxfId="2966" priority="1234" operator="equal">
      <formula>"Media"</formula>
    </cfRule>
  </conditionalFormatting>
  <conditionalFormatting sqref="W105">
    <cfRule type="cellIs" dxfId="2965" priority="1235" operator="equal">
      <formula>"Baja"</formula>
    </cfRule>
  </conditionalFormatting>
  <conditionalFormatting sqref="W105">
    <cfRule type="cellIs" dxfId="2964" priority="1236" operator="equal">
      <formula>"Muy Baja"</formula>
    </cfRule>
  </conditionalFormatting>
  <conditionalFormatting sqref="Y105">
    <cfRule type="cellIs" dxfId="2963" priority="1237" operator="equal">
      <formula>"Catastrófico"</formula>
    </cfRule>
  </conditionalFormatting>
  <conditionalFormatting sqref="Y105">
    <cfRule type="cellIs" dxfId="2962" priority="1238" operator="equal">
      <formula>"Mayor"</formula>
    </cfRule>
  </conditionalFormatting>
  <conditionalFormatting sqref="Y105">
    <cfRule type="cellIs" dxfId="2961" priority="1239" operator="equal">
      <formula>"Moderado"</formula>
    </cfRule>
  </conditionalFormatting>
  <conditionalFormatting sqref="Y105">
    <cfRule type="cellIs" dxfId="2960" priority="1240" operator="equal">
      <formula>"Menor"</formula>
    </cfRule>
  </conditionalFormatting>
  <conditionalFormatting sqref="Y105">
    <cfRule type="cellIs" dxfId="2959" priority="1241" operator="equal">
      <formula>"Leve"</formula>
    </cfRule>
  </conditionalFormatting>
  <conditionalFormatting sqref="AA105">
    <cfRule type="cellIs" dxfId="2958" priority="1242" operator="equal">
      <formula>"Extremo"</formula>
    </cfRule>
  </conditionalFormatting>
  <conditionalFormatting sqref="AA105">
    <cfRule type="cellIs" dxfId="2957" priority="1243" operator="equal">
      <formula>"Alto"</formula>
    </cfRule>
  </conditionalFormatting>
  <conditionalFormatting sqref="AA105">
    <cfRule type="cellIs" dxfId="2956" priority="1244" operator="equal">
      <formula>"Moderado"</formula>
    </cfRule>
  </conditionalFormatting>
  <conditionalFormatting sqref="AA105">
    <cfRule type="cellIs" dxfId="2955" priority="1245" operator="equal">
      <formula>"Bajo"</formula>
    </cfRule>
  </conditionalFormatting>
  <conditionalFormatting sqref="W106:W109">
    <cfRule type="cellIs" dxfId="2954" priority="1246" operator="equal">
      <formula>"Muy Alta"</formula>
    </cfRule>
  </conditionalFormatting>
  <conditionalFormatting sqref="W106:W109">
    <cfRule type="cellIs" dxfId="2953" priority="1247" operator="equal">
      <formula>"Alta"</formula>
    </cfRule>
  </conditionalFormatting>
  <conditionalFormatting sqref="W106:W109">
    <cfRule type="cellIs" dxfId="2952" priority="1248" operator="equal">
      <formula>"Media"</formula>
    </cfRule>
  </conditionalFormatting>
  <conditionalFormatting sqref="W106:W109">
    <cfRule type="cellIs" dxfId="2951" priority="1249" operator="equal">
      <formula>"Baja"</formula>
    </cfRule>
  </conditionalFormatting>
  <conditionalFormatting sqref="W106:W109">
    <cfRule type="cellIs" dxfId="2950" priority="1250" operator="equal">
      <formula>"Muy Baja"</formula>
    </cfRule>
  </conditionalFormatting>
  <conditionalFormatting sqref="Y106:Y109">
    <cfRule type="cellIs" dxfId="2949" priority="1251" operator="equal">
      <formula>"Catastrófico"</formula>
    </cfRule>
  </conditionalFormatting>
  <conditionalFormatting sqref="Y106:Y109">
    <cfRule type="cellIs" dxfId="2948" priority="1252" operator="equal">
      <formula>"Mayor"</formula>
    </cfRule>
  </conditionalFormatting>
  <conditionalFormatting sqref="Y106:Y109">
    <cfRule type="cellIs" dxfId="2947" priority="1253" operator="equal">
      <formula>"Moderado"</formula>
    </cfRule>
  </conditionalFormatting>
  <conditionalFormatting sqref="Y106:Y109">
    <cfRule type="cellIs" dxfId="2946" priority="1254" operator="equal">
      <formula>"Menor"</formula>
    </cfRule>
  </conditionalFormatting>
  <conditionalFormatting sqref="Y106:Y109">
    <cfRule type="cellIs" dxfId="2945" priority="1255" operator="equal">
      <formula>"Leve"</formula>
    </cfRule>
  </conditionalFormatting>
  <conditionalFormatting sqref="AA106:AA109">
    <cfRule type="cellIs" dxfId="2944" priority="1256" operator="equal">
      <formula>"Extremo"</formula>
    </cfRule>
  </conditionalFormatting>
  <conditionalFormatting sqref="AA106:AA109">
    <cfRule type="cellIs" dxfId="2943" priority="1257" operator="equal">
      <formula>"Alto"</formula>
    </cfRule>
  </conditionalFormatting>
  <conditionalFormatting sqref="AA106:AA109">
    <cfRule type="cellIs" dxfId="2942" priority="1258" operator="equal">
      <formula>"Moderado"</formula>
    </cfRule>
  </conditionalFormatting>
  <conditionalFormatting sqref="AA106:AA109">
    <cfRule type="cellIs" dxfId="2941" priority="1259" operator="equal">
      <formula>"Bajo"</formula>
    </cfRule>
  </conditionalFormatting>
  <conditionalFormatting sqref="W110">
    <cfRule type="cellIs" dxfId="2940" priority="1260" operator="equal">
      <formula>"Muy Alta"</formula>
    </cfRule>
  </conditionalFormatting>
  <conditionalFormatting sqref="W110">
    <cfRule type="cellIs" dxfId="2939" priority="1261" operator="equal">
      <formula>"Alta"</formula>
    </cfRule>
  </conditionalFormatting>
  <conditionalFormatting sqref="W110">
    <cfRule type="cellIs" dxfId="2938" priority="1262" operator="equal">
      <formula>"Media"</formula>
    </cfRule>
  </conditionalFormatting>
  <conditionalFormatting sqref="W110">
    <cfRule type="cellIs" dxfId="2937" priority="1263" operator="equal">
      <formula>"Baja"</formula>
    </cfRule>
  </conditionalFormatting>
  <conditionalFormatting sqref="W110">
    <cfRule type="cellIs" dxfId="2936" priority="1264" operator="equal">
      <formula>"Muy Baja"</formula>
    </cfRule>
  </conditionalFormatting>
  <conditionalFormatting sqref="Y110">
    <cfRule type="cellIs" dxfId="2935" priority="1265" operator="equal">
      <formula>"Catastrófico"</formula>
    </cfRule>
  </conditionalFormatting>
  <conditionalFormatting sqref="Y110">
    <cfRule type="cellIs" dxfId="2934" priority="1266" operator="equal">
      <formula>"Mayor"</formula>
    </cfRule>
  </conditionalFormatting>
  <conditionalFormatting sqref="Y110">
    <cfRule type="cellIs" dxfId="2933" priority="1267" operator="equal">
      <formula>"Moderado"</formula>
    </cfRule>
  </conditionalFormatting>
  <conditionalFormatting sqref="Y110">
    <cfRule type="cellIs" dxfId="2932" priority="1268" operator="equal">
      <formula>"Menor"</formula>
    </cfRule>
  </conditionalFormatting>
  <conditionalFormatting sqref="Y110">
    <cfRule type="cellIs" dxfId="2931" priority="1269" operator="equal">
      <formula>"Leve"</formula>
    </cfRule>
  </conditionalFormatting>
  <conditionalFormatting sqref="AA110">
    <cfRule type="cellIs" dxfId="2930" priority="1270" operator="equal">
      <formula>"Extremo"</formula>
    </cfRule>
  </conditionalFormatting>
  <conditionalFormatting sqref="AA110">
    <cfRule type="cellIs" dxfId="2929" priority="1271" operator="equal">
      <formula>"Alto"</formula>
    </cfRule>
  </conditionalFormatting>
  <conditionalFormatting sqref="AA110">
    <cfRule type="cellIs" dxfId="2928" priority="1272" operator="equal">
      <formula>"Moderado"</formula>
    </cfRule>
  </conditionalFormatting>
  <conditionalFormatting sqref="AA110">
    <cfRule type="cellIs" dxfId="2927" priority="1273" operator="equal">
      <formula>"Bajo"</formula>
    </cfRule>
  </conditionalFormatting>
  <conditionalFormatting sqref="F105">
    <cfRule type="cellIs" dxfId="2926" priority="1274" operator="equal">
      <formula>"Muy Alta"</formula>
    </cfRule>
  </conditionalFormatting>
  <conditionalFormatting sqref="F105">
    <cfRule type="cellIs" dxfId="2925" priority="1275" operator="equal">
      <formula>"Alta"</formula>
    </cfRule>
  </conditionalFormatting>
  <conditionalFormatting sqref="F105">
    <cfRule type="cellIs" dxfId="2924" priority="1276" operator="equal">
      <formula>"Media"</formula>
    </cfRule>
  </conditionalFormatting>
  <conditionalFormatting sqref="F105">
    <cfRule type="cellIs" dxfId="2923" priority="1277" operator="equal">
      <formula>"Baja"</formula>
    </cfRule>
  </conditionalFormatting>
  <conditionalFormatting sqref="F105">
    <cfRule type="cellIs" dxfId="2922" priority="1278" operator="equal">
      <formula>"Muy Baja"</formula>
    </cfRule>
  </conditionalFormatting>
  <conditionalFormatting sqref="J105">
    <cfRule type="cellIs" dxfId="2921" priority="1279" operator="equal">
      <formula>"Catastrófico"</formula>
    </cfRule>
  </conditionalFormatting>
  <conditionalFormatting sqref="J105">
    <cfRule type="cellIs" dxfId="2920" priority="1280" operator="equal">
      <formula>"Mayor"</formula>
    </cfRule>
  </conditionalFormatting>
  <conditionalFormatting sqref="J105">
    <cfRule type="cellIs" dxfId="2919" priority="1281" operator="equal">
      <formula>"Moderado"</formula>
    </cfRule>
  </conditionalFormatting>
  <conditionalFormatting sqref="J105">
    <cfRule type="cellIs" dxfId="2918" priority="1282" operator="equal">
      <formula>"Menor"</formula>
    </cfRule>
  </conditionalFormatting>
  <conditionalFormatting sqref="J105">
    <cfRule type="cellIs" dxfId="2917" priority="1283" operator="equal">
      <formula>"Leve"</formula>
    </cfRule>
  </conditionalFormatting>
  <conditionalFormatting sqref="L111">
    <cfRule type="cellIs" dxfId="2916" priority="1284" operator="equal">
      <formula>"Extremo"</formula>
    </cfRule>
  </conditionalFormatting>
  <conditionalFormatting sqref="L111">
    <cfRule type="cellIs" dxfId="2915" priority="1285" operator="equal">
      <formula>"Alto"</formula>
    </cfRule>
  </conditionalFormatting>
  <conditionalFormatting sqref="L111">
    <cfRule type="cellIs" dxfId="2914" priority="1286" operator="equal">
      <formula>"Moderado"</formula>
    </cfRule>
  </conditionalFormatting>
  <conditionalFormatting sqref="L111">
    <cfRule type="cellIs" dxfId="2913" priority="1287" operator="equal">
      <formula>"Bajo"</formula>
    </cfRule>
  </conditionalFormatting>
  <conditionalFormatting sqref="I111:I116">
    <cfRule type="containsText" dxfId="2912" priority="1288" operator="containsText" text="❌">
      <formula>NOT(ISERROR(SEARCH(("❌"),(I111))))</formula>
    </cfRule>
  </conditionalFormatting>
  <conditionalFormatting sqref="W111">
    <cfRule type="cellIs" dxfId="2911" priority="1289" operator="equal">
      <formula>"Muy Alta"</formula>
    </cfRule>
  </conditionalFormatting>
  <conditionalFormatting sqref="W111">
    <cfRule type="cellIs" dxfId="2910" priority="1290" operator="equal">
      <formula>"Alta"</formula>
    </cfRule>
  </conditionalFormatting>
  <conditionalFormatting sqref="W111">
    <cfRule type="cellIs" dxfId="2909" priority="1291" operator="equal">
      <formula>"Media"</formula>
    </cfRule>
  </conditionalFormatting>
  <conditionalFormatting sqref="W111">
    <cfRule type="cellIs" dxfId="2908" priority="1292" operator="equal">
      <formula>"Baja"</formula>
    </cfRule>
  </conditionalFormatting>
  <conditionalFormatting sqref="W111">
    <cfRule type="cellIs" dxfId="2907" priority="1293" operator="equal">
      <formula>"Muy Baja"</formula>
    </cfRule>
  </conditionalFormatting>
  <conditionalFormatting sqref="Y111">
    <cfRule type="cellIs" dxfId="2906" priority="1294" operator="equal">
      <formula>"Catastrófico"</formula>
    </cfRule>
  </conditionalFormatting>
  <conditionalFormatting sqref="Y111">
    <cfRule type="cellIs" dxfId="2905" priority="1295" operator="equal">
      <formula>"Mayor"</formula>
    </cfRule>
  </conditionalFormatting>
  <conditionalFormatting sqref="Y111">
    <cfRule type="cellIs" dxfId="2904" priority="1296" operator="equal">
      <formula>"Moderado"</formula>
    </cfRule>
  </conditionalFormatting>
  <conditionalFormatting sqref="Y111">
    <cfRule type="cellIs" dxfId="2903" priority="1297" operator="equal">
      <formula>"Menor"</formula>
    </cfRule>
  </conditionalFormatting>
  <conditionalFormatting sqref="Y111">
    <cfRule type="cellIs" dxfId="2902" priority="1298" operator="equal">
      <formula>"Leve"</formula>
    </cfRule>
  </conditionalFormatting>
  <conditionalFormatting sqref="AA111">
    <cfRule type="cellIs" dxfId="2901" priority="1299" operator="equal">
      <formula>"Extremo"</formula>
    </cfRule>
  </conditionalFormatting>
  <conditionalFormatting sqref="AA111">
    <cfRule type="cellIs" dxfId="2900" priority="1300" operator="equal">
      <formula>"Alto"</formula>
    </cfRule>
  </conditionalFormatting>
  <conditionalFormatting sqref="AA111">
    <cfRule type="cellIs" dxfId="2899" priority="1301" operator="equal">
      <formula>"Moderado"</formula>
    </cfRule>
  </conditionalFormatting>
  <conditionalFormatting sqref="AA111">
    <cfRule type="cellIs" dxfId="2898" priority="1302" operator="equal">
      <formula>"Bajo"</formula>
    </cfRule>
  </conditionalFormatting>
  <conditionalFormatting sqref="W112:W115">
    <cfRule type="cellIs" dxfId="2897" priority="1303" operator="equal">
      <formula>"Muy Alta"</formula>
    </cfRule>
  </conditionalFormatting>
  <conditionalFormatting sqref="W112:W115">
    <cfRule type="cellIs" dxfId="2896" priority="1304" operator="equal">
      <formula>"Alta"</formula>
    </cfRule>
  </conditionalFormatting>
  <conditionalFormatting sqref="W112:W115">
    <cfRule type="cellIs" dxfId="2895" priority="1305" operator="equal">
      <formula>"Media"</formula>
    </cfRule>
  </conditionalFormatting>
  <conditionalFormatting sqref="W112:W115">
    <cfRule type="cellIs" dxfId="2894" priority="1306" operator="equal">
      <formula>"Baja"</formula>
    </cfRule>
  </conditionalFormatting>
  <conditionalFormatting sqref="W112:W115">
    <cfRule type="cellIs" dxfId="2893" priority="1307" operator="equal">
      <formula>"Muy Baja"</formula>
    </cfRule>
  </conditionalFormatting>
  <conditionalFormatting sqref="Y112:Y115">
    <cfRule type="cellIs" dxfId="2892" priority="1308" operator="equal">
      <formula>"Catastrófico"</formula>
    </cfRule>
  </conditionalFormatting>
  <conditionalFormatting sqref="Y112:Y115">
    <cfRule type="cellIs" dxfId="2891" priority="1309" operator="equal">
      <formula>"Mayor"</formula>
    </cfRule>
  </conditionalFormatting>
  <conditionalFormatting sqref="Y112:Y115">
    <cfRule type="cellIs" dxfId="2890" priority="1310" operator="equal">
      <formula>"Moderado"</formula>
    </cfRule>
  </conditionalFormatting>
  <conditionalFormatting sqref="Y112:Y115">
    <cfRule type="cellIs" dxfId="2889" priority="1311" operator="equal">
      <formula>"Menor"</formula>
    </cfRule>
  </conditionalFormatting>
  <conditionalFormatting sqref="Y112:Y115">
    <cfRule type="cellIs" dxfId="2888" priority="1312" operator="equal">
      <formula>"Leve"</formula>
    </cfRule>
  </conditionalFormatting>
  <conditionalFormatting sqref="AA112:AA115">
    <cfRule type="cellIs" dxfId="2887" priority="1313" operator="equal">
      <formula>"Extremo"</formula>
    </cfRule>
  </conditionalFormatting>
  <conditionalFormatting sqref="AA112:AA115">
    <cfRule type="cellIs" dxfId="2886" priority="1314" operator="equal">
      <formula>"Alto"</formula>
    </cfRule>
  </conditionalFormatting>
  <conditionalFormatting sqref="AA112:AA115">
    <cfRule type="cellIs" dxfId="2885" priority="1315" operator="equal">
      <formula>"Moderado"</formula>
    </cfRule>
  </conditionalFormatting>
  <conditionalFormatting sqref="AA112:AA115">
    <cfRule type="cellIs" dxfId="2884" priority="1316" operator="equal">
      <formula>"Bajo"</formula>
    </cfRule>
  </conditionalFormatting>
  <conditionalFormatting sqref="W116">
    <cfRule type="cellIs" dxfId="2883" priority="1317" operator="equal">
      <formula>"Muy Alta"</formula>
    </cfRule>
  </conditionalFormatting>
  <conditionalFormatting sqref="W116">
    <cfRule type="cellIs" dxfId="2882" priority="1318" operator="equal">
      <formula>"Alta"</formula>
    </cfRule>
  </conditionalFormatting>
  <conditionalFormatting sqref="W116">
    <cfRule type="cellIs" dxfId="2881" priority="1319" operator="equal">
      <formula>"Media"</formula>
    </cfRule>
  </conditionalFormatting>
  <conditionalFormatting sqref="W116">
    <cfRule type="cellIs" dxfId="2880" priority="1320" operator="equal">
      <formula>"Baja"</formula>
    </cfRule>
  </conditionalFormatting>
  <conditionalFormatting sqref="W116">
    <cfRule type="cellIs" dxfId="2879" priority="1321" operator="equal">
      <formula>"Muy Baja"</formula>
    </cfRule>
  </conditionalFormatting>
  <conditionalFormatting sqref="Y116">
    <cfRule type="cellIs" dxfId="2878" priority="1322" operator="equal">
      <formula>"Catastrófico"</formula>
    </cfRule>
  </conditionalFormatting>
  <conditionalFormatting sqref="Y116">
    <cfRule type="cellIs" dxfId="2877" priority="1323" operator="equal">
      <formula>"Mayor"</formula>
    </cfRule>
  </conditionalFormatting>
  <conditionalFormatting sqref="Y116">
    <cfRule type="cellIs" dxfId="2876" priority="1324" operator="equal">
      <formula>"Moderado"</formula>
    </cfRule>
  </conditionalFormatting>
  <conditionalFormatting sqref="Y116">
    <cfRule type="cellIs" dxfId="2875" priority="1325" operator="equal">
      <formula>"Menor"</formula>
    </cfRule>
  </conditionalFormatting>
  <conditionalFormatting sqref="Y116">
    <cfRule type="cellIs" dxfId="2874" priority="1326" operator="equal">
      <formula>"Leve"</formula>
    </cfRule>
  </conditionalFormatting>
  <conditionalFormatting sqref="AA116">
    <cfRule type="cellIs" dxfId="2873" priority="1327" operator="equal">
      <formula>"Extremo"</formula>
    </cfRule>
  </conditionalFormatting>
  <conditionalFormatting sqref="AA116">
    <cfRule type="cellIs" dxfId="2872" priority="1328" operator="equal">
      <formula>"Alto"</formula>
    </cfRule>
  </conditionalFormatting>
  <conditionalFormatting sqref="AA116">
    <cfRule type="cellIs" dxfId="2871" priority="1329" operator="equal">
      <formula>"Moderado"</formula>
    </cfRule>
  </conditionalFormatting>
  <conditionalFormatting sqref="AA116">
    <cfRule type="cellIs" dxfId="2870" priority="1330" operator="equal">
      <formula>"Bajo"</formula>
    </cfRule>
  </conditionalFormatting>
  <conditionalFormatting sqref="F111">
    <cfRule type="cellIs" dxfId="2869" priority="1331" operator="equal">
      <formula>"Muy Alta"</formula>
    </cfRule>
  </conditionalFormatting>
  <conditionalFormatting sqref="F111">
    <cfRule type="cellIs" dxfId="2868" priority="1332" operator="equal">
      <formula>"Alta"</formula>
    </cfRule>
  </conditionalFormatting>
  <conditionalFormatting sqref="F111">
    <cfRule type="cellIs" dxfId="2867" priority="1333" operator="equal">
      <formula>"Media"</formula>
    </cfRule>
  </conditionalFormatting>
  <conditionalFormatting sqref="F111">
    <cfRule type="cellIs" dxfId="2866" priority="1334" operator="equal">
      <formula>"Baja"</formula>
    </cfRule>
  </conditionalFormatting>
  <conditionalFormatting sqref="F111">
    <cfRule type="cellIs" dxfId="2865" priority="1335" operator="equal">
      <formula>"Muy Baja"</formula>
    </cfRule>
  </conditionalFormatting>
  <conditionalFormatting sqref="J111">
    <cfRule type="cellIs" dxfId="2864" priority="1336" operator="equal">
      <formula>"Catastrófico"</formula>
    </cfRule>
  </conditionalFormatting>
  <conditionalFormatting sqref="J111">
    <cfRule type="cellIs" dxfId="2863" priority="1337" operator="equal">
      <formula>"Mayor"</formula>
    </cfRule>
  </conditionalFormatting>
  <conditionalFormatting sqref="J111">
    <cfRule type="cellIs" dxfId="2862" priority="1338" operator="equal">
      <formula>"Moderado"</formula>
    </cfRule>
  </conditionalFormatting>
  <conditionalFormatting sqref="J111">
    <cfRule type="cellIs" dxfId="2861" priority="1339" operator="equal">
      <formula>"Menor"</formula>
    </cfRule>
  </conditionalFormatting>
  <conditionalFormatting sqref="J111">
    <cfRule type="cellIs" dxfId="2860" priority="1340" operator="equal">
      <formula>"Leve"</formula>
    </cfRule>
  </conditionalFormatting>
  <conditionalFormatting sqref="L117">
    <cfRule type="cellIs" dxfId="2859" priority="1341" operator="equal">
      <formula>"Extremo"</formula>
    </cfRule>
  </conditionalFormatting>
  <conditionalFormatting sqref="L117">
    <cfRule type="cellIs" dxfId="2858" priority="1342" operator="equal">
      <formula>"Alto"</formula>
    </cfRule>
  </conditionalFormatting>
  <conditionalFormatting sqref="L117">
    <cfRule type="cellIs" dxfId="2857" priority="1343" operator="equal">
      <formula>"Moderado"</formula>
    </cfRule>
  </conditionalFormatting>
  <conditionalFormatting sqref="L117">
    <cfRule type="cellIs" dxfId="2856" priority="1344" operator="equal">
      <formula>"Bajo"</formula>
    </cfRule>
  </conditionalFormatting>
  <conditionalFormatting sqref="I117:I122">
    <cfRule type="containsText" dxfId="2855" priority="1345" operator="containsText" text="❌">
      <formula>NOT(ISERROR(SEARCH(("❌"),(I117))))</formula>
    </cfRule>
  </conditionalFormatting>
  <conditionalFormatting sqref="W117">
    <cfRule type="cellIs" dxfId="2854" priority="1346" operator="equal">
      <formula>"Muy Alta"</formula>
    </cfRule>
  </conditionalFormatting>
  <conditionalFormatting sqref="W117">
    <cfRule type="cellIs" dxfId="2853" priority="1347" operator="equal">
      <formula>"Alta"</formula>
    </cfRule>
  </conditionalFormatting>
  <conditionalFormatting sqref="W117">
    <cfRule type="cellIs" dxfId="2852" priority="1348" operator="equal">
      <formula>"Media"</formula>
    </cfRule>
  </conditionalFormatting>
  <conditionalFormatting sqref="W117">
    <cfRule type="cellIs" dxfId="2851" priority="1349" operator="equal">
      <formula>"Baja"</formula>
    </cfRule>
  </conditionalFormatting>
  <conditionalFormatting sqref="W117">
    <cfRule type="cellIs" dxfId="2850" priority="1350" operator="equal">
      <formula>"Muy Baja"</formula>
    </cfRule>
  </conditionalFormatting>
  <conditionalFormatting sqref="Y117">
    <cfRule type="cellIs" dxfId="2849" priority="1351" operator="equal">
      <formula>"Catastrófico"</formula>
    </cfRule>
  </conditionalFormatting>
  <conditionalFormatting sqref="Y117">
    <cfRule type="cellIs" dxfId="2848" priority="1352" operator="equal">
      <formula>"Mayor"</formula>
    </cfRule>
  </conditionalFormatting>
  <conditionalFormatting sqref="Y117">
    <cfRule type="cellIs" dxfId="2847" priority="1353" operator="equal">
      <formula>"Moderado"</formula>
    </cfRule>
  </conditionalFormatting>
  <conditionalFormatting sqref="Y117">
    <cfRule type="cellIs" dxfId="2846" priority="1354" operator="equal">
      <formula>"Menor"</formula>
    </cfRule>
  </conditionalFormatting>
  <conditionalFormatting sqref="Y117">
    <cfRule type="cellIs" dxfId="2845" priority="1355" operator="equal">
      <formula>"Leve"</formula>
    </cfRule>
  </conditionalFormatting>
  <conditionalFormatting sqref="AA117">
    <cfRule type="cellIs" dxfId="2844" priority="1356" operator="equal">
      <formula>"Extremo"</formula>
    </cfRule>
  </conditionalFormatting>
  <conditionalFormatting sqref="AA117">
    <cfRule type="cellIs" dxfId="2843" priority="1357" operator="equal">
      <formula>"Alto"</formula>
    </cfRule>
  </conditionalFormatting>
  <conditionalFormatting sqref="AA117">
    <cfRule type="cellIs" dxfId="2842" priority="1358" operator="equal">
      <formula>"Moderado"</formula>
    </cfRule>
  </conditionalFormatting>
  <conditionalFormatting sqref="AA117">
    <cfRule type="cellIs" dxfId="2841" priority="1359" operator="equal">
      <formula>"Bajo"</formula>
    </cfRule>
  </conditionalFormatting>
  <conditionalFormatting sqref="W118:W121">
    <cfRule type="cellIs" dxfId="2840" priority="1360" operator="equal">
      <formula>"Muy Alta"</formula>
    </cfRule>
  </conditionalFormatting>
  <conditionalFormatting sqref="W118:W121">
    <cfRule type="cellIs" dxfId="2839" priority="1361" operator="equal">
      <formula>"Alta"</formula>
    </cfRule>
  </conditionalFormatting>
  <conditionalFormatting sqref="W118:W121">
    <cfRule type="cellIs" dxfId="2838" priority="1362" operator="equal">
      <formula>"Media"</formula>
    </cfRule>
  </conditionalFormatting>
  <conditionalFormatting sqref="W118:W121">
    <cfRule type="cellIs" dxfId="2837" priority="1363" operator="equal">
      <formula>"Baja"</formula>
    </cfRule>
  </conditionalFormatting>
  <conditionalFormatting sqref="W118:W121">
    <cfRule type="cellIs" dxfId="2836" priority="1364" operator="equal">
      <formula>"Muy Baja"</formula>
    </cfRule>
  </conditionalFormatting>
  <conditionalFormatting sqref="Y118:Y121">
    <cfRule type="cellIs" dxfId="2835" priority="1365" operator="equal">
      <formula>"Catastrófico"</formula>
    </cfRule>
  </conditionalFormatting>
  <conditionalFormatting sqref="Y118:Y121">
    <cfRule type="cellIs" dxfId="2834" priority="1366" operator="equal">
      <formula>"Mayor"</formula>
    </cfRule>
  </conditionalFormatting>
  <conditionalFormatting sqref="Y118:Y121">
    <cfRule type="cellIs" dxfId="2833" priority="1367" operator="equal">
      <formula>"Moderado"</formula>
    </cfRule>
  </conditionalFormatting>
  <conditionalFormatting sqref="Y118:Y121">
    <cfRule type="cellIs" dxfId="2832" priority="1368" operator="equal">
      <formula>"Menor"</formula>
    </cfRule>
  </conditionalFormatting>
  <conditionalFormatting sqref="Y118:Y121">
    <cfRule type="cellIs" dxfId="2831" priority="1369" operator="equal">
      <formula>"Leve"</formula>
    </cfRule>
  </conditionalFormatting>
  <conditionalFormatting sqref="AA118:AA121">
    <cfRule type="cellIs" dxfId="2830" priority="1370" operator="equal">
      <formula>"Extremo"</formula>
    </cfRule>
  </conditionalFormatting>
  <conditionalFormatting sqref="AA118:AA121">
    <cfRule type="cellIs" dxfId="2829" priority="1371" operator="equal">
      <formula>"Alto"</formula>
    </cfRule>
  </conditionalFormatting>
  <conditionalFormatting sqref="AA118:AA121">
    <cfRule type="cellIs" dxfId="2828" priority="1372" operator="equal">
      <formula>"Moderado"</formula>
    </cfRule>
  </conditionalFormatting>
  <conditionalFormatting sqref="AA118:AA121">
    <cfRule type="cellIs" dxfId="2827" priority="1373" operator="equal">
      <formula>"Bajo"</formula>
    </cfRule>
  </conditionalFormatting>
  <conditionalFormatting sqref="W122">
    <cfRule type="cellIs" dxfId="2826" priority="1374" operator="equal">
      <formula>"Muy Alta"</formula>
    </cfRule>
  </conditionalFormatting>
  <conditionalFormatting sqref="W122">
    <cfRule type="cellIs" dxfId="2825" priority="1375" operator="equal">
      <formula>"Alta"</formula>
    </cfRule>
  </conditionalFormatting>
  <conditionalFormatting sqref="W122">
    <cfRule type="cellIs" dxfId="2824" priority="1376" operator="equal">
      <formula>"Media"</formula>
    </cfRule>
  </conditionalFormatting>
  <conditionalFormatting sqref="W122">
    <cfRule type="cellIs" dxfId="2823" priority="1377" operator="equal">
      <formula>"Baja"</formula>
    </cfRule>
  </conditionalFormatting>
  <conditionalFormatting sqref="W122">
    <cfRule type="cellIs" dxfId="2822" priority="1378" operator="equal">
      <formula>"Muy Baja"</formula>
    </cfRule>
  </conditionalFormatting>
  <conditionalFormatting sqref="Y122">
    <cfRule type="cellIs" dxfId="2821" priority="1379" operator="equal">
      <formula>"Catastrófico"</formula>
    </cfRule>
  </conditionalFormatting>
  <conditionalFormatting sqref="Y122">
    <cfRule type="cellIs" dxfId="2820" priority="1380" operator="equal">
      <formula>"Mayor"</formula>
    </cfRule>
  </conditionalFormatting>
  <conditionalFormatting sqref="Y122">
    <cfRule type="cellIs" dxfId="2819" priority="1381" operator="equal">
      <formula>"Moderado"</formula>
    </cfRule>
  </conditionalFormatting>
  <conditionalFormatting sqref="Y122">
    <cfRule type="cellIs" dxfId="2818" priority="1382" operator="equal">
      <formula>"Menor"</formula>
    </cfRule>
  </conditionalFormatting>
  <conditionalFormatting sqref="Y122">
    <cfRule type="cellIs" dxfId="2817" priority="1383" operator="equal">
      <formula>"Leve"</formula>
    </cfRule>
  </conditionalFormatting>
  <conditionalFormatting sqref="AA122">
    <cfRule type="cellIs" dxfId="2816" priority="1384" operator="equal">
      <formula>"Extremo"</formula>
    </cfRule>
  </conditionalFormatting>
  <conditionalFormatting sqref="AA122">
    <cfRule type="cellIs" dxfId="2815" priority="1385" operator="equal">
      <formula>"Alto"</formula>
    </cfRule>
  </conditionalFormatting>
  <conditionalFormatting sqref="AA122">
    <cfRule type="cellIs" dxfId="2814" priority="1386" operator="equal">
      <formula>"Moderado"</formula>
    </cfRule>
  </conditionalFormatting>
  <conditionalFormatting sqref="AA122">
    <cfRule type="cellIs" dxfId="2813" priority="1387" operator="equal">
      <formula>"Bajo"</formula>
    </cfRule>
  </conditionalFormatting>
  <conditionalFormatting sqref="F117">
    <cfRule type="cellIs" dxfId="2812" priority="1388" operator="equal">
      <formula>"Muy Alta"</formula>
    </cfRule>
  </conditionalFormatting>
  <conditionalFormatting sqref="F117">
    <cfRule type="cellIs" dxfId="2811" priority="1389" operator="equal">
      <formula>"Alta"</formula>
    </cfRule>
  </conditionalFormatting>
  <conditionalFormatting sqref="F117">
    <cfRule type="cellIs" dxfId="2810" priority="1390" operator="equal">
      <formula>"Media"</formula>
    </cfRule>
  </conditionalFormatting>
  <conditionalFormatting sqref="F117">
    <cfRule type="cellIs" dxfId="2809" priority="1391" operator="equal">
      <formula>"Baja"</formula>
    </cfRule>
  </conditionalFormatting>
  <conditionalFormatting sqref="F117">
    <cfRule type="cellIs" dxfId="2808" priority="1392" operator="equal">
      <formula>"Muy Baja"</formula>
    </cfRule>
  </conditionalFormatting>
  <conditionalFormatting sqref="J117">
    <cfRule type="cellIs" dxfId="2807" priority="1393" operator="equal">
      <formula>"Catastrófico"</formula>
    </cfRule>
  </conditionalFormatting>
  <conditionalFormatting sqref="J117">
    <cfRule type="cellIs" dxfId="2806" priority="1394" operator="equal">
      <formula>"Mayor"</formula>
    </cfRule>
  </conditionalFormatting>
  <conditionalFormatting sqref="J117">
    <cfRule type="cellIs" dxfId="2805" priority="1395" operator="equal">
      <formula>"Moderado"</formula>
    </cfRule>
  </conditionalFormatting>
  <conditionalFormatting sqref="J117">
    <cfRule type="cellIs" dxfId="2804" priority="1396" operator="equal">
      <formula>"Menor"</formula>
    </cfRule>
  </conditionalFormatting>
  <conditionalFormatting sqref="J117">
    <cfRule type="cellIs" dxfId="2803" priority="1397" operator="equal">
      <formula>"Leve"</formula>
    </cfRule>
  </conditionalFormatting>
  <conditionalFormatting sqref="L123">
    <cfRule type="cellIs" dxfId="2802" priority="1398" operator="equal">
      <formula>"Extremo"</formula>
    </cfRule>
  </conditionalFormatting>
  <conditionalFormatting sqref="L123">
    <cfRule type="cellIs" dxfId="2801" priority="1399" operator="equal">
      <formula>"Alto"</formula>
    </cfRule>
  </conditionalFormatting>
  <conditionalFormatting sqref="L123">
    <cfRule type="cellIs" dxfId="2800" priority="1400" operator="equal">
      <formula>"Moderado"</formula>
    </cfRule>
  </conditionalFormatting>
  <conditionalFormatting sqref="L123">
    <cfRule type="cellIs" dxfId="2799" priority="1401" operator="equal">
      <formula>"Bajo"</formula>
    </cfRule>
  </conditionalFormatting>
  <conditionalFormatting sqref="I123:I128">
    <cfRule type="containsText" dxfId="2798" priority="1402" operator="containsText" text="❌">
      <formula>NOT(ISERROR(SEARCH(("❌"),(I123))))</formula>
    </cfRule>
  </conditionalFormatting>
  <conditionalFormatting sqref="W123">
    <cfRule type="cellIs" dxfId="2797" priority="1403" operator="equal">
      <formula>"Muy Alta"</formula>
    </cfRule>
  </conditionalFormatting>
  <conditionalFormatting sqref="W123">
    <cfRule type="cellIs" dxfId="2796" priority="1404" operator="equal">
      <formula>"Alta"</formula>
    </cfRule>
  </conditionalFormatting>
  <conditionalFormatting sqref="W123">
    <cfRule type="cellIs" dxfId="2795" priority="1405" operator="equal">
      <formula>"Media"</formula>
    </cfRule>
  </conditionalFormatting>
  <conditionalFormatting sqref="W123">
    <cfRule type="cellIs" dxfId="2794" priority="1406" operator="equal">
      <formula>"Baja"</formula>
    </cfRule>
  </conditionalFormatting>
  <conditionalFormatting sqref="W123">
    <cfRule type="cellIs" dxfId="2793" priority="1407" operator="equal">
      <formula>"Muy Baja"</formula>
    </cfRule>
  </conditionalFormatting>
  <conditionalFormatting sqref="Y123">
    <cfRule type="cellIs" dxfId="2792" priority="1408" operator="equal">
      <formula>"Catastrófico"</formula>
    </cfRule>
  </conditionalFormatting>
  <conditionalFormatting sqref="Y123">
    <cfRule type="cellIs" dxfId="2791" priority="1409" operator="equal">
      <formula>"Mayor"</formula>
    </cfRule>
  </conditionalFormatting>
  <conditionalFormatting sqref="Y123">
    <cfRule type="cellIs" dxfId="2790" priority="1410" operator="equal">
      <formula>"Moderado"</formula>
    </cfRule>
  </conditionalFormatting>
  <conditionalFormatting sqref="Y123">
    <cfRule type="cellIs" dxfId="2789" priority="1411" operator="equal">
      <formula>"Menor"</formula>
    </cfRule>
  </conditionalFormatting>
  <conditionalFormatting sqref="Y123">
    <cfRule type="cellIs" dxfId="2788" priority="1412" operator="equal">
      <formula>"Leve"</formula>
    </cfRule>
  </conditionalFormatting>
  <conditionalFormatting sqref="AA123">
    <cfRule type="cellIs" dxfId="2787" priority="1413" operator="equal">
      <formula>"Extremo"</formula>
    </cfRule>
  </conditionalFormatting>
  <conditionalFormatting sqref="AA123">
    <cfRule type="cellIs" dxfId="2786" priority="1414" operator="equal">
      <formula>"Alto"</formula>
    </cfRule>
  </conditionalFormatting>
  <conditionalFormatting sqref="AA123">
    <cfRule type="cellIs" dxfId="2785" priority="1415" operator="equal">
      <formula>"Moderado"</formula>
    </cfRule>
  </conditionalFormatting>
  <conditionalFormatting sqref="AA123">
    <cfRule type="cellIs" dxfId="2784" priority="1416" operator="equal">
      <formula>"Bajo"</formula>
    </cfRule>
  </conditionalFormatting>
  <conditionalFormatting sqref="W124:W127">
    <cfRule type="cellIs" dxfId="2783" priority="1417" operator="equal">
      <formula>"Muy Alta"</formula>
    </cfRule>
  </conditionalFormatting>
  <conditionalFormatting sqref="W124:W127">
    <cfRule type="cellIs" dxfId="2782" priority="1418" operator="equal">
      <formula>"Alta"</formula>
    </cfRule>
  </conditionalFormatting>
  <conditionalFormatting sqref="W124:W127">
    <cfRule type="cellIs" dxfId="2781" priority="1419" operator="equal">
      <formula>"Media"</formula>
    </cfRule>
  </conditionalFormatting>
  <conditionalFormatting sqref="W124:W127">
    <cfRule type="cellIs" dxfId="2780" priority="1420" operator="equal">
      <formula>"Baja"</formula>
    </cfRule>
  </conditionalFormatting>
  <conditionalFormatting sqref="W124:W127">
    <cfRule type="cellIs" dxfId="2779" priority="1421" operator="equal">
      <formula>"Muy Baja"</formula>
    </cfRule>
  </conditionalFormatting>
  <conditionalFormatting sqref="Y124:Y127">
    <cfRule type="cellIs" dxfId="2778" priority="1422" operator="equal">
      <formula>"Catastrófico"</formula>
    </cfRule>
  </conditionalFormatting>
  <conditionalFormatting sqref="Y124:Y127">
    <cfRule type="cellIs" dxfId="2777" priority="1423" operator="equal">
      <formula>"Mayor"</formula>
    </cfRule>
  </conditionalFormatting>
  <conditionalFormatting sqref="Y124:Y127">
    <cfRule type="cellIs" dxfId="2776" priority="1424" operator="equal">
      <formula>"Moderado"</formula>
    </cfRule>
  </conditionalFormatting>
  <conditionalFormatting sqref="Y124:Y127">
    <cfRule type="cellIs" dxfId="2775" priority="1425" operator="equal">
      <formula>"Menor"</formula>
    </cfRule>
  </conditionalFormatting>
  <conditionalFormatting sqref="Y124:Y127">
    <cfRule type="cellIs" dxfId="2774" priority="1426" operator="equal">
      <formula>"Leve"</formula>
    </cfRule>
  </conditionalFormatting>
  <conditionalFormatting sqref="AA124:AA127">
    <cfRule type="cellIs" dxfId="2773" priority="1427" operator="equal">
      <formula>"Extremo"</formula>
    </cfRule>
  </conditionalFormatting>
  <conditionalFormatting sqref="AA124:AA127">
    <cfRule type="cellIs" dxfId="2772" priority="1428" operator="equal">
      <formula>"Alto"</formula>
    </cfRule>
  </conditionalFormatting>
  <conditionalFormatting sqref="AA124:AA127">
    <cfRule type="cellIs" dxfId="2771" priority="1429" operator="equal">
      <formula>"Moderado"</formula>
    </cfRule>
  </conditionalFormatting>
  <conditionalFormatting sqref="AA124:AA127">
    <cfRule type="cellIs" dxfId="2770" priority="1430" operator="equal">
      <formula>"Bajo"</formula>
    </cfRule>
  </conditionalFormatting>
  <conditionalFormatting sqref="W128">
    <cfRule type="cellIs" dxfId="2769" priority="1431" operator="equal">
      <formula>"Muy Alta"</formula>
    </cfRule>
  </conditionalFormatting>
  <conditionalFormatting sqref="W128">
    <cfRule type="cellIs" dxfId="2768" priority="1432" operator="equal">
      <formula>"Alta"</formula>
    </cfRule>
  </conditionalFormatting>
  <conditionalFormatting sqref="W128">
    <cfRule type="cellIs" dxfId="2767" priority="1433" operator="equal">
      <formula>"Media"</formula>
    </cfRule>
  </conditionalFormatting>
  <conditionalFormatting sqref="W128">
    <cfRule type="cellIs" dxfId="2766" priority="1434" operator="equal">
      <formula>"Baja"</formula>
    </cfRule>
  </conditionalFormatting>
  <conditionalFormatting sqref="W128">
    <cfRule type="cellIs" dxfId="2765" priority="1435" operator="equal">
      <formula>"Muy Baja"</formula>
    </cfRule>
  </conditionalFormatting>
  <conditionalFormatting sqref="Y128">
    <cfRule type="cellIs" dxfId="2764" priority="1436" operator="equal">
      <formula>"Catastrófico"</formula>
    </cfRule>
  </conditionalFormatting>
  <conditionalFormatting sqref="Y128">
    <cfRule type="cellIs" dxfId="2763" priority="1437" operator="equal">
      <formula>"Mayor"</formula>
    </cfRule>
  </conditionalFormatting>
  <conditionalFormatting sqref="Y128">
    <cfRule type="cellIs" dxfId="2762" priority="1438" operator="equal">
      <formula>"Moderado"</formula>
    </cfRule>
  </conditionalFormatting>
  <conditionalFormatting sqref="Y128">
    <cfRule type="cellIs" dxfId="2761" priority="1439" operator="equal">
      <formula>"Menor"</formula>
    </cfRule>
  </conditionalFormatting>
  <conditionalFormatting sqref="Y128">
    <cfRule type="cellIs" dxfId="2760" priority="1440" operator="equal">
      <formula>"Leve"</formula>
    </cfRule>
  </conditionalFormatting>
  <conditionalFormatting sqref="AA128">
    <cfRule type="cellIs" dxfId="2759" priority="1441" operator="equal">
      <formula>"Extremo"</formula>
    </cfRule>
  </conditionalFormatting>
  <conditionalFormatting sqref="AA128">
    <cfRule type="cellIs" dxfId="2758" priority="1442" operator="equal">
      <formula>"Alto"</formula>
    </cfRule>
  </conditionalFormatting>
  <conditionalFormatting sqref="AA128">
    <cfRule type="cellIs" dxfId="2757" priority="1443" operator="equal">
      <formula>"Moderado"</formula>
    </cfRule>
  </conditionalFormatting>
  <conditionalFormatting sqref="AA128">
    <cfRule type="cellIs" dxfId="2756" priority="1444" operator="equal">
      <formula>"Bajo"</formula>
    </cfRule>
  </conditionalFormatting>
  <conditionalFormatting sqref="F123">
    <cfRule type="cellIs" dxfId="2755" priority="1445" operator="equal">
      <formula>"Muy Alta"</formula>
    </cfRule>
  </conditionalFormatting>
  <conditionalFormatting sqref="F123">
    <cfRule type="cellIs" dxfId="2754" priority="1446" operator="equal">
      <formula>"Alta"</formula>
    </cfRule>
  </conditionalFormatting>
  <conditionalFormatting sqref="F123">
    <cfRule type="cellIs" dxfId="2753" priority="1447" operator="equal">
      <formula>"Media"</formula>
    </cfRule>
  </conditionalFormatting>
  <conditionalFormatting sqref="F123">
    <cfRule type="cellIs" dxfId="2752" priority="1448" operator="equal">
      <formula>"Baja"</formula>
    </cfRule>
  </conditionalFormatting>
  <conditionalFormatting sqref="F123">
    <cfRule type="cellIs" dxfId="2751" priority="1449" operator="equal">
      <formula>"Muy Baja"</formula>
    </cfRule>
  </conditionalFormatting>
  <conditionalFormatting sqref="J123">
    <cfRule type="cellIs" dxfId="2750" priority="1450" operator="equal">
      <formula>"Catastrófico"</formula>
    </cfRule>
  </conditionalFormatting>
  <conditionalFormatting sqref="J123">
    <cfRule type="cellIs" dxfId="2749" priority="1451" operator="equal">
      <formula>"Mayor"</formula>
    </cfRule>
  </conditionalFormatting>
  <conditionalFormatting sqref="J123">
    <cfRule type="cellIs" dxfId="2748" priority="1452" operator="equal">
      <formula>"Moderado"</formula>
    </cfRule>
  </conditionalFormatting>
  <conditionalFormatting sqref="J123">
    <cfRule type="cellIs" dxfId="2747" priority="1453" operator="equal">
      <formula>"Menor"</formula>
    </cfRule>
  </conditionalFormatting>
  <conditionalFormatting sqref="J123">
    <cfRule type="cellIs" dxfId="2746" priority="1454" operator="equal">
      <formula>"Leve"</formula>
    </cfRule>
  </conditionalFormatting>
  <conditionalFormatting sqref="L129">
    <cfRule type="cellIs" dxfId="2745" priority="1512" operator="equal">
      <formula>"Extremo"</formula>
    </cfRule>
  </conditionalFormatting>
  <conditionalFormatting sqref="L129">
    <cfRule type="cellIs" dxfId="2744" priority="1513" operator="equal">
      <formula>"Alto"</formula>
    </cfRule>
  </conditionalFormatting>
  <conditionalFormatting sqref="L129">
    <cfRule type="cellIs" dxfId="2743" priority="1514" operator="equal">
      <formula>"Moderado"</formula>
    </cfRule>
  </conditionalFormatting>
  <conditionalFormatting sqref="L129">
    <cfRule type="cellIs" dxfId="2742" priority="1515" operator="equal">
      <formula>"Bajo"</formula>
    </cfRule>
  </conditionalFormatting>
  <conditionalFormatting sqref="I129:I134">
    <cfRule type="containsText" dxfId="2741" priority="1516" operator="containsText" text="❌">
      <formula>NOT(ISERROR(SEARCH(("❌"),(I129))))</formula>
    </cfRule>
  </conditionalFormatting>
  <conditionalFormatting sqref="W129">
    <cfRule type="cellIs" dxfId="2740" priority="1517" operator="equal">
      <formula>"Muy Alta"</formula>
    </cfRule>
  </conditionalFormatting>
  <conditionalFormatting sqref="W129">
    <cfRule type="cellIs" dxfId="2739" priority="1518" operator="equal">
      <formula>"Alta"</formula>
    </cfRule>
  </conditionalFormatting>
  <conditionalFormatting sqref="W129">
    <cfRule type="cellIs" dxfId="2738" priority="1519" operator="equal">
      <formula>"Media"</formula>
    </cfRule>
  </conditionalFormatting>
  <conditionalFormatting sqref="W129">
    <cfRule type="cellIs" dxfId="2737" priority="1520" operator="equal">
      <formula>"Baja"</formula>
    </cfRule>
  </conditionalFormatting>
  <conditionalFormatting sqref="W129">
    <cfRule type="cellIs" dxfId="2736" priority="1521" operator="equal">
      <formula>"Muy Baja"</formula>
    </cfRule>
  </conditionalFormatting>
  <conditionalFormatting sqref="Y129">
    <cfRule type="cellIs" dxfId="2735" priority="1522" operator="equal">
      <formula>"Catastrófico"</formula>
    </cfRule>
  </conditionalFormatting>
  <conditionalFormatting sqref="Y129">
    <cfRule type="cellIs" dxfId="2734" priority="1523" operator="equal">
      <formula>"Mayor"</formula>
    </cfRule>
  </conditionalFormatting>
  <conditionalFormatting sqref="Y129">
    <cfRule type="cellIs" dxfId="2733" priority="1524" operator="equal">
      <formula>"Moderado"</formula>
    </cfRule>
  </conditionalFormatting>
  <conditionalFormatting sqref="Y129">
    <cfRule type="cellIs" dxfId="2732" priority="1525" operator="equal">
      <formula>"Menor"</formula>
    </cfRule>
  </conditionalFormatting>
  <conditionalFormatting sqref="Y129">
    <cfRule type="cellIs" dxfId="2731" priority="1526" operator="equal">
      <formula>"Leve"</formula>
    </cfRule>
  </conditionalFormatting>
  <conditionalFormatting sqref="AA129">
    <cfRule type="cellIs" dxfId="2730" priority="1527" operator="equal">
      <formula>"Extremo"</formula>
    </cfRule>
  </conditionalFormatting>
  <conditionalFormatting sqref="AA129">
    <cfRule type="cellIs" dxfId="2729" priority="1528" operator="equal">
      <formula>"Alto"</formula>
    </cfRule>
  </conditionalFormatting>
  <conditionalFormatting sqref="AA129">
    <cfRule type="cellIs" dxfId="2728" priority="1529" operator="equal">
      <formula>"Moderado"</formula>
    </cfRule>
  </conditionalFormatting>
  <conditionalFormatting sqref="AA129">
    <cfRule type="cellIs" dxfId="2727" priority="1530" operator="equal">
      <formula>"Bajo"</formula>
    </cfRule>
  </conditionalFormatting>
  <conditionalFormatting sqref="W130:W133">
    <cfRule type="cellIs" dxfId="2726" priority="1531" operator="equal">
      <formula>"Muy Alta"</formula>
    </cfRule>
  </conditionalFormatting>
  <conditionalFormatting sqref="W130:W133">
    <cfRule type="cellIs" dxfId="2725" priority="1532" operator="equal">
      <formula>"Alta"</formula>
    </cfRule>
  </conditionalFormatting>
  <conditionalFormatting sqref="W130:W133">
    <cfRule type="cellIs" dxfId="2724" priority="1533" operator="equal">
      <formula>"Media"</formula>
    </cfRule>
  </conditionalFormatting>
  <conditionalFormatting sqref="W130:W133">
    <cfRule type="cellIs" dxfId="2723" priority="1534" operator="equal">
      <formula>"Baja"</formula>
    </cfRule>
  </conditionalFormatting>
  <conditionalFormatting sqref="W130:W133">
    <cfRule type="cellIs" dxfId="2722" priority="1535" operator="equal">
      <formula>"Muy Baja"</formula>
    </cfRule>
  </conditionalFormatting>
  <conditionalFormatting sqref="Y130:Y133">
    <cfRule type="cellIs" dxfId="2721" priority="1536" operator="equal">
      <formula>"Catastrófico"</formula>
    </cfRule>
  </conditionalFormatting>
  <conditionalFormatting sqref="Y130:Y133">
    <cfRule type="cellIs" dxfId="2720" priority="1537" operator="equal">
      <formula>"Mayor"</formula>
    </cfRule>
  </conditionalFormatting>
  <conditionalFormatting sqref="Y130:Y133">
    <cfRule type="cellIs" dxfId="2719" priority="1538" operator="equal">
      <formula>"Moderado"</formula>
    </cfRule>
  </conditionalFormatting>
  <conditionalFormatting sqref="Y130:Y133">
    <cfRule type="cellIs" dxfId="2718" priority="1539" operator="equal">
      <formula>"Menor"</formula>
    </cfRule>
  </conditionalFormatting>
  <conditionalFormatting sqref="Y130:Y133">
    <cfRule type="cellIs" dxfId="2717" priority="1540" operator="equal">
      <formula>"Leve"</formula>
    </cfRule>
  </conditionalFormatting>
  <conditionalFormatting sqref="AA130:AA133">
    <cfRule type="cellIs" dxfId="2716" priority="1541" operator="equal">
      <formula>"Extremo"</formula>
    </cfRule>
  </conditionalFormatting>
  <conditionalFormatting sqref="AA130:AA133">
    <cfRule type="cellIs" dxfId="2715" priority="1542" operator="equal">
      <formula>"Alto"</formula>
    </cfRule>
  </conditionalFormatting>
  <conditionalFormatting sqref="AA130:AA133">
    <cfRule type="cellIs" dxfId="2714" priority="1543" operator="equal">
      <formula>"Moderado"</formula>
    </cfRule>
  </conditionalFormatting>
  <conditionalFormatting sqref="AA130:AA133">
    <cfRule type="cellIs" dxfId="2713" priority="1544" operator="equal">
      <formula>"Bajo"</formula>
    </cfRule>
  </conditionalFormatting>
  <conditionalFormatting sqref="W134">
    <cfRule type="cellIs" dxfId="2712" priority="1545" operator="equal">
      <formula>"Muy Alta"</formula>
    </cfRule>
  </conditionalFormatting>
  <conditionalFormatting sqref="W134">
    <cfRule type="cellIs" dxfId="2711" priority="1546" operator="equal">
      <formula>"Alta"</formula>
    </cfRule>
  </conditionalFormatting>
  <conditionalFormatting sqref="W134">
    <cfRule type="cellIs" dxfId="2710" priority="1547" operator="equal">
      <formula>"Media"</formula>
    </cfRule>
  </conditionalFormatting>
  <conditionalFormatting sqref="W134">
    <cfRule type="cellIs" dxfId="2709" priority="1548" operator="equal">
      <formula>"Baja"</formula>
    </cfRule>
  </conditionalFormatting>
  <conditionalFormatting sqref="W134">
    <cfRule type="cellIs" dxfId="2708" priority="1549" operator="equal">
      <formula>"Muy Baja"</formula>
    </cfRule>
  </conditionalFormatting>
  <conditionalFormatting sqref="Y134">
    <cfRule type="cellIs" dxfId="2707" priority="1550" operator="equal">
      <formula>"Catastrófico"</formula>
    </cfRule>
  </conditionalFormatting>
  <conditionalFormatting sqref="Y134">
    <cfRule type="cellIs" dxfId="2706" priority="1551" operator="equal">
      <formula>"Mayor"</formula>
    </cfRule>
  </conditionalFormatting>
  <conditionalFormatting sqref="Y134">
    <cfRule type="cellIs" dxfId="2705" priority="1552" operator="equal">
      <formula>"Moderado"</formula>
    </cfRule>
  </conditionalFormatting>
  <conditionalFormatting sqref="Y134">
    <cfRule type="cellIs" dxfId="2704" priority="1553" operator="equal">
      <formula>"Menor"</formula>
    </cfRule>
  </conditionalFormatting>
  <conditionalFormatting sqref="Y134">
    <cfRule type="cellIs" dxfId="2703" priority="1554" operator="equal">
      <formula>"Leve"</formula>
    </cfRule>
  </conditionalFormatting>
  <conditionalFormatting sqref="AA134">
    <cfRule type="cellIs" dxfId="2702" priority="1555" operator="equal">
      <formula>"Extremo"</formula>
    </cfRule>
  </conditionalFormatting>
  <conditionalFormatting sqref="AA134">
    <cfRule type="cellIs" dxfId="2701" priority="1556" operator="equal">
      <formula>"Alto"</formula>
    </cfRule>
  </conditionalFormatting>
  <conditionalFormatting sqref="AA134">
    <cfRule type="cellIs" dxfId="2700" priority="1557" operator="equal">
      <formula>"Moderado"</formula>
    </cfRule>
  </conditionalFormatting>
  <conditionalFormatting sqref="AA134">
    <cfRule type="cellIs" dxfId="2699" priority="1558" operator="equal">
      <formula>"Bajo"</formula>
    </cfRule>
  </conditionalFormatting>
  <conditionalFormatting sqref="F129">
    <cfRule type="cellIs" dxfId="2698" priority="1559" operator="equal">
      <formula>"Muy Alta"</formula>
    </cfRule>
  </conditionalFormatting>
  <conditionalFormatting sqref="F129">
    <cfRule type="cellIs" dxfId="2697" priority="1560" operator="equal">
      <formula>"Alta"</formula>
    </cfRule>
  </conditionalFormatting>
  <conditionalFormatting sqref="F129">
    <cfRule type="cellIs" dxfId="2696" priority="1561" operator="equal">
      <formula>"Media"</formula>
    </cfRule>
  </conditionalFormatting>
  <conditionalFormatting sqref="F129">
    <cfRule type="cellIs" dxfId="2695" priority="1562" operator="equal">
      <formula>"Baja"</formula>
    </cfRule>
  </conditionalFormatting>
  <conditionalFormatting sqref="F129">
    <cfRule type="cellIs" dxfId="2694" priority="1563" operator="equal">
      <formula>"Muy Baja"</formula>
    </cfRule>
  </conditionalFormatting>
  <conditionalFormatting sqref="J129">
    <cfRule type="cellIs" dxfId="2693" priority="1564" operator="equal">
      <formula>"Catastrófico"</formula>
    </cfRule>
  </conditionalFormatting>
  <conditionalFormatting sqref="J129">
    <cfRule type="cellIs" dxfId="2692" priority="1565" operator="equal">
      <formula>"Mayor"</formula>
    </cfRule>
  </conditionalFormatting>
  <conditionalFormatting sqref="J129">
    <cfRule type="cellIs" dxfId="2691" priority="1566" operator="equal">
      <formula>"Moderado"</formula>
    </cfRule>
  </conditionalFormatting>
  <conditionalFormatting sqref="J129">
    <cfRule type="cellIs" dxfId="2690" priority="1567" operator="equal">
      <formula>"Menor"</formula>
    </cfRule>
  </conditionalFormatting>
  <conditionalFormatting sqref="J129">
    <cfRule type="cellIs" dxfId="2689" priority="1568" operator="equal">
      <formula>"Leve"</formula>
    </cfRule>
  </conditionalFormatting>
  <conditionalFormatting sqref="L165">
    <cfRule type="cellIs" dxfId="2688" priority="1569" operator="equal">
      <formula>"Extremo"</formula>
    </cfRule>
  </conditionalFormatting>
  <conditionalFormatting sqref="L165">
    <cfRule type="cellIs" dxfId="2687" priority="1570" operator="equal">
      <formula>"Alto"</formula>
    </cfRule>
  </conditionalFormatting>
  <conditionalFormatting sqref="L165">
    <cfRule type="cellIs" dxfId="2686" priority="1571" operator="equal">
      <formula>"Moderado"</formula>
    </cfRule>
  </conditionalFormatting>
  <conditionalFormatting sqref="L165">
    <cfRule type="cellIs" dxfId="2685" priority="1572" operator="equal">
      <formula>"Bajo"</formula>
    </cfRule>
  </conditionalFormatting>
  <conditionalFormatting sqref="I165:I170">
    <cfRule type="containsText" dxfId="2684" priority="1573" operator="containsText" text="❌">
      <formula>NOT(ISERROR(SEARCH(("❌"),(I165))))</formula>
    </cfRule>
  </conditionalFormatting>
  <conditionalFormatting sqref="W165">
    <cfRule type="cellIs" dxfId="2683" priority="1574" operator="equal">
      <formula>"Muy Alta"</formula>
    </cfRule>
  </conditionalFormatting>
  <conditionalFormatting sqref="W165">
    <cfRule type="cellIs" dxfId="2682" priority="1575" operator="equal">
      <formula>"Alta"</formula>
    </cfRule>
  </conditionalFormatting>
  <conditionalFormatting sqref="W165">
    <cfRule type="cellIs" dxfId="2681" priority="1576" operator="equal">
      <formula>"Media"</formula>
    </cfRule>
  </conditionalFormatting>
  <conditionalFormatting sqref="W165">
    <cfRule type="cellIs" dxfId="2680" priority="1577" operator="equal">
      <formula>"Baja"</formula>
    </cfRule>
  </conditionalFormatting>
  <conditionalFormatting sqref="W165">
    <cfRule type="cellIs" dxfId="2679" priority="1578" operator="equal">
      <formula>"Muy Baja"</formula>
    </cfRule>
  </conditionalFormatting>
  <conditionalFormatting sqref="Y165">
    <cfRule type="cellIs" dxfId="2678" priority="1579" operator="equal">
      <formula>"Catastrófico"</formula>
    </cfRule>
  </conditionalFormatting>
  <conditionalFormatting sqref="Y165">
    <cfRule type="cellIs" dxfId="2677" priority="1580" operator="equal">
      <formula>"Mayor"</formula>
    </cfRule>
  </conditionalFormatting>
  <conditionalFormatting sqref="Y165">
    <cfRule type="cellIs" dxfId="2676" priority="1581" operator="equal">
      <formula>"Moderado"</formula>
    </cfRule>
  </conditionalFormatting>
  <conditionalFormatting sqref="Y165">
    <cfRule type="cellIs" dxfId="2675" priority="1582" operator="equal">
      <formula>"Menor"</formula>
    </cfRule>
  </conditionalFormatting>
  <conditionalFormatting sqref="Y165">
    <cfRule type="cellIs" dxfId="2674" priority="1583" operator="equal">
      <formula>"Leve"</formula>
    </cfRule>
  </conditionalFormatting>
  <conditionalFormatting sqref="AA165">
    <cfRule type="cellIs" dxfId="2673" priority="1584" operator="equal">
      <formula>"Extremo"</formula>
    </cfRule>
  </conditionalFormatting>
  <conditionalFormatting sqref="AA165">
    <cfRule type="cellIs" dxfId="2672" priority="1585" operator="equal">
      <formula>"Alto"</formula>
    </cfRule>
  </conditionalFormatting>
  <conditionalFormatting sqref="AA165">
    <cfRule type="cellIs" dxfId="2671" priority="1586" operator="equal">
      <formula>"Moderado"</formula>
    </cfRule>
  </conditionalFormatting>
  <conditionalFormatting sqref="AA165">
    <cfRule type="cellIs" dxfId="2670" priority="1587" operator="equal">
      <formula>"Bajo"</formula>
    </cfRule>
  </conditionalFormatting>
  <conditionalFormatting sqref="W166:W169">
    <cfRule type="cellIs" dxfId="2669" priority="1588" operator="equal">
      <formula>"Muy Alta"</formula>
    </cfRule>
  </conditionalFormatting>
  <conditionalFormatting sqref="W166:W169">
    <cfRule type="cellIs" dxfId="2668" priority="1589" operator="equal">
      <formula>"Alta"</formula>
    </cfRule>
  </conditionalFormatting>
  <conditionalFormatting sqref="W166:W169">
    <cfRule type="cellIs" dxfId="2667" priority="1590" operator="equal">
      <formula>"Media"</formula>
    </cfRule>
  </conditionalFormatting>
  <conditionalFormatting sqref="W166:W169">
    <cfRule type="cellIs" dxfId="2666" priority="1591" operator="equal">
      <formula>"Baja"</formula>
    </cfRule>
  </conditionalFormatting>
  <conditionalFormatting sqref="W166:W169">
    <cfRule type="cellIs" dxfId="2665" priority="1592" operator="equal">
      <formula>"Muy Baja"</formula>
    </cfRule>
  </conditionalFormatting>
  <conditionalFormatting sqref="Y166:Y169">
    <cfRule type="cellIs" dxfId="2664" priority="1593" operator="equal">
      <formula>"Catastrófico"</formula>
    </cfRule>
  </conditionalFormatting>
  <conditionalFormatting sqref="Y166:Y169">
    <cfRule type="cellIs" dxfId="2663" priority="1594" operator="equal">
      <formula>"Mayor"</formula>
    </cfRule>
  </conditionalFormatting>
  <conditionalFormatting sqref="Y166:Y169">
    <cfRule type="cellIs" dxfId="2662" priority="1595" operator="equal">
      <formula>"Moderado"</formula>
    </cfRule>
  </conditionalFormatting>
  <conditionalFormatting sqref="Y166:Y169">
    <cfRule type="cellIs" dxfId="2661" priority="1596" operator="equal">
      <formula>"Menor"</formula>
    </cfRule>
  </conditionalFormatting>
  <conditionalFormatting sqref="Y166:Y169">
    <cfRule type="cellIs" dxfId="2660" priority="1597" operator="equal">
      <formula>"Leve"</formula>
    </cfRule>
  </conditionalFormatting>
  <conditionalFormatting sqref="AA166:AA169">
    <cfRule type="cellIs" dxfId="2659" priority="1598" operator="equal">
      <formula>"Extremo"</formula>
    </cfRule>
  </conditionalFormatting>
  <conditionalFormatting sqref="AA166:AA169">
    <cfRule type="cellIs" dxfId="2658" priority="1599" operator="equal">
      <formula>"Alto"</formula>
    </cfRule>
  </conditionalFormatting>
  <conditionalFormatting sqref="AA166:AA169">
    <cfRule type="cellIs" dxfId="2657" priority="1600" operator="equal">
      <formula>"Moderado"</formula>
    </cfRule>
  </conditionalFormatting>
  <conditionalFormatting sqref="AA166:AA169">
    <cfRule type="cellIs" dxfId="2656" priority="1601" operator="equal">
      <formula>"Bajo"</formula>
    </cfRule>
  </conditionalFormatting>
  <conditionalFormatting sqref="W170">
    <cfRule type="cellIs" dxfId="2655" priority="1602" operator="equal">
      <formula>"Muy Alta"</formula>
    </cfRule>
  </conditionalFormatting>
  <conditionalFormatting sqref="W170">
    <cfRule type="cellIs" dxfId="2654" priority="1603" operator="equal">
      <formula>"Alta"</formula>
    </cfRule>
  </conditionalFormatting>
  <conditionalFormatting sqref="W170">
    <cfRule type="cellIs" dxfId="2653" priority="1604" operator="equal">
      <formula>"Media"</formula>
    </cfRule>
  </conditionalFormatting>
  <conditionalFormatting sqref="W170">
    <cfRule type="cellIs" dxfId="2652" priority="1605" operator="equal">
      <formula>"Baja"</formula>
    </cfRule>
  </conditionalFormatting>
  <conditionalFormatting sqref="W170">
    <cfRule type="cellIs" dxfId="2651" priority="1606" operator="equal">
      <formula>"Muy Baja"</formula>
    </cfRule>
  </conditionalFormatting>
  <conditionalFormatting sqref="Y170">
    <cfRule type="cellIs" dxfId="2650" priority="1607" operator="equal">
      <formula>"Catastrófico"</formula>
    </cfRule>
  </conditionalFormatting>
  <conditionalFormatting sqref="Y170">
    <cfRule type="cellIs" dxfId="2649" priority="1608" operator="equal">
      <formula>"Mayor"</formula>
    </cfRule>
  </conditionalFormatting>
  <conditionalFormatting sqref="Y170">
    <cfRule type="cellIs" dxfId="2648" priority="1609" operator="equal">
      <formula>"Moderado"</formula>
    </cfRule>
  </conditionalFormatting>
  <conditionalFormatting sqref="Y170">
    <cfRule type="cellIs" dxfId="2647" priority="1610" operator="equal">
      <formula>"Menor"</formula>
    </cfRule>
  </conditionalFormatting>
  <conditionalFormatting sqref="Y170">
    <cfRule type="cellIs" dxfId="2646" priority="1611" operator="equal">
      <formula>"Leve"</formula>
    </cfRule>
  </conditionalFormatting>
  <conditionalFormatting sqref="AA170">
    <cfRule type="cellIs" dxfId="2645" priority="1612" operator="equal">
      <formula>"Extremo"</formula>
    </cfRule>
  </conditionalFormatting>
  <conditionalFormatting sqref="AA170">
    <cfRule type="cellIs" dxfId="2644" priority="1613" operator="equal">
      <formula>"Alto"</formula>
    </cfRule>
  </conditionalFormatting>
  <conditionalFormatting sqref="AA170">
    <cfRule type="cellIs" dxfId="2643" priority="1614" operator="equal">
      <formula>"Moderado"</formula>
    </cfRule>
  </conditionalFormatting>
  <conditionalFormatting sqref="AA170">
    <cfRule type="cellIs" dxfId="2642" priority="1615" operator="equal">
      <formula>"Bajo"</formula>
    </cfRule>
  </conditionalFormatting>
  <conditionalFormatting sqref="F165">
    <cfRule type="cellIs" dxfId="2641" priority="1616" operator="equal">
      <formula>"Muy Alta"</formula>
    </cfRule>
  </conditionalFormatting>
  <conditionalFormatting sqref="F165">
    <cfRule type="cellIs" dxfId="2640" priority="1617" operator="equal">
      <formula>"Alta"</formula>
    </cfRule>
  </conditionalFormatting>
  <conditionalFormatting sqref="F165">
    <cfRule type="cellIs" dxfId="2639" priority="1618" operator="equal">
      <formula>"Media"</formula>
    </cfRule>
  </conditionalFormatting>
  <conditionalFormatting sqref="F165">
    <cfRule type="cellIs" dxfId="2638" priority="1619" operator="equal">
      <formula>"Baja"</formula>
    </cfRule>
  </conditionalFormatting>
  <conditionalFormatting sqref="F165">
    <cfRule type="cellIs" dxfId="2637" priority="1620" operator="equal">
      <formula>"Muy Baja"</formula>
    </cfRule>
  </conditionalFormatting>
  <conditionalFormatting sqref="J165">
    <cfRule type="cellIs" dxfId="2636" priority="1621" operator="equal">
      <formula>"Catastrófico"</formula>
    </cfRule>
  </conditionalFormatting>
  <conditionalFormatting sqref="J165">
    <cfRule type="cellIs" dxfId="2635" priority="1622" operator="equal">
      <formula>"Mayor"</formula>
    </cfRule>
  </conditionalFormatting>
  <conditionalFormatting sqref="J165">
    <cfRule type="cellIs" dxfId="2634" priority="1623" operator="equal">
      <formula>"Moderado"</formula>
    </cfRule>
  </conditionalFormatting>
  <conditionalFormatting sqref="J165">
    <cfRule type="cellIs" dxfId="2633" priority="1624" operator="equal">
      <formula>"Menor"</formula>
    </cfRule>
  </conditionalFormatting>
  <conditionalFormatting sqref="J165">
    <cfRule type="cellIs" dxfId="2632" priority="1625" operator="equal">
      <formula>"Leve"</formula>
    </cfRule>
  </conditionalFormatting>
  <conditionalFormatting sqref="L201">
    <cfRule type="cellIs" dxfId="2631" priority="1626" operator="equal">
      <formula>"Extremo"</formula>
    </cfRule>
  </conditionalFormatting>
  <conditionalFormatting sqref="L201">
    <cfRule type="cellIs" dxfId="2630" priority="1627" operator="equal">
      <formula>"Alto"</formula>
    </cfRule>
  </conditionalFormatting>
  <conditionalFormatting sqref="L201">
    <cfRule type="cellIs" dxfId="2629" priority="1628" operator="equal">
      <formula>"Moderado"</formula>
    </cfRule>
  </conditionalFormatting>
  <conditionalFormatting sqref="L201">
    <cfRule type="cellIs" dxfId="2628" priority="1629" operator="equal">
      <formula>"Bajo"</formula>
    </cfRule>
  </conditionalFormatting>
  <conditionalFormatting sqref="I201:I206">
    <cfRule type="containsText" dxfId="2627" priority="1630" operator="containsText" text="❌">
      <formula>NOT(ISERROR(SEARCH(("❌"),(I201))))</formula>
    </cfRule>
  </conditionalFormatting>
  <conditionalFormatting sqref="W201">
    <cfRule type="cellIs" dxfId="2626" priority="1631" operator="equal">
      <formula>"Muy Alta"</formula>
    </cfRule>
  </conditionalFormatting>
  <conditionalFormatting sqref="W201">
    <cfRule type="cellIs" dxfId="2625" priority="1632" operator="equal">
      <formula>"Alta"</formula>
    </cfRule>
  </conditionalFormatting>
  <conditionalFormatting sqref="W201">
    <cfRule type="cellIs" dxfId="2624" priority="1633" operator="equal">
      <formula>"Media"</formula>
    </cfRule>
  </conditionalFormatting>
  <conditionalFormatting sqref="W201">
    <cfRule type="cellIs" dxfId="2623" priority="1634" operator="equal">
      <formula>"Baja"</formula>
    </cfRule>
  </conditionalFormatting>
  <conditionalFormatting sqref="W201">
    <cfRule type="cellIs" dxfId="2622" priority="1635" operator="equal">
      <formula>"Muy Baja"</formula>
    </cfRule>
  </conditionalFormatting>
  <conditionalFormatting sqref="Y201">
    <cfRule type="cellIs" dxfId="2621" priority="1636" operator="equal">
      <formula>"Catastrófico"</formula>
    </cfRule>
  </conditionalFormatting>
  <conditionalFormatting sqref="Y201">
    <cfRule type="cellIs" dxfId="2620" priority="1637" operator="equal">
      <formula>"Mayor"</formula>
    </cfRule>
  </conditionalFormatting>
  <conditionalFormatting sqref="Y201">
    <cfRule type="cellIs" dxfId="2619" priority="1638" operator="equal">
      <formula>"Moderado"</formula>
    </cfRule>
  </conditionalFormatting>
  <conditionalFormatting sqref="Y201">
    <cfRule type="cellIs" dxfId="2618" priority="1639" operator="equal">
      <formula>"Menor"</formula>
    </cfRule>
  </conditionalFormatting>
  <conditionalFormatting sqref="Y201">
    <cfRule type="cellIs" dxfId="2617" priority="1640" operator="equal">
      <formula>"Leve"</formula>
    </cfRule>
  </conditionalFormatting>
  <conditionalFormatting sqref="AA201">
    <cfRule type="cellIs" dxfId="2616" priority="1641" operator="equal">
      <formula>"Extremo"</formula>
    </cfRule>
  </conditionalFormatting>
  <conditionalFormatting sqref="AA201">
    <cfRule type="cellIs" dxfId="2615" priority="1642" operator="equal">
      <formula>"Alto"</formula>
    </cfRule>
  </conditionalFormatting>
  <conditionalFormatting sqref="AA201">
    <cfRule type="cellIs" dxfId="2614" priority="1643" operator="equal">
      <formula>"Moderado"</formula>
    </cfRule>
  </conditionalFormatting>
  <conditionalFormatting sqref="AA201">
    <cfRule type="cellIs" dxfId="2613" priority="1644" operator="equal">
      <formula>"Bajo"</formula>
    </cfRule>
  </conditionalFormatting>
  <conditionalFormatting sqref="W202:W205">
    <cfRule type="cellIs" dxfId="2612" priority="1645" operator="equal">
      <formula>"Muy Alta"</formula>
    </cfRule>
  </conditionalFormatting>
  <conditionalFormatting sqref="W202:W205">
    <cfRule type="cellIs" dxfId="2611" priority="1646" operator="equal">
      <formula>"Alta"</formula>
    </cfRule>
  </conditionalFormatting>
  <conditionalFormatting sqref="W202:W205">
    <cfRule type="cellIs" dxfId="2610" priority="1647" operator="equal">
      <formula>"Media"</formula>
    </cfRule>
  </conditionalFormatting>
  <conditionalFormatting sqref="W202:W205">
    <cfRule type="cellIs" dxfId="2609" priority="1648" operator="equal">
      <formula>"Baja"</formula>
    </cfRule>
  </conditionalFormatting>
  <conditionalFormatting sqref="W202:W205">
    <cfRule type="cellIs" dxfId="2608" priority="1649" operator="equal">
      <formula>"Muy Baja"</formula>
    </cfRule>
  </conditionalFormatting>
  <conditionalFormatting sqref="Y202:Y205">
    <cfRule type="cellIs" dxfId="2607" priority="1650" operator="equal">
      <formula>"Catastrófico"</formula>
    </cfRule>
  </conditionalFormatting>
  <conditionalFormatting sqref="Y202:Y205">
    <cfRule type="cellIs" dxfId="2606" priority="1651" operator="equal">
      <formula>"Mayor"</formula>
    </cfRule>
  </conditionalFormatting>
  <conditionalFormatting sqref="Y202:Y205">
    <cfRule type="cellIs" dxfId="2605" priority="1652" operator="equal">
      <formula>"Moderado"</formula>
    </cfRule>
  </conditionalFormatting>
  <conditionalFormatting sqref="Y202:Y205">
    <cfRule type="cellIs" dxfId="2604" priority="1653" operator="equal">
      <formula>"Menor"</formula>
    </cfRule>
  </conditionalFormatting>
  <conditionalFormatting sqref="Y202:Y205">
    <cfRule type="cellIs" dxfId="2603" priority="1654" operator="equal">
      <formula>"Leve"</formula>
    </cfRule>
  </conditionalFormatting>
  <conditionalFormatting sqref="AA202:AA205">
    <cfRule type="cellIs" dxfId="2602" priority="1655" operator="equal">
      <formula>"Extremo"</formula>
    </cfRule>
  </conditionalFormatting>
  <conditionalFormatting sqref="AA202:AA205">
    <cfRule type="cellIs" dxfId="2601" priority="1656" operator="equal">
      <formula>"Alto"</formula>
    </cfRule>
  </conditionalFormatting>
  <conditionalFormatting sqref="AA202:AA205">
    <cfRule type="cellIs" dxfId="2600" priority="1657" operator="equal">
      <formula>"Moderado"</formula>
    </cfRule>
  </conditionalFormatting>
  <conditionalFormatting sqref="AA202:AA205">
    <cfRule type="cellIs" dxfId="2599" priority="1658" operator="equal">
      <formula>"Bajo"</formula>
    </cfRule>
  </conditionalFormatting>
  <conditionalFormatting sqref="W206">
    <cfRule type="cellIs" dxfId="2598" priority="1659" operator="equal">
      <formula>"Muy Alta"</formula>
    </cfRule>
  </conditionalFormatting>
  <conditionalFormatting sqref="W206">
    <cfRule type="cellIs" dxfId="2597" priority="1660" operator="equal">
      <formula>"Alta"</formula>
    </cfRule>
  </conditionalFormatting>
  <conditionalFormatting sqref="W206">
    <cfRule type="cellIs" dxfId="2596" priority="1661" operator="equal">
      <formula>"Media"</formula>
    </cfRule>
  </conditionalFormatting>
  <conditionalFormatting sqref="W206">
    <cfRule type="cellIs" dxfId="2595" priority="1662" operator="equal">
      <formula>"Baja"</formula>
    </cfRule>
  </conditionalFormatting>
  <conditionalFormatting sqref="W206">
    <cfRule type="cellIs" dxfId="2594" priority="1663" operator="equal">
      <formula>"Muy Baja"</formula>
    </cfRule>
  </conditionalFormatting>
  <conditionalFormatting sqref="Y206">
    <cfRule type="cellIs" dxfId="2593" priority="1664" operator="equal">
      <formula>"Catastrófico"</formula>
    </cfRule>
  </conditionalFormatting>
  <conditionalFormatting sqref="Y206">
    <cfRule type="cellIs" dxfId="2592" priority="1665" operator="equal">
      <formula>"Mayor"</formula>
    </cfRule>
  </conditionalFormatting>
  <conditionalFormatting sqref="Y206">
    <cfRule type="cellIs" dxfId="2591" priority="1666" operator="equal">
      <formula>"Moderado"</formula>
    </cfRule>
  </conditionalFormatting>
  <conditionalFormatting sqref="Y206">
    <cfRule type="cellIs" dxfId="2590" priority="1667" operator="equal">
      <formula>"Menor"</formula>
    </cfRule>
  </conditionalFormatting>
  <conditionalFormatting sqref="Y206">
    <cfRule type="cellIs" dxfId="2589" priority="1668" operator="equal">
      <formula>"Leve"</formula>
    </cfRule>
  </conditionalFormatting>
  <conditionalFormatting sqref="AA206">
    <cfRule type="cellIs" dxfId="2588" priority="1669" operator="equal">
      <formula>"Extremo"</formula>
    </cfRule>
  </conditionalFormatting>
  <conditionalFormatting sqref="AA206">
    <cfRule type="cellIs" dxfId="2587" priority="1670" operator="equal">
      <formula>"Alto"</formula>
    </cfRule>
  </conditionalFormatting>
  <conditionalFormatting sqref="AA206">
    <cfRule type="cellIs" dxfId="2586" priority="1671" operator="equal">
      <formula>"Moderado"</formula>
    </cfRule>
  </conditionalFormatting>
  <conditionalFormatting sqref="AA206">
    <cfRule type="cellIs" dxfId="2585" priority="1672" operator="equal">
      <formula>"Bajo"</formula>
    </cfRule>
  </conditionalFormatting>
  <conditionalFormatting sqref="F201">
    <cfRule type="cellIs" dxfId="2584" priority="1673" operator="equal">
      <formula>"Muy Alta"</formula>
    </cfRule>
  </conditionalFormatting>
  <conditionalFormatting sqref="F201">
    <cfRule type="cellIs" dxfId="2583" priority="1674" operator="equal">
      <formula>"Alta"</formula>
    </cfRule>
  </conditionalFormatting>
  <conditionalFormatting sqref="F201">
    <cfRule type="cellIs" dxfId="2582" priority="1675" operator="equal">
      <formula>"Media"</formula>
    </cfRule>
  </conditionalFormatting>
  <conditionalFormatting sqref="F201">
    <cfRule type="cellIs" dxfId="2581" priority="1676" operator="equal">
      <formula>"Baja"</formula>
    </cfRule>
  </conditionalFormatting>
  <conditionalFormatting sqref="F201">
    <cfRule type="cellIs" dxfId="2580" priority="1677" operator="equal">
      <formula>"Muy Baja"</formula>
    </cfRule>
  </conditionalFormatting>
  <conditionalFormatting sqref="J201">
    <cfRule type="cellIs" dxfId="2579" priority="1678" operator="equal">
      <formula>"Catastrófico"</formula>
    </cfRule>
  </conditionalFormatting>
  <conditionalFormatting sqref="J201">
    <cfRule type="cellIs" dxfId="2578" priority="1679" operator="equal">
      <formula>"Mayor"</formula>
    </cfRule>
  </conditionalFormatting>
  <conditionalFormatting sqref="J201">
    <cfRule type="cellIs" dxfId="2577" priority="1680" operator="equal">
      <formula>"Moderado"</formula>
    </cfRule>
  </conditionalFormatting>
  <conditionalFormatting sqref="J201">
    <cfRule type="cellIs" dxfId="2576" priority="1681" operator="equal">
      <formula>"Menor"</formula>
    </cfRule>
  </conditionalFormatting>
  <conditionalFormatting sqref="J201">
    <cfRule type="cellIs" dxfId="2575" priority="1682" operator="equal">
      <formula>"Leve"</formula>
    </cfRule>
  </conditionalFormatting>
  <conditionalFormatting sqref="L237">
    <cfRule type="cellIs" dxfId="2574" priority="1683" operator="equal">
      <formula>"Extremo"</formula>
    </cfRule>
  </conditionalFormatting>
  <conditionalFormatting sqref="L237">
    <cfRule type="cellIs" dxfId="2573" priority="1684" operator="equal">
      <formula>"Alto"</formula>
    </cfRule>
  </conditionalFormatting>
  <conditionalFormatting sqref="L237">
    <cfRule type="cellIs" dxfId="2572" priority="1685" operator="equal">
      <formula>"Moderado"</formula>
    </cfRule>
  </conditionalFormatting>
  <conditionalFormatting sqref="L237">
    <cfRule type="cellIs" dxfId="2571" priority="1686" operator="equal">
      <formula>"Bajo"</formula>
    </cfRule>
  </conditionalFormatting>
  <conditionalFormatting sqref="I237:I242">
    <cfRule type="containsText" dxfId="2570" priority="1687" operator="containsText" text="❌">
      <formula>NOT(ISERROR(SEARCH(("❌"),(I237))))</formula>
    </cfRule>
  </conditionalFormatting>
  <conditionalFormatting sqref="W237">
    <cfRule type="cellIs" dxfId="2569" priority="1688" operator="equal">
      <formula>"Muy Alta"</formula>
    </cfRule>
  </conditionalFormatting>
  <conditionalFormatting sqref="W237">
    <cfRule type="cellIs" dxfId="2568" priority="1689" operator="equal">
      <formula>"Alta"</formula>
    </cfRule>
  </conditionalFormatting>
  <conditionalFormatting sqref="W237">
    <cfRule type="cellIs" dxfId="2567" priority="1690" operator="equal">
      <formula>"Media"</formula>
    </cfRule>
  </conditionalFormatting>
  <conditionalFormatting sqref="W237">
    <cfRule type="cellIs" dxfId="2566" priority="1691" operator="equal">
      <formula>"Baja"</formula>
    </cfRule>
  </conditionalFormatting>
  <conditionalFormatting sqref="W237">
    <cfRule type="cellIs" dxfId="2565" priority="1692" operator="equal">
      <formula>"Muy Baja"</formula>
    </cfRule>
  </conditionalFormatting>
  <conditionalFormatting sqref="Y237">
    <cfRule type="cellIs" dxfId="2564" priority="1693" operator="equal">
      <formula>"Catastrófico"</formula>
    </cfRule>
  </conditionalFormatting>
  <conditionalFormatting sqref="Y237">
    <cfRule type="cellIs" dxfId="2563" priority="1694" operator="equal">
      <formula>"Mayor"</formula>
    </cfRule>
  </conditionalFormatting>
  <conditionalFormatting sqref="Y237">
    <cfRule type="cellIs" dxfId="2562" priority="1695" operator="equal">
      <formula>"Moderado"</formula>
    </cfRule>
  </conditionalFormatting>
  <conditionalFormatting sqref="Y237">
    <cfRule type="cellIs" dxfId="2561" priority="1696" operator="equal">
      <formula>"Menor"</formula>
    </cfRule>
  </conditionalFormatting>
  <conditionalFormatting sqref="Y237">
    <cfRule type="cellIs" dxfId="2560" priority="1697" operator="equal">
      <formula>"Leve"</formula>
    </cfRule>
  </conditionalFormatting>
  <conditionalFormatting sqref="AA237">
    <cfRule type="cellIs" dxfId="2559" priority="1698" operator="equal">
      <formula>"Extremo"</formula>
    </cfRule>
  </conditionalFormatting>
  <conditionalFormatting sqref="AA237">
    <cfRule type="cellIs" dxfId="2558" priority="1699" operator="equal">
      <formula>"Alto"</formula>
    </cfRule>
  </conditionalFormatting>
  <conditionalFormatting sqref="AA237">
    <cfRule type="cellIs" dxfId="2557" priority="1700" operator="equal">
      <formula>"Moderado"</formula>
    </cfRule>
  </conditionalFormatting>
  <conditionalFormatting sqref="AA237">
    <cfRule type="cellIs" dxfId="2556" priority="1701" operator="equal">
      <formula>"Bajo"</formula>
    </cfRule>
  </conditionalFormatting>
  <conditionalFormatting sqref="W238:W241">
    <cfRule type="cellIs" dxfId="2555" priority="1702" operator="equal">
      <formula>"Muy Alta"</formula>
    </cfRule>
  </conditionalFormatting>
  <conditionalFormatting sqref="W238:W241">
    <cfRule type="cellIs" dxfId="2554" priority="1703" operator="equal">
      <formula>"Alta"</formula>
    </cfRule>
  </conditionalFormatting>
  <conditionalFormatting sqref="W238:W241">
    <cfRule type="cellIs" dxfId="2553" priority="1704" operator="equal">
      <formula>"Media"</formula>
    </cfRule>
  </conditionalFormatting>
  <conditionalFormatting sqref="W238:W241">
    <cfRule type="cellIs" dxfId="2552" priority="1705" operator="equal">
      <formula>"Baja"</formula>
    </cfRule>
  </conditionalFormatting>
  <conditionalFormatting sqref="W238:W241">
    <cfRule type="cellIs" dxfId="2551" priority="1706" operator="equal">
      <formula>"Muy Baja"</formula>
    </cfRule>
  </conditionalFormatting>
  <conditionalFormatting sqref="Y238:Y241">
    <cfRule type="cellIs" dxfId="2550" priority="1707" operator="equal">
      <formula>"Catastrófico"</formula>
    </cfRule>
  </conditionalFormatting>
  <conditionalFormatting sqref="Y238:Y241">
    <cfRule type="cellIs" dxfId="2549" priority="1708" operator="equal">
      <formula>"Mayor"</formula>
    </cfRule>
  </conditionalFormatting>
  <conditionalFormatting sqref="Y238:Y241">
    <cfRule type="cellIs" dxfId="2548" priority="1709" operator="equal">
      <formula>"Moderado"</formula>
    </cfRule>
  </conditionalFormatting>
  <conditionalFormatting sqref="Y238:Y241">
    <cfRule type="cellIs" dxfId="2547" priority="1710" operator="equal">
      <formula>"Menor"</formula>
    </cfRule>
  </conditionalFormatting>
  <conditionalFormatting sqref="Y238:Y241">
    <cfRule type="cellIs" dxfId="2546" priority="1711" operator="equal">
      <formula>"Leve"</formula>
    </cfRule>
  </conditionalFormatting>
  <conditionalFormatting sqref="AA238:AA241">
    <cfRule type="cellIs" dxfId="2545" priority="1712" operator="equal">
      <formula>"Extremo"</formula>
    </cfRule>
  </conditionalFormatting>
  <conditionalFormatting sqref="AA238:AA241">
    <cfRule type="cellIs" dxfId="2544" priority="1713" operator="equal">
      <formula>"Alto"</formula>
    </cfRule>
  </conditionalFormatting>
  <conditionalFormatting sqref="AA238:AA241">
    <cfRule type="cellIs" dxfId="2543" priority="1714" operator="equal">
      <formula>"Moderado"</formula>
    </cfRule>
  </conditionalFormatting>
  <conditionalFormatting sqref="AA238:AA241">
    <cfRule type="cellIs" dxfId="2542" priority="1715" operator="equal">
      <formula>"Bajo"</formula>
    </cfRule>
  </conditionalFormatting>
  <conditionalFormatting sqref="W242">
    <cfRule type="cellIs" dxfId="2541" priority="1716" operator="equal">
      <formula>"Muy Alta"</formula>
    </cfRule>
  </conditionalFormatting>
  <conditionalFormatting sqref="W242">
    <cfRule type="cellIs" dxfId="2540" priority="1717" operator="equal">
      <formula>"Alta"</formula>
    </cfRule>
  </conditionalFormatting>
  <conditionalFormatting sqref="W242">
    <cfRule type="cellIs" dxfId="2539" priority="1718" operator="equal">
      <formula>"Media"</formula>
    </cfRule>
  </conditionalFormatting>
  <conditionalFormatting sqref="W242">
    <cfRule type="cellIs" dxfId="2538" priority="1719" operator="equal">
      <formula>"Baja"</formula>
    </cfRule>
  </conditionalFormatting>
  <conditionalFormatting sqref="W242">
    <cfRule type="cellIs" dxfId="2537" priority="1720" operator="equal">
      <formula>"Muy Baja"</formula>
    </cfRule>
  </conditionalFormatting>
  <conditionalFormatting sqref="Y242">
    <cfRule type="cellIs" dxfId="2536" priority="1721" operator="equal">
      <formula>"Catastrófico"</formula>
    </cfRule>
  </conditionalFormatting>
  <conditionalFormatting sqref="Y242">
    <cfRule type="cellIs" dxfId="2535" priority="1722" operator="equal">
      <formula>"Mayor"</formula>
    </cfRule>
  </conditionalFormatting>
  <conditionalFormatting sqref="Y242">
    <cfRule type="cellIs" dxfId="2534" priority="1723" operator="equal">
      <formula>"Moderado"</formula>
    </cfRule>
  </conditionalFormatting>
  <conditionalFormatting sqref="Y242">
    <cfRule type="cellIs" dxfId="2533" priority="1724" operator="equal">
      <formula>"Menor"</formula>
    </cfRule>
  </conditionalFormatting>
  <conditionalFormatting sqref="Y242">
    <cfRule type="cellIs" dxfId="2532" priority="1725" operator="equal">
      <formula>"Leve"</formula>
    </cfRule>
  </conditionalFormatting>
  <conditionalFormatting sqref="AA242">
    <cfRule type="cellIs" dxfId="2531" priority="1726" operator="equal">
      <formula>"Extremo"</formula>
    </cfRule>
  </conditionalFormatting>
  <conditionalFormatting sqref="AA242">
    <cfRule type="cellIs" dxfId="2530" priority="1727" operator="equal">
      <formula>"Alto"</formula>
    </cfRule>
  </conditionalFormatting>
  <conditionalFormatting sqref="AA242">
    <cfRule type="cellIs" dxfId="2529" priority="1728" operator="equal">
      <formula>"Moderado"</formula>
    </cfRule>
  </conditionalFormatting>
  <conditionalFormatting sqref="AA242">
    <cfRule type="cellIs" dxfId="2528" priority="1729" operator="equal">
      <formula>"Bajo"</formula>
    </cfRule>
  </conditionalFormatting>
  <conditionalFormatting sqref="F237">
    <cfRule type="cellIs" dxfId="2527" priority="1730" operator="equal">
      <formula>"Muy Alta"</formula>
    </cfRule>
  </conditionalFormatting>
  <conditionalFormatting sqref="F237">
    <cfRule type="cellIs" dxfId="2526" priority="1731" operator="equal">
      <formula>"Alta"</formula>
    </cfRule>
  </conditionalFormatting>
  <conditionalFormatting sqref="F237">
    <cfRule type="cellIs" dxfId="2525" priority="1732" operator="equal">
      <formula>"Media"</formula>
    </cfRule>
  </conditionalFormatting>
  <conditionalFormatting sqref="F237">
    <cfRule type="cellIs" dxfId="2524" priority="1733" operator="equal">
      <formula>"Baja"</formula>
    </cfRule>
  </conditionalFormatting>
  <conditionalFormatting sqref="F237">
    <cfRule type="cellIs" dxfId="2523" priority="1734" operator="equal">
      <formula>"Muy Baja"</formula>
    </cfRule>
  </conditionalFormatting>
  <conditionalFormatting sqref="J237">
    <cfRule type="cellIs" dxfId="2522" priority="1735" operator="equal">
      <formula>"Catastrófico"</formula>
    </cfRule>
  </conditionalFormatting>
  <conditionalFormatting sqref="J237">
    <cfRule type="cellIs" dxfId="2521" priority="1736" operator="equal">
      <formula>"Mayor"</formula>
    </cfRule>
  </conditionalFormatting>
  <conditionalFormatting sqref="J237">
    <cfRule type="cellIs" dxfId="2520" priority="1737" operator="equal">
      <formula>"Moderado"</formula>
    </cfRule>
  </conditionalFormatting>
  <conditionalFormatting sqref="J237">
    <cfRule type="cellIs" dxfId="2519" priority="1738" operator="equal">
      <formula>"Menor"</formula>
    </cfRule>
  </conditionalFormatting>
  <conditionalFormatting sqref="J237">
    <cfRule type="cellIs" dxfId="2518" priority="1739" operator="equal">
      <formula>"Leve"</formula>
    </cfRule>
  </conditionalFormatting>
  <conditionalFormatting sqref="L243">
    <cfRule type="cellIs" dxfId="2517" priority="1854" operator="equal">
      <formula>"Extremo"</formula>
    </cfRule>
  </conditionalFormatting>
  <conditionalFormatting sqref="L243">
    <cfRule type="cellIs" dxfId="2516" priority="1855" operator="equal">
      <formula>"Alto"</formula>
    </cfRule>
  </conditionalFormatting>
  <conditionalFormatting sqref="L243">
    <cfRule type="cellIs" dxfId="2515" priority="1856" operator="equal">
      <formula>"Moderado"</formula>
    </cfRule>
  </conditionalFormatting>
  <conditionalFormatting sqref="L243">
    <cfRule type="cellIs" dxfId="2514" priority="1857" operator="equal">
      <formula>"Bajo"</formula>
    </cfRule>
  </conditionalFormatting>
  <conditionalFormatting sqref="I243:I248">
    <cfRule type="containsText" dxfId="2513" priority="1858" operator="containsText" text="❌">
      <formula>NOT(ISERROR(SEARCH(("❌"),(I243))))</formula>
    </cfRule>
  </conditionalFormatting>
  <conditionalFormatting sqref="W243">
    <cfRule type="cellIs" dxfId="2512" priority="1859" operator="equal">
      <formula>"Muy Alta"</formula>
    </cfRule>
  </conditionalFormatting>
  <conditionalFormatting sqref="W243">
    <cfRule type="cellIs" dxfId="2511" priority="1860" operator="equal">
      <formula>"Alta"</formula>
    </cfRule>
  </conditionalFormatting>
  <conditionalFormatting sqref="W243">
    <cfRule type="cellIs" dxfId="2510" priority="1861" operator="equal">
      <formula>"Media"</formula>
    </cfRule>
  </conditionalFormatting>
  <conditionalFormatting sqref="W243">
    <cfRule type="cellIs" dxfId="2509" priority="1862" operator="equal">
      <formula>"Baja"</formula>
    </cfRule>
  </conditionalFormatting>
  <conditionalFormatting sqref="W243">
    <cfRule type="cellIs" dxfId="2508" priority="1863" operator="equal">
      <formula>"Muy Baja"</formula>
    </cfRule>
  </conditionalFormatting>
  <conditionalFormatting sqref="Y243">
    <cfRule type="cellIs" dxfId="2507" priority="1864" operator="equal">
      <formula>"Catastrófico"</formula>
    </cfRule>
  </conditionalFormatting>
  <conditionalFormatting sqref="Y243">
    <cfRule type="cellIs" dxfId="2506" priority="1865" operator="equal">
      <formula>"Mayor"</formula>
    </cfRule>
  </conditionalFormatting>
  <conditionalFormatting sqref="Y243">
    <cfRule type="cellIs" dxfId="2505" priority="1866" operator="equal">
      <formula>"Moderado"</formula>
    </cfRule>
  </conditionalFormatting>
  <conditionalFormatting sqref="Y243">
    <cfRule type="cellIs" dxfId="2504" priority="1867" operator="equal">
      <formula>"Menor"</formula>
    </cfRule>
  </conditionalFormatting>
  <conditionalFormatting sqref="Y243">
    <cfRule type="cellIs" dxfId="2503" priority="1868" operator="equal">
      <formula>"Leve"</formula>
    </cfRule>
  </conditionalFormatting>
  <conditionalFormatting sqref="AA243">
    <cfRule type="cellIs" dxfId="2502" priority="1869" operator="equal">
      <formula>"Extremo"</formula>
    </cfRule>
  </conditionalFormatting>
  <conditionalFormatting sqref="AA243">
    <cfRule type="cellIs" dxfId="2501" priority="1870" operator="equal">
      <formula>"Alto"</formula>
    </cfRule>
  </conditionalFormatting>
  <conditionalFormatting sqref="AA243">
    <cfRule type="cellIs" dxfId="2500" priority="1871" operator="equal">
      <formula>"Moderado"</formula>
    </cfRule>
  </conditionalFormatting>
  <conditionalFormatting sqref="AA243">
    <cfRule type="cellIs" dxfId="2499" priority="1872" operator="equal">
      <formula>"Bajo"</formula>
    </cfRule>
  </conditionalFormatting>
  <conditionalFormatting sqref="W244:W247">
    <cfRule type="cellIs" dxfId="2498" priority="1873" operator="equal">
      <formula>"Muy Alta"</formula>
    </cfRule>
  </conditionalFormatting>
  <conditionalFormatting sqref="W244:W247">
    <cfRule type="cellIs" dxfId="2497" priority="1874" operator="equal">
      <formula>"Alta"</formula>
    </cfRule>
  </conditionalFormatting>
  <conditionalFormatting sqref="W244:W247">
    <cfRule type="cellIs" dxfId="2496" priority="1875" operator="equal">
      <formula>"Media"</formula>
    </cfRule>
  </conditionalFormatting>
  <conditionalFormatting sqref="W244:W247">
    <cfRule type="cellIs" dxfId="2495" priority="1876" operator="equal">
      <formula>"Baja"</formula>
    </cfRule>
  </conditionalFormatting>
  <conditionalFormatting sqref="W244:W247">
    <cfRule type="cellIs" dxfId="2494" priority="1877" operator="equal">
      <formula>"Muy Baja"</formula>
    </cfRule>
  </conditionalFormatting>
  <conditionalFormatting sqref="Y244:Y247">
    <cfRule type="cellIs" dxfId="2493" priority="1878" operator="equal">
      <formula>"Catastrófico"</formula>
    </cfRule>
  </conditionalFormatting>
  <conditionalFormatting sqref="Y244:Y247">
    <cfRule type="cellIs" dxfId="2492" priority="1879" operator="equal">
      <formula>"Mayor"</formula>
    </cfRule>
  </conditionalFormatting>
  <conditionalFormatting sqref="Y244:Y247">
    <cfRule type="cellIs" dxfId="2491" priority="1880" operator="equal">
      <formula>"Moderado"</formula>
    </cfRule>
  </conditionalFormatting>
  <conditionalFormatting sqref="Y244:Y247">
    <cfRule type="cellIs" dxfId="2490" priority="1881" operator="equal">
      <formula>"Menor"</formula>
    </cfRule>
  </conditionalFormatting>
  <conditionalFormatting sqref="Y244:Y247">
    <cfRule type="cellIs" dxfId="2489" priority="1882" operator="equal">
      <formula>"Leve"</formula>
    </cfRule>
  </conditionalFormatting>
  <conditionalFormatting sqref="AA244:AA247">
    <cfRule type="cellIs" dxfId="2488" priority="1883" operator="equal">
      <formula>"Extremo"</formula>
    </cfRule>
  </conditionalFormatting>
  <conditionalFormatting sqref="AA244:AA247">
    <cfRule type="cellIs" dxfId="2487" priority="1884" operator="equal">
      <formula>"Alto"</formula>
    </cfRule>
  </conditionalFormatting>
  <conditionalFormatting sqref="AA244:AA247">
    <cfRule type="cellIs" dxfId="2486" priority="1885" operator="equal">
      <formula>"Moderado"</formula>
    </cfRule>
  </conditionalFormatting>
  <conditionalFormatting sqref="AA244:AA247">
    <cfRule type="cellIs" dxfId="2485" priority="1886" operator="equal">
      <formula>"Bajo"</formula>
    </cfRule>
  </conditionalFormatting>
  <conditionalFormatting sqref="W248">
    <cfRule type="cellIs" dxfId="2484" priority="1887" operator="equal">
      <formula>"Muy Alta"</formula>
    </cfRule>
  </conditionalFormatting>
  <conditionalFormatting sqref="W248">
    <cfRule type="cellIs" dxfId="2483" priority="1888" operator="equal">
      <formula>"Alta"</formula>
    </cfRule>
  </conditionalFormatting>
  <conditionalFormatting sqref="W248">
    <cfRule type="cellIs" dxfId="2482" priority="1889" operator="equal">
      <formula>"Media"</formula>
    </cfRule>
  </conditionalFormatting>
  <conditionalFormatting sqref="W248">
    <cfRule type="cellIs" dxfId="2481" priority="1890" operator="equal">
      <formula>"Baja"</formula>
    </cfRule>
  </conditionalFormatting>
  <conditionalFormatting sqref="W248">
    <cfRule type="cellIs" dxfId="2480" priority="1891" operator="equal">
      <formula>"Muy Baja"</formula>
    </cfRule>
  </conditionalFormatting>
  <conditionalFormatting sqref="Y248">
    <cfRule type="cellIs" dxfId="2479" priority="1892" operator="equal">
      <formula>"Catastrófico"</formula>
    </cfRule>
  </conditionalFormatting>
  <conditionalFormatting sqref="Y248">
    <cfRule type="cellIs" dxfId="2478" priority="1893" operator="equal">
      <formula>"Mayor"</formula>
    </cfRule>
  </conditionalFormatting>
  <conditionalFormatting sqref="Y248">
    <cfRule type="cellIs" dxfId="2477" priority="1894" operator="equal">
      <formula>"Moderado"</formula>
    </cfRule>
  </conditionalFormatting>
  <conditionalFormatting sqref="Y248">
    <cfRule type="cellIs" dxfId="2476" priority="1895" operator="equal">
      <formula>"Menor"</formula>
    </cfRule>
  </conditionalFormatting>
  <conditionalFormatting sqref="Y248">
    <cfRule type="cellIs" dxfId="2475" priority="1896" operator="equal">
      <formula>"Leve"</formula>
    </cfRule>
  </conditionalFormatting>
  <conditionalFormatting sqref="AA248">
    <cfRule type="cellIs" dxfId="2474" priority="1897" operator="equal">
      <formula>"Extremo"</formula>
    </cfRule>
  </conditionalFormatting>
  <conditionalFormatting sqref="AA248">
    <cfRule type="cellIs" dxfId="2473" priority="1898" operator="equal">
      <formula>"Alto"</formula>
    </cfRule>
  </conditionalFormatting>
  <conditionalFormatting sqref="AA248">
    <cfRule type="cellIs" dxfId="2472" priority="1899" operator="equal">
      <formula>"Moderado"</formula>
    </cfRule>
  </conditionalFormatting>
  <conditionalFormatting sqref="AA248">
    <cfRule type="cellIs" dxfId="2471" priority="1900" operator="equal">
      <formula>"Bajo"</formula>
    </cfRule>
  </conditionalFormatting>
  <conditionalFormatting sqref="F243">
    <cfRule type="cellIs" dxfId="2470" priority="1901" operator="equal">
      <formula>"Muy Alta"</formula>
    </cfRule>
  </conditionalFormatting>
  <conditionalFormatting sqref="F243">
    <cfRule type="cellIs" dxfId="2469" priority="1902" operator="equal">
      <formula>"Alta"</formula>
    </cfRule>
  </conditionalFormatting>
  <conditionalFormatting sqref="F243">
    <cfRule type="cellIs" dxfId="2468" priority="1903" operator="equal">
      <formula>"Media"</formula>
    </cfRule>
  </conditionalFormatting>
  <conditionalFormatting sqref="F243">
    <cfRule type="cellIs" dxfId="2467" priority="1904" operator="equal">
      <formula>"Baja"</formula>
    </cfRule>
  </conditionalFormatting>
  <conditionalFormatting sqref="F243">
    <cfRule type="cellIs" dxfId="2466" priority="1905" operator="equal">
      <formula>"Muy Baja"</formula>
    </cfRule>
  </conditionalFormatting>
  <conditionalFormatting sqref="J243">
    <cfRule type="cellIs" dxfId="2465" priority="1906" operator="equal">
      <formula>"Catastrófico"</formula>
    </cfRule>
  </conditionalFormatting>
  <conditionalFormatting sqref="J243">
    <cfRule type="cellIs" dxfId="2464" priority="1907" operator="equal">
      <formula>"Mayor"</formula>
    </cfRule>
  </conditionalFormatting>
  <conditionalFormatting sqref="J243">
    <cfRule type="cellIs" dxfId="2463" priority="1908" operator="equal">
      <formula>"Moderado"</formula>
    </cfRule>
  </conditionalFormatting>
  <conditionalFormatting sqref="J243">
    <cfRule type="cellIs" dxfId="2462" priority="1909" operator="equal">
      <formula>"Menor"</formula>
    </cfRule>
  </conditionalFormatting>
  <conditionalFormatting sqref="J243">
    <cfRule type="cellIs" dxfId="2461" priority="1910" operator="equal">
      <formula>"Leve"</formula>
    </cfRule>
  </conditionalFormatting>
  <conditionalFormatting sqref="L249">
    <cfRule type="cellIs" dxfId="2460" priority="1911" operator="equal">
      <formula>"Extremo"</formula>
    </cfRule>
  </conditionalFormatting>
  <conditionalFormatting sqref="L249">
    <cfRule type="cellIs" dxfId="2459" priority="1912" operator="equal">
      <formula>"Alto"</formula>
    </cfRule>
  </conditionalFormatting>
  <conditionalFormatting sqref="L249">
    <cfRule type="cellIs" dxfId="2458" priority="1913" operator="equal">
      <formula>"Moderado"</formula>
    </cfRule>
  </conditionalFormatting>
  <conditionalFormatting sqref="L249">
    <cfRule type="cellIs" dxfId="2457" priority="1914" operator="equal">
      <formula>"Bajo"</formula>
    </cfRule>
  </conditionalFormatting>
  <conditionalFormatting sqref="I249:I254">
    <cfRule type="containsText" dxfId="2456" priority="1915" operator="containsText" text="❌">
      <formula>NOT(ISERROR(SEARCH(("❌"),(I249))))</formula>
    </cfRule>
  </conditionalFormatting>
  <conditionalFormatting sqref="W249">
    <cfRule type="cellIs" dxfId="2455" priority="1916" operator="equal">
      <formula>"Muy Alta"</formula>
    </cfRule>
  </conditionalFormatting>
  <conditionalFormatting sqref="W249">
    <cfRule type="cellIs" dxfId="2454" priority="1917" operator="equal">
      <formula>"Alta"</formula>
    </cfRule>
  </conditionalFormatting>
  <conditionalFormatting sqref="W249">
    <cfRule type="cellIs" dxfId="2453" priority="1918" operator="equal">
      <formula>"Media"</formula>
    </cfRule>
  </conditionalFormatting>
  <conditionalFormatting sqref="W249">
    <cfRule type="cellIs" dxfId="2452" priority="1919" operator="equal">
      <formula>"Baja"</formula>
    </cfRule>
  </conditionalFormatting>
  <conditionalFormatting sqref="W249">
    <cfRule type="cellIs" dxfId="2451" priority="1920" operator="equal">
      <formula>"Muy Baja"</formula>
    </cfRule>
  </conditionalFormatting>
  <conditionalFormatting sqref="Y249">
    <cfRule type="cellIs" dxfId="2450" priority="1921" operator="equal">
      <formula>"Catastrófico"</formula>
    </cfRule>
  </conditionalFormatting>
  <conditionalFormatting sqref="Y249">
    <cfRule type="cellIs" dxfId="2449" priority="1922" operator="equal">
      <formula>"Mayor"</formula>
    </cfRule>
  </conditionalFormatting>
  <conditionalFormatting sqref="Y249">
    <cfRule type="cellIs" dxfId="2448" priority="1923" operator="equal">
      <formula>"Moderado"</formula>
    </cfRule>
  </conditionalFormatting>
  <conditionalFormatting sqref="Y249">
    <cfRule type="cellIs" dxfId="2447" priority="1924" operator="equal">
      <formula>"Menor"</formula>
    </cfRule>
  </conditionalFormatting>
  <conditionalFormatting sqref="Y249">
    <cfRule type="cellIs" dxfId="2446" priority="1925" operator="equal">
      <formula>"Leve"</formula>
    </cfRule>
  </conditionalFormatting>
  <conditionalFormatting sqref="AA249">
    <cfRule type="cellIs" dxfId="2445" priority="1926" operator="equal">
      <formula>"Extremo"</formula>
    </cfRule>
  </conditionalFormatting>
  <conditionalFormatting sqref="AA249">
    <cfRule type="cellIs" dxfId="2444" priority="1927" operator="equal">
      <formula>"Alto"</formula>
    </cfRule>
  </conditionalFormatting>
  <conditionalFormatting sqref="AA249">
    <cfRule type="cellIs" dxfId="2443" priority="1928" operator="equal">
      <formula>"Moderado"</formula>
    </cfRule>
  </conditionalFormatting>
  <conditionalFormatting sqref="AA249">
    <cfRule type="cellIs" dxfId="2442" priority="1929" operator="equal">
      <formula>"Bajo"</formula>
    </cfRule>
  </conditionalFormatting>
  <conditionalFormatting sqref="W250:W253">
    <cfRule type="cellIs" dxfId="2441" priority="1930" operator="equal">
      <formula>"Muy Alta"</formula>
    </cfRule>
  </conditionalFormatting>
  <conditionalFormatting sqref="W250:W253">
    <cfRule type="cellIs" dxfId="2440" priority="1931" operator="equal">
      <formula>"Alta"</formula>
    </cfRule>
  </conditionalFormatting>
  <conditionalFormatting sqref="W250:W253">
    <cfRule type="cellIs" dxfId="2439" priority="1932" operator="equal">
      <formula>"Media"</formula>
    </cfRule>
  </conditionalFormatting>
  <conditionalFormatting sqref="W250:W253">
    <cfRule type="cellIs" dxfId="2438" priority="1933" operator="equal">
      <formula>"Baja"</formula>
    </cfRule>
  </conditionalFormatting>
  <conditionalFormatting sqref="W250:W253">
    <cfRule type="cellIs" dxfId="2437" priority="1934" operator="equal">
      <formula>"Muy Baja"</formula>
    </cfRule>
  </conditionalFormatting>
  <conditionalFormatting sqref="Y250:Y253">
    <cfRule type="cellIs" dxfId="2436" priority="1935" operator="equal">
      <formula>"Catastrófico"</formula>
    </cfRule>
  </conditionalFormatting>
  <conditionalFormatting sqref="Y250:Y253">
    <cfRule type="cellIs" dxfId="2435" priority="1936" operator="equal">
      <formula>"Mayor"</formula>
    </cfRule>
  </conditionalFormatting>
  <conditionalFormatting sqref="Y250:Y253">
    <cfRule type="cellIs" dxfId="2434" priority="1937" operator="equal">
      <formula>"Moderado"</formula>
    </cfRule>
  </conditionalFormatting>
  <conditionalFormatting sqref="Y250:Y253">
    <cfRule type="cellIs" dxfId="2433" priority="1938" operator="equal">
      <formula>"Menor"</formula>
    </cfRule>
  </conditionalFormatting>
  <conditionalFormatting sqref="Y250:Y253">
    <cfRule type="cellIs" dxfId="2432" priority="1939" operator="equal">
      <formula>"Leve"</formula>
    </cfRule>
  </conditionalFormatting>
  <conditionalFormatting sqref="AA250:AA253">
    <cfRule type="cellIs" dxfId="2431" priority="1940" operator="equal">
      <formula>"Extremo"</formula>
    </cfRule>
  </conditionalFormatting>
  <conditionalFormatting sqref="AA250:AA253">
    <cfRule type="cellIs" dxfId="2430" priority="1941" operator="equal">
      <formula>"Alto"</formula>
    </cfRule>
  </conditionalFormatting>
  <conditionalFormatting sqref="AA250:AA253">
    <cfRule type="cellIs" dxfId="2429" priority="1942" operator="equal">
      <formula>"Moderado"</formula>
    </cfRule>
  </conditionalFormatting>
  <conditionalFormatting sqref="AA250:AA253">
    <cfRule type="cellIs" dxfId="2428" priority="1943" operator="equal">
      <formula>"Bajo"</formula>
    </cfRule>
  </conditionalFormatting>
  <conditionalFormatting sqref="W254">
    <cfRule type="cellIs" dxfId="2427" priority="1944" operator="equal">
      <formula>"Muy Alta"</formula>
    </cfRule>
  </conditionalFormatting>
  <conditionalFormatting sqref="W254">
    <cfRule type="cellIs" dxfId="2426" priority="1945" operator="equal">
      <formula>"Alta"</formula>
    </cfRule>
  </conditionalFormatting>
  <conditionalFormatting sqref="W254">
    <cfRule type="cellIs" dxfId="2425" priority="1946" operator="equal">
      <formula>"Media"</formula>
    </cfRule>
  </conditionalFormatting>
  <conditionalFormatting sqref="W254">
    <cfRule type="cellIs" dxfId="2424" priority="1947" operator="equal">
      <formula>"Baja"</formula>
    </cfRule>
  </conditionalFormatting>
  <conditionalFormatting sqref="W254">
    <cfRule type="cellIs" dxfId="2423" priority="1948" operator="equal">
      <formula>"Muy Baja"</formula>
    </cfRule>
  </conditionalFormatting>
  <conditionalFormatting sqref="Y254">
    <cfRule type="cellIs" dxfId="2422" priority="1949" operator="equal">
      <formula>"Catastrófico"</formula>
    </cfRule>
  </conditionalFormatting>
  <conditionalFormatting sqref="Y254">
    <cfRule type="cellIs" dxfId="2421" priority="1950" operator="equal">
      <formula>"Mayor"</formula>
    </cfRule>
  </conditionalFormatting>
  <conditionalFormatting sqref="Y254">
    <cfRule type="cellIs" dxfId="2420" priority="1951" operator="equal">
      <formula>"Moderado"</formula>
    </cfRule>
  </conditionalFormatting>
  <conditionalFormatting sqref="Y254">
    <cfRule type="cellIs" dxfId="2419" priority="1952" operator="equal">
      <formula>"Menor"</formula>
    </cfRule>
  </conditionalFormatting>
  <conditionalFormatting sqref="Y254">
    <cfRule type="cellIs" dxfId="2418" priority="1953" operator="equal">
      <formula>"Leve"</formula>
    </cfRule>
  </conditionalFormatting>
  <conditionalFormatting sqref="AA254">
    <cfRule type="cellIs" dxfId="2417" priority="1954" operator="equal">
      <formula>"Extremo"</formula>
    </cfRule>
  </conditionalFormatting>
  <conditionalFormatting sqref="AA254">
    <cfRule type="cellIs" dxfId="2416" priority="1955" operator="equal">
      <formula>"Alto"</formula>
    </cfRule>
  </conditionalFormatting>
  <conditionalFormatting sqref="AA254">
    <cfRule type="cellIs" dxfId="2415" priority="1956" operator="equal">
      <formula>"Moderado"</formula>
    </cfRule>
  </conditionalFormatting>
  <conditionalFormatting sqref="AA254">
    <cfRule type="cellIs" dxfId="2414" priority="1957" operator="equal">
      <formula>"Bajo"</formula>
    </cfRule>
  </conditionalFormatting>
  <conditionalFormatting sqref="F249">
    <cfRule type="cellIs" dxfId="2413" priority="1958" operator="equal">
      <formula>"Muy Alta"</formula>
    </cfRule>
  </conditionalFormatting>
  <conditionalFormatting sqref="F249">
    <cfRule type="cellIs" dxfId="2412" priority="1959" operator="equal">
      <formula>"Alta"</formula>
    </cfRule>
  </conditionalFormatting>
  <conditionalFormatting sqref="F249">
    <cfRule type="cellIs" dxfId="2411" priority="1960" operator="equal">
      <formula>"Media"</formula>
    </cfRule>
  </conditionalFormatting>
  <conditionalFormatting sqref="F249">
    <cfRule type="cellIs" dxfId="2410" priority="1961" operator="equal">
      <formula>"Baja"</formula>
    </cfRule>
  </conditionalFormatting>
  <conditionalFormatting sqref="F249">
    <cfRule type="cellIs" dxfId="2409" priority="1962" operator="equal">
      <formula>"Muy Baja"</formula>
    </cfRule>
  </conditionalFormatting>
  <conditionalFormatting sqref="J249">
    <cfRule type="cellIs" dxfId="2408" priority="1963" operator="equal">
      <formula>"Catastrófico"</formula>
    </cfRule>
  </conditionalFormatting>
  <conditionalFormatting sqref="J249">
    <cfRule type="cellIs" dxfId="2407" priority="1964" operator="equal">
      <formula>"Mayor"</formula>
    </cfRule>
  </conditionalFormatting>
  <conditionalFormatting sqref="J249">
    <cfRule type="cellIs" dxfId="2406" priority="1965" operator="equal">
      <formula>"Moderado"</formula>
    </cfRule>
  </conditionalFormatting>
  <conditionalFormatting sqref="J249">
    <cfRule type="cellIs" dxfId="2405" priority="1966" operator="equal">
      <formula>"Menor"</formula>
    </cfRule>
  </conditionalFormatting>
  <conditionalFormatting sqref="J249">
    <cfRule type="cellIs" dxfId="2404" priority="1967" operator="equal">
      <formula>"Leve"</formula>
    </cfRule>
  </conditionalFormatting>
  <conditionalFormatting sqref="W260">
    <cfRule type="cellIs" dxfId="2403" priority="2001" operator="equal">
      <formula>"Muy Alta"</formula>
    </cfRule>
  </conditionalFormatting>
  <conditionalFormatting sqref="W260">
    <cfRule type="cellIs" dxfId="2402" priority="2002" operator="equal">
      <formula>"Alta"</formula>
    </cfRule>
  </conditionalFormatting>
  <conditionalFormatting sqref="W260">
    <cfRule type="cellIs" dxfId="2401" priority="2003" operator="equal">
      <formula>"Media"</formula>
    </cfRule>
  </conditionalFormatting>
  <conditionalFormatting sqref="W260">
    <cfRule type="cellIs" dxfId="2400" priority="2004" operator="equal">
      <formula>"Baja"</formula>
    </cfRule>
  </conditionalFormatting>
  <conditionalFormatting sqref="W260">
    <cfRule type="cellIs" dxfId="2399" priority="2005" operator="equal">
      <formula>"Muy Baja"</formula>
    </cfRule>
  </conditionalFormatting>
  <conditionalFormatting sqref="Y260">
    <cfRule type="cellIs" dxfId="2398" priority="2006" operator="equal">
      <formula>"Catastrófico"</formula>
    </cfRule>
  </conditionalFormatting>
  <conditionalFormatting sqref="Y260">
    <cfRule type="cellIs" dxfId="2397" priority="2007" operator="equal">
      <formula>"Mayor"</formula>
    </cfRule>
  </conditionalFormatting>
  <conditionalFormatting sqref="Y260">
    <cfRule type="cellIs" dxfId="2396" priority="2008" operator="equal">
      <formula>"Moderado"</formula>
    </cfRule>
  </conditionalFormatting>
  <conditionalFormatting sqref="Y260">
    <cfRule type="cellIs" dxfId="2395" priority="2009" operator="equal">
      <formula>"Menor"</formula>
    </cfRule>
  </conditionalFormatting>
  <conditionalFormatting sqref="Y260">
    <cfRule type="cellIs" dxfId="2394" priority="2010" operator="equal">
      <formula>"Leve"</formula>
    </cfRule>
  </conditionalFormatting>
  <conditionalFormatting sqref="AA260">
    <cfRule type="cellIs" dxfId="2393" priority="2011" operator="equal">
      <formula>"Extremo"</formula>
    </cfRule>
  </conditionalFormatting>
  <conditionalFormatting sqref="AA260">
    <cfRule type="cellIs" dxfId="2392" priority="2012" operator="equal">
      <formula>"Alto"</formula>
    </cfRule>
  </conditionalFormatting>
  <conditionalFormatting sqref="AA260">
    <cfRule type="cellIs" dxfId="2391" priority="2013" operator="equal">
      <formula>"Moderado"</formula>
    </cfRule>
  </conditionalFormatting>
  <conditionalFormatting sqref="AA260">
    <cfRule type="cellIs" dxfId="2390" priority="2014" operator="equal">
      <formula>"Bajo"</formula>
    </cfRule>
  </conditionalFormatting>
  <conditionalFormatting sqref="L261">
    <cfRule type="cellIs" dxfId="2389" priority="2025" operator="equal">
      <formula>"Extremo"</formula>
    </cfRule>
  </conditionalFormatting>
  <conditionalFormatting sqref="L261">
    <cfRule type="cellIs" dxfId="2388" priority="2026" operator="equal">
      <formula>"Alto"</formula>
    </cfRule>
  </conditionalFormatting>
  <conditionalFormatting sqref="L261">
    <cfRule type="cellIs" dxfId="2387" priority="2027" operator="equal">
      <formula>"Moderado"</formula>
    </cfRule>
  </conditionalFormatting>
  <conditionalFormatting sqref="L261">
    <cfRule type="cellIs" dxfId="2386" priority="2028" operator="equal">
      <formula>"Bajo"</formula>
    </cfRule>
  </conditionalFormatting>
  <conditionalFormatting sqref="I261:I266">
    <cfRule type="containsText" dxfId="2385" priority="2029" operator="containsText" text="❌">
      <formula>NOT(ISERROR(SEARCH(("❌"),(I261))))</formula>
    </cfRule>
  </conditionalFormatting>
  <conditionalFormatting sqref="W261">
    <cfRule type="cellIs" dxfId="2384" priority="2030" operator="equal">
      <formula>"Muy Alta"</formula>
    </cfRule>
  </conditionalFormatting>
  <conditionalFormatting sqref="W261">
    <cfRule type="cellIs" dxfId="2383" priority="2031" operator="equal">
      <formula>"Alta"</formula>
    </cfRule>
  </conditionalFormatting>
  <conditionalFormatting sqref="W261">
    <cfRule type="cellIs" dxfId="2382" priority="2032" operator="equal">
      <formula>"Media"</formula>
    </cfRule>
  </conditionalFormatting>
  <conditionalFormatting sqref="W261">
    <cfRule type="cellIs" dxfId="2381" priority="2033" operator="equal">
      <formula>"Baja"</formula>
    </cfRule>
  </conditionalFormatting>
  <conditionalFormatting sqref="W261">
    <cfRule type="cellIs" dxfId="2380" priority="2034" operator="equal">
      <formula>"Muy Baja"</formula>
    </cfRule>
  </conditionalFormatting>
  <conditionalFormatting sqref="Y261">
    <cfRule type="cellIs" dxfId="2379" priority="2035" operator="equal">
      <formula>"Catastrófico"</formula>
    </cfRule>
  </conditionalFormatting>
  <conditionalFormatting sqref="Y261">
    <cfRule type="cellIs" dxfId="2378" priority="2036" operator="equal">
      <formula>"Mayor"</formula>
    </cfRule>
  </conditionalFormatting>
  <conditionalFormatting sqref="Y261">
    <cfRule type="cellIs" dxfId="2377" priority="2037" operator="equal">
      <formula>"Moderado"</formula>
    </cfRule>
  </conditionalFormatting>
  <conditionalFormatting sqref="Y261">
    <cfRule type="cellIs" dxfId="2376" priority="2038" operator="equal">
      <formula>"Menor"</formula>
    </cfRule>
  </conditionalFormatting>
  <conditionalFormatting sqref="Y261">
    <cfRule type="cellIs" dxfId="2375" priority="2039" operator="equal">
      <formula>"Leve"</formula>
    </cfRule>
  </conditionalFormatting>
  <conditionalFormatting sqref="AA261">
    <cfRule type="cellIs" dxfId="2374" priority="2040" operator="equal">
      <formula>"Extremo"</formula>
    </cfRule>
  </conditionalFormatting>
  <conditionalFormatting sqref="AA261">
    <cfRule type="cellIs" dxfId="2373" priority="2041" operator="equal">
      <formula>"Alto"</formula>
    </cfRule>
  </conditionalFormatting>
  <conditionalFormatting sqref="AA261">
    <cfRule type="cellIs" dxfId="2372" priority="2042" operator="equal">
      <formula>"Moderado"</formula>
    </cfRule>
  </conditionalFormatting>
  <conditionalFormatting sqref="AA261">
    <cfRule type="cellIs" dxfId="2371" priority="2043" operator="equal">
      <formula>"Bajo"</formula>
    </cfRule>
  </conditionalFormatting>
  <conditionalFormatting sqref="W262:W265">
    <cfRule type="cellIs" dxfId="2370" priority="2044" operator="equal">
      <formula>"Muy Alta"</formula>
    </cfRule>
  </conditionalFormatting>
  <conditionalFormatting sqref="W262:W265">
    <cfRule type="cellIs" dxfId="2369" priority="2045" operator="equal">
      <formula>"Alta"</formula>
    </cfRule>
  </conditionalFormatting>
  <conditionalFormatting sqref="W262:W265">
    <cfRule type="cellIs" dxfId="2368" priority="2046" operator="equal">
      <formula>"Media"</formula>
    </cfRule>
  </conditionalFormatting>
  <conditionalFormatting sqref="W262:W265">
    <cfRule type="cellIs" dxfId="2367" priority="2047" operator="equal">
      <formula>"Baja"</formula>
    </cfRule>
  </conditionalFormatting>
  <conditionalFormatting sqref="W262:W265">
    <cfRule type="cellIs" dxfId="2366" priority="2048" operator="equal">
      <formula>"Muy Baja"</formula>
    </cfRule>
  </conditionalFormatting>
  <conditionalFormatting sqref="Y262:Y265">
    <cfRule type="cellIs" dxfId="2365" priority="2049" operator="equal">
      <formula>"Catastrófico"</formula>
    </cfRule>
  </conditionalFormatting>
  <conditionalFormatting sqref="Y262:Y265">
    <cfRule type="cellIs" dxfId="2364" priority="2050" operator="equal">
      <formula>"Mayor"</formula>
    </cfRule>
  </conditionalFormatting>
  <conditionalFormatting sqref="Y262:Y265">
    <cfRule type="cellIs" dxfId="2363" priority="2051" operator="equal">
      <formula>"Moderado"</formula>
    </cfRule>
  </conditionalFormatting>
  <conditionalFormatting sqref="Y262:Y265">
    <cfRule type="cellIs" dxfId="2362" priority="2052" operator="equal">
      <formula>"Menor"</formula>
    </cfRule>
  </conditionalFormatting>
  <conditionalFormatting sqref="Y262:Y265">
    <cfRule type="cellIs" dxfId="2361" priority="2053" operator="equal">
      <formula>"Leve"</formula>
    </cfRule>
  </conditionalFormatting>
  <conditionalFormatting sqref="AA262:AA265">
    <cfRule type="cellIs" dxfId="2360" priority="2054" operator="equal">
      <formula>"Extremo"</formula>
    </cfRule>
  </conditionalFormatting>
  <conditionalFormatting sqref="AA262:AA265">
    <cfRule type="cellIs" dxfId="2359" priority="2055" operator="equal">
      <formula>"Alto"</formula>
    </cfRule>
  </conditionalFormatting>
  <conditionalFormatting sqref="AA262:AA265">
    <cfRule type="cellIs" dxfId="2358" priority="2056" operator="equal">
      <formula>"Moderado"</formula>
    </cfRule>
  </conditionalFormatting>
  <conditionalFormatting sqref="AA262:AA265">
    <cfRule type="cellIs" dxfId="2357" priority="2057" operator="equal">
      <formula>"Bajo"</formula>
    </cfRule>
  </conditionalFormatting>
  <conditionalFormatting sqref="W266">
    <cfRule type="cellIs" dxfId="2356" priority="2058" operator="equal">
      <formula>"Muy Alta"</formula>
    </cfRule>
  </conditionalFormatting>
  <conditionalFormatting sqref="W266">
    <cfRule type="cellIs" dxfId="2355" priority="2059" operator="equal">
      <formula>"Alta"</formula>
    </cfRule>
  </conditionalFormatting>
  <conditionalFormatting sqref="W266">
    <cfRule type="cellIs" dxfId="2354" priority="2060" operator="equal">
      <formula>"Media"</formula>
    </cfRule>
  </conditionalFormatting>
  <conditionalFormatting sqref="W266">
    <cfRule type="cellIs" dxfId="2353" priority="2061" operator="equal">
      <formula>"Baja"</formula>
    </cfRule>
  </conditionalFormatting>
  <conditionalFormatting sqref="W266">
    <cfRule type="cellIs" dxfId="2352" priority="2062" operator="equal">
      <formula>"Muy Baja"</formula>
    </cfRule>
  </conditionalFormatting>
  <conditionalFormatting sqref="Y266">
    <cfRule type="cellIs" dxfId="2351" priority="2063" operator="equal">
      <formula>"Catastrófico"</formula>
    </cfRule>
  </conditionalFormatting>
  <conditionalFormatting sqref="Y266">
    <cfRule type="cellIs" dxfId="2350" priority="2064" operator="equal">
      <formula>"Mayor"</formula>
    </cfRule>
  </conditionalFormatting>
  <conditionalFormatting sqref="Y266">
    <cfRule type="cellIs" dxfId="2349" priority="2065" operator="equal">
      <formula>"Moderado"</formula>
    </cfRule>
  </conditionalFormatting>
  <conditionalFormatting sqref="Y266">
    <cfRule type="cellIs" dxfId="2348" priority="2066" operator="equal">
      <formula>"Menor"</formula>
    </cfRule>
  </conditionalFormatting>
  <conditionalFormatting sqref="Y266">
    <cfRule type="cellIs" dxfId="2347" priority="2067" operator="equal">
      <formula>"Leve"</formula>
    </cfRule>
  </conditionalFormatting>
  <conditionalFormatting sqref="AA266">
    <cfRule type="cellIs" dxfId="2346" priority="2068" operator="equal">
      <formula>"Extremo"</formula>
    </cfRule>
  </conditionalFormatting>
  <conditionalFormatting sqref="AA266">
    <cfRule type="cellIs" dxfId="2345" priority="2069" operator="equal">
      <formula>"Alto"</formula>
    </cfRule>
  </conditionalFormatting>
  <conditionalFormatting sqref="AA266">
    <cfRule type="cellIs" dxfId="2344" priority="2070" operator="equal">
      <formula>"Moderado"</formula>
    </cfRule>
  </conditionalFormatting>
  <conditionalFormatting sqref="AA266">
    <cfRule type="cellIs" dxfId="2343" priority="2071" operator="equal">
      <formula>"Bajo"</formula>
    </cfRule>
  </conditionalFormatting>
  <conditionalFormatting sqref="F261">
    <cfRule type="cellIs" dxfId="2342" priority="2072" operator="equal">
      <formula>"Muy Alta"</formula>
    </cfRule>
  </conditionalFormatting>
  <conditionalFormatting sqref="F261">
    <cfRule type="cellIs" dxfId="2341" priority="2073" operator="equal">
      <formula>"Alta"</formula>
    </cfRule>
  </conditionalFormatting>
  <conditionalFormatting sqref="F261">
    <cfRule type="cellIs" dxfId="2340" priority="2074" operator="equal">
      <formula>"Media"</formula>
    </cfRule>
  </conditionalFormatting>
  <conditionalFormatting sqref="F261">
    <cfRule type="cellIs" dxfId="2339" priority="2075" operator="equal">
      <formula>"Baja"</formula>
    </cfRule>
  </conditionalFormatting>
  <conditionalFormatting sqref="F261">
    <cfRule type="cellIs" dxfId="2338" priority="2076" operator="equal">
      <formula>"Muy Baja"</formula>
    </cfRule>
  </conditionalFormatting>
  <conditionalFormatting sqref="J261">
    <cfRule type="cellIs" dxfId="2337" priority="2077" operator="equal">
      <formula>"Catastrófico"</formula>
    </cfRule>
  </conditionalFormatting>
  <conditionalFormatting sqref="J261">
    <cfRule type="cellIs" dxfId="2336" priority="2078" operator="equal">
      <formula>"Mayor"</formula>
    </cfRule>
  </conditionalFormatting>
  <conditionalFormatting sqref="J261">
    <cfRule type="cellIs" dxfId="2335" priority="2079" operator="equal">
      <formula>"Moderado"</formula>
    </cfRule>
  </conditionalFormatting>
  <conditionalFormatting sqref="J261">
    <cfRule type="cellIs" dxfId="2334" priority="2080" operator="equal">
      <formula>"Menor"</formula>
    </cfRule>
  </conditionalFormatting>
  <conditionalFormatting sqref="J261">
    <cfRule type="cellIs" dxfId="2333" priority="2081" operator="equal">
      <formula>"Leve"</formula>
    </cfRule>
  </conditionalFormatting>
  <conditionalFormatting sqref="L267">
    <cfRule type="cellIs" dxfId="2332" priority="2082" operator="equal">
      <formula>"Extremo"</formula>
    </cfRule>
  </conditionalFormatting>
  <conditionalFormatting sqref="L267">
    <cfRule type="cellIs" dxfId="2331" priority="2083" operator="equal">
      <formula>"Alto"</formula>
    </cfRule>
  </conditionalFormatting>
  <conditionalFormatting sqref="L267">
    <cfRule type="cellIs" dxfId="2330" priority="2084" operator="equal">
      <formula>"Moderado"</formula>
    </cfRule>
  </conditionalFormatting>
  <conditionalFormatting sqref="L267">
    <cfRule type="cellIs" dxfId="2329" priority="2085" operator="equal">
      <formula>"Bajo"</formula>
    </cfRule>
  </conditionalFormatting>
  <conditionalFormatting sqref="I267:I272">
    <cfRule type="containsText" dxfId="2328" priority="2086" operator="containsText" text="❌">
      <formula>NOT(ISERROR(SEARCH(("❌"),(I267))))</formula>
    </cfRule>
  </conditionalFormatting>
  <conditionalFormatting sqref="W267">
    <cfRule type="cellIs" dxfId="2327" priority="2087" operator="equal">
      <formula>"Muy Alta"</formula>
    </cfRule>
  </conditionalFormatting>
  <conditionalFormatting sqref="W267">
    <cfRule type="cellIs" dxfId="2326" priority="2088" operator="equal">
      <formula>"Alta"</formula>
    </cfRule>
  </conditionalFormatting>
  <conditionalFormatting sqref="W267">
    <cfRule type="cellIs" dxfId="2325" priority="2089" operator="equal">
      <formula>"Media"</formula>
    </cfRule>
  </conditionalFormatting>
  <conditionalFormatting sqref="W267">
    <cfRule type="cellIs" dxfId="2324" priority="2090" operator="equal">
      <formula>"Baja"</formula>
    </cfRule>
  </conditionalFormatting>
  <conditionalFormatting sqref="W267">
    <cfRule type="cellIs" dxfId="2323" priority="2091" operator="equal">
      <formula>"Muy Baja"</formula>
    </cfRule>
  </conditionalFormatting>
  <conditionalFormatting sqref="Y267">
    <cfRule type="cellIs" dxfId="2322" priority="2092" operator="equal">
      <formula>"Catastrófico"</formula>
    </cfRule>
  </conditionalFormatting>
  <conditionalFormatting sqref="Y267">
    <cfRule type="cellIs" dxfId="2321" priority="2093" operator="equal">
      <formula>"Mayor"</formula>
    </cfRule>
  </conditionalFormatting>
  <conditionalFormatting sqref="Y267">
    <cfRule type="cellIs" dxfId="2320" priority="2094" operator="equal">
      <formula>"Moderado"</formula>
    </cfRule>
  </conditionalFormatting>
  <conditionalFormatting sqref="Y267">
    <cfRule type="cellIs" dxfId="2319" priority="2095" operator="equal">
      <formula>"Menor"</formula>
    </cfRule>
  </conditionalFormatting>
  <conditionalFormatting sqref="Y267">
    <cfRule type="cellIs" dxfId="2318" priority="2096" operator="equal">
      <formula>"Leve"</formula>
    </cfRule>
  </conditionalFormatting>
  <conditionalFormatting sqref="AA267">
    <cfRule type="cellIs" dxfId="2317" priority="2097" operator="equal">
      <formula>"Extremo"</formula>
    </cfRule>
  </conditionalFormatting>
  <conditionalFormatting sqref="AA267">
    <cfRule type="cellIs" dxfId="2316" priority="2098" operator="equal">
      <formula>"Alto"</formula>
    </cfRule>
  </conditionalFormatting>
  <conditionalFormatting sqref="AA267">
    <cfRule type="cellIs" dxfId="2315" priority="2099" operator="equal">
      <formula>"Moderado"</formula>
    </cfRule>
  </conditionalFormatting>
  <conditionalFormatting sqref="AA267">
    <cfRule type="cellIs" dxfId="2314" priority="2100" operator="equal">
      <formula>"Bajo"</formula>
    </cfRule>
  </conditionalFormatting>
  <conditionalFormatting sqref="W268 W270:W271">
    <cfRule type="cellIs" dxfId="2313" priority="2101" operator="equal">
      <formula>"Muy Alta"</formula>
    </cfRule>
  </conditionalFormatting>
  <conditionalFormatting sqref="W268 W270:W271">
    <cfRule type="cellIs" dxfId="2312" priority="2102" operator="equal">
      <formula>"Alta"</formula>
    </cfRule>
  </conditionalFormatting>
  <conditionalFormatting sqref="W268 W270:W271">
    <cfRule type="cellIs" dxfId="2311" priority="2103" operator="equal">
      <formula>"Media"</formula>
    </cfRule>
  </conditionalFormatting>
  <conditionalFormatting sqref="W268 W270:W271">
    <cfRule type="cellIs" dxfId="2310" priority="2104" operator="equal">
      <formula>"Baja"</formula>
    </cfRule>
  </conditionalFormatting>
  <conditionalFormatting sqref="W268 W270:W271">
    <cfRule type="cellIs" dxfId="2309" priority="2105" operator="equal">
      <formula>"Muy Baja"</formula>
    </cfRule>
  </conditionalFormatting>
  <conditionalFormatting sqref="Y268 Y270:Y271">
    <cfRule type="cellIs" dxfId="2308" priority="2106" operator="equal">
      <formula>"Catastrófico"</formula>
    </cfRule>
  </conditionalFormatting>
  <conditionalFormatting sqref="Y268 Y270:Y271">
    <cfRule type="cellIs" dxfId="2307" priority="2107" operator="equal">
      <formula>"Mayor"</formula>
    </cfRule>
  </conditionalFormatting>
  <conditionalFormatting sqref="Y268 Y270:Y271">
    <cfRule type="cellIs" dxfId="2306" priority="2108" operator="equal">
      <formula>"Moderado"</formula>
    </cfRule>
  </conditionalFormatting>
  <conditionalFormatting sqref="Y268 Y270:Y271">
    <cfRule type="cellIs" dxfId="2305" priority="2109" operator="equal">
      <formula>"Menor"</formula>
    </cfRule>
  </conditionalFormatting>
  <conditionalFormatting sqref="Y268 Y270:Y271">
    <cfRule type="cellIs" dxfId="2304" priority="2110" operator="equal">
      <formula>"Leve"</formula>
    </cfRule>
  </conditionalFormatting>
  <conditionalFormatting sqref="AA268 AA270:AA271">
    <cfRule type="cellIs" dxfId="2303" priority="2111" operator="equal">
      <formula>"Extremo"</formula>
    </cfRule>
  </conditionalFormatting>
  <conditionalFormatting sqref="AA268 AA270:AA271">
    <cfRule type="cellIs" dxfId="2302" priority="2112" operator="equal">
      <formula>"Alto"</formula>
    </cfRule>
  </conditionalFormatting>
  <conditionalFormatting sqref="AA268 AA270:AA271">
    <cfRule type="cellIs" dxfId="2301" priority="2113" operator="equal">
      <formula>"Moderado"</formula>
    </cfRule>
  </conditionalFormatting>
  <conditionalFormatting sqref="AA268 AA270:AA271">
    <cfRule type="cellIs" dxfId="2300" priority="2114" operator="equal">
      <formula>"Bajo"</formula>
    </cfRule>
  </conditionalFormatting>
  <conditionalFormatting sqref="W272">
    <cfRule type="cellIs" dxfId="2299" priority="2115" operator="equal">
      <formula>"Muy Alta"</formula>
    </cfRule>
  </conditionalFormatting>
  <conditionalFormatting sqref="W272">
    <cfRule type="cellIs" dxfId="2298" priority="2116" operator="equal">
      <formula>"Alta"</formula>
    </cfRule>
  </conditionalFormatting>
  <conditionalFormatting sqref="W272">
    <cfRule type="cellIs" dxfId="2297" priority="2117" operator="equal">
      <formula>"Media"</formula>
    </cfRule>
  </conditionalFormatting>
  <conditionalFormatting sqref="W272">
    <cfRule type="cellIs" dxfId="2296" priority="2118" operator="equal">
      <formula>"Baja"</formula>
    </cfRule>
  </conditionalFormatting>
  <conditionalFormatting sqref="W272">
    <cfRule type="cellIs" dxfId="2295" priority="2119" operator="equal">
      <formula>"Muy Baja"</formula>
    </cfRule>
  </conditionalFormatting>
  <conditionalFormatting sqref="Y272">
    <cfRule type="cellIs" dxfId="2294" priority="2120" operator="equal">
      <formula>"Catastrófico"</formula>
    </cfRule>
  </conditionalFormatting>
  <conditionalFormatting sqref="Y272">
    <cfRule type="cellIs" dxfId="2293" priority="2121" operator="equal">
      <formula>"Mayor"</formula>
    </cfRule>
  </conditionalFormatting>
  <conditionalFormatting sqref="Y272">
    <cfRule type="cellIs" dxfId="2292" priority="2122" operator="equal">
      <formula>"Moderado"</formula>
    </cfRule>
  </conditionalFormatting>
  <conditionalFormatting sqref="Y272">
    <cfRule type="cellIs" dxfId="2291" priority="2123" operator="equal">
      <formula>"Menor"</formula>
    </cfRule>
  </conditionalFormatting>
  <conditionalFormatting sqref="Y272">
    <cfRule type="cellIs" dxfId="2290" priority="2124" operator="equal">
      <formula>"Leve"</formula>
    </cfRule>
  </conditionalFormatting>
  <conditionalFormatting sqref="AA272">
    <cfRule type="cellIs" dxfId="2289" priority="2125" operator="equal">
      <formula>"Extremo"</formula>
    </cfRule>
  </conditionalFormatting>
  <conditionalFormatting sqref="AA272">
    <cfRule type="cellIs" dxfId="2288" priority="2126" operator="equal">
      <formula>"Alto"</formula>
    </cfRule>
  </conditionalFormatting>
  <conditionalFormatting sqref="AA272">
    <cfRule type="cellIs" dxfId="2287" priority="2127" operator="equal">
      <formula>"Moderado"</formula>
    </cfRule>
  </conditionalFormatting>
  <conditionalFormatting sqref="AA272">
    <cfRule type="cellIs" dxfId="2286" priority="2128" operator="equal">
      <formula>"Bajo"</formula>
    </cfRule>
  </conditionalFormatting>
  <conditionalFormatting sqref="F267">
    <cfRule type="cellIs" dxfId="2285" priority="2129" operator="equal">
      <formula>"Muy Alta"</formula>
    </cfRule>
  </conditionalFormatting>
  <conditionalFormatting sqref="F267">
    <cfRule type="cellIs" dxfId="2284" priority="2130" operator="equal">
      <formula>"Alta"</formula>
    </cfRule>
  </conditionalFormatting>
  <conditionalFormatting sqref="F267">
    <cfRule type="cellIs" dxfId="2283" priority="2131" operator="equal">
      <formula>"Media"</formula>
    </cfRule>
  </conditionalFormatting>
  <conditionalFormatting sqref="F267">
    <cfRule type="cellIs" dxfId="2282" priority="2132" operator="equal">
      <formula>"Baja"</formula>
    </cfRule>
  </conditionalFormatting>
  <conditionalFormatting sqref="F267">
    <cfRule type="cellIs" dxfId="2281" priority="2133" operator="equal">
      <formula>"Muy Baja"</formula>
    </cfRule>
  </conditionalFormatting>
  <conditionalFormatting sqref="J267">
    <cfRule type="cellIs" dxfId="2280" priority="2134" operator="equal">
      <formula>"Catastrófico"</formula>
    </cfRule>
  </conditionalFormatting>
  <conditionalFormatting sqref="J267">
    <cfRule type="cellIs" dxfId="2279" priority="2135" operator="equal">
      <formula>"Mayor"</formula>
    </cfRule>
  </conditionalFormatting>
  <conditionalFormatting sqref="J267">
    <cfRule type="cellIs" dxfId="2278" priority="2136" operator="equal">
      <formula>"Moderado"</formula>
    </cfRule>
  </conditionalFormatting>
  <conditionalFormatting sqref="J267">
    <cfRule type="cellIs" dxfId="2277" priority="2137" operator="equal">
      <formula>"Menor"</formula>
    </cfRule>
  </conditionalFormatting>
  <conditionalFormatting sqref="J267">
    <cfRule type="cellIs" dxfId="2276" priority="2138" operator="equal">
      <formula>"Leve"</formula>
    </cfRule>
  </conditionalFormatting>
  <conditionalFormatting sqref="L273">
    <cfRule type="cellIs" dxfId="2275" priority="2139" operator="equal">
      <formula>"Extremo"</formula>
    </cfRule>
  </conditionalFormatting>
  <conditionalFormatting sqref="L273">
    <cfRule type="cellIs" dxfId="2274" priority="2140" operator="equal">
      <formula>"Alto"</formula>
    </cfRule>
  </conditionalFormatting>
  <conditionalFormatting sqref="L273">
    <cfRule type="cellIs" dxfId="2273" priority="2141" operator="equal">
      <formula>"Moderado"</formula>
    </cfRule>
  </conditionalFormatting>
  <conditionalFormatting sqref="L273">
    <cfRule type="cellIs" dxfId="2272" priority="2142" operator="equal">
      <formula>"Bajo"</formula>
    </cfRule>
  </conditionalFormatting>
  <conditionalFormatting sqref="I273:I278">
    <cfRule type="containsText" dxfId="2271" priority="2143" operator="containsText" text="❌">
      <formula>NOT(ISERROR(SEARCH(("❌"),(I273))))</formula>
    </cfRule>
  </conditionalFormatting>
  <conditionalFormatting sqref="W273">
    <cfRule type="cellIs" dxfId="2270" priority="2144" operator="equal">
      <formula>"Muy Alta"</formula>
    </cfRule>
  </conditionalFormatting>
  <conditionalFormatting sqref="W273">
    <cfRule type="cellIs" dxfId="2269" priority="2145" operator="equal">
      <formula>"Alta"</formula>
    </cfRule>
  </conditionalFormatting>
  <conditionalFormatting sqref="W273">
    <cfRule type="cellIs" dxfId="2268" priority="2146" operator="equal">
      <formula>"Media"</formula>
    </cfRule>
  </conditionalFormatting>
  <conditionalFormatting sqref="W273">
    <cfRule type="cellIs" dxfId="2267" priority="2147" operator="equal">
      <formula>"Baja"</formula>
    </cfRule>
  </conditionalFormatting>
  <conditionalFormatting sqref="W273">
    <cfRule type="cellIs" dxfId="2266" priority="2148" operator="equal">
      <formula>"Muy Baja"</formula>
    </cfRule>
  </conditionalFormatting>
  <conditionalFormatting sqref="Y273">
    <cfRule type="cellIs" dxfId="2265" priority="2149" operator="equal">
      <formula>"Catastrófico"</formula>
    </cfRule>
  </conditionalFormatting>
  <conditionalFormatting sqref="Y273">
    <cfRule type="cellIs" dxfId="2264" priority="2150" operator="equal">
      <formula>"Mayor"</formula>
    </cfRule>
  </conditionalFormatting>
  <conditionalFormatting sqref="Y273">
    <cfRule type="cellIs" dxfId="2263" priority="2151" operator="equal">
      <formula>"Moderado"</formula>
    </cfRule>
  </conditionalFormatting>
  <conditionalFormatting sqref="Y273">
    <cfRule type="cellIs" dxfId="2262" priority="2152" operator="equal">
      <formula>"Menor"</formula>
    </cfRule>
  </conditionalFormatting>
  <conditionalFormatting sqref="Y273">
    <cfRule type="cellIs" dxfId="2261" priority="2153" operator="equal">
      <formula>"Leve"</formula>
    </cfRule>
  </conditionalFormatting>
  <conditionalFormatting sqref="AA273">
    <cfRule type="cellIs" dxfId="2260" priority="2154" operator="equal">
      <formula>"Extremo"</formula>
    </cfRule>
  </conditionalFormatting>
  <conditionalFormatting sqref="AA273">
    <cfRule type="cellIs" dxfId="2259" priority="2155" operator="equal">
      <formula>"Alto"</formula>
    </cfRule>
  </conditionalFormatting>
  <conditionalFormatting sqref="AA273">
    <cfRule type="cellIs" dxfId="2258" priority="2156" operator="equal">
      <formula>"Moderado"</formula>
    </cfRule>
  </conditionalFormatting>
  <conditionalFormatting sqref="AA273">
    <cfRule type="cellIs" dxfId="2257" priority="2157" operator="equal">
      <formula>"Bajo"</formula>
    </cfRule>
  </conditionalFormatting>
  <conditionalFormatting sqref="W274:W277">
    <cfRule type="cellIs" dxfId="2256" priority="2158" operator="equal">
      <formula>"Muy Alta"</formula>
    </cfRule>
  </conditionalFormatting>
  <conditionalFormatting sqref="W274:W277">
    <cfRule type="cellIs" dxfId="2255" priority="2159" operator="equal">
      <formula>"Alta"</formula>
    </cfRule>
  </conditionalFormatting>
  <conditionalFormatting sqref="W274:W277">
    <cfRule type="cellIs" dxfId="2254" priority="2160" operator="equal">
      <formula>"Media"</formula>
    </cfRule>
  </conditionalFormatting>
  <conditionalFormatting sqref="W274:W277">
    <cfRule type="cellIs" dxfId="2253" priority="2161" operator="equal">
      <formula>"Baja"</formula>
    </cfRule>
  </conditionalFormatting>
  <conditionalFormatting sqref="W274:W277">
    <cfRule type="cellIs" dxfId="2252" priority="2162" operator="equal">
      <formula>"Muy Baja"</formula>
    </cfRule>
  </conditionalFormatting>
  <conditionalFormatting sqref="Y274:Y277">
    <cfRule type="cellIs" dxfId="2251" priority="2163" operator="equal">
      <formula>"Catastrófico"</formula>
    </cfRule>
  </conditionalFormatting>
  <conditionalFormatting sqref="Y274:Y277">
    <cfRule type="cellIs" dxfId="2250" priority="2164" operator="equal">
      <formula>"Mayor"</formula>
    </cfRule>
  </conditionalFormatting>
  <conditionalFormatting sqref="Y274:Y277">
    <cfRule type="cellIs" dxfId="2249" priority="2165" operator="equal">
      <formula>"Moderado"</formula>
    </cfRule>
  </conditionalFormatting>
  <conditionalFormatting sqref="Y274:Y277">
    <cfRule type="cellIs" dxfId="2248" priority="2166" operator="equal">
      <formula>"Menor"</formula>
    </cfRule>
  </conditionalFormatting>
  <conditionalFormatting sqref="Y274:Y277">
    <cfRule type="cellIs" dxfId="2247" priority="2167" operator="equal">
      <formula>"Leve"</formula>
    </cfRule>
  </conditionalFormatting>
  <conditionalFormatting sqref="AA274:AA277">
    <cfRule type="cellIs" dxfId="2246" priority="2168" operator="equal">
      <formula>"Extremo"</formula>
    </cfRule>
  </conditionalFormatting>
  <conditionalFormatting sqref="AA274:AA277">
    <cfRule type="cellIs" dxfId="2245" priority="2169" operator="equal">
      <formula>"Alto"</formula>
    </cfRule>
  </conditionalFormatting>
  <conditionalFormatting sqref="AA274:AA277">
    <cfRule type="cellIs" dxfId="2244" priority="2170" operator="equal">
      <formula>"Moderado"</formula>
    </cfRule>
  </conditionalFormatting>
  <conditionalFormatting sqref="AA274:AA277">
    <cfRule type="cellIs" dxfId="2243" priority="2171" operator="equal">
      <formula>"Bajo"</formula>
    </cfRule>
  </conditionalFormatting>
  <conditionalFormatting sqref="W278">
    <cfRule type="cellIs" dxfId="2242" priority="2172" operator="equal">
      <formula>"Muy Alta"</formula>
    </cfRule>
  </conditionalFormatting>
  <conditionalFormatting sqref="W278">
    <cfRule type="cellIs" dxfId="2241" priority="2173" operator="equal">
      <formula>"Alta"</formula>
    </cfRule>
  </conditionalFormatting>
  <conditionalFormatting sqref="W278">
    <cfRule type="cellIs" dxfId="2240" priority="2174" operator="equal">
      <formula>"Media"</formula>
    </cfRule>
  </conditionalFormatting>
  <conditionalFormatting sqref="W278">
    <cfRule type="cellIs" dxfId="2239" priority="2175" operator="equal">
      <formula>"Baja"</formula>
    </cfRule>
  </conditionalFormatting>
  <conditionalFormatting sqref="W278">
    <cfRule type="cellIs" dxfId="2238" priority="2176" operator="equal">
      <formula>"Muy Baja"</formula>
    </cfRule>
  </conditionalFormatting>
  <conditionalFormatting sqref="Y278">
    <cfRule type="cellIs" dxfId="2237" priority="2177" operator="equal">
      <formula>"Catastrófico"</formula>
    </cfRule>
  </conditionalFormatting>
  <conditionalFormatting sqref="Y278">
    <cfRule type="cellIs" dxfId="2236" priority="2178" operator="equal">
      <formula>"Mayor"</formula>
    </cfRule>
  </conditionalFormatting>
  <conditionalFormatting sqref="Y278">
    <cfRule type="cellIs" dxfId="2235" priority="2179" operator="equal">
      <formula>"Moderado"</formula>
    </cfRule>
  </conditionalFormatting>
  <conditionalFormatting sqref="Y278">
    <cfRule type="cellIs" dxfId="2234" priority="2180" operator="equal">
      <formula>"Menor"</formula>
    </cfRule>
  </conditionalFormatting>
  <conditionalFormatting sqref="Y278">
    <cfRule type="cellIs" dxfId="2233" priority="2181" operator="equal">
      <formula>"Leve"</formula>
    </cfRule>
  </conditionalFormatting>
  <conditionalFormatting sqref="AA278">
    <cfRule type="cellIs" dxfId="2232" priority="2182" operator="equal">
      <formula>"Extremo"</formula>
    </cfRule>
  </conditionalFormatting>
  <conditionalFormatting sqref="AA278">
    <cfRule type="cellIs" dxfId="2231" priority="2183" operator="equal">
      <formula>"Alto"</formula>
    </cfRule>
  </conditionalFormatting>
  <conditionalFormatting sqref="AA278">
    <cfRule type="cellIs" dxfId="2230" priority="2184" operator="equal">
      <formula>"Moderado"</formula>
    </cfRule>
  </conditionalFormatting>
  <conditionalFormatting sqref="AA278">
    <cfRule type="cellIs" dxfId="2229" priority="2185" operator="equal">
      <formula>"Bajo"</formula>
    </cfRule>
  </conditionalFormatting>
  <conditionalFormatting sqref="F273">
    <cfRule type="cellIs" dxfId="2228" priority="2186" operator="equal">
      <formula>"Muy Alta"</formula>
    </cfRule>
  </conditionalFormatting>
  <conditionalFormatting sqref="F273">
    <cfRule type="cellIs" dxfId="2227" priority="2187" operator="equal">
      <formula>"Alta"</formula>
    </cfRule>
  </conditionalFormatting>
  <conditionalFormatting sqref="F273">
    <cfRule type="cellIs" dxfId="2226" priority="2188" operator="equal">
      <formula>"Media"</formula>
    </cfRule>
  </conditionalFormatting>
  <conditionalFormatting sqref="F273">
    <cfRule type="cellIs" dxfId="2225" priority="2189" operator="equal">
      <formula>"Baja"</formula>
    </cfRule>
  </conditionalFormatting>
  <conditionalFormatting sqref="F273">
    <cfRule type="cellIs" dxfId="2224" priority="2190" operator="equal">
      <formula>"Muy Baja"</formula>
    </cfRule>
  </conditionalFormatting>
  <conditionalFormatting sqref="J273">
    <cfRule type="cellIs" dxfId="2223" priority="2191" operator="equal">
      <formula>"Catastrófico"</formula>
    </cfRule>
  </conditionalFormatting>
  <conditionalFormatting sqref="J273">
    <cfRule type="cellIs" dxfId="2222" priority="2192" operator="equal">
      <formula>"Mayor"</formula>
    </cfRule>
  </conditionalFormatting>
  <conditionalFormatting sqref="J273">
    <cfRule type="cellIs" dxfId="2221" priority="2193" operator="equal">
      <formula>"Moderado"</formula>
    </cfRule>
  </conditionalFormatting>
  <conditionalFormatting sqref="J273">
    <cfRule type="cellIs" dxfId="2220" priority="2194" operator="equal">
      <formula>"Menor"</formula>
    </cfRule>
  </conditionalFormatting>
  <conditionalFormatting sqref="J273">
    <cfRule type="cellIs" dxfId="2219" priority="2195" operator="equal">
      <formula>"Leve"</formula>
    </cfRule>
  </conditionalFormatting>
  <conditionalFormatting sqref="L291">
    <cfRule type="cellIs" dxfId="2218" priority="2310" operator="equal">
      <formula>"Extremo"</formula>
    </cfRule>
  </conditionalFormatting>
  <conditionalFormatting sqref="L291">
    <cfRule type="cellIs" dxfId="2217" priority="2311" operator="equal">
      <formula>"Alto"</formula>
    </cfRule>
  </conditionalFormatting>
  <conditionalFormatting sqref="L291">
    <cfRule type="cellIs" dxfId="2216" priority="2312" operator="equal">
      <formula>"Moderado"</formula>
    </cfRule>
  </conditionalFormatting>
  <conditionalFormatting sqref="L291">
    <cfRule type="cellIs" dxfId="2215" priority="2313" operator="equal">
      <formula>"Bajo"</formula>
    </cfRule>
  </conditionalFormatting>
  <conditionalFormatting sqref="I291:I296">
    <cfRule type="containsText" dxfId="2214" priority="2314" operator="containsText" text="❌">
      <formula>NOT(ISERROR(SEARCH(("❌"),(I291))))</formula>
    </cfRule>
  </conditionalFormatting>
  <conditionalFormatting sqref="W291">
    <cfRule type="cellIs" dxfId="2213" priority="2315" operator="equal">
      <formula>"Muy Alta"</formula>
    </cfRule>
  </conditionalFormatting>
  <conditionalFormatting sqref="W291">
    <cfRule type="cellIs" dxfId="2212" priority="2316" operator="equal">
      <formula>"Alta"</formula>
    </cfRule>
  </conditionalFormatting>
  <conditionalFormatting sqref="W291">
    <cfRule type="cellIs" dxfId="2211" priority="2317" operator="equal">
      <formula>"Media"</formula>
    </cfRule>
  </conditionalFormatting>
  <conditionalFormatting sqref="W291">
    <cfRule type="cellIs" dxfId="2210" priority="2318" operator="equal">
      <formula>"Baja"</formula>
    </cfRule>
  </conditionalFormatting>
  <conditionalFormatting sqref="W291">
    <cfRule type="cellIs" dxfId="2209" priority="2319" operator="equal">
      <formula>"Muy Baja"</formula>
    </cfRule>
  </conditionalFormatting>
  <conditionalFormatting sqref="Y291">
    <cfRule type="cellIs" dxfId="2208" priority="2320" operator="equal">
      <formula>"Catastrófico"</formula>
    </cfRule>
  </conditionalFormatting>
  <conditionalFormatting sqref="Y291">
    <cfRule type="cellIs" dxfId="2207" priority="2321" operator="equal">
      <formula>"Mayor"</formula>
    </cfRule>
  </conditionalFormatting>
  <conditionalFormatting sqref="Y291">
    <cfRule type="cellIs" dxfId="2206" priority="2322" operator="equal">
      <formula>"Moderado"</formula>
    </cfRule>
  </conditionalFormatting>
  <conditionalFormatting sqref="Y291">
    <cfRule type="cellIs" dxfId="2205" priority="2323" operator="equal">
      <formula>"Menor"</formula>
    </cfRule>
  </conditionalFormatting>
  <conditionalFormatting sqref="Y291">
    <cfRule type="cellIs" dxfId="2204" priority="2324" operator="equal">
      <formula>"Leve"</formula>
    </cfRule>
  </conditionalFormatting>
  <conditionalFormatting sqref="AA291">
    <cfRule type="cellIs" dxfId="2203" priority="2325" operator="equal">
      <formula>"Extremo"</formula>
    </cfRule>
  </conditionalFormatting>
  <conditionalFormatting sqref="AA291">
    <cfRule type="cellIs" dxfId="2202" priority="2326" operator="equal">
      <formula>"Alto"</formula>
    </cfRule>
  </conditionalFormatting>
  <conditionalFormatting sqref="AA291">
    <cfRule type="cellIs" dxfId="2201" priority="2327" operator="equal">
      <formula>"Moderado"</formula>
    </cfRule>
  </conditionalFormatting>
  <conditionalFormatting sqref="AA291">
    <cfRule type="cellIs" dxfId="2200" priority="2328" operator="equal">
      <formula>"Bajo"</formula>
    </cfRule>
  </conditionalFormatting>
  <conditionalFormatting sqref="W292:W295">
    <cfRule type="cellIs" dxfId="2199" priority="2329" operator="equal">
      <formula>"Muy Alta"</formula>
    </cfRule>
  </conditionalFormatting>
  <conditionalFormatting sqref="W292:W295">
    <cfRule type="cellIs" dxfId="2198" priority="2330" operator="equal">
      <formula>"Alta"</formula>
    </cfRule>
  </conditionalFormatting>
  <conditionalFormatting sqref="W292:W295">
    <cfRule type="cellIs" dxfId="2197" priority="2331" operator="equal">
      <formula>"Media"</formula>
    </cfRule>
  </conditionalFormatting>
  <conditionalFormatting sqref="W292:W295">
    <cfRule type="cellIs" dxfId="2196" priority="2332" operator="equal">
      <formula>"Baja"</formula>
    </cfRule>
  </conditionalFormatting>
  <conditionalFormatting sqref="W292:W295">
    <cfRule type="cellIs" dxfId="2195" priority="2333" operator="equal">
      <formula>"Muy Baja"</formula>
    </cfRule>
  </conditionalFormatting>
  <conditionalFormatting sqref="Y292:Y295">
    <cfRule type="cellIs" dxfId="2194" priority="2334" operator="equal">
      <formula>"Catastrófico"</formula>
    </cfRule>
  </conditionalFormatting>
  <conditionalFormatting sqref="Y292:Y295">
    <cfRule type="cellIs" dxfId="2193" priority="2335" operator="equal">
      <formula>"Mayor"</formula>
    </cfRule>
  </conditionalFormatting>
  <conditionalFormatting sqref="Y292:Y295">
    <cfRule type="cellIs" dxfId="2192" priority="2336" operator="equal">
      <formula>"Moderado"</formula>
    </cfRule>
  </conditionalFormatting>
  <conditionalFormatting sqref="Y292:Y295">
    <cfRule type="cellIs" dxfId="2191" priority="2337" operator="equal">
      <formula>"Menor"</formula>
    </cfRule>
  </conditionalFormatting>
  <conditionalFormatting sqref="Y292:Y295">
    <cfRule type="cellIs" dxfId="2190" priority="2338" operator="equal">
      <formula>"Leve"</formula>
    </cfRule>
  </conditionalFormatting>
  <conditionalFormatting sqref="AA292:AA295">
    <cfRule type="cellIs" dxfId="2189" priority="2339" operator="equal">
      <formula>"Extremo"</formula>
    </cfRule>
  </conditionalFormatting>
  <conditionalFormatting sqref="AA292:AA295">
    <cfRule type="cellIs" dxfId="2188" priority="2340" operator="equal">
      <formula>"Alto"</formula>
    </cfRule>
  </conditionalFormatting>
  <conditionalFormatting sqref="AA292:AA295">
    <cfRule type="cellIs" dxfId="2187" priority="2341" operator="equal">
      <formula>"Moderado"</formula>
    </cfRule>
  </conditionalFormatting>
  <conditionalFormatting sqref="AA292:AA295">
    <cfRule type="cellIs" dxfId="2186" priority="2342" operator="equal">
      <formula>"Bajo"</formula>
    </cfRule>
  </conditionalFormatting>
  <conditionalFormatting sqref="W296">
    <cfRule type="cellIs" dxfId="2185" priority="2343" operator="equal">
      <formula>"Muy Alta"</formula>
    </cfRule>
  </conditionalFormatting>
  <conditionalFormatting sqref="W296">
    <cfRule type="cellIs" dxfId="2184" priority="2344" operator="equal">
      <formula>"Alta"</formula>
    </cfRule>
  </conditionalFormatting>
  <conditionalFormatting sqref="W296">
    <cfRule type="cellIs" dxfId="2183" priority="2345" operator="equal">
      <formula>"Media"</formula>
    </cfRule>
  </conditionalFormatting>
  <conditionalFormatting sqref="W296">
    <cfRule type="cellIs" dxfId="2182" priority="2346" operator="equal">
      <formula>"Baja"</formula>
    </cfRule>
  </conditionalFormatting>
  <conditionalFormatting sqref="W296">
    <cfRule type="cellIs" dxfId="2181" priority="2347" operator="equal">
      <formula>"Muy Baja"</formula>
    </cfRule>
  </conditionalFormatting>
  <conditionalFormatting sqref="Y296">
    <cfRule type="cellIs" dxfId="2180" priority="2348" operator="equal">
      <formula>"Catastrófico"</formula>
    </cfRule>
  </conditionalFormatting>
  <conditionalFormatting sqref="Y296">
    <cfRule type="cellIs" dxfId="2179" priority="2349" operator="equal">
      <formula>"Mayor"</formula>
    </cfRule>
  </conditionalFormatting>
  <conditionalFormatting sqref="Y296">
    <cfRule type="cellIs" dxfId="2178" priority="2350" operator="equal">
      <formula>"Moderado"</formula>
    </cfRule>
  </conditionalFormatting>
  <conditionalFormatting sqref="Y296">
    <cfRule type="cellIs" dxfId="2177" priority="2351" operator="equal">
      <formula>"Menor"</formula>
    </cfRule>
  </conditionalFormatting>
  <conditionalFormatting sqref="Y296">
    <cfRule type="cellIs" dxfId="2176" priority="2352" operator="equal">
      <formula>"Leve"</formula>
    </cfRule>
  </conditionalFormatting>
  <conditionalFormatting sqref="AA296">
    <cfRule type="cellIs" dxfId="2175" priority="2353" operator="equal">
      <formula>"Extremo"</formula>
    </cfRule>
  </conditionalFormatting>
  <conditionalFormatting sqref="AA296">
    <cfRule type="cellIs" dxfId="2174" priority="2354" operator="equal">
      <formula>"Alto"</formula>
    </cfRule>
  </conditionalFormatting>
  <conditionalFormatting sqref="AA296">
    <cfRule type="cellIs" dxfId="2173" priority="2355" operator="equal">
      <formula>"Moderado"</formula>
    </cfRule>
  </conditionalFormatting>
  <conditionalFormatting sqref="AA296">
    <cfRule type="cellIs" dxfId="2172" priority="2356" operator="equal">
      <formula>"Bajo"</formula>
    </cfRule>
  </conditionalFormatting>
  <conditionalFormatting sqref="F291">
    <cfRule type="cellIs" dxfId="2171" priority="2357" operator="equal">
      <formula>"Muy Alta"</formula>
    </cfRule>
  </conditionalFormatting>
  <conditionalFormatting sqref="F291">
    <cfRule type="cellIs" dxfId="2170" priority="2358" operator="equal">
      <formula>"Alta"</formula>
    </cfRule>
  </conditionalFormatting>
  <conditionalFormatting sqref="F291">
    <cfRule type="cellIs" dxfId="2169" priority="2359" operator="equal">
      <formula>"Media"</formula>
    </cfRule>
  </conditionalFormatting>
  <conditionalFormatting sqref="F291">
    <cfRule type="cellIs" dxfId="2168" priority="2360" operator="equal">
      <formula>"Baja"</formula>
    </cfRule>
  </conditionalFormatting>
  <conditionalFormatting sqref="F291">
    <cfRule type="cellIs" dxfId="2167" priority="2361" operator="equal">
      <formula>"Muy Baja"</formula>
    </cfRule>
  </conditionalFormatting>
  <conditionalFormatting sqref="J291">
    <cfRule type="cellIs" dxfId="2166" priority="2362" operator="equal">
      <formula>"Catastrófico"</formula>
    </cfRule>
  </conditionalFormatting>
  <conditionalFormatting sqref="J291">
    <cfRule type="cellIs" dxfId="2165" priority="2363" operator="equal">
      <formula>"Mayor"</formula>
    </cfRule>
  </conditionalFormatting>
  <conditionalFormatting sqref="J291">
    <cfRule type="cellIs" dxfId="2164" priority="2364" operator="equal">
      <formula>"Moderado"</formula>
    </cfRule>
  </conditionalFormatting>
  <conditionalFormatting sqref="J291">
    <cfRule type="cellIs" dxfId="2163" priority="2365" operator="equal">
      <formula>"Menor"</formula>
    </cfRule>
  </conditionalFormatting>
  <conditionalFormatting sqref="J291">
    <cfRule type="cellIs" dxfId="2162" priority="2366" operator="equal">
      <formula>"Leve"</formula>
    </cfRule>
  </conditionalFormatting>
  <conditionalFormatting sqref="L297">
    <cfRule type="cellIs" dxfId="2161" priority="2367" operator="equal">
      <formula>"Extremo"</formula>
    </cfRule>
  </conditionalFormatting>
  <conditionalFormatting sqref="L297">
    <cfRule type="cellIs" dxfId="2160" priority="2368" operator="equal">
      <formula>"Alto"</formula>
    </cfRule>
  </conditionalFormatting>
  <conditionalFormatting sqref="L297">
    <cfRule type="cellIs" dxfId="2159" priority="2369" operator="equal">
      <formula>"Moderado"</formula>
    </cfRule>
  </conditionalFormatting>
  <conditionalFormatting sqref="L297">
    <cfRule type="cellIs" dxfId="2158" priority="2370" operator="equal">
      <formula>"Bajo"</formula>
    </cfRule>
  </conditionalFormatting>
  <conditionalFormatting sqref="I297:I302">
    <cfRule type="containsText" dxfId="2157" priority="2371" operator="containsText" text="❌">
      <formula>NOT(ISERROR(SEARCH(("❌"),(I297))))</formula>
    </cfRule>
  </conditionalFormatting>
  <conditionalFormatting sqref="W297">
    <cfRule type="cellIs" dxfId="2156" priority="2372" operator="equal">
      <formula>"Muy Alta"</formula>
    </cfRule>
  </conditionalFormatting>
  <conditionalFormatting sqref="W297">
    <cfRule type="cellIs" dxfId="2155" priority="2373" operator="equal">
      <formula>"Alta"</formula>
    </cfRule>
  </conditionalFormatting>
  <conditionalFormatting sqref="W297">
    <cfRule type="cellIs" dxfId="2154" priority="2374" operator="equal">
      <formula>"Media"</formula>
    </cfRule>
  </conditionalFormatting>
  <conditionalFormatting sqref="W297">
    <cfRule type="cellIs" dxfId="2153" priority="2375" operator="equal">
      <formula>"Baja"</formula>
    </cfRule>
  </conditionalFormatting>
  <conditionalFormatting sqref="W297">
    <cfRule type="cellIs" dxfId="2152" priority="2376" operator="equal">
      <formula>"Muy Baja"</formula>
    </cfRule>
  </conditionalFormatting>
  <conditionalFormatting sqref="Y297">
    <cfRule type="cellIs" dxfId="2151" priority="2377" operator="equal">
      <formula>"Catastrófico"</formula>
    </cfRule>
  </conditionalFormatting>
  <conditionalFormatting sqref="Y297">
    <cfRule type="cellIs" dxfId="2150" priority="2378" operator="equal">
      <formula>"Mayor"</formula>
    </cfRule>
  </conditionalFormatting>
  <conditionalFormatting sqref="Y297">
    <cfRule type="cellIs" dxfId="2149" priority="2379" operator="equal">
      <formula>"Moderado"</formula>
    </cfRule>
  </conditionalFormatting>
  <conditionalFormatting sqref="Y297">
    <cfRule type="cellIs" dxfId="2148" priority="2380" operator="equal">
      <formula>"Menor"</formula>
    </cfRule>
  </conditionalFormatting>
  <conditionalFormatting sqref="Y297">
    <cfRule type="cellIs" dxfId="2147" priority="2381" operator="equal">
      <formula>"Leve"</formula>
    </cfRule>
  </conditionalFormatting>
  <conditionalFormatting sqref="AA297">
    <cfRule type="cellIs" dxfId="2146" priority="2382" operator="equal">
      <formula>"Extremo"</formula>
    </cfRule>
  </conditionalFormatting>
  <conditionalFormatting sqref="AA297">
    <cfRule type="cellIs" dxfId="2145" priority="2383" operator="equal">
      <formula>"Alto"</formula>
    </cfRule>
  </conditionalFormatting>
  <conditionalFormatting sqref="AA297">
    <cfRule type="cellIs" dxfId="2144" priority="2384" operator="equal">
      <formula>"Moderado"</formula>
    </cfRule>
  </conditionalFormatting>
  <conditionalFormatting sqref="AA297">
    <cfRule type="cellIs" dxfId="2143" priority="2385" operator="equal">
      <formula>"Bajo"</formula>
    </cfRule>
  </conditionalFormatting>
  <conditionalFormatting sqref="W298:W301">
    <cfRule type="cellIs" dxfId="2142" priority="2386" operator="equal">
      <formula>"Muy Alta"</formula>
    </cfRule>
  </conditionalFormatting>
  <conditionalFormatting sqref="W298:W301">
    <cfRule type="cellIs" dxfId="2141" priority="2387" operator="equal">
      <formula>"Alta"</formula>
    </cfRule>
  </conditionalFormatting>
  <conditionalFormatting sqref="W298:W301">
    <cfRule type="cellIs" dxfId="2140" priority="2388" operator="equal">
      <formula>"Media"</formula>
    </cfRule>
  </conditionalFormatting>
  <conditionalFormatting sqref="W298:W301">
    <cfRule type="cellIs" dxfId="2139" priority="2389" operator="equal">
      <formula>"Baja"</formula>
    </cfRule>
  </conditionalFormatting>
  <conditionalFormatting sqref="W298:W301">
    <cfRule type="cellIs" dxfId="2138" priority="2390" operator="equal">
      <formula>"Muy Baja"</formula>
    </cfRule>
  </conditionalFormatting>
  <conditionalFormatting sqref="Y298:Y301">
    <cfRule type="cellIs" dxfId="2137" priority="2391" operator="equal">
      <formula>"Catastrófico"</formula>
    </cfRule>
  </conditionalFormatting>
  <conditionalFormatting sqref="Y298:Y301">
    <cfRule type="cellIs" dxfId="2136" priority="2392" operator="equal">
      <formula>"Mayor"</formula>
    </cfRule>
  </conditionalFormatting>
  <conditionalFormatting sqref="Y298:Y301">
    <cfRule type="cellIs" dxfId="2135" priority="2393" operator="equal">
      <formula>"Moderado"</formula>
    </cfRule>
  </conditionalFormatting>
  <conditionalFormatting sqref="Y298:Y301">
    <cfRule type="cellIs" dxfId="2134" priority="2394" operator="equal">
      <formula>"Menor"</formula>
    </cfRule>
  </conditionalFormatting>
  <conditionalFormatting sqref="Y298:Y301">
    <cfRule type="cellIs" dxfId="2133" priority="2395" operator="equal">
      <formula>"Leve"</formula>
    </cfRule>
  </conditionalFormatting>
  <conditionalFormatting sqref="AA298:AA301">
    <cfRule type="cellIs" dxfId="2132" priority="2396" operator="equal">
      <formula>"Extremo"</formula>
    </cfRule>
  </conditionalFormatting>
  <conditionalFormatting sqref="AA298:AA301">
    <cfRule type="cellIs" dxfId="2131" priority="2397" operator="equal">
      <formula>"Alto"</formula>
    </cfRule>
  </conditionalFormatting>
  <conditionalFormatting sqref="AA298:AA301">
    <cfRule type="cellIs" dxfId="2130" priority="2398" operator="equal">
      <formula>"Moderado"</formula>
    </cfRule>
  </conditionalFormatting>
  <conditionalFormatting sqref="AA298:AA301">
    <cfRule type="cellIs" dxfId="2129" priority="2399" operator="equal">
      <formula>"Bajo"</formula>
    </cfRule>
  </conditionalFormatting>
  <conditionalFormatting sqref="W302">
    <cfRule type="cellIs" dxfId="2128" priority="2400" operator="equal">
      <formula>"Muy Alta"</formula>
    </cfRule>
  </conditionalFormatting>
  <conditionalFormatting sqref="W302">
    <cfRule type="cellIs" dxfId="2127" priority="2401" operator="equal">
      <formula>"Alta"</formula>
    </cfRule>
  </conditionalFormatting>
  <conditionalFormatting sqref="W302">
    <cfRule type="cellIs" dxfId="2126" priority="2402" operator="equal">
      <formula>"Media"</formula>
    </cfRule>
  </conditionalFormatting>
  <conditionalFormatting sqref="W302">
    <cfRule type="cellIs" dxfId="2125" priority="2403" operator="equal">
      <formula>"Baja"</formula>
    </cfRule>
  </conditionalFormatting>
  <conditionalFormatting sqref="W302">
    <cfRule type="cellIs" dxfId="2124" priority="2404" operator="equal">
      <formula>"Muy Baja"</formula>
    </cfRule>
  </conditionalFormatting>
  <conditionalFormatting sqref="Y302">
    <cfRule type="cellIs" dxfId="2123" priority="2405" operator="equal">
      <formula>"Catastrófico"</formula>
    </cfRule>
  </conditionalFormatting>
  <conditionalFormatting sqref="Y302">
    <cfRule type="cellIs" dxfId="2122" priority="2406" operator="equal">
      <formula>"Mayor"</formula>
    </cfRule>
  </conditionalFormatting>
  <conditionalFormatting sqref="Y302">
    <cfRule type="cellIs" dxfId="2121" priority="2407" operator="equal">
      <formula>"Moderado"</formula>
    </cfRule>
  </conditionalFormatting>
  <conditionalFormatting sqref="Y302">
    <cfRule type="cellIs" dxfId="2120" priority="2408" operator="equal">
      <formula>"Menor"</formula>
    </cfRule>
  </conditionalFormatting>
  <conditionalFormatting sqref="Y302">
    <cfRule type="cellIs" dxfId="2119" priority="2409" operator="equal">
      <formula>"Leve"</formula>
    </cfRule>
  </conditionalFormatting>
  <conditionalFormatting sqref="AA302">
    <cfRule type="cellIs" dxfId="2118" priority="2410" operator="equal">
      <formula>"Extremo"</formula>
    </cfRule>
  </conditionalFormatting>
  <conditionalFormatting sqref="AA302">
    <cfRule type="cellIs" dxfId="2117" priority="2411" operator="equal">
      <formula>"Alto"</formula>
    </cfRule>
  </conditionalFormatting>
  <conditionalFormatting sqref="AA302">
    <cfRule type="cellIs" dxfId="2116" priority="2412" operator="equal">
      <formula>"Moderado"</formula>
    </cfRule>
  </conditionalFormatting>
  <conditionalFormatting sqref="AA302">
    <cfRule type="cellIs" dxfId="2115" priority="2413" operator="equal">
      <formula>"Bajo"</formula>
    </cfRule>
  </conditionalFormatting>
  <conditionalFormatting sqref="F297">
    <cfRule type="cellIs" dxfId="2114" priority="2414" operator="equal">
      <formula>"Muy Alta"</formula>
    </cfRule>
  </conditionalFormatting>
  <conditionalFormatting sqref="F297">
    <cfRule type="cellIs" dxfId="2113" priority="2415" operator="equal">
      <formula>"Alta"</formula>
    </cfRule>
  </conditionalFormatting>
  <conditionalFormatting sqref="F297">
    <cfRule type="cellIs" dxfId="2112" priority="2416" operator="equal">
      <formula>"Media"</formula>
    </cfRule>
  </conditionalFormatting>
  <conditionalFormatting sqref="F297">
    <cfRule type="cellIs" dxfId="2111" priority="2417" operator="equal">
      <formula>"Baja"</formula>
    </cfRule>
  </conditionalFormatting>
  <conditionalFormatting sqref="F297">
    <cfRule type="cellIs" dxfId="2110" priority="2418" operator="equal">
      <formula>"Muy Baja"</formula>
    </cfRule>
  </conditionalFormatting>
  <conditionalFormatting sqref="J297">
    <cfRule type="cellIs" dxfId="2109" priority="2419" operator="equal">
      <formula>"Catastrófico"</formula>
    </cfRule>
  </conditionalFormatting>
  <conditionalFormatting sqref="J297">
    <cfRule type="cellIs" dxfId="2108" priority="2420" operator="equal">
      <formula>"Mayor"</formula>
    </cfRule>
  </conditionalFormatting>
  <conditionalFormatting sqref="J297">
    <cfRule type="cellIs" dxfId="2107" priority="2421" operator="equal">
      <formula>"Moderado"</formula>
    </cfRule>
  </conditionalFormatting>
  <conditionalFormatting sqref="J297">
    <cfRule type="cellIs" dxfId="2106" priority="2422" operator="equal">
      <formula>"Menor"</formula>
    </cfRule>
  </conditionalFormatting>
  <conditionalFormatting sqref="J297">
    <cfRule type="cellIs" dxfId="2105" priority="2423" operator="equal">
      <formula>"Leve"</formula>
    </cfRule>
  </conditionalFormatting>
  <conditionalFormatting sqref="L303">
    <cfRule type="cellIs" dxfId="2104" priority="2424" operator="equal">
      <formula>"Extremo"</formula>
    </cfRule>
  </conditionalFormatting>
  <conditionalFormatting sqref="L303">
    <cfRule type="cellIs" dxfId="2103" priority="2425" operator="equal">
      <formula>"Alto"</formula>
    </cfRule>
  </conditionalFormatting>
  <conditionalFormatting sqref="L303">
    <cfRule type="cellIs" dxfId="2102" priority="2426" operator="equal">
      <formula>"Moderado"</formula>
    </cfRule>
  </conditionalFormatting>
  <conditionalFormatting sqref="L303">
    <cfRule type="cellIs" dxfId="2101" priority="2427" operator="equal">
      <formula>"Bajo"</formula>
    </cfRule>
  </conditionalFormatting>
  <conditionalFormatting sqref="I303:I308">
    <cfRule type="containsText" dxfId="2100" priority="2428" operator="containsText" text="❌">
      <formula>NOT(ISERROR(SEARCH(("❌"),(I303))))</formula>
    </cfRule>
  </conditionalFormatting>
  <conditionalFormatting sqref="W303">
    <cfRule type="cellIs" dxfId="2099" priority="2429" operator="equal">
      <formula>"Muy Alta"</formula>
    </cfRule>
  </conditionalFormatting>
  <conditionalFormatting sqref="W303">
    <cfRule type="cellIs" dxfId="2098" priority="2430" operator="equal">
      <formula>"Alta"</formula>
    </cfRule>
  </conditionalFormatting>
  <conditionalFormatting sqref="W303">
    <cfRule type="cellIs" dxfId="2097" priority="2431" operator="equal">
      <formula>"Media"</formula>
    </cfRule>
  </conditionalFormatting>
  <conditionalFormatting sqref="W303">
    <cfRule type="cellIs" dxfId="2096" priority="2432" operator="equal">
      <formula>"Baja"</formula>
    </cfRule>
  </conditionalFormatting>
  <conditionalFormatting sqref="W303">
    <cfRule type="cellIs" dxfId="2095" priority="2433" operator="equal">
      <formula>"Muy Baja"</formula>
    </cfRule>
  </conditionalFormatting>
  <conditionalFormatting sqref="Y303">
    <cfRule type="cellIs" dxfId="2094" priority="2434" operator="equal">
      <formula>"Catastrófico"</formula>
    </cfRule>
  </conditionalFormatting>
  <conditionalFormatting sqref="Y303">
    <cfRule type="cellIs" dxfId="2093" priority="2435" operator="equal">
      <formula>"Mayor"</formula>
    </cfRule>
  </conditionalFormatting>
  <conditionalFormatting sqref="Y303">
    <cfRule type="cellIs" dxfId="2092" priority="2436" operator="equal">
      <formula>"Moderado"</formula>
    </cfRule>
  </conditionalFormatting>
  <conditionalFormatting sqref="Y303">
    <cfRule type="cellIs" dxfId="2091" priority="2437" operator="equal">
      <formula>"Menor"</formula>
    </cfRule>
  </conditionalFormatting>
  <conditionalFormatting sqref="Y303">
    <cfRule type="cellIs" dxfId="2090" priority="2438" operator="equal">
      <formula>"Leve"</formula>
    </cfRule>
  </conditionalFormatting>
  <conditionalFormatting sqref="AA303">
    <cfRule type="cellIs" dxfId="2089" priority="2439" operator="equal">
      <formula>"Extremo"</formula>
    </cfRule>
  </conditionalFormatting>
  <conditionalFormatting sqref="AA303">
    <cfRule type="cellIs" dxfId="2088" priority="2440" operator="equal">
      <formula>"Alto"</formula>
    </cfRule>
  </conditionalFormatting>
  <conditionalFormatting sqref="AA303">
    <cfRule type="cellIs" dxfId="2087" priority="2441" operator="equal">
      <formula>"Moderado"</formula>
    </cfRule>
  </conditionalFormatting>
  <conditionalFormatting sqref="AA303">
    <cfRule type="cellIs" dxfId="2086" priority="2442" operator="equal">
      <formula>"Bajo"</formula>
    </cfRule>
  </conditionalFormatting>
  <conditionalFormatting sqref="W304:W307">
    <cfRule type="cellIs" dxfId="2085" priority="2443" operator="equal">
      <formula>"Muy Alta"</formula>
    </cfRule>
  </conditionalFormatting>
  <conditionalFormatting sqref="W304:W307">
    <cfRule type="cellIs" dxfId="2084" priority="2444" operator="equal">
      <formula>"Alta"</formula>
    </cfRule>
  </conditionalFormatting>
  <conditionalFormatting sqref="W304:W307">
    <cfRule type="cellIs" dxfId="2083" priority="2445" operator="equal">
      <formula>"Media"</formula>
    </cfRule>
  </conditionalFormatting>
  <conditionalFormatting sqref="W304:W307">
    <cfRule type="cellIs" dxfId="2082" priority="2446" operator="equal">
      <formula>"Baja"</formula>
    </cfRule>
  </conditionalFormatting>
  <conditionalFormatting sqref="W304:W307">
    <cfRule type="cellIs" dxfId="2081" priority="2447" operator="equal">
      <formula>"Muy Baja"</formula>
    </cfRule>
  </conditionalFormatting>
  <conditionalFormatting sqref="Y304:Y307">
    <cfRule type="cellIs" dxfId="2080" priority="2448" operator="equal">
      <formula>"Catastrófico"</formula>
    </cfRule>
  </conditionalFormatting>
  <conditionalFormatting sqref="Y304:Y307">
    <cfRule type="cellIs" dxfId="2079" priority="2449" operator="equal">
      <formula>"Mayor"</formula>
    </cfRule>
  </conditionalFormatting>
  <conditionalFormatting sqref="Y304:Y307">
    <cfRule type="cellIs" dxfId="2078" priority="2450" operator="equal">
      <formula>"Moderado"</formula>
    </cfRule>
  </conditionalFormatting>
  <conditionalFormatting sqref="Y304:Y307">
    <cfRule type="cellIs" dxfId="2077" priority="2451" operator="equal">
      <formula>"Menor"</formula>
    </cfRule>
  </conditionalFormatting>
  <conditionalFormatting sqref="Y304:Y307">
    <cfRule type="cellIs" dxfId="2076" priority="2452" operator="equal">
      <formula>"Leve"</formula>
    </cfRule>
  </conditionalFormatting>
  <conditionalFormatting sqref="AA304:AA307">
    <cfRule type="cellIs" dxfId="2075" priority="2453" operator="equal">
      <formula>"Extremo"</formula>
    </cfRule>
  </conditionalFormatting>
  <conditionalFormatting sqref="AA304:AA307">
    <cfRule type="cellIs" dxfId="2074" priority="2454" operator="equal">
      <formula>"Alto"</formula>
    </cfRule>
  </conditionalFormatting>
  <conditionalFormatting sqref="AA304:AA307">
    <cfRule type="cellIs" dxfId="2073" priority="2455" operator="equal">
      <formula>"Moderado"</formula>
    </cfRule>
  </conditionalFormatting>
  <conditionalFormatting sqref="AA304:AA307">
    <cfRule type="cellIs" dxfId="2072" priority="2456" operator="equal">
      <formula>"Bajo"</formula>
    </cfRule>
  </conditionalFormatting>
  <conditionalFormatting sqref="W308">
    <cfRule type="cellIs" dxfId="2071" priority="2457" operator="equal">
      <formula>"Muy Alta"</formula>
    </cfRule>
  </conditionalFormatting>
  <conditionalFormatting sqref="W308">
    <cfRule type="cellIs" dxfId="2070" priority="2458" operator="equal">
      <formula>"Alta"</formula>
    </cfRule>
  </conditionalFormatting>
  <conditionalFormatting sqref="W308">
    <cfRule type="cellIs" dxfId="2069" priority="2459" operator="equal">
      <formula>"Media"</formula>
    </cfRule>
  </conditionalFormatting>
  <conditionalFormatting sqref="W308">
    <cfRule type="cellIs" dxfId="2068" priority="2460" operator="equal">
      <formula>"Baja"</formula>
    </cfRule>
  </conditionalFormatting>
  <conditionalFormatting sqref="W308">
    <cfRule type="cellIs" dxfId="2067" priority="2461" operator="equal">
      <formula>"Muy Baja"</formula>
    </cfRule>
  </conditionalFormatting>
  <conditionalFormatting sqref="Y308">
    <cfRule type="cellIs" dxfId="2066" priority="2462" operator="equal">
      <formula>"Catastrófico"</formula>
    </cfRule>
  </conditionalFormatting>
  <conditionalFormatting sqref="Y308">
    <cfRule type="cellIs" dxfId="2065" priority="2463" operator="equal">
      <formula>"Mayor"</formula>
    </cfRule>
  </conditionalFormatting>
  <conditionalFormatting sqref="Y308">
    <cfRule type="cellIs" dxfId="2064" priority="2464" operator="equal">
      <formula>"Moderado"</formula>
    </cfRule>
  </conditionalFormatting>
  <conditionalFormatting sqref="Y308">
    <cfRule type="cellIs" dxfId="2063" priority="2465" operator="equal">
      <formula>"Menor"</formula>
    </cfRule>
  </conditionalFormatting>
  <conditionalFormatting sqref="Y308">
    <cfRule type="cellIs" dxfId="2062" priority="2466" operator="equal">
      <formula>"Leve"</formula>
    </cfRule>
  </conditionalFormatting>
  <conditionalFormatting sqref="AA308">
    <cfRule type="cellIs" dxfId="2061" priority="2467" operator="equal">
      <formula>"Extremo"</formula>
    </cfRule>
  </conditionalFormatting>
  <conditionalFormatting sqref="AA308">
    <cfRule type="cellIs" dxfId="2060" priority="2468" operator="equal">
      <formula>"Alto"</formula>
    </cfRule>
  </conditionalFormatting>
  <conditionalFormatting sqref="AA308">
    <cfRule type="cellIs" dxfId="2059" priority="2469" operator="equal">
      <formula>"Moderado"</formula>
    </cfRule>
  </conditionalFormatting>
  <conditionalFormatting sqref="AA308">
    <cfRule type="cellIs" dxfId="2058" priority="2470" operator="equal">
      <formula>"Bajo"</formula>
    </cfRule>
  </conditionalFormatting>
  <conditionalFormatting sqref="F303">
    <cfRule type="cellIs" dxfId="2057" priority="2471" operator="equal">
      <formula>"Muy Alta"</formula>
    </cfRule>
  </conditionalFormatting>
  <conditionalFormatting sqref="F303">
    <cfRule type="cellIs" dxfId="2056" priority="2472" operator="equal">
      <formula>"Alta"</formula>
    </cfRule>
  </conditionalFormatting>
  <conditionalFormatting sqref="F303">
    <cfRule type="cellIs" dxfId="2055" priority="2473" operator="equal">
      <formula>"Media"</formula>
    </cfRule>
  </conditionalFormatting>
  <conditionalFormatting sqref="F303">
    <cfRule type="cellIs" dxfId="2054" priority="2474" operator="equal">
      <formula>"Baja"</formula>
    </cfRule>
  </conditionalFormatting>
  <conditionalFormatting sqref="F303">
    <cfRule type="cellIs" dxfId="2053" priority="2475" operator="equal">
      <formula>"Muy Baja"</formula>
    </cfRule>
  </conditionalFormatting>
  <conditionalFormatting sqref="J303">
    <cfRule type="cellIs" dxfId="2052" priority="2476" operator="equal">
      <formula>"Catastrófico"</formula>
    </cfRule>
  </conditionalFormatting>
  <conditionalFormatting sqref="J303">
    <cfRule type="cellIs" dxfId="2051" priority="2477" operator="equal">
      <formula>"Mayor"</formula>
    </cfRule>
  </conditionalFormatting>
  <conditionalFormatting sqref="J303">
    <cfRule type="cellIs" dxfId="2050" priority="2478" operator="equal">
      <formula>"Moderado"</formula>
    </cfRule>
  </conditionalFormatting>
  <conditionalFormatting sqref="J303">
    <cfRule type="cellIs" dxfId="2049" priority="2479" operator="equal">
      <formula>"Menor"</formula>
    </cfRule>
  </conditionalFormatting>
  <conditionalFormatting sqref="J303">
    <cfRule type="cellIs" dxfId="2048" priority="2480" operator="equal">
      <formula>"Leve"</formula>
    </cfRule>
  </conditionalFormatting>
  <conditionalFormatting sqref="L309">
    <cfRule type="cellIs" dxfId="2047" priority="2481" operator="equal">
      <formula>"Extremo"</formula>
    </cfRule>
  </conditionalFormatting>
  <conditionalFormatting sqref="L309">
    <cfRule type="cellIs" dxfId="2046" priority="2482" operator="equal">
      <formula>"Alto"</formula>
    </cfRule>
  </conditionalFormatting>
  <conditionalFormatting sqref="L309">
    <cfRule type="cellIs" dxfId="2045" priority="2483" operator="equal">
      <formula>"Moderado"</formula>
    </cfRule>
  </conditionalFormatting>
  <conditionalFormatting sqref="L309">
    <cfRule type="cellIs" dxfId="2044" priority="2484" operator="equal">
      <formula>"Bajo"</formula>
    </cfRule>
  </conditionalFormatting>
  <conditionalFormatting sqref="I309:I314">
    <cfRule type="containsText" dxfId="2043" priority="2485" operator="containsText" text="❌">
      <formula>NOT(ISERROR(SEARCH(("❌"),(I309))))</formula>
    </cfRule>
  </conditionalFormatting>
  <conditionalFormatting sqref="W309">
    <cfRule type="cellIs" dxfId="2042" priority="2486" operator="equal">
      <formula>"Muy Alta"</formula>
    </cfRule>
  </conditionalFormatting>
  <conditionalFormatting sqref="W309">
    <cfRule type="cellIs" dxfId="2041" priority="2487" operator="equal">
      <formula>"Alta"</formula>
    </cfRule>
  </conditionalFormatting>
  <conditionalFormatting sqref="W309">
    <cfRule type="cellIs" dxfId="2040" priority="2488" operator="equal">
      <formula>"Media"</formula>
    </cfRule>
  </conditionalFormatting>
  <conditionalFormatting sqref="W309">
    <cfRule type="cellIs" dxfId="2039" priority="2489" operator="equal">
      <formula>"Baja"</formula>
    </cfRule>
  </conditionalFormatting>
  <conditionalFormatting sqref="W309">
    <cfRule type="cellIs" dxfId="2038" priority="2490" operator="equal">
      <formula>"Muy Baja"</formula>
    </cfRule>
  </conditionalFormatting>
  <conditionalFormatting sqref="Y309">
    <cfRule type="cellIs" dxfId="2037" priority="2491" operator="equal">
      <formula>"Catastrófico"</formula>
    </cfRule>
  </conditionalFormatting>
  <conditionalFormatting sqref="Y309">
    <cfRule type="cellIs" dxfId="2036" priority="2492" operator="equal">
      <formula>"Mayor"</formula>
    </cfRule>
  </conditionalFormatting>
  <conditionalFormatting sqref="Y309">
    <cfRule type="cellIs" dxfId="2035" priority="2493" operator="equal">
      <formula>"Moderado"</formula>
    </cfRule>
  </conditionalFormatting>
  <conditionalFormatting sqref="Y309">
    <cfRule type="cellIs" dxfId="2034" priority="2494" operator="equal">
      <formula>"Menor"</formula>
    </cfRule>
  </conditionalFormatting>
  <conditionalFormatting sqref="Y309">
    <cfRule type="cellIs" dxfId="2033" priority="2495" operator="equal">
      <formula>"Leve"</formula>
    </cfRule>
  </conditionalFormatting>
  <conditionalFormatting sqref="AA309">
    <cfRule type="cellIs" dxfId="2032" priority="2496" operator="equal">
      <formula>"Extremo"</formula>
    </cfRule>
  </conditionalFormatting>
  <conditionalFormatting sqref="AA309">
    <cfRule type="cellIs" dxfId="2031" priority="2497" operator="equal">
      <formula>"Alto"</formula>
    </cfRule>
  </conditionalFormatting>
  <conditionalFormatting sqref="AA309">
    <cfRule type="cellIs" dxfId="2030" priority="2498" operator="equal">
      <formula>"Moderado"</formula>
    </cfRule>
  </conditionalFormatting>
  <conditionalFormatting sqref="AA309">
    <cfRule type="cellIs" dxfId="2029" priority="2499" operator="equal">
      <formula>"Bajo"</formula>
    </cfRule>
  </conditionalFormatting>
  <conditionalFormatting sqref="W310:W313">
    <cfRule type="cellIs" dxfId="2028" priority="2500" operator="equal">
      <formula>"Muy Alta"</formula>
    </cfRule>
  </conditionalFormatting>
  <conditionalFormatting sqref="W310:W313">
    <cfRule type="cellIs" dxfId="2027" priority="2501" operator="equal">
      <formula>"Alta"</formula>
    </cfRule>
  </conditionalFormatting>
  <conditionalFormatting sqref="W310:W313">
    <cfRule type="cellIs" dxfId="2026" priority="2502" operator="equal">
      <formula>"Media"</formula>
    </cfRule>
  </conditionalFormatting>
  <conditionalFormatting sqref="W310:W313">
    <cfRule type="cellIs" dxfId="2025" priority="2503" operator="equal">
      <formula>"Baja"</formula>
    </cfRule>
  </conditionalFormatting>
  <conditionalFormatting sqref="W310:W313">
    <cfRule type="cellIs" dxfId="2024" priority="2504" operator="equal">
      <formula>"Muy Baja"</formula>
    </cfRule>
  </conditionalFormatting>
  <conditionalFormatting sqref="Y310:Y313">
    <cfRule type="cellIs" dxfId="2023" priority="2505" operator="equal">
      <formula>"Catastrófico"</formula>
    </cfRule>
  </conditionalFormatting>
  <conditionalFormatting sqref="Y310:Y313">
    <cfRule type="cellIs" dxfId="2022" priority="2506" operator="equal">
      <formula>"Mayor"</formula>
    </cfRule>
  </conditionalFormatting>
  <conditionalFormatting sqref="Y310:Y313">
    <cfRule type="cellIs" dxfId="2021" priority="2507" operator="equal">
      <formula>"Moderado"</formula>
    </cfRule>
  </conditionalFormatting>
  <conditionalFormatting sqref="Y310:Y313">
    <cfRule type="cellIs" dxfId="2020" priority="2508" operator="equal">
      <formula>"Menor"</formula>
    </cfRule>
  </conditionalFormatting>
  <conditionalFormatting sqref="Y310:Y313">
    <cfRule type="cellIs" dxfId="2019" priority="2509" operator="equal">
      <formula>"Leve"</formula>
    </cfRule>
  </conditionalFormatting>
  <conditionalFormatting sqref="AA310:AA313">
    <cfRule type="cellIs" dxfId="2018" priority="2510" operator="equal">
      <formula>"Extremo"</formula>
    </cfRule>
  </conditionalFormatting>
  <conditionalFormatting sqref="AA310:AA313">
    <cfRule type="cellIs" dxfId="2017" priority="2511" operator="equal">
      <formula>"Alto"</formula>
    </cfRule>
  </conditionalFormatting>
  <conditionalFormatting sqref="AA310:AA313">
    <cfRule type="cellIs" dxfId="2016" priority="2512" operator="equal">
      <formula>"Moderado"</formula>
    </cfRule>
  </conditionalFormatting>
  <conditionalFormatting sqref="AA310:AA313">
    <cfRule type="cellIs" dxfId="2015" priority="2513" operator="equal">
      <formula>"Bajo"</formula>
    </cfRule>
  </conditionalFormatting>
  <conditionalFormatting sqref="W314">
    <cfRule type="cellIs" dxfId="2014" priority="2514" operator="equal">
      <formula>"Muy Alta"</formula>
    </cfRule>
  </conditionalFormatting>
  <conditionalFormatting sqref="W314">
    <cfRule type="cellIs" dxfId="2013" priority="2515" operator="equal">
      <formula>"Alta"</formula>
    </cfRule>
  </conditionalFormatting>
  <conditionalFormatting sqref="W314">
    <cfRule type="cellIs" dxfId="2012" priority="2516" operator="equal">
      <formula>"Media"</formula>
    </cfRule>
  </conditionalFormatting>
  <conditionalFormatting sqref="W314">
    <cfRule type="cellIs" dxfId="2011" priority="2517" operator="equal">
      <formula>"Baja"</formula>
    </cfRule>
  </conditionalFormatting>
  <conditionalFormatting sqref="W314">
    <cfRule type="cellIs" dxfId="2010" priority="2518" operator="equal">
      <formula>"Muy Baja"</formula>
    </cfRule>
  </conditionalFormatting>
  <conditionalFormatting sqref="Y314">
    <cfRule type="cellIs" dxfId="2009" priority="2519" operator="equal">
      <formula>"Catastrófico"</formula>
    </cfRule>
  </conditionalFormatting>
  <conditionalFormatting sqref="Y314">
    <cfRule type="cellIs" dxfId="2008" priority="2520" operator="equal">
      <formula>"Mayor"</formula>
    </cfRule>
  </conditionalFormatting>
  <conditionalFormatting sqref="Y314">
    <cfRule type="cellIs" dxfId="2007" priority="2521" operator="equal">
      <formula>"Moderado"</formula>
    </cfRule>
  </conditionalFormatting>
  <conditionalFormatting sqref="Y314">
    <cfRule type="cellIs" dxfId="2006" priority="2522" operator="equal">
      <formula>"Menor"</formula>
    </cfRule>
  </conditionalFormatting>
  <conditionalFormatting sqref="Y314">
    <cfRule type="cellIs" dxfId="2005" priority="2523" operator="equal">
      <formula>"Leve"</formula>
    </cfRule>
  </conditionalFormatting>
  <conditionalFormatting sqref="AA314">
    <cfRule type="cellIs" dxfId="2004" priority="2524" operator="equal">
      <formula>"Extremo"</formula>
    </cfRule>
  </conditionalFormatting>
  <conditionalFormatting sqref="AA314">
    <cfRule type="cellIs" dxfId="2003" priority="2525" operator="equal">
      <formula>"Alto"</formula>
    </cfRule>
  </conditionalFormatting>
  <conditionalFormatting sqref="AA314">
    <cfRule type="cellIs" dxfId="2002" priority="2526" operator="equal">
      <formula>"Moderado"</formula>
    </cfRule>
  </conditionalFormatting>
  <conditionalFormatting sqref="AA314">
    <cfRule type="cellIs" dxfId="2001" priority="2527" operator="equal">
      <formula>"Bajo"</formula>
    </cfRule>
  </conditionalFormatting>
  <conditionalFormatting sqref="F309">
    <cfRule type="cellIs" dxfId="2000" priority="2528" operator="equal">
      <formula>"Muy Alta"</formula>
    </cfRule>
  </conditionalFormatting>
  <conditionalFormatting sqref="F309">
    <cfRule type="cellIs" dxfId="1999" priority="2529" operator="equal">
      <formula>"Alta"</formula>
    </cfRule>
  </conditionalFormatting>
  <conditionalFormatting sqref="F309">
    <cfRule type="cellIs" dxfId="1998" priority="2530" operator="equal">
      <formula>"Media"</formula>
    </cfRule>
  </conditionalFormatting>
  <conditionalFormatting sqref="F309">
    <cfRule type="cellIs" dxfId="1997" priority="2531" operator="equal">
      <formula>"Baja"</formula>
    </cfRule>
  </conditionalFormatting>
  <conditionalFormatting sqref="F309">
    <cfRule type="cellIs" dxfId="1996" priority="2532" operator="equal">
      <formula>"Muy Baja"</formula>
    </cfRule>
  </conditionalFormatting>
  <conditionalFormatting sqref="J309">
    <cfRule type="cellIs" dxfId="1995" priority="2533" operator="equal">
      <formula>"Catastrófico"</formula>
    </cfRule>
  </conditionalFormatting>
  <conditionalFormatting sqref="J309">
    <cfRule type="cellIs" dxfId="1994" priority="2534" operator="equal">
      <formula>"Mayor"</formula>
    </cfRule>
  </conditionalFormatting>
  <conditionalFormatting sqref="J309">
    <cfRule type="cellIs" dxfId="1993" priority="2535" operator="equal">
      <formula>"Moderado"</formula>
    </cfRule>
  </conditionalFormatting>
  <conditionalFormatting sqref="J309">
    <cfRule type="cellIs" dxfId="1992" priority="2536" operator="equal">
      <formula>"Menor"</formula>
    </cfRule>
  </conditionalFormatting>
  <conditionalFormatting sqref="J309">
    <cfRule type="cellIs" dxfId="1991" priority="2537" operator="equal">
      <formula>"Leve"</formula>
    </cfRule>
  </conditionalFormatting>
  <conditionalFormatting sqref="L315">
    <cfRule type="cellIs" dxfId="1990" priority="2538" operator="equal">
      <formula>"Extremo"</formula>
    </cfRule>
  </conditionalFormatting>
  <conditionalFormatting sqref="L315">
    <cfRule type="cellIs" dxfId="1989" priority="2539" operator="equal">
      <formula>"Alto"</formula>
    </cfRule>
  </conditionalFormatting>
  <conditionalFormatting sqref="L315">
    <cfRule type="cellIs" dxfId="1988" priority="2540" operator="equal">
      <formula>"Moderado"</formula>
    </cfRule>
  </conditionalFormatting>
  <conditionalFormatting sqref="L315">
    <cfRule type="cellIs" dxfId="1987" priority="2541" operator="equal">
      <formula>"Bajo"</formula>
    </cfRule>
  </conditionalFormatting>
  <conditionalFormatting sqref="I315:I320">
    <cfRule type="containsText" dxfId="1986" priority="2542" operator="containsText" text="❌">
      <formula>NOT(ISERROR(SEARCH(("❌"),(I315))))</formula>
    </cfRule>
  </conditionalFormatting>
  <conditionalFormatting sqref="W315">
    <cfRule type="cellIs" dxfId="1985" priority="2543" operator="equal">
      <formula>"Muy Alta"</formula>
    </cfRule>
  </conditionalFormatting>
  <conditionalFormatting sqref="W315">
    <cfRule type="cellIs" dxfId="1984" priority="2544" operator="equal">
      <formula>"Alta"</formula>
    </cfRule>
  </conditionalFormatting>
  <conditionalFormatting sqref="W315">
    <cfRule type="cellIs" dxfId="1983" priority="2545" operator="equal">
      <formula>"Media"</formula>
    </cfRule>
  </conditionalFormatting>
  <conditionalFormatting sqref="W315">
    <cfRule type="cellIs" dxfId="1982" priority="2546" operator="equal">
      <formula>"Baja"</formula>
    </cfRule>
  </conditionalFormatting>
  <conditionalFormatting sqref="W315">
    <cfRule type="cellIs" dxfId="1981" priority="2547" operator="equal">
      <formula>"Muy Baja"</formula>
    </cfRule>
  </conditionalFormatting>
  <conditionalFormatting sqref="Y315">
    <cfRule type="cellIs" dxfId="1980" priority="2548" operator="equal">
      <formula>"Catastrófico"</formula>
    </cfRule>
  </conditionalFormatting>
  <conditionalFormatting sqref="Y315">
    <cfRule type="cellIs" dxfId="1979" priority="2549" operator="equal">
      <formula>"Mayor"</formula>
    </cfRule>
  </conditionalFormatting>
  <conditionalFormatting sqref="Y315">
    <cfRule type="cellIs" dxfId="1978" priority="2550" operator="equal">
      <formula>"Moderado"</formula>
    </cfRule>
  </conditionalFormatting>
  <conditionalFormatting sqref="Y315">
    <cfRule type="cellIs" dxfId="1977" priority="2551" operator="equal">
      <formula>"Menor"</formula>
    </cfRule>
  </conditionalFormatting>
  <conditionalFormatting sqref="Y315">
    <cfRule type="cellIs" dxfId="1976" priority="2552" operator="equal">
      <formula>"Leve"</formula>
    </cfRule>
  </conditionalFormatting>
  <conditionalFormatting sqref="AA315">
    <cfRule type="cellIs" dxfId="1975" priority="2553" operator="equal">
      <formula>"Extremo"</formula>
    </cfRule>
  </conditionalFormatting>
  <conditionalFormatting sqref="AA315">
    <cfRule type="cellIs" dxfId="1974" priority="2554" operator="equal">
      <formula>"Alto"</formula>
    </cfRule>
  </conditionalFormatting>
  <conditionalFormatting sqref="AA315">
    <cfRule type="cellIs" dxfId="1973" priority="2555" operator="equal">
      <formula>"Moderado"</formula>
    </cfRule>
  </conditionalFormatting>
  <conditionalFormatting sqref="AA315">
    <cfRule type="cellIs" dxfId="1972" priority="2556" operator="equal">
      <formula>"Bajo"</formula>
    </cfRule>
  </conditionalFormatting>
  <conditionalFormatting sqref="W316:W319">
    <cfRule type="cellIs" dxfId="1971" priority="2557" operator="equal">
      <formula>"Muy Alta"</formula>
    </cfRule>
  </conditionalFormatting>
  <conditionalFormatting sqref="W316:W319">
    <cfRule type="cellIs" dxfId="1970" priority="2558" operator="equal">
      <formula>"Alta"</formula>
    </cfRule>
  </conditionalFormatting>
  <conditionalFormatting sqref="W316:W319">
    <cfRule type="cellIs" dxfId="1969" priority="2559" operator="equal">
      <formula>"Media"</formula>
    </cfRule>
  </conditionalFormatting>
  <conditionalFormatting sqref="W316:W319">
    <cfRule type="cellIs" dxfId="1968" priority="2560" operator="equal">
      <formula>"Baja"</formula>
    </cfRule>
  </conditionalFormatting>
  <conditionalFormatting sqref="W316:W319">
    <cfRule type="cellIs" dxfId="1967" priority="2561" operator="equal">
      <formula>"Muy Baja"</formula>
    </cfRule>
  </conditionalFormatting>
  <conditionalFormatting sqref="Y316:Y319">
    <cfRule type="cellIs" dxfId="1966" priority="2562" operator="equal">
      <formula>"Catastrófico"</formula>
    </cfRule>
  </conditionalFormatting>
  <conditionalFormatting sqref="Y316:Y319">
    <cfRule type="cellIs" dxfId="1965" priority="2563" operator="equal">
      <formula>"Mayor"</formula>
    </cfRule>
  </conditionalFormatting>
  <conditionalFormatting sqref="Y316:Y319">
    <cfRule type="cellIs" dxfId="1964" priority="2564" operator="equal">
      <formula>"Moderado"</formula>
    </cfRule>
  </conditionalFormatting>
  <conditionalFormatting sqref="Y316:Y319">
    <cfRule type="cellIs" dxfId="1963" priority="2565" operator="equal">
      <formula>"Menor"</formula>
    </cfRule>
  </conditionalFormatting>
  <conditionalFormatting sqref="Y316:Y319">
    <cfRule type="cellIs" dxfId="1962" priority="2566" operator="equal">
      <formula>"Leve"</formula>
    </cfRule>
  </conditionalFormatting>
  <conditionalFormatting sqref="AA316:AA319">
    <cfRule type="cellIs" dxfId="1961" priority="2567" operator="equal">
      <formula>"Extremo"</formula>
    </cfRule>
  </conditionalFormatting>
  <conditionalFormatting sqref="AA316:AA319">
    <cfRule type="cellIs" dxfId="1960" priority="2568" operator="equal">
      <formula>"Alto"</formula>
    </cfRule>
  </conditionalFormatting>
  <conditionalFormatting sqref="AA316:AA319">
    <cfRule type="cellIs" dxfId="1959" priority="2569" operator="equal">
      <formula>"Moderado"</formula>
    </cfRule>
  </conditionalFormatting>
  <conditionalFormatting sqref="AA316:AA319">
    <cfRule type="cellIs" dxfId="1958" priority="2570" operator="equal">
      <formula>"Bajo"</formula>
    </cfRule>
  </conditionalFormatting>
  <conditionalFormatting sqref="W320">
    <cfRule type="cellIs" dxfId="1957" priority="2571" operator="equal">
      <formula>"Muy Alta"</formula>
    </cfRule>
  </conditionalFormatting>
  <conditionalFormatting sqref="W320">
    <cfRule type="cellIs" dxfId="1956" priority="2572" operator="equal">
      <formula>"Alta"</formula>
    </cfRule>
  </conditionalFormatting>
  <conditionalFormatting sqref="W320">
    <cfRule type="cellIs" dxfId="1955" priority="2573" operator="equal">
      <formula>"Media"</formula>
    </cfRule>
  </conditionalFormatting>
  <conditionalFormatting sqref="W320">
    <cfRule type="cellIs" dxfId="1954" priority="2574" operator="equal">
      <formula>"Baja"</formula>
    </cfRule>
  </conditionalFormatting>
  <conditionalFormatting sqref="W320">
    <cfRule type="cellIs" dxfId="1953" priority="2575" operator="equal">
      <formula>"Muy Baja"</formula>
    </cfRule>
  </conditionalFormatting>
  <conditionalFormatting sqref="Y320">
    <cfRule type="cellIs" dxfId="1952" priority="2576" operator="equal">
      <formula>"Catastrófico"</formula>
    </cfRule>
  </conditionalFormatting>
  <conditionalFormatting sqref="Y320">
    <cfRule type="cellIs" dxfId="1951" priority="2577" operator="equal">
      <formula>"Mayor"</formula>
    </cfRule>
  </conditionalFormatting>
  <conditionalFormatting sqref="Y320">
    <cfRule type="cellIs" dxfId="1950" priority="2578" operator="equal">
      <formula>"Moderado"</formula>
    </cfRule>
  </conditionalFormatting>
  <conditionalFormatting sqref="Y320">
    <cfRule type="cellIs" dxfId="1949" priority="2579" operator="equal">
      <formula>"Menor"</formula>
    </cfRule>
  </conditionalFormatting>
  <conditionalFormatting sqref="Y320">
    <cfRule type="cellIs" dxfId="1948" priority="2580" operator="equal">
      <formula>"Leve"</formula>
    </cfRule>
  </conditionalFormatting>
  <conditionalFormatting sqref="AA320">
    <cfRule type="cellIs" dxfId="1947" priority="2581" operator="equal">
      <formula>"Extremo"</formula>
    </cfRule>
  </conditionalFormatting>
  <conditionalFormatting sqref="AA320">
    <cfRule type="cellIs" dxfId="1946" priority="2582" operator="equal">
      <formula>"Alto"</formula>
    </cfRule>
  </conditionalFormatting>
  <conditionalFormatting sqref="AA320">
    <cfRule type="cellIs" dxfId="1945" priority="2583" operator="equal">
      <formula>"Moderado"</formula>
    </cfRule>
  </conditionalFormatting>
  <conditionalFormatting sqref="AA320">
    <cfRule type="cellIs" dxfId="1944" priority="2584" operator="equal">
      <formula>"Bajo"</formula>
    </cfRule>
  </conditionalFormatting>
  <conditionalFormatting sqref="F315">
    <cfRule type="cellIs" dxfId="1943" priority="2585" operator="equal">
      <formula>"Muy Alta"</formula>
    </cfRule>
  </conditionalFormatting>
  <conditionalFormatting sqref="F315">
    <cfRule type="cellIs" dxfId="1942" priority="2586" operator="equal">
      <formula>"Alta"</formula>
    </cfRule>
  </conditionalFormatting>
  <conditionalFormatting sqref="F315">
    <cfRule type="cellIs" dxfId="1941" priority="2587" operator="equal">
      <formula>"Media"</formula>
    </cfRule>
  </conditionalFormatting>
  <conditionalFormatting sqref="F315">
    <cfRule type="cellIs" dxfId="1940" priority="2588" operator="equal">
      <formula>"Baja"</formula>
    </cfRule>
  </conditionalFormatting>
  <conditionalFormatting sqref="F315">
    <cfRule type="cellIs" dxfId="1939" priority="2589" operator="equal">
      <formula>"Muy Baja"</formula>
    </cfRule>
  </conditionalFormatting>
  <conditionalFormatting sqref="J315">
    <cfRule type="cellIs" dxfId="1938" priority="2590" operator="equal">
      <formula>"Catastrófico"</formula>
    </cfRule>
  </conditionalFormatting>
  <conditionalFormatting sqref="J315">
    <cfRule type="cellIs" dxfId="1937" priority="2591" operator="equal">
      <formula>"Mayor"</formula>
    </cfRule>
  </conditionalFormatting>
  <conditionalFormatting sqref="J315">
    <cfRule type="cellIs" dxfId="1936" priority="2592" operator="equal">
      <formula>"Moderado"</formula>
    </cfRule>
  </conditionalFormatting>
  <conditionalFormatting sqref="J315">
    <cfRule type="cellIs" dxfId="1935" priority="2593" operator="equal">
      <formula>"Menor"</formula>
    </cfRule>
  </conditionalFormatting>
  <conditionalFormatting sqref="J315">
    <cfRule type="cellIs" dxfId="1934" priority="2594" operator="equal">
      <formula>"Leve"</formula>
    </cfRule>
  </conditionalFormatting>
  <conditionalFormatting sqref="L321">
    <cfRule type="cellIs" dxfId="1933" priority="2595" operator="equal">
      <formula>"Extremo"</formula>
    </cfRule>
  </conditionalFormatting>
  <conditionalFormatting sqref="L321">
    <cfRule type="cellIs" dxfId="1932" priority="2596" operator="equal">
      <formula>"Alto"</formula>
    </cfRule>
  </conditionalFormatting>
  <conditionalFormatting sqref="L321">
    <cfRule type="cellIs" dxfId="1931" priority="2597" operator="equal">
      <formula>"Moderado"</formula>
    </cfRule>
  </conditionalFormatting>
  <conditionalFormatting sqref="L321">
    <cfRule type="cellIs" dxfId="1930" priority="2598" operator="equal">
      <formula>"Bajo"</formula>
    </cfRule>
  </conditionalFormatting>
  <conditionalFormatting sqref="I321:I326">
    <cfRule type="containsText" dxfId="1929" priority="2599" operator="containsText" text="❌">
      <formula>NOT(ISERROR(SEARCH(("❌"),(I321))))</formula>
    </cfRule>
  </conditionalFormatting>
  <conditionalFormatting sqref="W321">
    <cfRule type="cellIs" dxfId="1928" priority="2600" operator="equal">
      <formula>"Muy Alta"</formula>
    </cfRule>
  </conditionalFormatting>
  <conditionalFormatting sqref="W321">
    <cfRule type="cellIs" dxfId="1927" priority="2601" operator="equal">
      <formula>"Alta"</formula>
    </cfRule>
  </conditionalFormatting>
  <conditionalFormatting sqref="W321">
    <cfRule type="cellIs" dxfId="1926" priority="2602" operator="equal">
      <formula>"Media"</formula>
    </cfRule>
  </conditionalFormatting>
  <conditionalFormatting sqref="W321">
    <cfRule type="cellIs" dxfId="1925" priority="2603" operator="equal">
      <formula>"Baja"</formula>
    </cfRule>
  </conditionalFormatting>
  <conditionalFormatting sqref="W321">
    <cfRule type="cellIs" dxfId="1924" priority="2604" operator="equal">
      <formula>"Muy Baja"</formula>
    </cfRule>
  </conditionalFormatting>
  <conditionalFormatting sqref="Y321">
    <cfRule type="cellIs" dxfId="1923" priority="2605" operator="equal">
      <formula>"Catastrófico"</formula>
    </cfRule>
  </conditionalFormatting>
  <conditionalFormatting sqref="Y321">
    <cfRule type="cellIs" dxfId="1922" priority="2606" operator="equal">
      <formula>"Mayor"</formula>
    </cfRule>
  </conditionalFormatting>
  <conditionalFormatting sqref="Y321">
    <cfRule type="cellIs" dxfId="1921" priority="2607" operator="equal">
      <formula>"Moderado"</formula>
    </cfRule>
  </conditionalFormatting>
  <conditionalFormatting sqref="Y321">
    <cfRule type="cellIs" dxfId="1920" priority="2608" operator="equal">
      <formula>"Menor"</formula>
    </cfRule>
  </conditionalFormatting>
  <conditionalFormatting sqref="Y321">
    <cfRule type="cellIs" dxfId="1919" priority="2609" operator="equal">
      <formula>"Leve"</formula>
    </cfRule>
  </conditionalFormatting>
  <conditionalFormatting sqref="AA321">
    <cfRule type="cellIs" dxfId="1918" priority="2610" operator="equal">
      <formula>"Extremo"</formula>
    </cfRule>
  </conditionalFormatting>
  <conditionalFormatting sqref="AA321">
    <cfRule type="cellIs" dxfId="1917" priority="2611" operator="equal">
      <formula>"Alto"</formula>
    </cfRule>
  </conditionalFormatting>
  <conditionalFormatting sqref="AA321">
    <cfRule type="cellIs" dxfId="1916" priority="2612" operator="equal">
      <formula>"Moderado"</formula>
    </cfRule>
  </conditionalFormatting>
  <conditionalFormatting sqref="AA321">
    <cfRule type="cellIs" dxfId="1915" priority="2613" operator="equal">
      <formula>"Bajo"</formula>
    </cfRule>
  </conditionalFormatting>
  <conditionalFormatting sqref="W322:W325">
    <cfRule type="cellIs" dxfId="1914" priority="2614" operator="equal">
      <formula>"Muy Alta"</formula>
    </cfRule>
  </conditionalFormatting>
  <conditionalFormatting sqref="W322:W325">
    <cfRule type="cellIs" dxfId="1913" priority="2615" operator="equal">
      <formula>"Alta"</formula>
    </cfRule>
  </conditionalFormatting>
  <conditionalFormatting sqref="W322:W325">
    <cfRule type="cellIs" dxfId="1912" priority="2616" operator="equal">
      <formula>"Media"</formula>
    </cfRule>
  </conditionalFormatting>
  <conditionalFormatting sqref="W322:W325">
    <cfRule type="cellIs" dxfId="1911" priority="2617" operator="equal">
      <formula>"Baja"</formula>
    </cfRule>
  </conditionalFormatting>
  <conditionalFormatting sqref="W322:W325">
    <cfRule type="cellIs" dxfId="1910" priority="2618" operator="equal">
      <formula>"Muy Baja"</formula>
    </cfRule>
  </conditionalFormatting>
  <conditionalFormatting sqref="Y322:Y325">
    <cfRule type="cellIs" dxfId="1909" priority="2619" operator="equal">
      <formula>"Catastrófico"</formula>
    </cfRule>
  </conditionalFormatting>
  <conditionalFormatting sqref="Y322:Y325">
    <cfRule type="cellIs" dxfId="1908" priority="2620" operator="equal">
      <formula>"Mayor"</formula>
    </cfRule>
  </conditionalFormatting>
  <conditionalFormatting sqref="Y322:Y325">
    <cfRule type="cellIs" dxfId="1907" priority="2621" operator="equal">
      <formula>"Moderado"</formula>
    </cfRule>
  </conditionalFormatting>
  <conditionalFormatting sqref="Y322:Y325">
    <cfRule type="cellIs" dxfId="1906" priority="2622" operator="equal">
      <formula>"Menor"</formula>
    </cfRule>
  </conditionalFormatting>
  <conditionalFormatting sqref="Y322:Y325">
    <cfRule type="cellIs" dxfId="1905" priority="2623" operator="equal">
      <formula>"Leve"</formula>
    </cfRule>
  </conditionalFormatting>
  <conditionalFormatting sqref="AA322:AA325">
    <cfRule type="cellIs" dxfId="1904" priority="2624" operator="equal">
      <formula>"Extremo"</formula>
    </cfRule>
  </conditionalFormatting>
  <conditionalFormatting sqref="AA322:AA325">
    <cfRule type="cellIs" dxfId="1903" priority="2625" operator="equal">
      <formula>"Alto"</formula>
    </cfRule>
  </conditionalFormatting>
  <conditionalFormatting sqref="AA322:AA325">
    <cfRule type="cellIs" dxfId="1902" priority="2626" operator="equal">
      <formula>"Moderado"</formula>
    </cfRule>
  </conditionalFormatting>
  <conditionalFormatting sqref="AA322:AA325">
    <cfRule type="cellIs" dxfId="1901" priority="2627" operator="equal">
      <formula>"Bajo"</formula>
    </cfRule>
  </conditionalFormatting>
  <conditionalFormatting sqref="W326">
    <cfRule type="cellIs" dxfId="1900" priority="2628" operator="equal">
      <formula>"Muy Alta"</formula>
    </cfRule>
  </conditionalFormatting>
  <conditionalFormatting sqref="W326">
    <cfRule type="cellIs" dxfId="1899" priority="2629" operator="equal">
      <formula>"Alta"</formula>
    </cfRule>
  </conditionalFormatting>
  <conditionalFormatting sqref="W326">
    <cfRule type="cellIs" dxfId="1898" priority="2630" operator="equal">
      <formula>"Media"</formula>
    </cfRule>
  </conditionalFormatting>
  <conditionalFormatting sqref="W326">
    <cfRule type="cellIs" dxfId="1897" priority="2631" operator="equal">
      <formula>"Baja"</formula>
    </cfRule>
  </conditionalFormatting>
  <conditionalFormatting sqref="W326">
    <cfRule type="cellIs" dxfId="1896" priority="2632" operator="equal">
      <formula>"Muy Baja"</formula>
    </cfRule>
  </conditionalFormatting>
  <conditionalFormatting sqref="Y326">
    <cfRule type="cellIs" dxfId="1895" priority="2633" operator="equal">
      <formula>"Catastrófico"</formula>
    </cfRule>
  </conditionalFormatting>
  <conditionalFormatting sqref="Y326">
    <cfRule type="cellIs" dxfId="1894" priority="2634" operator="equal">
      <formula>"Mayor"</formula>
    </cfRule>
  </conditionalFormatting>
  <conditionalFormatting sqref="Y326">
    <cfRule type="cellIs" dxfId="1893" priority="2635" operator="equal">
      <formula>"Moderado"</formula>
    </cfRule>
  </conditionalFormatting>
  <conditionalFormatting sqref="Y326">
    <cfRule type="cellIs" dxfId="1892" priority="2636" operator="equal">
      <formula>"Menor"</formula>
    </cfRule>
  </conditionalFormatting>
  <conditionalFormatting sqref="Y326">
    <cfRule type="cellIs" dxfId="1891" priority="2637" operator="equal">
      <formula>"Leve"</formula>
    </cfRule>
  </conditionalFormatting>
  <conditionalFormatting sqref="AA326">
    <cfRule type="cellIs" dxfId="1890" priority="2638" operator="equal">
      <formula>"Extremo"</formula>
    </cfRule>
  </conditionalFormatting>
  <conditionalFormatting sqref="AA326">
    <cfRule type="cellIs" dxfId="1889" priority="2639" operator="equal">
      <formula>"Alto"</formula>
    </cfRule>
  </conditionalFormatting>
  <conditionalFormatting sqref="AA326">
    <cfRule type="cellIs" dxfId="1888" priority="2640" operator="equal">
      <formula>"Moderado"</formula>
    </cfRule>
  </conditionalFormatting>
  <conditionalFormatting sqref="AA326">
    <cfRule type="cellIs" dxfId="1887" priority="2641" operator="equal">
      <formula>"Bajo"</formula>
    </cfRule>
  </conditionalFormatting>
  <conditionalFormatting sqref="F321">
    <cfRule type="cellIs" dxfId="1886" priority="2642" operator="equal">
      <formula>"Muy Alta"</formula>
    </cfRule>
  </conditionalFormatting>
  <conditionalFormatting sqref="F321">
    <cfRule type="cellIs" dxfId="1885" priority="2643" operator="equal">
      <formula>"Alta"</formula>
    </cfRule>
  </conditionalFormatting>
  <conditionalFormatting sqref="F321">
    <cfRule type="cellIs" dxfId="1884" priority="2644" operator="equal">
      <formula>"Media"</formula>
    </cfRule>
  </conditionalFormatting>
  <conditionalFormatting sqref="F321">
    <cfRule type="cellIs" dxfId="1883" priority="2645" operator="equal">
      <formula>"Baja"</formula>
    </cfRule>
  </conditionalFormatting>
  <conditionalFormatting sqref="F321">
    <cfRule type="cellIs" dxfId="1882" priority="2646" operator="equal">
      <formula>"Muy Baja"</formula>
    </cfRule>
  </conditionalFormatting>
  <conditionalFormatting sqref="J321">
    <cfRule type="cellIs" dxfId="1881" priority="2647" operator="equal">
      <formula>"Catastrófico"</formula>
    </cfRule>
  </conditionalFormatting>
  <conditionalFormatting sqref="J321">
    <cfRule type="cellIs" dxfId="1880" priority="2648" operator="equal">
      <formula>"Mayor"</formula>
    </cfRule>
  </conditionalFormatting>
  <conditionalFormatting sqref="J321">
    <cfRule type="cellIs" dxfId="1879" priority="2649" operator="equal">
      <formula>"Moderado"</formula>
    </cfRule>
  </conditionalFormatting>
  <conditionalFormatting sqref="J321">
    <cfRule type="cellIs" dxfId="1878" priority="2650" operator="equal">
      <formula>"Menor"</formula>
    </cfRule>
  </conditionalFormatting>
  <conditionalFormatting sqref="J321">
    <cfRule type="cellIs" dxfId="1877" priority="2651" operator="equal">
      <formula>"Leve"</formula>
    </cfRule>
  </conditionalFormatting>
  <conditionalFormatting sqref="L327">
    <cfRule type="cellIs" dxfId="1876" priority="2652" operator="equal">
      <formula>"Extremo"</formula>
    </cfRule>
  </conditionalFormatting>
  <conditionalFormatting sqref="L327">
    <cfRule type="cellIs" dxfId="1875" priority="2653" operator="equal">
      <formula>"Alto"</formula>
    </cfRule>
  </conditionalFormatting>
  <conditionalFormatting sqref="L327">
    <cfRule type="cellIs" dxfId="1874" priority="2654" operator="equal">
      <formula>"Moderado"</formula>
    </cfRule>
  </conditionalFormatting>
  <conditionalFormatting sqref="L327">
    <cfRule type="cellIs" dxfId="1873" priority="2655" operator="equal">
      <formula>"Bajo"</formula>
    </cfRule>
  </conditionalFormatting>
  <conditionalFormatting sqref="I327:I332">
    <cfRule type="containsText" dxfId="1872" priority="2656" operator="containsText" text="❌">
      <formula>NOT(ISERROR(SEARCH(("❌"),(I327))))</formula>
    </cfRule>
  </conditionalFormatting>
  <conditionalFormatting sqref="W327">
    <cfRule type="cellIs" dxfId="1871" priority="2657" operator="equal">
      <formula>"Muy Alta"</formula>
    </cfRule>
  </conditionalFormatting>
  <conditionalFormatting sqref="W327">
    <cfRule type="cellIs" dxfId="1870" priority="2658" operator="equal">
      <formula>"Alta"</formula>
    </cfRule>
  </conditionalFormatting>
  <conditionalFormatting sqref="W327">
    <cfRule type="cellIs" dxfId="1869" priority="2659" operator="equal">
      <formula>"Media"</formula>
    </cfRule>
  </conditionalFormatting>
  <conditionalFormatting sqref="W327">
    <cfRule type="cellIs" dxfId="1868" priority="2660" operator="equal">
      <formula>"Baja"</formula>
    </cfRule>
  </conditionalFormatting>
  <conditionalFormatting sqref="W327">
    <cfRule type="cellIs" dxfId="1867" priority="2661" operator="equal">
      <formula>"Muy Baja"</formula>
    </cfRule>
  </conditionalFormatting>
  <conditionalFormatting sqref="Y327">
    <cfRule type="cellIs" dxfId="1866" priority="2662" operator="equal">
      <formula>"Catastrófico"</formula>
    </cfRule>
  </conditionalFormatting>
  <conditionalFormatting sqref="Y327">
    <cfRule type="cellIs" dxfId="1865" priority="2663" operator="equal">
      <formula>"Mayor"</formula>
    </cfRule>
  </conditionalFormatting>
  <conditionalFormatting sqref="Y327">
    <cfRule type="cellIs" dxfId="1864" priority="2664" operator="equal">
      <formula>"Moderado"</formula>
    </cfRule>
  </conditionalFormatting>
  <conditionalFormatting sqref="Y327">
    <cfRule type="cellIs" dxfId="1863" priority="2665" operator="equal">
      <formula>"Menor"</formula>
    </cfRule>
  </conditionalFormatting>
  <conditionalFormatting sqref="Y327">
    <cfRule type="cellIs" dxfId="1862" priority="2666" operator="equal">
      <formula>"Leve"</formula>
    </cfRule>
  </conditionalFormatting>
  <conditionalFormatting sqref="AA327">
    <cfRule type="cellIs" dxfId="1861" priority="2667" operator="equal">
      <formula>"Extremo"</formula>
    </cfRule>
  </conditionalFormatting>
  <conditionalFormatting sqref="AA327">
    <cfRule type="cellIs" dxfId="1860" priority="2668" operator="equal">
      <formula>"Alto"</formula>
    </cfRule>
  </conditionalFormatting>
  <conditionalFormatting sqref="AA327">
    <cfRule type="cellIs" dxfId="1859" priority="2669" operator="equal">
      <formula>"Moderado"</formula>
    </cfRule>
  </conditionalFormatting>
  <conditionalFormatting sqref="AA327">
    <cfRule type="cellIs" dxfId="1858" priority="2670" operator="equal">
      <formula>"Bajo"</formula>
    </cfRule>
  </conditionalFormatting>
  <conditionalFormatting sqref="W328:W331">
    <cfRule type="cellIs" dxfId="1857" priority="2671" operator="equal">
      <formula>"Muy Alta"</formula>
    </cfRule>
  </conditionalFormatting>
  <conditionalFormatting sqref="W328:W331">
    <cfRule type="cellIs" dxfId="1856" priority="2672" operator="equal">
      <formula>"Alta"</formula>
    </cfRule>
  </conditionalFormatting>
  <conditionalFormatting sqref="W328:W331">
    <cfRule type="cellIs" dxfId="1855" priority="2673" operator="equal">
      <formula>"Media"</formula>
    </cfRule>
  </conditionalFormatting>
  <conditionalFormatting sqref="W328:W331">
    <cfRule type="cellIs" dxfId="1854" priority="2674" operator="equal">
      <formula>"Baja"</formula>
    </cfRule>
  </conditionalFormatting>
  <conditionalFormatting sqref="W328:W331">
    <cfRule type="cellIs" dxfId="1853" priority="2675" operator="equal">
      <formula>"Muy Baja"</formula>
    </cfRule>
  </conditionalFormatting>
  <conditionalFormatting sqref="Y328:Y331">
    <cfRule type="cellIs" dxfId="1852" priority="2676" operator="equal">
      <formula>"Catastrófico"</formula>
    </cfRule>
  </conditionalFormatting>
  <conditionalFormatting sqref="Y328:Y331">
    <cfRule type="cellIs" dxfId="1851" priority="2677" operator="equal">
      <formula>"Mayor"</formula>
    </cfRule>
  </conditionalFormatting>
  <conditionalFormatting sqref="Y328:Y331">
    <cfRule type="cellIs" dxfId="1850" priority="2678" operator="equal">
      <formula>"Moderado"</formula>
    </cfRule>
  </conditionalFormatting>
  <conditionalFormatting sqref="Y328:Y331">
    <cfRule type="cellIs" dxfId="1849" priority="2679" operator="equal">
      <formula>"Menor"</formula>
    </cfRule>
  </conditionalFormatting>
  <conditionalFormatting sqref="Y328:Y331">
    <cfRule type="cellIs" dxfId="1848" priority="2680" operator="equal">
      <formula>"Leve"</formula>
    </cfRule>
  </conditionalFormatting>
  <conditionalFormatting sqref="AA328:AA331">
    <cfRule type="cellIs" dxfId="1847" priority="2681" operator="equal">
      <formula>"Extremo"</formula>
    </cfRule>
  </conditionalFormatting>
  <conditionalFormatting sqref="AA328:AA331">
    <cfRule type="cellIs" dxfId="1846" priority="2682" operator="equal">
      <formula>"Alto"</formula>
    </cfRule>
  </conditionalFormatting>
  <conditionalFormatting sqref="AA328:AA331">
    <cfRule type="cellIs" dxfId="1845" priority="2683" operator="equal">
      <formula>"Moderado"</formula>
    </cfRule>
  </conditionalFormatting>
  <conditionalFormatting sqref="AA328:AA331">
    <cfRule type="cellIs" dxfId="1844" priority="2684" operator="equal">
      <formula>"Bajo"</formula>
    </cfRule>
  </conditionalFormatting>
  <conditionalFormatting sqref="W332">
    <cfRule type="cellIs" dxfId="1843" priority="2685" operator="equal">
      <formula>"Muy Alta"</formula>
    </cfRule>
  </conditionalFormatting>
  <conditionalFormatting sqref="W332">
    <cfRule type="cellIs" dxfId="1842" priority="2686" operator="equal">
      <formula>"Alta"</formula>
    </cfRule>
  </conditionalFormatting>
  <conditionalFormatting sqref="W332">
    <cfRule type="cellIs" dxfId="1841" priority="2687" operator="equal">
      <formula>"Media"</formula>
    </cfRule>
  </conditionalFormatting>
  <conditionalFormatting sqref="W332">
    <cfRule type="cellIs" dxfId="1840" priority="2688" operator="equal">
      <formula>"Baja"</formula>
    </cfRule>
  </conditionalFormatting>
  <conditionalFormatting sqref="W332">
    <cfRule type="cellIs" dxfId="1839" priority="2689" operator="equal">
      <formula>"Muy Baja"</formula>
    </cfRule>
  </conditionalFormatting>
  <conditionalFormatting sqref="Y332">
    <cfRule type="cellIs" dxfId="1838" priority="2690" operator="equal">
      <formula>"Catastrófico"</formula>
    </cfRule>
  </conditionalFormatting>
  <conditionalFormatting sqref="Y332">
    <cfRule type="cellIs" dxfId="1837" priority="2691" operator="equal">
      <formula>"Mayor"</formula>
    </cfRule>
  </conditionalFormatting>
  <conditionalFormatting sqref="Y332">
    <cfRule type="cellIs" dxfId="1836" priority="2692" operator="equal">
      <formula>"Moderado"</formula>
    </cfRule>
  </conditionalFormatting>
  <conditionalFormatting sqref="Y332">
    <cfRule type="cellIs" dxfId="1835" priority="2693" operator="equal">
      <formula>"Menor"</formula>
    </cfRule>
  </conditionalFormatting>
  <conditionalFormatting sqref="Y332">
    <cfRule type="cellIs" dxfId="1834" priority="2694" operator="equal">
      <formula>"Leve"</formula>
    </cfRule>
  </conditionalFormatting>
  <conditionalFormatting sqref="AA332">
    <cfRule type="cellIs" dxfId="1833" priority="2695" operator="equal">
      <formula>"Extremo"</formula>
    </cfRule>
  </conditionalFormatting>
  <conditionalFormatting sqref="AA332">
    <cfRule type="cellIs" dxfId="1832" priority="2696" operator="equal">
      <formula>"Alto"</formula>
    </cfRule>
  </conditionalFormatting>
  <conditionalFormatting sqref="AA332">
    <cfRule type="cellIs" dxfId="1831" priority="2697" operator="equal">
      <formula>"Moderado"</formula>
    </cfRule>
  </conditionalFormatting>
  <conditionalFormatting sqref="AA332">
    <cfRule type="cellIs" dxfId="1830" priority="2698" operator="equal">
      <formula>"Bajo"</formula>
    </cfRule>
  </conditionalFormatting>
  <conditionalFormatting sqref="F327">
    <cfRule type="cellIs" dxfId="1829" priority="2699" operator="equal">
      <formula>"Muy Alta"</formula>
    </cfRule>
  </conditionalFormatting>
  <conditionalFormatting sqref="F327">
    <cfRule type="cellIs" dxfId="1828" priority="2700" operator="equal">
      <formula>"Alta"</formula>
    </cfRule>
  </conditionalFormatting>
  <conditionalFormatting sqref="F327">
    <cfRule type="cellIs" dxfId="1827" priority="2701" operator="equal">
      <formula>"Media"</formula>
    </cfRule>
  </conditionalFormatting>
  <conditionalFormatting sqref="F327">
    <cfRule type="cellIs" dxfId="1826" priority="2702" operator="equal">
      <formula>"Baja"</formula>
    </cfRule>
  </conditionalFormatting>
  <conditionalFormatting sqref="F327">
    <cfRule type="cellIs" dxfId="1825" priority="2703" operator="equal">
      <formula>"Muy Baja"</formula>
    </cfRule>
  </conditionalFormatting>
  <conditionalFormatting sqref="J327">
    <cfRule type="cellIs" dxfId="1824" priority="2704" operator="equal">
      <formula>"Catastrófico"</formula>
    </cfRule>
  </conditionalFormatting>
  <conditionalFormatting sqref="J327">
    <cfRule type="cellIs" dxfId="1823" priority="2705" operator="equal">
      <formula>"Mayor"</formula>
    </cfRule>
  </conditionalFormatting>
  <conditionalFormatting sqref="J327">
    <cfRule type="cellIs" dxfId="1822" priority="2706" operator="equal">
      <formula>"Moderado"</formula>
    </cfRule>
  </conditionalFormatting>
  <conditionalFormatting sqref="J327">
    <cfRule type="cellIs" dxfId="1821" priority="2707" operator="equal">
      <formula>"Menor"</formula>
    </cfRule>
  </conditionalFormatting>
  <conditionalFormatting sqref="J327">
    <cfRule type="cellIs" dxfId="1820" priority="2708" operator="equal">
      <formula>"Leve"</formula>
    </cfRule>
  </conditionalFormatting>
  <conditionalFormatting sqref="L333">
    <cfRule type="cellIs" dxfId="1819" priority="2709" operator="equal">
      <formula>"Extremo"</formula>
    </cfRule>
  </conditionalFormatting>
  <conditionalFormatting sqref="L333">
    <cfRule type="cellIs" dxfId="1818" priority="2710" operator="equal">
      <formula>"Alto"</formula>
    </cfRule>
  </conditionalFormatting>
  <conditionalFormatting sqref="L333">
    <cfRule type="cellIs" dxfId="1817" priority="2711" operator="equal">
      <formula>"Moderado"</formula>
    </cfRule>
  </conditionalFormatting>
  <conditionalFormatting sqref="L333">
    <cfRule type="cellIs" dxfId="1816" priority="2712" operator="equal">
      <formula>"Bajo"</formula>
    </cfRule>
  </conditionalFormatting>
  <conditionalFormatting sqref="I333:I338">
    <cfRule type="containsText" dxfId="1815" priority="2713" operator="containsText" text="❌">
      <formula>NOT(ISERROR(SEARCH(("❌"),(I333))))</formula>
    </cfRule>
  </conditionalFormatting>
  <conditionalFormatting sqref="W333">
    <cfRule type="cellIs" dxfId="1814" priority="2714" operator="equal">
      <formula>"Muy Alta"</formula>
    </cfRule>
  </conditionalFormatting>
  <conditionalFormatting sqref="W333">
    <cfRule type="cellIs" dxfId="1813" priority="2715" operator="equal">
      <formula>"Alta"</formula>
    </cfRule>
  </conditionalFormatting>
  <conditionalFormatting sqref="W333">
    <cfRule type="cellIs" dxfId="1812" priority="2716" operator="equal">
      <formula>"Media"</formula>
    </cfRule>
  </conditionalFormatting>
  <conditionalFormatting sqref="W333">
    <cfRule type="cellIs" dxfId="1811" priority="2717" operator="equal">
      <formula>"Baja"</formula>
    </cfRule>
  </conditionalFormatting>
  <conditionalFormatting sqref="W333">
    <cfRule type="cellIs" dxfId="1810" priority="2718" operator="equal">
      <formula>"Muy Baja"</formula>
    </cfRule>
  </conditionalFormatting>
  <conditionalFormatting sqref="Y333">
    <cfRule type="cellIs" dxfId="1809" priority="2719" operator="equal">
      <formula>"Catastrófico"</formula>
    </cfRule>
  </conditionalFormatting>
  <conditionalFormatting sqref="Y333">
    <cfRule type="cellIs" dxfId="1808" priority="2720" operator="equal">
      <formula>"Mayor"</formula>
    </cfRule>
  </conditionalFormatting>
  <conditionalFormatting sqref="Y333">
    <cfRule type="cellIs" dxfId="1807" priority="2721" operator="equal">
      <formula>"Moderado"</formula>
    </cfRule>
  </conditionalFormatting>
  <conditionalFormatting sqref="Y333">
    <cfRule type="cellIs" dxfId="1806" priority="2722" operator="equal">
      <formula>"Menor"</formula>
    </cfRule>
  </conditionalFormatting>
  <conditionalFormatting sqref="Y333">
    <cfRule type="cellIs" dxfId="1805" priority="2723" operator="equal">
      <formula>"Leve"</formula>
    </cfRule>
  </conditionalFormatting>
  <conditionalFormatting sqref="AA333">
    <cfRule type="cellIs" dxfId="1804" priority="2724" operator="equal">
      <formula>"Extremo"</formula>
    </cfRule>
  </conditionalFormatting>
  <conditionalFormatting sqref="AA333">
    <cfRule type="cellIs" dxfId="1803" priority="2725" operator="equal">
      <formula>"Alto"</formula>
    </cfRule>
  </conditionalFormatting>
  <conditionalFormatting sqref="AA333">
    <cfRule type="cellIs" dxfId="1802" priority="2726" operator="equal">
      <formula>"Moderado"</formula>
    </cfRule>
  </conditionalFormatting>
  <conditionalFormatting sqref="AA333">
    <cfRule type="cellIs" dxfId="1801" priority="2727" operator="equal">
      <formula>"Bajo"</formula>
    </cfRule>
  </conditionalFormatting>
  <conditionalFormatting sqref="W334:W337">
    <cfRule type="cellIs" dxfId="1800" priority="2728" operator="equal">
      <formula>"Muy Alta"</formula>
    </cfRule>
  </conditionalFormatting>
  <conditionalFormatting sqref="W334:W337">
    <cfRule type="cellIs" dxfId="1799" priority="2729" operator="equal">
      <formula>"Alta"</formula>
    </cfRule>
  </conditionalFormatting>
  <conditionalFormatting sqref="W334:W337">
    <cfRule type="cellIs" dxfId="1798" priority="2730" operator="equal">
      <formula>"Media"</formula>
    </cfRule>
  </conditionalFormatting>
  <conditionalFormatting sqref="W334:W337">
    <cfRule type="cellIs" dxfId="1797" priority="2731" operator="equal">
      <formula>"Baja"</formula>
    </cfRule>
  </conditionalFormatting>
  <conditionalFormatting sqref="W334:W337">
    <cfRule type="cellIs" dxfId="1796" priority="2732" operator="equal">
      <formula>"Muy Baja"</formula>
    </cfRule>
  </conditionalFormatting>
  <conditionalFormatting sqref="Y334:Y337">
    <cfRule type="cellIs" dxfId="1795" priority="2733" operator="equal">
      <formula>"Catastrófico"</formula>
    </cfRule>
  </conditionalFormatting>
  <conditionalFormatting sqref="Y334:Y337">
    <cfRule type="cellIs" dxfId="1794" priority="2734" operator="equal">
      <formula>"Mayor"</formula>
    </cfRule>
  </conditionalFormatting>
  <conditionalFormatting sqref="Y334:Y337">
    <cfRule type="cellIs" dxfId="1793" priority="2735" operator="equal">
      <formula>"Moderado"</formula>
    </cfRule>
  </conditionalFormatting>
  <conditionalFormatting sqref="Y334:Y337">
    <cfRule type="cellIs" dxfId="1792" priority="2736" operator="equal">
      <formula>"Menor"</formula>
    </cfRule>
  </conditionalFormatting>
  <conditionalFormatting sqref="Y334:Y337">
    <cfRule type="cellIs" dxfId="1791" priority="2737" operator="equal">
      <formula>"Leve"</formula>
    </cfRule>
  </conditionalFormatting>
  <conditionalFormatting sqref="AA334:AA337">
    <cfRule type="cellIs" dxfId="1790" priority="2738" operator="equal">
      <formula>"Extremo"</formula>
    </cfRule>
  </conditionalFormatting>
  <conditionalFormatting sqref="AA334:AA337">
    <cfRule type="cellIs" dxfId="1789" priority="2739" operator="equal">
      <formula>"Alto"</formula>
    </cfRule>
  </conditionalFormatting>
  <conditionalFormatting sqref="AA334:AA337">
    <cfRule type="cellIs" dxfId="1788" priority="2740" operator="equal">
      <formula>"Moderado"</formula>
    </cfRule>
  </conditionalFormatting>
  <conditionalFormatting sqref="AA334:AA337">
    <cfRule type="cellIs" dxfId="1787" priority="2741" operator="equal">
      <formula>"Bajo"</formula>
    </cfRule>
  </conditionalFormatting>
  <conditionalFormatting sqref="W338">
    <cfRule type="cellIs" dxfId="1786" priority="2742" operator="equal">
      <formula>"Muy Alta"</formula>
    </cfRule>
  </conditionalFormatting>
  <conditionalFormatting sqref="W338">
    <cfRule type="cellIs" dxfId="1785" priority="2743" operator="equal">
      <formula>"Alta"</formula>
    </cfRule>
  </conditionalFormatting>
  <conditionalFormatting sqref="W338">
    <cfRule type="cellIs" dxfId="1784" priority="2744" operator="equal">
      <formula>"Media"</formula>
    </cfRule>
  </conditionalFormatting>
  <conditionalFormatting sqref="W338">
    <cfRule type="cellIs" dxfId="1783" priority="2745" operator="equal">
      <formula>"Baja"</formula>
    </cfRule>
  </conditionalFormatting>
  <conditionalFormatting sqref="W338">
    <cfRule type="cellIs" dxfId="1782" priority="2746" operator="equal">
      <formula>"Muy Baja"</formula>
    </cfRule>
  </conditionalFormatting>
  <conditionalFormatting sqref="Y338">
    <cfRule type="cellIs" dxfId="1781" priority="2747" operator="equal">
      <formula>"Catastrófico"</formula>
    </cfRule>
  </conditionalFormatting>
  <conditionalFormatting sqref="Y338">
    <cfRule type="cellIs" dxfId="1780" priority="2748" operator="equal">
      <formula>"Mayor"</formula>
    </cfRule>
  </conditionalFormatting>
  <conditionalFormatting sqref="Y338">
    <cfRule type="cellIs" dxfId="1779" priority="2749" operator="equal">
      <formula>"Moderado"</formula>
    </cfRule>
  </conditionalFormatting>
  <conditionalFormatting sqref="Y338">
    <cfRule type="cellIs" dxfId="1778" priority="2750" operator="equal">
      <formula>"Menor"</formula>
    </cfRule>
  </conditionalFormatting>
  <conditionalFormatting sqref="Y338">
    <cfRule type="cellIs" dxfId="1777" priority="2751" operator="equal">
      <formula>"Leve"</formula>
    </cfRule>
  </conditionalFormatting>
  <conditionalFormatting sqref="AA338">
    <cfRule type="cellIs" dxfId="1776" priority="2752" operator="equal">
      <formula>"Extremo"</formula>
    </cfRule>
  </conditionalFormatting>
  <conditionalFormatting sqref="AA338">
    <cfRule type="cellIs" dxfId="1775" priority="2753" operator="equal">
      <formula>"Alto"</formula>
    </cfRule>
  </conditionalFormatting>
  <conditionalFormatting sqref="AA338">
    <cfRule type="cellIs" dxfId="1774" priority="2754" operator="equal">
      <formula>"Moderado"</formula>
    </cfRule>
  </conditionalFormatting>
  <conditionalFormatting sqref="AA338">
    <cfRule type="cellIs" dxfId="1773" priority="2755" operator="equal">
      <formula>"Bajo"</formula>
    </cfRule>
  </conditionalFormatting>
  <conditionalFormatting sqref="F333">
    <cfRule type="cellIs" dxfId="1772" priority="2756" operator="equal">
      <formula>"Muy Alta"</formula>
    </cfRule>
  </conditionalFormatting>
  <conditionalFormatting sqref="F333">
    <cfRule type="cellIs" dxfId="1771" priority="2757" operator="equal">
      <formula>"Alta"</formula>
    </cfRule>
  </conditionalFormatting>
  <conditionalFormatting sqref="F333">
    <cfRule type="cellIs" dxfId="1770" priority="2758" operator="equal">
      <formula>"Media"</formula>
    </cfRule>
  </conditionalFormatting>
  <conditionalFormatting sqref="F333">
    <cfRule type="cellIs" dxfId="1769" priority="2759" operator="equal">
      <formula>"Baja"</formula>
    </cfRule>
  </conditionalFormatting>
  <conditionalFormatting sqref="F333">
    <cfRule type="cellIs" dxfId="1768" priority="2760" operator="equal">
      <formula>"Muy Baja"</formula>
    </cfRule>
  </conditionalFormatting>
  <conditionalFormatting sqref="J333">
    <cfRule type="cellIs" dxfId="1767" priority="2761" operator="equal">
      <formula>"Catastrófico"</formula>
    </cfRule>
  </conditionalFormatting>
  <conditionalFormatting sqref="J333">
    <cfRule type="cellIs" dxfId="1766" priority="2762" operator="equal">
      <formula>"Mayor"</formula>
    </cfRule>
  </conditionalFormatting>
  <conditionalFormatting sqref="J333">
    <cfRule type="cellIs" dxfId="1765" priority="2763" operator="equal">
      <formula>"Moderado"</formula>
    </cfRule>
  </conditionalFormatting>
  <conditionalFormatting sqref="J333">
    <cfRule type="cellIs" dxfId="1764" priority="2764" operator="equal">
      <formula>"Menor"</formula>
    </cfRule>
  </conditionalFormatting>
  <conditionalFormatting sqref="J333">
    <cfRule type="cellIs" dxfId="1763" priority="2765" operator="equal">
      <formula>"Leve"</formula>
    </cfRule>
  </conditionalFormatting>
  <conditionalFormatting sqref="L339">
    <cfRule type="cellIs" dxfId="1762" priority="2766" operator="equal">
      <formula>"Extremo"</formula>
    </cfRule>
  </conditionalFormatting>
  <conditionalFormatting sqref="L339">
    <cfRule type="cellIs" dxfId="1761" priority="2767" operator="equal">
      <formula>"Alto"</formula>
    </cfRule>
  </conditionalFormatting>
  <conditionalFormatting sqref="L339">
    <cfRule type="cellIs" dxfId="1760" priority="2768" operator="equal">
      <formula>"Moderado"</formula>
    </cfRule>
  </conditionalFormatting>
  <conditionalFormatting sqref="L339">
    <cfRule type="cellIs" dxfId="1759" priority="2769" operator="equal">
      <formula>"Bajo"</formula>
    </cfRule>
  </conditionalFormatting>
  <conditionalFormatting sqref="I339:I344">
    <cfRule type="containsText" dxfId="1758" priority="2770" operator="containsText" text="❌">
      <formula>NOT(ISERROR(SEARCH(("❌"),(I339))))</formula>
    </cfRule>
  </conditionalFormatting>
  <conditionalFormatting sqref="W339">
    <cfRule type="cellIs" dxfId="1757" priority="2771" operator="equal">
      <formula>"Muy Alta"</formula>
    </cfRule>
  </conditionalFormatting>
  <conditionalFormatting sqref="W339">
    <cfRule type="cellIs" dxfId="1756" priority="2772" operator="equal">
      <formula>"Alta"</formula>
    </cfRule>
  </conditionalFormatting>
  <conditionalFormatting sqref="W339">
    <cfRule type="cellIs" dxfId="1755" priority="2773" operator="equal">
      <formula>"Media"</formula>
    </cfRule>
  </conditionalFormatting>
  <conditionalFormatting sqref="W339">
    <cfRule type="cellIs" dxfId="1754" priority="2774" operator="equal">
      <formula>"Baja"</formula>
    </cfRule>
  </conditionalFormatting>
  <conditionalFormatting sqref="W339">
    <cfRule type="cellIs" dxfId="1753" priority="2775" operator="equal">
      <formula>"Muy Baja"</formula>
    </cfRule>
  </conditionalFormatting>
  <conditionalFormatting sqref="Y339">
    <cfRule type="cellIs" dxfId="1752" priority="2776" operator="equal">
      <formula>"Catastrófico"</formula>
    </cfRule>
  </conditionalFormatting>
  <conditionalFormatting sqref="Y339">
    <cfRule type="cellIs" dxfId="1751" priority="2777" operator="equal">
      <formula>"Mayor"</formula>
    </cfRule>
  </conditionalFormatting>
  <conditionalFormatting sqref="Y339">
    <cfRule type="cellIs" dxfId="1750" priority="2778" operator="equal">
      <formula>"Moderado"</formula>
    </cfRule>
  </conditionalFormatting>
  <conditionalFormatting sqref="Y339">
    <cfRule type="cellIs" dxfId="1749" priority="2779" operator="equal">
      <formula>"Menor"</formula>
    </cfRule>
  </conditionalFormatting>
  <conditionalFormatting sqref="Y339">
    <cfRule type="cellIs" dxfId="1748" priority="2780" operator="equal">
      <formula>"Leve"</formula>
    </cfRule>
  </conditionalFormatting>
  <conditionalFormatting sqref="AA339">
    <cfRule type="cellIs" dxfId="1747" priority="2781" operator="equal">
      <formula>"Extremo"</formula>
    </cfRule>
  </conditionalFormatting>
  <conditionalFormatting sqref="AA339">
    <cfRule type="cellIs" dxfId="1746" priority="2782" operator="equal">
      <formula>"Alto"</formula>
    </cfRule>
  </conditionalFormatting>
  <conditionalFormatting sqref="AA339">
    <cfRule type="cellIs" dxfId="1745" priority="2783" operator="equal">
      <formula>"Moderado"</formula>
    </cfRule>
  </conditionalFormatting>
  <conditionalFormatting sqref="AA339">
    <cfRule type="cellIs" dxfId="1744" priority="2784" operator="equal">
      <formula>"Bajo"</formula>
    </cfRule>
  </conditionalFormatting>
  <conditionalFormatting sqref="W340:W343">
    <cfRule type="cellIs" dxfId="1743" priority="2785" operator="equal">
      <formula>"Muy Alta"</formula>
    </cfRule>
  </conditionalFormatting>
  <conditionalFormatting sqref="W340:W343">
    <cfRule type="cellIs" dxfId="1742" priority="2786" operator="equal">
      <formula>"Alta"</formula>
    </cfRule>
  </conditionalFormatting>
  <conditionalFormatting sqref="W340:W343">
    <cfRule type="cellIs" dxfId="1741" priority="2787" operator="equal">
      <formula>"Media"</formula>
    </cfRule>
  </conditionalFormatting>
  <conditionalFormatting sqref="W340:W343">
    <cfRule type="cellIs" dxfId="1740" priority="2788" operator="equal">
      <formula>"Baja"</formula>
    </cfRule>
  </conditionalFormatting>
  <conditionalFormatting sqref="W340:W343">
    <cfRule type="cellIs" dxfId="1739" priority="2789" operator="equal">
      <formula>"Muy Baja"</formula>
    </cfRule>
  </conditionalFormatting>
  <conditionalFormatting sqref="Y340:Y343">
    <cfRule type="cellIs" dxfId="1738" priority="2790" operator="equal">
      <formula>"Catastrófico"</formula>
    </cfRule>
  </conditionalFormatting>
  <conditionalFormatting sqref="Y340:Y343">
    <cfRule type="cellIs" dxfId="1737" priority="2791" operator="equal">
      <formula>"Mayor"</formula>
    </cfRule>
  </conditionalFormatting>
  <conditionalFormatting sqref="Y340:Y343">
    <cfRule type="cellIs" dxfId="1736" priority="2792" operator="equal">
      <formula>"Moderado"</formula>
    </cfRule>
  </conditionalFormatting>
  <conditionalFormatting sqref="Y340:Y343">
    <cfRule type="cellIs" dxfId="1735" priority="2793" operator="equal">
      <formula>"Menor"</formula>
    </cfRule>
  </conditionalFormatting>
  <conditionalFormatting sqref="Y340:Y343">
    <cfRule type="cellIs" dxfId="1734" priority="2794" operator="equal">
      <formula>"Leve"</formula>
    </cfRule>
  </conditionalFormatting>
  <conditionalFormatting sqref="AA340:AA343">
    <cfRule type="cellIs" dxfId="1733" priority="2795" operator="equal">
      <formula>"Extremo"</formula>
    </cfRule>
  </conditionalFormatting>
  <conditionalFormatting sqref="AA340:AA343">
    <cfRule type="cellIs" dxfId="1732" priority="2796" operator="equal">
      <formula>"Alto"</formula>
    </cfRule>
  </conditionalFormatting>
  <conditionalFormatting sqref="AA340:AA343">
    <cfRule type="cellIs" dxfId="1731" priority="2797" operator="equal">
      <formula>"Moderado"</formula>
    </cfRule>
  </conditionalFormatting>
  <conditionalFormatting sqref="AA340:AA343">
    <cfRule type="cellIs" dxfId="1730" priority="2798" operator="equal">
      <formula>"Bajo"</formula>
    </cfRule>
  </conditionalFormatting>
  <conditionalFormatting sqref="W344">
    <cfRule type="cellIs" dxfId="1729" priority="2799" operator="equal">
      <formula>"Muy Alta"</formula>
    </cfRule>
  </conditionalFormatting>
  <conditionalFormatting sqref="W344">
    <cfRule type="cellIs" dxfId="1728" priority="2800" operator="equal">
      <formula>"Alta"</formula>
    </cfRule>
  </conditionalFormatting>
  <conditionalFormatting sqref="W344">
    <cfRule type="cellIs" dxfId="1727" priority="2801" operator="equal">
      <formula>"Media"</formula>
    </cfRule>
  </conditionalFormatting>
  <conditionalFormatting sqref="W344">
    <cfRule type="cellIs" dxfId="1726" priority="2802" operator="equal">
      <formula>"Baja"</formula>
    </cfRule>
  </conditionalFormatting>
  <conditionalFormatting sqref="W344">
    <cfRule type="cellIs" dxfId="1725" priority="2803" operator="equal">
      <formula>"Muy Baja"</formula>
    </cfRule>
  </conditionalFormatting>
  <conditionalFormatting sqref="Y344">
    <cfRule type="cellIs" dxfId="1724" priority="2804" operator="equal">
      <formula>"Catastrófico"</formula>
    </cfRule>
  </conditionalFormatting>
  <conditionalFormatting sqref="Y344">
    <cfRule type="cellIs" dxfId="1723" priority="2805" operator="equal">
      <formula>"Mayor"</formula>
    </cfRule>
  </conditionalFormatting>
  <conditionalFormatting sqref="Y344">
    <cfRule type="cellIs" dxfId="1722" priority="2806" operator="equal">
      <formula>"Moderado"</formula>
    </cfRule>
  </conditionalFormatting>
  <conditionalFormatting sqref="Y344">
    <cfRule type="cellIs" dxfId="1721" priority="2807" operator="equal">
      <formula>"Menor"</formula>
    </cfRule>
  </conditionalFormatting>
  <conditionalFormatting sqref="Y344">
    <cfRule type="cellIs" dxfId="1720" priority="2808" operator="equal">
      <formula>"Leve"</formula>
    </cfRule>
  </conditionalFormatting>
  <conditionalFormatting sqref="AA344">
    <cfRule type="cellIs" dxfId="1719" priority="2809" operator="equal">
      <formula>"Extremo"</formula>
    </cfRule>
  </conditionalFormatting>
  <conditionalFormatting sqref="AA344">
    <cfRule type="cellIs" dxfId="1718" priority="2810" operator="equal">
      <formula>"Alto"</formula>
    </cfRule>
  </conditionalFormatting>
  <conditionalFormatting sqref="AA344">
    <cfRule type="cellIs" dxfId="1717" priority="2811" operator="equal">
      <formula>"Moderado"</formula>
    </cfRule>
  </conditionalFormatting>
  <conditionalFormatting sqref="AA344">
    <cfRule type="cellIs" dxfId="1716" priority="2812" operator="equal">
      <formula>"Bajo"</formula>
    </cfRule>
  </conditionalFormatting>
  <conditionalFormatting sqref="F339">
    <cfRule type="cellIs" dxfId="1715" priority="2813" operator="equal">
      <formula>"Muy Alta"</formula>
    </cfRule>
  </conditionalFormatting>
  <conditionalFormatting sqref="F339">
    <cfRule type="cellIs" dxfId="1714" priority="2814" operator="equal">
      <formula>"Alta"</formula>
    </cfRule>
  </conditionalFormatting>
  <conditionalFormatting sqref="F339">
    <cfRule type="cellIs" dxfId="1713" priority="2815" operator="equal">
      <formula>"Media"</formula>
    </cfRule>
  </conditionalFormatting>
  <conditionalFormatting sqref="F339">
    <cfRule type="cellIs" dxfId="1712" priority="2816" operator="equal">
      <formula>"Baja"</formula>
    </cfRule>
  </conditionalFormatting>
  <conditionalFormatting sqref="F339">
    <cfRule type="cellIs" dxfId="1711" priority="2817" operator="equal">
      <formula>"Muy Baja"</formula>
    </cfRule>
  </conditionalFormatting>
  <conditionalFormatting sqref="J339">
    <cfRule type="cellIs" dxfId="1710" priority="2818" operator="equal">
      <formula>"Catastrófico"</formula>
    </cfRule>
  </conditionalFormatting>
  <conditionalFormatting sqref="J339">
    <cfRule type="cellIs" dxfId="1709" priority="2819" operator="equal">
      <formula>"Mayor"</formula>
    </cfRule>
  </conditionalFormatting>
  <conditionalFormatting sqref="J339">
    <cfRule type="cellIs" dxfId="1708" priority="2820" operator="equal">
      <formula>"Moderado"</formula>
    </cfRule>
  </conditionalFormatting>
  <conditionalFormatting sqref="J339">
    <cfRule type="cellIs" dxfId="1707" priority="2821" operator="equal">
      <formula>"Menor"</formula>
    </cfRule>
  </conditionalFormatting>
  <conditionalFormatting sqref="J339">
    <cfRule type="cellIs" dxfId="1706" priority="2822" operator="equal">
      <formula>"Leve"</formula>
    </cfRule>
  </conditionalFormatting>
  <conditionalFormatting sqref="L345">
    <cfRule type="cellIs" dxfId="1705" priority="2823" operator="equal">
      <formula>"Extremo"</formula>
    </cfRule>
  </conditionalFormatting>
  <conditionalFormatting sqref="L345">
    <cfRule type="cellIs" dxfId="1704" priority="2824" operator="equal">
      <formula>"Alto"</formula>
    </cfRule>
  </conditionalFormatting>
  <conditionalFormatting sqref="L345">
    <cfRule type="cellIs" dxfId="1703" priority="2825" operator="equal">
      <formula>"Moderado"</formula>
    </cfRule>
  </conditionalFormatting>
  <conditionalFormatting sqref="L345">
    <cfRule type="cellIs" dxfId="1702" priority="2826" operator="equal">
      <formula>"Bajo"</formula>
    </cfRule>
  </conditionalFormatting>
  <conditionalFormatting sqref="I345:I350">
    <cfRule type="containsText" dxfId="1701" priority="2827" operator="containsText" text="❌">
      <formula>NOT(ISERROR(SEARCH(("❌"),(I345))))</formula>
    </cfRule>
  </conditionalFormatting>
  <conditionalFormatting sqref="W345">
    <cfRule type="cellIs" dxfId="1700" priority="2828" operator="equal">
      <formula>"Muy Alta"</formula>
    </cfRule>
  </conditionalFormatting>
  <conditionalFormatting sqref="W345">
    <cfRule type="cellIs" dxfId="1699" priority="2829" operator="equal">
      <formula>"Alta"</formula>
    </cfRule>
  </conditionalFormatting>
  <conditionalFormatting sqref="W345">
    <cfRule type="cellIs" dxfId="1698" priority="2830" operator="equal">
      <formula>"Media"</formula>
    </cfRule>
  </conditionalFormatting>
  <conditionalFormatting sqref="W345">
    <cfRule type="cellIs" dxfId="1697" priority="2831" operator="equal">
      <formula>"Baja"</formula>
    </cfRule>
  </conditionalFormatting>
  <conditionalFormatting sqref="W345">
    <cfRule type="cellIs" dxfId="1696" priority="2832" operator="equal">
      <formula>"Muy Baja"</formula>
    </cfRule>
  </conditionalFormatting>
  <conditionalFormatting sqref="Y345">
    <cfRule type="cellIs" dxfId="1695" priority="2833" operator="equal">
      <formula>"Catastrófico"</formula>
    </cfRule>
  </conditionalFormatting>
  <conditionalFormatting sqref="Y345">
    <cfRule type="cellIs" dxfId="1694" priority="2834" operator="equal">
      <formula>"Mayor"</formula>
    </cfRule>
  </conditionalFormatting>
  <conditionalFormatting sqref="Y345">
    <cfRule type="cellIs" dxfId="1693" priority="2835" operator="equal">
      <formula>"Moderado"</formula>
    </cfRule>
  </conditionalFormatting>
  <conditionalFormatting sqref="Y345">
    <cfRule type="cellIs" dxfId="1692" priority="2836" operator="equal">
      <formula>"Menor"</formula>
    </cfRule>
  </conditionalFormatting>
  <conditionalFormatting sqref="Y345">
    <cfRule type="cellIs" dxfId="1691" priority="2837" operator="equal">
      <formula>"Leve"</formula>
    </cfRule>
  </conditionalFormatting>
  <conditionalFormatting sqref="AA345">
    <cfRule type="cellIs" dxfId="1690" priority="2838" operator="equal">
      <formula>"Extremo"</formula>
    </cfRule>
  </conditionalFormatting>
  <conditionalFormatting sqref="AA345">
    <cfRule type="cellIs" dxfId="1689" priority="2839" operator="equal">
      <formula>"Alto"</formula>
    </cfRule>
  </conditionalFormatting>
  <conditionalFormatting sqref="AA345">
    <cfRule type="cellIs" dxfId="1688" priority="2840" operator="equal">
      <formula>"Moderado"</formula>
    </cfRule>
  </conditionalFormatting>
  <conditionalFormatting sqref="AA345">
    <cfRule type="cellIs" dxfId="1687" priority="2841" operator="equal">
      <formula>"Bajo"</formula>
    </cfRule>
  </conditionalFormatting>
  <conditionalFormatting sqref="W346:W349">
    <cfRule type="cellIs" dxfId="1686" priority="2842" operator="equal">
      <formula>"Muy Alta"</formula>
    </cfRule>
  </conditionalFormatting>
  <conditionalFormatting sqref="W346:W349">
    <cfRule type="cellIs" dxfId="1685" priority="2843" operator="equal">
      <formula>"Alta"</formula>
    </cfRule>
  </conditionalFormatting>
  <conditionalFormatting sqref="W346:W349">
    <cfRule type="cellIs" dxfId="1684" priority="2844" operator="equal">
      <formula>"Media"</formula>
    </cfRule>
  </conditionalFormatting>
  <conditionalFormatting sqref="W346:W349">
    <cfRule type="cellIs" dxfId="1683" priority="2845" operator="equal">
      <formula>"Baja"</formula>
    </cfRule>
  </conditionalFormatting>
  <conditionalFormatting sqref="W346:W349">
    <cfRule type="cellIs" dxfId="1682" priority="2846" operator="equal">
      <formula>"Muy Baja"</formula>
    </cfRule>
  </conditionalFormatting>
  <conditionalFormatting sqref="Y346:Y349">
    <cfRule type="cellIs" dxfId="1681" priority="2847" operator="equal">
      <formula>"Catastrófico"</formula>
    </cfRule>
  </conditionalFormatting>
  <conditionalFormatting sqref="Y346:Y349">
    <cfRule type="cellIs" dxfId="1680" priority="2848" operator="equal">
      <formula>"Mayor"</formula>
    </cfRule>
  </conditionalFormatting>
  <conditionalFormatting sqref="Y346:Y349">
    <cfRule type="cellIs" dxfId="1679" priority="2849" operator="equal">
      <formula>"Moderado"</formula>
    </cfRule>
  </conditionalFormatting>
  <conditionalFormatting sqref="Y346:Y349">
    <cfRule type="cellIs" dxfId="1678" priority="2850" operator="equal">
      <formula>"Menor"</formula>
    </cfRule>
  </conditionalFormatting>
  <conditionalFormatting sqref="Y346:Y349">
    <cfRule type="cellIs" dxfId="1677" priority="2851" operator="equal">
      <formula>"Leve"</formula>
    </cfRule>
  </conditionalFormatting>
  <conditionalFormatting sqref="AA346:AA349">
    <cfRule type="cellIs" dxfId="1676" priority="2852" operator="equal">
      <formula>"Extremo"</formula>
    </cfRule>
  </conditionalFormatting>
  <conditionalFormatting sqref="AA346:AA349">
    <cfRule type="cellIs" dxfId="1675" priority="2853" operator="equal">
      <formula>"Alto"</formula>
    </cfRule>
  </conditionalFormatting>
  <conditionalFormatting sqref="AA346:AA349">
    <cfRule type="cellIs" dxfId="1674" priority="2854" operator="equal">
      <formula>"Moderado"</formula>
    </cfRule>
  </conditionalFormatting>
  <conditionalFormatting sqref="AA346:AA349">
    <cfRule type="cellIs" dxfId="1673" priority="2855" operator="equal">
      <formula>"Bajo"</formula>
    </cfRule>
  </conditionalFormatting>
  <conditionalFormatting sqref="W350">
    <cfRule type="cellIs" dxfId="1672" priority="2856" operator="equal">
      <formula>"Muy Alta"</formula>
    </cfRule>
  </conditionalFormatting>
  <conditionalFormatting sqref="W350">
    <cfRule type="cellIs" dxfId="1671" priority="2857" operator="equal">
      <formula>"Alta"</formula>
    </cfRule>
  </conditionalFormatting>
  <conditionalFormatting sqref="W350">
    <cfRule type="cellIs" dxfId="1670" priority="2858" operator="equal">
      <formula>"Media"</formula>
    </cfRule>
  </conditionalFormatting>
  <conditionalFormatting sqref="W350">
    <cfRule type="cellIs" dxfId="1669" priority="2859" operator="equal">
      <formula>"Baja"</formula>
    </cfRule>
  </conditionalFormatting>
  <conditionalFormatting sqref="W350">
    <cfRule type="cellIs" dxfId="1668" priority="2860" operator="equal">
      <formula>"Muy Baja"</formula>
    </cfRule>
  </conditionalFormatting>
  <conditionalFormatting sqref="Y350">
    <cfRule type="cellIs" dxfId="1667" priority="2861" operator="equal">
      <formula>"Catastrófico"</formula>
    </cfRule>
  </conditionalFormatting>
  <conditionalFormatting sqref="Y350">
    <cfRule type="cellIs" dxfId="1666" priority="2862" operator="equal">
      <formula>"Mayor"</formula>
    </cfRule>
  </conditionalFormatting>
  <conditionalFormatting sqref="Y350">
    <cfRule type="cellIs" dxfId="1665" priority="2863" operator="equal">
      <formula>"Moderado"</formula>
    </cfRule>
  </conditionalFormatting>
  <conditionalFormatting sqref="Y350">
    <cfRule type="cellIs" dxfId="1664" priority="2864" operator="equal">
      <formula>"Menor"</formula>
    </cfRule>
  </conditionalFormatting>
  <conditionalFormatting sqref="Y350">
    <cfRule type="cellIs" dxfId="1663" priority="2865" operator="equal">
      <formula>"Leve"</formula>
    </cfRule>
  </conditionalFormatting>
  <conditionalFormatting sqref="AA350">
    <cfRule type="cellIs" dxfId="1662" priority="2866" operator="equal">
      <formula>"Extremo"</formula>
    </cfRule>
  </conditionalFormatting>
  <conditionalFormatting sqref="AA350">
    <cfRule type="cellIs" dxfId="1661" priority="2867" operator="equal">
      <formula>"Alto"</formula>
    </cfRule>
  </conditionalFormatting>
  <conditionalFormatting sqref="AA350">
    <cfRule type="cellIs" dxfId="1660" priority="2868" operator="equal">
      <formula>"Moderado"</formula>
    </cfRule>
  </conditionalFormatting>
  <conditionalFormatting sqref="AA350">
    <cfRule type="cellIs" dxfId="1659" priority="2869" operator="equal">
      <formula>"Bajo"</formula>
    </cfRule>
  </conditionalFormatting>
  <conditionalFormatting sqref="F345">
    <cfRule type="cellIs" dxfId="1658" priority="2870" operator="equal">
      <formula>"Muy Alta"</formula>
    </cfRule>
  </conditionalFormatting>
  <conditionalFormatting sqref="F345">
    <cfRule type="cellIs" dxfId="1657" priority="2871" operator="equal">
      <formula>"Alta"</formula>
    </cfRule>
  </conditionalFormatting>
  <conditionalFormatting sqref="F345">
    <cfRule type="cellIs" dxfId="1656" priority="2872" operator="equal">
      <formula>"Media"</formula>
    </cfRule>
  </conditionalFormatting>
  <conditionalFormatting sqref="F345">
    <cfRule type="cellIs" dxfId="1655" priority="2873" operator="equal">
      <formula>"Baja"</formula>
    </cfRule>
  </conditionalFormatting>
  <conditionalFormatting sqref="F345">
    <cfRule type="cellIs" dxfId="1654" priority="2874" operator="equal">
      <formula>"Muy Baja"</formula>
    </cfRule>
  </conditionalFormatting>
  <conditionalFormatting sqref="J345">
    <cfRule type="cellIs" dxfId="1653" priority="2875" operator="equal">
      <formula>"Catastrófico"</formula>
    </cfRule>
  </conditionalFormatting>
  <conditionalFormatting sqref="J345">
    <cfRule type="cellIs" dxfId="1652" priority="2876" operator="equal">
      <formula>"Mayor"</formula>
    </cfRule>
  </conditionalFormatting>
  <conditionalFormatting sqref="J345">
    <cfRule type="cellIs" dxfId="1651" priority="2877" operator="equal">
      <formula>"Moderado"</formula>
    </cfRule>
  </conditionalFormatting>
  <conditionalFormatting sqref="J345">
    <cfRule type="cellIs" dxfId="1650" priority="2878" operator="equal">
      <formula>"Menor"</formula>
    </cfRule>
  </conditionalFormatting>
  <conditionalFormatting sqref="J345">
    <cfRule type="cellIs" dxfId="1649" priority="2879" operator="equal">
      <formula>"Leve"</formula>
    </cfRule>
  </conditionalFormatting>
  <conditionalFormatting sqref="L351">
    <cfRule type="cellIs" dxfId="1648" priority="2880" operator="equal">
      <formula>"Extremo"</formula>
    </cfRule>
  </conditionalFormatting>
  <conditionalFormatting sqref="L351">
    <cfRule type="cellIs" dxfId="1647" priority="2881" operator="equal">
      <formula>"Alto"</formula>
    </cfRule>
  </conditionalFormatting>
  <conditionalFormatting sqref="L351">
    <cfRule type="cellIs" dxfId="1646" priority="2882" operator="equal">
      <formula>"Moderado"</formula>
    </cfRule>
  </conditionalFormatting>
  <conditionalFormatting sqref="L351">
    <cfRule type="cellIs" dxfId="1645" priority="2883" operator="equal">
      <formula>"Bajo"</formula>
    </cfRule>
  </conditionalFormatting>
  <conditionalFormatting sqref="I351:I356">
    <cfRule type="containsText" dxfId="1644" priority="2884" operator="containsText" text="❌">
      <formula>NOT(ISERROR(SEARCH(("❌"),(I351))))</formula>
    </cfRule>
  </conditionalFormatting>
  <conditionalFormatting sqref="W351">
    <cfRule type="cellIs" dxfId="1643" priority="2885" operator="equal">
      <formula>"Muy Alta"</formula>
    </cfRule>
  </conditionalFormatting>
  <conditionalFormatting sqref="W351">
    <cfRule type="cellIs" dxfId="1642" priority="2886" operator="equal">
      <formula>"Alta"</formula>
    </cfRule>
  </conditionalFormatting>
  <conditionalFormatting sqref="W351">
    <cfRule type="cellIs" dxfId="1641" priority="2887" operator="equal">
      <formula>"Media"</formula>
    </cfRule>
  </conditionalFormatting>
  <conditionalFormatting sqref="W351">
    <cfRule type="cellIs" dxfId="1640" priority="2888" operator="equal">
      <formula>"Baja"</formula>
    </cfRule>
  </conditionalFormatting>
  <conditionalFormatting sqref="W351">
    <cfRule type="cellIs" dxfId="1639" priority="2889" operator="equal">
      <formula>"Muy Baja"</formula>
    </cfRule>
  </conditionalFormatting>
  <conditionalFormatting sqref="Y351">
    <cfRule type="cellIs" dxfId="1638" priority="2890" operator="equal">
      <formula>"Catastrófico"</formula>
    </cfRule>
  </conditionalFormatting>
  <conditionalFormatting sqref="Y351">
    <cfRule type="cellIs" dxfId="1637" priority="2891" operator="equal">
      <formula>"Mayor"</formula>
    </cfRule>
  </conditionalFormatting>
  <conditionalFormatting sqref="Y351">
    <cfRule type="cellIs" dxfId="1636" priority="2892" operator="equal">
      <formula>"Moderado"</formula>
    </cfRule>
  </conditionalFormatting>
  <conditionalFormatting sqref="Y351">
    <cfRule type="cellIs" dxfId="1635" priority="2893" operator="equal">
      <formula>"Menor"</formula>
    </cfRule>
  </conditionalFormatting>
  <conditionalFormatting sqref="Y351">
    <cfRule type="cellIs" dxfId="1634" priority="2894" operator="equal">
      <formula>"Leve"</formula>
    </cfRule>
  </conditionalFormatting>
  <conditionalFormatting sqref="AA351">
    <cfRule type="cellIs" dxfId="1633" priority="2895" operator="equal">
      <formula>"Extremo"</formula>
    </cfRule>
  </conditionalFormatting>
  <conditionalFormatting sqref="AA351">
    <cfRule type="cellIs" dxfId="1632" priority="2896" operator="equal">
      <formula>"Alto"</formula>
    </cfRule>
  </conditionalFormatting>
  <conditionalFormatting sqref="AA351">
    <cfRule type="cellIs" dxfId="1631" priority="2897" operator="equal">
      <formula>"Moderado"</formula>
    </cfRule>
  </conditionalFormatting>
  <conditionalFormatting sqref="AA351">
    <cfRule type="cellIs" dxfId="1630" priority="2898" operator="equal">
      <formula>"Bajo"</formula>
    </cfRule>
  </conditionalFormatting>
  <conditionalFormatting sqref="W352:W355">
    <cfRule type="cellIs" dxfId="1629" priority="2899" operator="equal">
      <formula>"Muy Alta"</formula>
    </cfRule>
  </conditionalFormatting>
  <conditionalFormatting sqref="W352:W355">
    <cfRule type="cellIs" dxfId="1628" priority="2900" operator="equal">
      <formula>"Alta"</formula>
    </cfRule>
  </conditionalFormatting>
  <conditionalFormatting sqref="W352:W355">
    <cfRule type="cellIs" dxfId="1627" priority="2901" operator="equal">
      <formula>"Media"</formula>
    </cfRule>
  </conditionalFormatting>
  <conditionalFormatting sqref="W352:W355">
    <cfRule type="cellIs" dxfId="1626" priority="2902" operator="equal">
      <formula>"Baja"</formula>
    </cfRule>
  </conditionalFormatting>
  <conditionalFormatting sqref="W352:W355">
    <cfRule type="cellIs" dxfId="1625" priority="2903" operator="equal">
      <formula>"Muy Baja"</formula>
    </cfRule>
  </conditionalFormatting>
  <conditionalFormatting sqref="Y352:Y355">
    <cfRule type="cellIs" dxfId="1624" priority="2904" operator="equal">
      <formula>"Catastrófico"</formula>
    </cfRule>
  </conditionalFormatting>
  <conditionalFormatting sqref="Y352:Y355">
    <cfRule type="cellIs" dxfId="1623" priority="2905" operator="equal">
      <formula>"Mayor"</formula>
    </cfRule>
  </conditionalFormatting>
  <conditionalFormatting sqref="Y352:Y355">
    <cfRule type="cellIs" dxfId="1622" priority="2906" operator="equal">
      <formula>"Moderado"</formula>
    </cfRule>
  </conditionalFormatting>
  <conditionalFormatting sqref="Y352:Y355">
    <cfRule type="cellIs" dxfId="1621" priority="2907" operator="equal">
      <formula>"Menor"</formula>
    </cfRule>
  </conditionalFormatting>
  <conditionalFormatting sqref="Y352:Y355">
    <cfRule type="cellIs" dxfId="1620" priority="2908" operator="equal">
      <formula>"Leve"</formula>
    </cfRule>
  </conditionalFormatting>
  <conditionalFormatting sqref="AA352:AA355">
    <cfRule type="cellIs" dxfId="1619" priority="2909" operator="equal">
      <formula>"Extremo"</formula>
    </cfRule>
  </conditionalFormatting>
  <conditionalFormatting sqref="AA352:AA355">
    <cfRule type="cellIs" dxfId="1618" priority="2910" operator="equal">
      <formula>"Alto"</formula>
    </cfRule>
  </conditionalFormatting>
  <conditionalFormatting sqref="AA352:AA355">
    <cfRule type="cellIs" dxfId="1617" priority="2911" operator="equal">
      <formula>"Moderado"</formula>
    </cfRule>
  </conditionalFormatting>
  <conditionalFormatting sqref="AA352:AA355">
    <cfRule type="cellIs" dxfId="1616" priority="2912" operator="equal">
      <formula>"Bajo"</formula>
    </cfRule>
  </conditionalFormatting>
  <conditionalFormatting sqref="W356">
    <cfRule type="cellIs" dxfId="1615" priority="2913" operator="equal">
      <formula>"Muy Alta"</formula>
    </cfRule>
  </conditionalFormatting>
  <conditionalFormatting sqref="W356">
    <cfRule type="cellIs" dxfId="1614" priority="2914" operator="equal">
      <formula>"Alta"</formula>
    </cfRule>
  </conditionalFormatting>
  <conditionalFormatting sqref="W356">
    <cfRule type="cellIs" dxfId="1613" priority="2915" operator="equal">
      <formula>"Media"</formula>
    </cfRule>
  </conditionalFormatting>
  <conditionalFormatting sqref="W356">
    <cfRule type="cellIs" dxfId="1612" priority="2916" operator="equal">
      <formula>"Baja"</formula>
    </cfRule>
  </conditionalFormatting>
  <conditionalFormatting sqref="W356">
    <cfRule type="cellIs" dxfId="1611" priority="2917" operator="equal">
      <formula>"Muy Baja"</formula>
    </cfRule>
  </conditionalFormatting>
  <conditionalFormatting sqref="Y356">
    <cfRule type="cellIs" dxfId="1610" priority="2918" operator="equal">
      <formula>"Catastrófico"</formula>
    </cfRule>
  </conditionalFormatting>
  <conditionalFormatting sqref="Y356">
    <cfRule type="cellIs" dxfId="1609" priority="2919" operator="equal">
      <formula>"Mayor"</formula>
    </cfRule>
  </conditionalFormatting>
  <conditionalFormatting sqref="Y356">
    <cfRule type="cellIs" dxfId="1608" priority="2920" operator="equal">
      <formula>"Moderado"</formula>
    </cfRule>
  </conditionalFormatting>
  <conditionalFormatting sqref="Y356">
    <cfRule type="cellIs" dxfId="1607" priority="2921" operator="equal">
      <formula>"Menor"</formula>
    </cfRule>
  </conditionalFormatting>
  <conditionalFormatting sqref="Y356">
    <cfRule type="cellIs" dxfId="1606" priority="2922" operator="equal">
      <formula>"Leve"</formula>
    </cfRule>
  </conditionalFormatting>
  <conditionalFormatting sqref="AA356">
    <cfRule type="cellIs" dxfId="1605" priority="2923" operator="equal">
      <formula>"Extremo"</formula>
    </cfRule>
  </conditionalFormatting>
  <conditionalFormatting sqref="AA356">
    <cfRule type="cellIs" dxfId="1604" priority="2924" operator="equal">
      <formula>"Alto"</formula>
    </cfRule>
  </conditionalFormatting>
  <conditionalFormatting sqref="AA356">
    <cfRule type="cellIs" dxfId="1603" priority="2925" operator="equal">
      <formula>"Moderado"</formula>
    </cfRule>
  </conditionalFormatting>
  <conditionalFormatting sqref="AA356">
    <cfRule type="cellIs" dxfId="1602" priority="2926" operator="equal">
      <formula>"Bajo"</formula>
    </cfRule>
  </conditionalFormatting>
  <conditionalFormatting sqref="F351">
    <cfRule type="cellIs" dxfId="1601" priority="2927" operator="equal">
      <formula>"Muy Alta"</formula>
    </cfRule>
  </conditionalFormatting>
  <conditionalFormatting sqref="F351">
    <cfRule type="cellIs" dxfId="1600" priority="2928" operator="equal">
      <formula>"Alta"</formula>
    </cfRule>
  </conditionalFormatting>
  <conditionalFormatting sqref="F351">
    <cfRule type="cellIs" dxfId="1599" priority="2929" operator="equal">
      <formula>"Media"</formula>
    </cfRule>
  </conditionalFormatting>
  <conditionalFormatting sqref="F351">
    <cfRule type="cellIs" dxfId="1598" priority="2930" operator="equal">
      <formula>"Baja"</formula>
    </cfRule>
  </conditionalFormatting>
  <conditionalFormatting sqref="F351">
    <cfRule type="cellIs" dxfId="1597" priority="2931" operator="equal">
      <formula>"Muy Baja"</formula>
    </cfRule>
  </conditionalFormatting>
  <conditionalFormatting sqref="J351">
    <cfRule type="cellIs" dxfId="1596" priority="2932" operator="equal">
      <formula>"Catastrófico"</formula>
    </cfRule>
  </conditionalFormatting>
  <conditionalFormatting sqref="J351">
    <cfRule type="cellIs" dxfId="1595" priority="2933" operator="equal">
      <formula>"Mayor"</formula>
    </cfRule>
  </conditionalFormatting>
  <conditionalFormatting sqref="J351">
    <cfRule type="cellIs" dxfId="1594" priority="2934" operator="equal">
      <formula>"Moderado"</formula>
    </cfRule>
  </conditionalFormatting>
  <conditionalFormatting sqref="J351">
    <cfRule type="cellIs" dxfId="1593" priority="2935" operator="equal">
      <formula>"Menor"</formula>
    </cfRule>
  </conditionalFormatting>
  <conditionalFormatting sqref="J351">
    <cfRule type="cellIs" dxfId="1592" priority="2936" operator="equal">
      <formula>"Leve"</formula>
    </cfRule>
  </conditionalFormatting>
  <conditionalFormatting sqref="L207">
    <cfRule type="cellIs" dxfId="1591" priority="3165" operator="equal">
      <formula>"Extremo"</formula>
    </cfRule>
  </conditionalFormatting>
  <conditionalFormatting sqref="L207">
    <cfRule type="cellIs" dxfId="1590" priority="3166" operator="equal">
      <formula>"Alto"</formula>
    </cfRule>
  </conditionalFormatting>
  <conditionalFormatting sqref="L207">
    <cfRule type="cellIs" dxfId="1589" priority="3167" operator="equal">
      <formula>"Moderado"</formula>
    </cfRule>
  </conditionalFormatting>
  <conditionalFormatting sqref="L207">
    <cfRule type="cellIs" dxfId="1588" priority="3168" operator="equal">
      <formula>"Bajo"</formula>
    </cfRule>
  </conditionalFormatting>
  <conditionalFormatting sqref="I207:I212">
    <cfRule type="containsText" dxfId="1587" priority="3169" operator="containsText" text="❌">
      <formula>NOT(ISERROR(SEARCH(("❌"),(I207))))</formula>
    </cfRule>
  </conditionalFormatting>
  <conditionalFormatting sqref="W207">
    <cfRule type="cellIs" dxfId="1586" priority="3170" operator="equal">
      <formula>"Muy Alta"</formula>
    </cfRule>
  </conditionalFormatting>
  <conditionalFormatting sqref="W207">
    <cfRule type="cellIs" dxfId="1585" priority="3171" operator="equal">
      <formula>"Alta"</formula>
    </cfRule>
  </conditionalFormatting>
  <conditionalFormatting sqref="W207">
    <cfRule type="cellIs" dxfId="1584" priority="3172" operator="equal">
      <formula>"Media"</formula>
    </cfRule>
  </conditionalFormatting>
  <conditionalFormatting sqref="W207">
    <cfRule type="cellIs" dxfId="1583" priority="3173" operator="equal">
      <formula>"Baja"</formula>
    </cfRule>
  </conditionalFormatting>
  <conditionalFormatting sqref="W207">
    <cfRule type="cellIs" dxfId="1582" priority="3174" operator="equal">
      <formula>"Muy Baja"</formula>
    </cfRule>
  </conditionalFormatting>
  <conditionalFormatting sqref="Y207">
    <cfRule type="cellIs" dxfId="1581" priority="3175" operator="equal">
      <formula>"Catastrófico"</formula>
    </cfRule>
  </conditionalFormatting>
  <conditionalFormatting sqref="Y207">
    <cfRule type="cellIs" dxfId="1580" priority="3176" operator="equal">
      <formula>"Mayor"</formula>
    </cfRule>
  </conditionalFormatting>
  <conditionalFormatting sqref="Y207">
    <cfRule type="cellIs" dxfId="1579" priority="3177" operator="equal">
      <formula>"Moderado"</formula>
    </cfRule>
  </conditionalFormatting>
  <conditionalFormatting sqref="Y207">
    <cfRule type="cellIs" dxfId="1578" priority="3178" operator="equal">
      <formula>"Menor"</formula>
    </cfRule>
  </conditionalFormatting>
  <conditionalFormatting sqref="Y207">
    <cfRule type="cellIs" dxfId="1577" priority="3179" operator="equal">
      <formula>"Leve"</formula>
    </cfRule>
  </conditionalFormatting>
  <conditionalFormatting sqref="AA207">
    <cfRule type="cellIs" dxfId="1576" priority="3180" operator="equal">
      <formula>"Extremo"</formula>
    </cfRule>
  </conditionalFormatting>
  <conditionalFormatting sqref="AA207">
    <cfRule type="cellIs" dxfId="1575" priority="3181" operator="equal">
      <formula>"Alto"</formula>
    </cfRule>
  </conditionalFormatting>
  <conditionalFormatting sqref="AA207">
    <cfRule type="cellIs" dxfId="1574" priority="3182" operator="equal">
      <formula>"Moderado"</formula>
    </cfRule>
  </conditionalFormatting>
  <conditionalFormatting sqref="AA207">
    <cfRule type="cellIs" dxfId="1573" priority="3183" operator="equal">
      <formula>"Bajo"</formula>
    </cfRule>
  </conditionalFormatting>
  <conditionalFormatting sqref="W208:W211">
    <cfRule type="cellIs" dxfId="1572" priority="3184" operator="equal">
      <formula>"Muy Alta"</formula>
    </cfRule>
  </conditionalFormatting>
  <conditionalFormatting sqref="W208:W211">
    <cfRule type="cellIs" dxfId="1571" priority="3185" operator="equal">
      <formula>"Alta"</formula>
    </cfRule>
  </conditionalFormatting>
  <conditionalFormatting sqref="W208:W211">
    <cfRule type="cellIs" dxfId="1570" priority="3186" operator="equal">
      <formula>"Media"</formula>
    </cfRule>
  </conditionalFormatting>
  <conditionalFormatting sqref="W208:W211">
    <cfRule type="cellIs" dxfId="1569" priority="3187" operator="equal">
      <formula>"Baja"</formula>
    </cfRule>
  </conditionalFormatting>
  <conditionalFormatting sqref="W208:W211">
    <cfRule type="cellIs" dxfId="1568" priority="3188" operator="equal">
      <formula>"Muy Baja"</formula>
    </cfRule>
  </conditionalFormatting>
  <conditionalFormatting sqref="Y208:Y211">
    <cfRule type="cellIs" dxfId="1567" priority="3189" operator="equal">
      <formula>"Catastrófico"</formula>
    </cfRule>
  </conditionalFormatting>
  <conditionalFormatting sqref="Y208:Y211">
    <cfRule type="cellIs" dxfId="1566" priority="3190" operator="equal">
      <formula>"Mayor"</formula>
    </cfRule>
  </conditionalFormatting>
  <conditionalFormatting sqref="Y208:Y211">
    <cfRule type="cellIs" dxfId="1565" priority="3191" operator="equal">
      <formula>"Moderado"</formula>
    </cfRule>
  </conditionalFormatting>
  <conditionalFormatting sqref="Y208:Y211">
    <cfRule type="cellIs" dxfId="1564" priority="3192" operator="equal">
      <formula>"Menor"</formula>
    </cfRule>
  </conditionalFormatting>
  <conditionalFormatting sqref="Y208:Y211">
    <cfRule type="cellIs" dxfId="1563" priority="3193" operator="equal">
      <formula>"Leve"</formula>
    </cfRule>
  </conditionalFormatting>
  <conditionalFormatting sqref="AA208:AA211">
    <cfRule type="cellIs" dxfId="1562" priority="3194" operator="equal">
      <formula>"Extremo"</formula>
    </cfRule>
  </conditionalFormatting>
  <conditionalFormatting sqref="AA208:AA211">
    <cfRule type="cellIs" dxfId="1561" priority="3195" operator="equal">
      <formula>"Alto"</formula>
    </cfRule>
  </conditionalFormatting>
  <conditionalFormatting sqref="AA208:AA211">
    <cfRule type="cellIs" dxfId="1560" priority="3196" operator="equal">
      <formula>"Moderado"</formula>
    </cfRule>
  </conditionalFormatting>
  <conditionalFormatting sqref="AA208:AA211">
    <cfRule type="cellIs" dxfId="1559" priority="3197" operator="equal">
      <formula>"Bajo"</formula>
    </cfRule>
  </conditionalFormatting>
  <conditionalFormatting sqref="W212">
    <cfRule type="cellIs" dxfId="1558" priority="3198" operator="equal">
      <formula>"Muy Alta"</formula>
    </cfRule>
  </conditionalFormatting>
  <conditionalFormatting sqref="W212">
    <cfRule type="cellIs" dxfId="1557" priority="3199" operator="equal">
      <formula>"Alta"</formula>
    </cfRule>
  </conditionalFormatting>
  <conditionalFormatting sqref="W212">
    <cfRule type="cellIs" dxfId="1556" priority="3200" operator="equal">
      <formula>"Media"</formula>
    </cfRule>
  </conditionalFormatting>
  <conditionalFormatting sqref="W212">
    <cfRule type="cellIs" dxfId="1555" priority="3201" operator="equal">
      <formula>"Baja"</formula>
    </cfRule>
  </conditionalFormatting>
  <conditionalFormatting sqref="W212">
    <cfRule type="cellIs" dxfId="1554" priority="3202" operator="equal">
      <formula>"Muy Baja"</formula>
    </cfRule>
  </conditionalFormatting>
  <conditionalFormatting sqref="Y212">
    <cfRule type="cellIs" dxfId="1553" priority="3203" operator="equal">
      <formula>"Catastrófico"</formula>
    </cfRule>
  </conditionalFormatting>
  <conditionalFormatting sqref="Y212">
    <cfRule type="cellIs" dxfId="1552" priority="3204" operator="equal">
      <formula>"Mayor"</formula>
    </cfRule>
  </conditionalFormatting>
  <conditionalFormatting sqref="Y212">
    <cfRule type="cellIs" dxfId="1551" priority="3205" operator="equal">
      <formula>"Moderado"</formula>
    </cfRule>
  </conditionalFormatting>
  <conditionalFormatting sqref="Y212">
    <cfRule type="cellIs" dxfId="1550" priority="3206" operator="equal">
      <formula>"Menor"</formula>
    </cfRule>
  </conditionalFormatting>
  <conditionalFormatting sqref="Y212">
    <cfRule type="cellIs" dxfId="1549" priority="3207" operator="equal">
      <formula>"Leve"</formula>
    </cfRule>
  </conditionalFormatting>
  <conditionalFormatting sqref="AA212">
    <cfRule type="cellIs" dxfId="1548" priority="3208" operator="equal">
      <formula>"Extremo"</formula>
    </cfRule>
  </conditionalFormatting>
  <conditionalFormatting sqref="AA212">
    <cfRule type="cellIs" dxfId="1547" priority="3209" operator="equal">
      <formula>"Alto"</formula>
    </cfRule>
  </conditionalFormatting>
  <conditionalFormatting sqref="AA212">
    <cfRule type="cellIs" dxfId="1546" priority="3210" operator="equal">
      <formula>"Moderado"</formula>
    </cfRule>
  </conditionalFormatting>
  <conditionalFormatting sqref="AA212">
    <cfRule type="cellIs" dxfId="1545" priority="3211" operator="equal">
      <formula>"Bajo"</formula>
    </cfRule>
  </conditionalFormatting>
  <conditionalFormatting sqref="F207">
    <cfRule type="cellIs" dxfId="1544" priority="3212" operator="equal">
      <formula>"Muy Alta"</formula>
    </cfRule>
  </conditionalFormatting>
  <conditionalFormatting sqref="F207">
    <cfRule type="cellIs" dxfId="1543" priority="3213" operator="equal">
      <formula>"Alta"</formula>
    </cfRule>
  </conditionalFormatting>
  <conditionalFormatting sqref="F207">
    <cfRule type="cellIs" dxfId="1542" priority="3214" operator="equal">
      <formula>"Media"</formula>
    </cfRule>
  </conditionalFormatting>
  <conditionalFormatting sqref="F207">
    <cfRule type="cellIs" dxfId="1541" priority="3215" operator="equal">
      <formula>"Baja"</formula>
    </cfRule>
  </conditionalFormatting>
  <conditionalFormatting sqref="F207">
    <cfRule type="cellIs" dxfId="1540" priority="3216" operator="equal">
      <formula>"Muy Baja"</formula>
    </cfRule>
  </conditionalFormatting>
  <conditionalFormatting sqref="J207">
    <cfRule type="cellIs" dxfId="1539" priority="3217" operator="equal">
      <formula>"Catastrófico"</formula>
    </cfRule>
  </conditionalFormatting>
  <conditionalFormatting sqref="J207">
    <cfRule type="cellIs" dxfId="1538" priority="3218" operator="equal">
      <formula>"Mayor"</formula>
    </cfRule>
  </conditionalFormatting>
  <conditionalFormatting sqref="J207">
    <cfRule type="cellIs" dxfId="1537" priority="3219" operator="equal">
      <formula>"Moderado"</formula>
    </cfRule>
  </conditionalFormatting>
  <conditionalFormatting sqref="J207">
    <cfRule type="cellIs" dxfId="1536" priority="3220" operator="equal">
      <formula>"Menor"</formula>
    </cfRule>
  </conditionalFormatting>
  <conditionalFormatting sqref="J207">
    <cfRule type="cellIs" dxfId="1535" priority="3221" operator="equal">
      <formula>"Leve"</formula>
    </cfRule>
  </conditionalFormatting>
  <conditionalFormatting sqref="L213">
    <cfRule type="cellIs" dxfId="1534" priority="3222" operator="equal">
      <formula>"Extremo"</formula>
    </cfRule>
  </conditionalFormatting>
  <conditionalFormatting sqref="L213">
    <cfRule type="cellIs" dxfId="1533" priority="3223" operator="equal">
      <formula>"Alto"</formula>
    </cfRule>
  </conditionalFormatting>
  <conditionalFormatting sqref="L213">
    <cfRule type="cellIs" dxfId="1532" priority="3224" operator="equal">
      <formula>"Moderado"</formula>
    </cfRule>
  </conditionalFormatting>
  <conditionalFormatting sqref="L213">
    <cfRule type="cellIs" dxfId="1531" priority="3225" operator="equal">
      <formula>"Bajo"</formula>
    </cfRule>
  </conditionalFormatting>
  <conditionalFormatting sqref="I213:I218">
    <cfRule type="containsText" dxfId="1530" priority="3226" operator="containsText" text="❌">
      <formula>NOT(ISERROR(SEARCH(("❌"),(I213))))</formula>
    </cfRule>
  </conditionalFormatting>
  <conditionalFormatting sqref="W213">
    <cfRule type="cellIs" dxfId="1529" priority="3227" operator="equal">
      <formula>"Muy Alta"</formula>
    </cfRule>
  </conditionalFormatting>
  <conditionalFormatting sqref="W213">
    <cfRule type="cellIs" dxfId="1528" priority="3228" operator="equal">
      <formula>"Alta"</formula>
    </cfRule>
  </conditionalFormatting>
  <conditionalFormatting sqref="W213">
    <cfRule type="cellIs" dxfId="1527" priority="3229" operator="equal">
      <formula>"Media"</formula>
    </cfRule>
  </conditionalFormatting>
  <conditionalFormatting sqref="W213">
    <cfRule type="cellIs" dxfId="1526" priority="3230" operator="equal">
      <formula>"Baja"</formula>
    </cfRule>
  </conditionalFormatting>
  <conditionalFormatting sqref="W213">
    <cfRule type="cellIs" dxfId="1525" priority="3231" operator="equal">
      <formula>"Muy Baja"</formula>
    </cfRule>
  </conditionalFormatting>
  <conditionalFormatting sqref="Y213">
    <cfRule type="cellIs" dxfId="1524" priority="3232" operator="equal">
      <formula>"Catastrófico"</formula>
    </cfRule>
  </conditionalFormatting>
  <conditionalFormatting sqref="Y213">
    <cfRule type="cellIs" dxfId="1523" priority="3233" operator="equal">
      <formula>"Mayor"</formula>
    </cfRule>
  </conditionalFormatting>
  <conditionalFormatting sqref="Y213">
    <cfRule type="cellIs" dxfId="1522" priority="3234" operator="equal">
      <formula>"Moderado"</formula>
    </cfRule>
  </conditionalFormatting>
  <conditionalFormatting sqref="Y213">
    <cfRule type="cellIs" dxfId="1521" priority="3235" operator="equal">
      <formula>"Menor"</formula>
    </cfRule>
  </conditionalFormatting>
  <conditionalFormatting sqref="Y213">
    <cfRule type="cellIs" dxfId="1520" priority="3236" operator="equal">
      <formula>"Leve"</formula>
    </cfRule>
  </conditionalFormatting>
  <conditionalFormatting sqref="AA213">
    <cfRule type="cellIs" dxfId="1519" priority="3237" operator="equal">
      <formula>"Extremo"</formula>
    </cfRule>
  </conditionalFormatting>
  <conditionalFormatting sqref="AA213">
    <cfRule type="cellIs" dxfId="1518" priority="3238" operator="equal">
      <formula>"Alto"</formula>
    </cfRule>
  </conditionalFormatting>
  <conditionalFormatting sqref="AA213">
    <cfRule type="cellIs" dxfId="1517" priority="3239" operator="equal">
      <formula>"Moderado"</formula>
    </cfRule>
  </conditionalFormatting>
  <conditionalFormatting sqref="AA213">
    <cfRule type="cellIs" dxfId="1516" priority="3240" operator="equal">
      <formula>"Bajo"</formula>
    </cfRule>
  </conditionalFormatting>
  <conditionalFormatting sqref="W214:W217">
    <cfRule type="cellIs" dxfId="1515" priority="3241" operator="equal">
      <formula>"Muy Alta"</formula>
    </cfRule>
  </conditionalFormatting>
  <conditionalFormatting sqref="W214:W217">
    <cfRule type="cellIs" dxfId="1514" priority="3242" operator="equal">
      <formula>"Alta"</formula>
    </cfRule>
  </conditionalFormatting>
  <conditionalFormatting sqref="W214:W217">
    <cfRule type="cellIs" dxfId="1513" priority="3243" operator="equal">
      <formula>"Media"</formula>
    </cfRule>
  </conditionalFormatting>
  <conditionalFormatting sqref="W214:W217">
    <cfRule type="cellIs" dxfId="1512" priority="3244" operator="equal">
      <formula>"Baja"</formula>
    </cfRule>
  </conditionalFormatting>
  <conditionalFormatting sqref="W214:W217">
    <cfRule type="cellIs" dxfId="1511" priority="3245" operator="equal">
      <formula>"Muy Baja"</formula>
    </cfRule>
  </conditionalFormatting>
  <conditionalFormatting sqref="Y214:Y217">
    <cfRule type="cellIs" dxfId="1510" priority="3246" operator="equal">
      <formula>"Catastrófico"</formula>
    </cfRule>
  </conditionalFormatting>
  <conditionalFormatting sqref="Y214:Y217">
    <cfRule type="cellIs" dxfId="1509" priority="3247" operator="equal">
      <formula>"Mayor"</formula>
    </cfRule>
  </conditionalFormatting>
  <conditionalFormatting sqref="Y214:Y217">
    <cfRule type="cellIs" dxfId="1508" priority="3248" operator="equal">
      <formula>"Moderado"</formula>
    </cfRule>
  </conditionalFormatting>
  <conditionalFormatting sqref="Y214:Y217">
    <cfRule type="cellIs" dxfId="1507" priority="3249" operator="equal">
      <formula>"Menor"</formula>
    </cfRule>
  </conditionalFormatting>
  <conditionalFormatting sqref="Y214:Y217">
    <cfRule type="cellIs" dxfId="1506" priority="3250" operator="equal">
      <formula>"Leve"</formula>
    </cfRule>
  </conditionalFormatting>
  <conditionalFormatting sqref="AA214:AA217">
    <cfRule type="cellIs" dxfId="1505" priority="3251" operator="equal">
      <formula>"Extremo"</formula>
    </cfRule>
  </conditionalFormatting>
  <conditionalFormatting sqref="AA214:AA217">
    <cfRule type="cellIs" dxfId="1504" priority="3252" operator="equal">
      <formula>"Alto"</formula>
    </cfRule>
  </conditionalFormatting>
  <conditionalFormatting sqref="AA214:AA217">
    <cfRule type="cellIs" dxfId="1503" priority="3253" operator="equal">
      <formula>"Moderado"</formula>
    </cfRule>
  </conditionalFormatting>
  <conditionalFormatting sqref="AA214:AA217">
    <cfRule type="cellIs" dxfId="1502" priority="3254" operator="equal">
      <formula>"Bajo"</formula>
    </cfRule>
  </conditionalFormatting>
  <conditionalFormatting sqref="W218">
    <cfRule type="cellIs" dxfId="1501" priority="3255" operator="equal">
      <formula>"Muy Alta"</formula>
    </cfRule>
  </conditionalFormatting>
  <conditionalFormatting sqref="W218">
    <cfRule type="cellIs" dxfId="1500" priority="3256" operator="equal">
      <formula>"Alta"</formula>
    </cfRule>
  </conditionalFormatting>
  <conditionalFormatting sqref="W218">
    <cfRule type="cellIs" dxfId="1499" priority="3257" operator="equal">
      <formula>"Media"</formula>
    </cfRule>
  </conditionalFormatting>
  <conditionalFormatting sqref="W218">
    <cfRule type="cellIs" dxfId="1498" priority="3258" operator="equal">
      <formula>"Baja"</formula>
    </cfRule>
  </conditionalFormatting>
  <conditionalFormatting sqref="W218">
    <cfRule type="cellIs" dxfId="1497" priority="3259" operator="equal">
      <formula>"Muy Baja"</formula>
    </cfRule>
  </conditionalFormatting>
  <conditionalFormatting sqref="Y218">
    <cfRule type="cellIs" dxfId="1496" priority="3260" operator="equal">
      <formula>"Catastrófico"</formula>
    </cfRule>
  </conditionalFormatting>
  <conditionalFormatting sqref="Y218">
    <cfRule type="cellIs" dxfId="1495" priority="3261" operator="equal">
      <formula>"Mayor"</formula>
    </cfRule>
  </conditionalFormatting>
  <conditionalFormatting sqref="Y218">
    <cfRule type="cellIs" dxfId="1494" priority="3262" operator="equal">
      <formula>"Moderado"</formula>
    </cfRule>
  </conditionalFormatting>
  <conditionalFormatting sqref="Y218">
    <cfRule type="cellIs" dxfId="1493" priority="3263" operator="equal">
      <formula>"Menor"</formula>
    </cfRule>
  </conditionalFormatting>
  <conditionalFormatting sqref="Y218">
    <cfRule type="cellIs" dxfId="1492" priority="3264" operator="equal">
      <formula>"Leve"</formula>
    </cfRule>
  </conditionalFormatting>
  <conditionalFormatting sqref="AA218">
    <cfRule type="cellIs" dxfId="1491" priority="3265" operator="equal">
      <formula>"Extremo"</formula>
    </cfRule>
  </conditionalFormatting>
  <conditionalFormatting sqref="AA218">
    <cfRule type="cellIs" dxfId="1490" priority="3266" operator="equal">
      <formula>"Alto"</formula>
    </cfRule>
  </conditionalFormatting>
  <conditionalFormatting sqref="AA218">
    <cfRule type="cellIs" dxfId="1489" priority="3267" operator="equal">
      <formula>"Moderado"</formula>
    </cfRule>
  </conditionalFormatting>
  <conditionalFormatting sqref="AA218">
    <cfRule type="cellIs" dxfId="1488" priority="3268" operator="equal">
      <formula>"Bajo"</formula>
    </cfRule>
  </conditionalFormatting>
  <conditionalFormatting sqref="F213">
    <cfRule type="cellIs" dxfId="1487" priority="3269" operator="equal">
      <formula>"Muy Alta"</formula>
    </cfRule>
  </conditionalFormatting>
  <conditionalFormatting sqref="F213">
    <cfRule type="cellIs" dxfId="1486" priority="3270" operator="equal">
      <formula>"Alta"</formula>
    </cfRule>
  </conditionalFormatting>
  <conditionalFormatting sqref="F213">
    <cfRule type="cellIs" dxfId="1485" priority="3271" operator="equal">
      <formula>"Media"</formula>
    </cfRule>
  </conditionalFormatting>
  <conditionalFormatting sqref="F213">
    <cfRule type="cellIs" dxfId="1484" priority="3272" operator="equal">
      <formula>"Baja"</formula>
    </cfRule>
  </conditionalFormatting>
  <conditionalFormatting sqref="F213">
    <cfRule type="cellIs" dxfId="1483" priority="3273" operator="equal">
      <formula>"Muy Baja"</formula>
    </cfRule>
  </conditionalFormatting>
  <conditionalFormatting sqref="J213">
    <cfRule type="cellIs" dxfId="1482" priority="3274" operator="equal">
      <formula>"Catastrófico"</formula>
    </cfRule>
  </conditionalFormatting>
  <conditionalFormatting sqref="J213">
    <cfRule type="cellIs" dxfId="1481" priority="3275" operator="equal">
      <formula>"Mayor"</formula>
    </cfRule>
  </conditionalFormatting>
  <conditionalFormatting sqref="J213">
    <cfRule type="cellIs" dxfId="1480" priority="3276" operator="equal">
      <formula>"Moderado"</formula>
    </cfRule>
  </conditionalFormatting>
  <conditionalFormatting sqref="J213">
    <cfRule type="cellIs" dxfId="1479" priority="3277" operator="equal">
      <formula>"Menor"</formula>
    </cfRule>
  </conditionalFormatting>
  <conditionalFormatting sqref="J213">
    <cfRule type="cellIs" dxfId="1478" priority="3278" operator="equal">
      <formula>"Leve"</formula>
    </cfRule>
  </conditionalFormatting>
  <conditionalFormatting sqref="L219">
    <cfRule type="cellIs" dxfId="1477" priority="3279" operator="equal">
      <formula>"Extremo"</formula>
    </cfRule>
  </conditionalFormatting>
  <conditionalFormatting sqref="L219">
    <cfRule type="cellIs" dxfId="1476" priority="3280" operator="equal">
      <formula>"Alto"</formula>
    </cfRule>
  </conditionalFormatting>
  <conditionalFormatting sqref="L219">
    <cfRule type="cellIs" dxfId="1475" priority="3281" operator="equal">
      <formula>"Moderado"</formula>
    </cfRule>
  </conditionalFormatting>
  <conditionalFormatting sqref="L219">
    <cfRule type="cellIs" dxfId="1474" priority="3282" operator="equal">
      <formula>"Bajo"</formula>
    </cfRule>
  </conditionalFormatting>
  <conditionalFormatting sqref="I219:I224">
    <cfRule type="containsText" dxfId="1473" priority="3283" operator="containsText" text="❌">
      <formula>NOT(ISERROR(SEARCH(("❌"),(I219))))</formula>
    </cfRule>
  </conditionalFormatting>
  <conditionalFormatting sqref="W219">
    <cfRule type="cellIs" dxfId="1472" priority="3284" operator="equal">
      <formula>"Muy Alta"</formula>
    </cfRule>
  </conditionalFormatting>
  <conditionalFormatting sqref="W219">
    <cfRule type="cellIs" dxfId="1471" priority="3285" operator="equal">
      <formula>"Alta"</formula>
    </cfRule>
  </conditionalFormatting>
  <conditionalFormatting sqref="W219">
    <cfRule type="cellIs" dxfId="1470" priority="3286" operator="equal">
      <formula>"Media"</formula>
    </cfRule>
  </conditionalFormatting>
  <conditionalFormatting sqref="W219">
    <cfRule type="cellIs" dxfId="1469" priority="3287" operator="equal">
      <formula>"Baja"</formula>
    </cfRule>
  </conditionalFormatting>
  <conditionalFormatting sqref="W219">
    <cfRule type="cellIs" dxfId="1468" priority="3288" operator="equal">
      <formula>"Muy Baja"</formula>
    </cfRule>
  </conditionalFormatting>
  <conditionalFormatting sqref="Y219">
    <cfRule type="cellIs" dxfId="1467" priority="3289" operator="equal">
      <formula>"Catastrófico"</formula>
    </cfRule>
  </conditionalFormatting>
  <conditionalFormatting sqref="Y219">
    <cfRule type="cellIs" dxfId="1466" priority="3290" operator="equal">
      <formula>"Mayor"</formula>
    </cfRule>
  </conditionalFormatting>
  <conditionalFormatting sqref="Y219">
    <cfRule type="cellIs" dxfId="1465" priority="3291" operator="equal">
      <formula>"Moderado"</formula>
    </cfRule>
  </conditionalFormatting>
  <conditionalFormatting sqref="Y219">
    <cfRule type="cellIs" dxfId="1464" priority="3292" operator="equal">
      <formula>"Menor"</formula>
    </cfRule>
  </conditionalFormatting>
  <conditionalFormatting sqref="Y219">
    <cfRule type="cellIs" dxfId="1463" priority="3293" operator="equal">
      <formula>"Leve"</formula>
    </cfRule>
  </conditionalFormatting>
  <conditionalFormatting sqref="AA219">
    <cfRule type="cellIs" dxfId="1462" priority="3294" operator="equal">
      <formula>"Extremo"</formula>
    </cfRule>
  </conditionalFormatting>
  <conditionalFormatting sqref="AA219">
    <cfRule type="cellIs" dxfId="1461" priority="3295" operator="equal">
      <formula>"Alto"</formula>
    </cfRule>
  </conditionalFormatting>
  <conditionalFormatting sqref="AA219">
    <cfRule type="cellIs" dxfId="1460" priority="3296" operator="equal">
      <formula>"Moderado"</formula>
    </cfRule>
  </conditionalFormatting>
  <conditionalFormatting sqref="AA219">
    <cfRule type="cellIs" dxfId="1459" priority="3297" operator="equal">
      <formula>"Bajo"</formula>
    </cfRule>
  </conditionalFormatting>
  <conditionalFormatting sqref="W220:W223">
    <cfRule type="cellIs" dxfId="1458" priority="3298" operator="equal">
      <formula>"Muy Alta"</formula>
    </cfRule>
  </conditionalFormatting>
  <conditionalFormatting sqref="W220:W223">
    <cfRule type="cellIs" dxfId="1457" priority="3299" operator="equal">
      <formula>"Alta"</formula>
    </cfRule>
  </conditionalFormatting>
  <conditionalFormatting sqref="W220:W223">
    <cfRule type="cellIs" dxfId="1456" priority="3300" operator="equal">
      <formula>"Media"</formula>
    </cfRule>
  </conditionalFormatting>
  <conditionalFormatting sqref="W220:W223">
    <cfRule type="cellIs" dxfId="1455" priority="3301" operator="equal">
      <formula>"Baja"</formula>
    </cfRule>
  </conditionalFormatting>
  <conditionalFormatting sqref="W220:W223">
    <cfRule type="cellIs" dxfId="1454" priority="3302" operator="equal">
      <formula>"Muy Baja"</formula>
    </cfRule>
  </conditionalFormatting>
  <conditionalFormatting sqref="Y220:Y223">
    <cfRule type="cellIs" dxfId="1453" priority="3303" operator="equal">
      <formula>"Catastrófico"</formula>
    </cfRule>
  </conditionalFormatting>
  <conditionalFormatting sqref="Y220:Y223">
    <cfRule type="cellIs" dxfId="1452" priority="3304" operator="equal">
      <formula>"Mayor"</formula>
    </cfRule>
  </conditionalFormatting>
  <conditionalFormatting sqref="Y220:Y223">
    <cfRule type="cellIs" dxfId="1451" priority="3305" operator="equal">
      <formula>"Moderado"</formula>
    </cfRule>
  </conditionalFormatting>
  <conditionalFormatting sqref="Y220:Y223">
    <cfRule type="cellIs" dxfId="1450" priority="3306" operator="equal">
      <formula>"Menor"</formula>
    </cfRule>
  </conditionalFormatting>
  <conditionalFormatting sqref="Y220:Y223">
    <cfRule type="cellIs" dxfId="1449" priority="3307" operator="equal">
      <formula>"Leve"</formula>
    </cfRule>
  </conditionalFormatting>
  <conditionalFormatting sqref="AA220:AA223">
    <cfRule type="cellIs" dxfId="1448" priority="3308" operator="equal">
      <formula>"Extremo"</formula>
    </cfRule>
  </conditionalFormatting>
  <conditionalFormatting sqref="AA220:AA223">
    <cfRule type="cellIs" dxfId="1447" priority="3309" operator="equal">
      <formula>"Alto"</formula>
    </cfRule>
  </conditionalFormatting>
  <conditionalFormatting sqref="AA220:AA223">
    <cfRule type="cellIs" dxfId="1446" priority="3310" operator="equal">
      <formula>"Moderado"</formula>
    </cfRule>
  </conditionalFormatting>
  <conditionalFormatting sqref="AA220:AA223">
    <cfRule type="cellIs" dxfId="1445" priority="3311" operator="equal">
      <formula>"Bajo"</formula>
    </cfRule>
  </conditionalFormatting>
  <conditionalFormatting sqref="W224">
    <cfRule type="cellIs" dxfId="1444" priority="3312" operator="equal">
      <formula>"Muy Alta"</formula>
    </cfRule>
  </conditionalFormatting>
  <conditionalFormatting sqref="W224">
    <cfRule type="cellIs" dxfId="1443" priority="3313" operator="equal">
      <formula>"Alta"</formula>
    </cfRule>
  </conditionalFormatting>
  <conditionalFormatting sqref="W224">
    <cfRule type="cellIs" dxfId="1442" priority="3314" operator="equal">
      <formula>"Media"</formula>
    </cfRule>
  </conditionalFormatting>
  <conditionalFormatting sqref="W224">
    <cfRule type="cellIs" dxfId="1441" priority="3315" operator="equal">
      <formula>"Baja"</formula>
    </cfRule>
  </conditionalFormatting>
  <conditionalFormatting sqref="W224">
    <cfRule type="cellIs" dxfId="1440" priority="3316" operator="equal">
      <formula>"Muy Baja"</formula>
    </cfRule>
  </conditionalFormatting>
  <conditionalFormatting sqref="Y224">
    <cfRule type="cellIs" dxfId="1439" priority="3317" operator="equal">
      <formula>"Catastrófico"</formula>
    </cfRule>
  </conditionalFormatting>
  <conditionalFormatting sqref="Y224">
    <cfRule type="cellIs" dxfId="1438" priority="3318" operator="equal">
      <formula>"Mayor"</formula>
    </cfRule>
  </conditionalFormatting>
  <conditionalFormatting sqref="Y224">
    <cfRule type="cellIs" dxfId="1437" priority="3319" operator="equal">
      <formula>"Moderado"</formula>
    </cfRule>
  </conditionalFormatting>
  <conditionalFormatting sqref="Y224">
    <cfRule type="cellIs" dxfId="1436" priority="3320" operator="equal">
      <formula>"Menor"</formula>
    </cfRule>
  </conditionalFormatting>
  <conditionalFormatting sqref="Y224">
    <cfRule type="cellIs" dxfId="1435" priority="3321" operator="equal">
      <formula>"Leve"</formula>
    </cfRule>
  </conditionalFormatting>
  <conditionalFormatting sqref="AA224">
    <cfRule type="cellIs" dxfId="1434" priority="3322" operator="equal">
      <formula>"Extremo"</formula>
    </cfRule>
  </conditionalFormatting>
  <conditionalFormatting sqref="AA224">
    <cfRule type="cellIs" dxfId="1433" priority="3323" operator="equal">
      <formula>"Alto"</formula>
    </cfRule>
  </conditionalFormatting>
  <conditionalFormatting sqref="AA224">
    <cfRule type="cellIs" dxfId="1432" priority="3324" operator="equal">
      <formula>"Moderado"</formula>
    </cfRule>
  </conditionalFormatting>
  <conditionalFormatting sqref="AA224">
    <cfRule type="cellIs" dxfId="1431" priority="3325" operator="equal">
      <formula>"Bajo"</formula>
    </cfRule>
  </conditionalFormatting>
  <conditionalFormatting sqref="F219">
    <cfRule type="cellIs" dxfId="1430" priority="3326" operator="equal">
      <formula>"Muy Alta"</formula>
    </cfRule>
  </conditionalFormatting>
  <conditionalFormatting sqref="F219">
    <cfRule type="cellIs" dxfId="1429" priority="3327" operator="equal">
      <formula>"Alta"</formula>
    </cfRule>
  </conditionalFormatting>
  <conditionalFormatting sqref="F219">
    <cfRule type="cellIs" dxfId="1428" priority="3328" operator="equal">
      <formula>"Media"</formula>
    </cfRule>
  </conditionalFormatting>
  <conditionalFormatting sqref="F219">
    <cfRule type="cellIs" dxfId="1427" priority="3329" operator="equal">
      <formula>"Baja"</formula>
    </cfRule>
  </conditionalFormatting>
  <conditionalFormatting sqref="F219">
    <cfRule type="cellIs" dxfId="1426" priority="3330" operator="equal">
      <formula>"Muy Baja"</formula>
    </cfRule>
  </conditionalFormatting>
  <conditionalFormatting sqref="J219">
    <cfRule type="cellIs" dxfId="1425" priority="3331" operator="equal">
      <formula>"Catastrófico"</formula>
    </cfRule>
  </conditionalFormatting>
  <conditionalFormatting sqref="J219">
    <cfRule type="cellIs" dxfId="1424" priority="3332" operator="equal">
      <formula>"Mayor"</formula>
    </cfRule>
  </conditionalFormatting>
  <conditionalFormatting sqref="J219">
    <cfRule type="cellIs" dxfId="1423" priority="3333" operator="equal">
      <formula>"Moderado"</formula>
    </cfRule>
  </conditionalFormatting>
  <conditionalFormatting sqref="J219">
    <cfRule type="cellIs" dxfId="1422" priority="3334" operator="equal">
      <formula>"Menor"</formula>
    </cfRule>
  </conditionalFormatting>
  <conditionalFormatting sqref="J219">
    <cfRule type="cellIs" dxfId="1421" priority="3335" operator="equal">
      <formula>"Leve"</formula>
    </cfRule>
  </conditionalFormatting>
  <conditionalFormatting sqref="L225">
    <cfRule type="cellIs" dxfId="1420" priority="3336" operator="equal">
      <formula>"Extremo"</formula>
    </cfRule>
  </conditionalFormatting>
  <conditionalFormatting sqref="L225">
    <cfRule type="cellIs" dxfId="1419" priority="3337" operator="equal">
      <formula>"Alto"</formula>
    </cfRule>
  </conditionalFormatting>
  <conditionalFormatting sqref="L225">
    <cfRule type="cellIs" dxfId="1418" priority="3338" operator="equal">
      <formula>"Moderado"</formula>
    </cfRule>
  </conditionalFormatting>
  <conditionalFormatting sqref="L225">
    <cfRule type="cellIs" dxfId="1417" priority="3339" operator="equal">
      <formula>"Bajo"</formula>
    </cfRule>
  </conditionalFormatting>
  <conditionalFormatting sqref="I225:I230">
    <cfRule type="containsText" dxfId="1416" priority="3340" operator="containsText" text="❌">
      <formula>NOT(ISERROR(SEARCH(("❌"),(I225))))</formula>
    </cfRule>
  </conditionalFormatting>
  <conditionalFormatting sqref="W225">
    <cfRule type="cellIs" dxfId="1415" priority="3341" operator="equal">
      <formula>"Muy Alta"</formula>
    </cfRule>
  </conditionalFormatting>
  <conditionalFormatting sqref="W225">
    <cfRule type="cellIs" dxfId="1414" priority="3342" operator="equal">
      <formula>"Alta"</formula>
    </cfRule>
  </conditionalFormatting>
  <conditionalFormatting sqref="W225">
    <cfRule type="cellIs" dxfId="1413" priority="3343" operator="equal">
      <formula>"Media"</formula>
    </cfRule>
  </conditionalFormatting>
  <conditionalFormatting sqref="W225">
    <cfRule type="cellIs" dxfId="1412" priority="3344" operator="equal">
      <formula>"Baja"</formula>
    </cfRule>
  </conditionalFormatting>
  <conditionalFormatting sqref="W225">
    <cfRule type="cellIs" dxfId="1411" priority="3345" operator="equal">
      <formula>"Muy Baja"</formula>
    </cfRule>
  </conditionalFormatting>
  <conditionalFormatting sqref="Y225">
    <cfRule type="cellIs" dxfId="1410" priority="3346" operator="equal">
      <formula>"Catastrófico"</formula>
    </cfRule>
  </conditionalFormatting>
  <conditionalFormatting sqref="Y225">
    <cfRule type="cellIs" dxfId="1409" priority="3347" operator="equal">
      <formula>"Mayor"</formula>
    </cfRule>
  </conditionalFormatting>
  <conditionalFormatting sqref="Y225">
    <cfRule type="cellIs" dxfId="1408" priority="3348" operator="equal">
      <formula>"Moderado"</formula>
    </cfRule>
  </conditionalFormatting>
  <conditionalFormatting sqref="Y225">
    <cfRule type="cellIs" dxfId="1407" priority="3349" operator="equal">
      <formula>"Menor"</formula>
    </cfRule>
  </conditionalFormatting>
  <conditionalFormatting sqref="Y225">
    <cfRule type="cellIs" dxfId="1406" priority="3350" operator="equal">
      <formula>"Leve"</formula>
    </cfRule>
  </conditionalFormatting>
  <conditionalFormatting sqref="AA225">
    <cfRule type="cellIs" dxfId="1405" priority="3351" operator="equal">
      <formula>"Extremo"</formula>
    </cfRule>
  </conditionalFormatting>
  <conditionalFormatting sqref="AA225">
    <cfRule type="cellIs" dxfId="1404" priority="3352" operator="equal">
      <formula>"Alto"</formula>
    </cfRule>
  </conditionalFormatting>
  <conditionalFormatting sqref="AA225">
    <cfRule type="cellIs" dxfId="1403" priority="3353" operator="equal">
      <formula>"Moderado"</formula>
    </cfRule>
  </conditionalFormatting>
  <conditionalFormatting sqref="AA225">
    <cfRule type="cellIs" dxfId="1402" priority="3354" operator="equal">
      <formula>"Bajo"</formula>
    </cfRule>
  </conditionalFormatting>
  <conditionalFormatting sqref="W226:W229">
    <cfRule type="cellIs" dxfId="1401" priority="3355" operator="equal">
      <formula>"Muy Alta"</formula>
    </cfRule>
  </conditionalFormatting>
  <conditionalFormatting sqref="W226:W229">
    <cfRule type="cellIs" dxfId="1400" priority="3356" operator="equal">
      <formula>"Alta"</formula>
    </cfRule>
  </conditionalFormatting>
  <conditionalFormatting sqref="W226:W229">
    <cfRule type="cellIs" dxfId="1399" priority="3357" operator="equal">
      <formula>"Media"</formula>
    </cfRule>
  </conditionalFormatting>
  <conditionalFormatting sqref="W226:W229">
    <cfRule type="cellIs" dxfId="1398" priority="3358" operator="equal">
      <formula>"Baja"</formula>
    </cfRule>
  </conditionalFormatting>
  <conditionalFormatting sqref="W226:W229">
    <cfRule type="cellIs" dxfId="1397" priority="3359" operator="equal">
      <formula>"Muy Baja"</formula>
    </cfRule>
  </conditionalFormatting>
  <conditionalFormatting sqref="Y226:Y229">
    <cfRule type="cellIs" dxfId="1396" priority="3360" operator="equal">
      <formula>"Catastrófico"</formula>
    </cfRule>
  </conditionalFormatting>
  <conditionalFormatting sqref="Y226:Y229">
    <cfRule type="cellIs" dxfId="1395" priority="3361" operator="equal">
      <formula>"Mayor"</formula>
    </cfRule>
  </conditionalFormatting>
  <conditionalFormatting sqref="Y226:Y229">
    <cfRule type="cellIs" dxfId="1394" priority="3362" operator="equal">
      <formula>"Moderado"</formula>
    </cfRule>
  </conditionalFormatting>
  <conditionalFormatting sqref="Y226:Y229">
    <cfRule type="cellIs" dxfId="1393" priority="3363" operator="equal">
      <formula>"Menor"</formula>
    </cfRule>
  </conditionalFormatting>
  <conditionalFormatting sqref="Y226:Y229">
    <cfRule type="cellIs" dxfId="1392" priority="3364" operator="equal">
      <formula>"Leve"</formula>
    </cfRule>
  </conditionalFormatting>
  <conditionalFormatting sqref="AA226:AA229">
    <cfRule type="cellIs" dxfId="1391" priority="3365" operator="equal">
      <formula>"Extremo"</formula>
    </cfRule>
  </conditionalFormatting>
  <conditionalFormatting sqref="AA226:AA229">
    <cfRule type="cellIs" dxfId="1390" priority="3366" operator="equal">
      <formula>"Alto"</formula>
    </cfRule>
  </conditionalFormatting>
  <conditionalFormatting sqref="AA226:AA229">
    <cfRule type="cellIs" dxfId="1389" priority="3367" operator="equal">
      <formula>"Moderado"</formula>
    </cfRule>
  </conditionalFormatting>
  <conditionalFormatting sqref="AA226:AA229">
    <cfRule type="cellIs" dxfId="1388" priority="3368" operator="equal">
      <formula>"Bajo"</formula>
    </cfRule>
  </conditionalFormatting>
  <conditionalFormatting sqref="W230">
    <cfRule type="cellIs" dxfId="1387" priority="3369" operator="equal">
      <formula>"Muy Alta"</formula>
    </cfRule>
  </conditionalFormatting>
  <conditionalFormatting sqref="W230">
    <cfRule type="cellIs" dxfId="1386" priority="3370" operator="equal">
      <formula>"Alta"</formula>
    </cfRule>
  </conditionalFormatting>
  <conditionalFormatting sqref="W230">
    <cfRule type="cellIs" dxfId="1385" priority="3371" operator="equal">
      <formula>"Media"</formula>
    </cfRule>
  </conditionalFormatting>
  <conditionalFormatting sqref="W230">
    <cfRule type="cellIs" dxfId="1384" priority="3372" operator="equal">
      <formula>"Baja"</formula>
    </cfRule>
  </conditionalFormatting>
  <conditionalFormatting sqref="W230">
    <cfRule type="cellIs" dxfId="1383" priority="3373" operator="equal">
      <formula>"Muy Baja"</formula>
    </cfRule>
  </conditionalFormatting>
  <conditionalFormatting sqref="Y230">
    <cfRule type="cellIs" dxfId="1382" priority="3374" operator="equal">
      <formula>"Catastrófico"</formula>
    </cfRule>
  </conditionalFormatting>
  <conditionalFormatting sqref="Y230">
    <cfRule type="cellIs" dxfId="1381" priority="3375" operator="equal">
      <formula>"Mayor"</formula>
    </cfRule>
  </conditionalFormatting>
  <conditionalFormatting sqref="Y230">
    <cfRule type="cellIs" dxfId="1380" priority="3376" operator="equal">
      <formula>"Moderado"</formula>
    </cfRule>
  </conditionalFormatting>
  <conditionalFormatting sqref="Y230">
    <cfRule type="cellIs" dxfId="1379" priority="3377" operator="equal">
      <formula>"Menor"</formula>
    </cfRule>
  </conditionalFormatting>
  <conditionalFormatting sqref="Y230">
    <cfRule type="cellIs" dxfId="1378" priority="3378" operator="equal">
      <formula>"Leve"</formula>
    </cfRule>
  </conditionalFormatting>
  <conditionalFormatting sqref="AA230">
    <cfRule type="cellIs" dxfId="1377" priority="3379" operator="equal">
      <formula>"Extremo"</formula>
    </cfRule>
  </conditionalFormatting>
  <conditionalFormatting sqref="AA230">
    <cfRule type="cellIs" dxfId="1376" priority="3380" operator="equal">
      <formula>"Alto"</formula>
    </cfRule>
  </conditionalFormatting>
  <conditionalFormatting sqref="AA230">
    <cfRule type="cellIs" dxfId="1375" priority="3381" operator="equal">
      <formula>"Moderado"</formula>
    </cfRule>
  </conditionalFormatting>
  <conditionalFormatting sqref="AA230">
    <cfRule type="cellIs" dxfId="1374" priority="3382" operator="equal">
      <formula>"Bajo"</formula>
    </cfRule>
  </conditionalFormatting>
  <conditionalFormatting sqref="F225">
    <cfRule type="cellIs" dxfId="1373" priority="3383" operator="equal">
      <formula>"Muy Alta"</formula>
    </cfRule>
  </conditionalFormatting>
  <conditionalFormatting sqref="F225">
    <cfRule type="cellIs" dxfId="1372" priority="3384" operator="equal">
      <formula>"Alta"</formula>
    </cfRule>
  </conditionalFormatting>
  <conditionalFormatting sqref="F225">
    <cfRule type="cellIs" dxfId="1371" priority="3385" operator="equal">
      <formula>"Media"</formula>
    </cfRule>
  </conditionalFormatting>
  <conditionalFormatting sqref="F225">
    <cfRule type="cellIs" dxfId="1370" priority="3386" operator="equal">
      <formula>"Baja"</formula>
    </cfRule>
  </conditionalFormatting>
  <conditionalFormatting sqref="F225">
    <cfRule type="cellIs" dxfId="1369" priority="3387" operator="equal">
      <formula>"Muy Baja"</formula>
    </cfRule>
  </conditionalFormatting>
  <conditionalFormatting sqref="J225">
    <cfRule type="cellIs" dxfId="1368" priority="3388" operator="equal">
      <formula>"Catastrófico"</formula>
    </cfRule>
  </conditionalFormatting>
  <conditionalFormatting sqref="J225">
    <cfRule type="cellIs" dxfId="1367" priority="3389" operator="equal">
      <formula>"Mayor"</formula>
    </cfRule>
  </conditionalFormatting>
  <conditionalFormatting sqref="J225">
    <cfRule type="cellIs" dxfId="1366" priority="3390" operator="equal">
      <formula>"Moderado"</formula>
    </cfRule>
  </conditionalFormatting>
  <conditionalFormatting sqref="J225">
    <cfRule type="cellIs" dxfId="1365" priority="3391" operator="equal">
      <formula>"Menor"</formula>
    </cfRule>
  </conditionalFormatting>
  <conditionalFormatting sqref="J225">
    <cfRule type="cellIs" dxfId="1364" priority="3392" operator="equal">
      <formula>"Leve"</formula>
    </cfRule>
  </conditionalFormatting>
  <conditionalFormatting sqref="L171">
    <cfRule type="cellIs" dxfId="1363" priority="3393" operator="equal">
      <formula>"Extremo"</formula>
    </cfRule>
  </conditionalFormatting>
  <conditionalFormatting sqref="L171">
    <cfRule type="cellIs" dxfId="1362" priority="3394" operator="equal">
      <formula>"Alto"</formula>
    </cfRule>
  </conditionalFormatting>
  <conditionalFormatting sqref="L171">
    <cfRule type="cellIs" dxfId="1361" priority="3395" operator="equal">
      <formula>"Moderado"</formula>
    </cfRule>
  </conditionalFormatting>
  <conditionalFormatting sqref="L171">
    <cfRule type="cellIs" dxfId="1360" priority="3396" operator="equal">
      <formula>"Bajo"</formula>
    </cfRule>
  </conditionalFormatting>
  <conditionalFormatting sqref="I171:I176">
    <cfRule type="containsText" dxfId="1359" priority="3397" operator="containsText" text="❌">
      <formula>NOT(ISERROR(SEARCH(("❌"),(I171))))</formula>
    </cfRule>
  </conditionalFormatting>
  <conditionalFormatting sqref="W171">
    <cfRule type="cellIs" dxfId="1358" priority="3398" operator="equal">
      <formula>"Muy Alta"</formula>
    </cfRule>
  </conditionalFormatting>
  <conditionalFormatting sqref="W171">
    <cfRule type="cellIs" dxfId="1357" priority="3399" operator="equal">
      <formula>"Alta"</formula>
    </cfRule>
  </conditionalFormatting>
  <conditionalFormatting sqref="W171">
    <cfRule type="cellIs" dxfId="1356" priority="3400" operator="equal">
      <formula>"Media"</formula>
    </cfRule>
  </conditionalFormatting>
  <conditionalFormatting sqref="W171">
    <cfRule type="cellIs" dxfId="1355" priority="3401" operator="equal">
      <formula>"Baja"</formula>
    </cfRule>
  </conditionalFormatting>
  <conditionalFormatting sqref="W171">
    <cfRule type="cellIs" dxfId="1354" priority="3402" operator="equal">
      <formula>"Muy Baja"</formula>
    </cfRule>
  </conditionalFormatting>
  <conditionalFormatting sqref="Y171">
    <cfRule type="cellIs" dxfId="1353" priority="3403" operator="equal">
      <formula>"Catastrófico"</formula>
    </cfRule>
  </conditionalFormatting>
  <conditionalFormatting sqref="Y171">
    <cfRule type="cellIs" dxfId="1352" priority="3404" operator="equal">
      <formula>"Mayor"</formula>
    </cfRule>
  </conditionalFormatting>
  <conditionalFormatting sqref="Y171">
    <cfRule type="cellIs" dxfId="1351" priority="3405" operator="equal">
      <formula>"Moderado"</formula>
    </cfRule>
  </conditionalFormatting>
  <conditionalFormatting sqref="Y171">
    <cfRule type="cellIs" dxfId="1350" priority="3406" operator="equal">
      <formula>"Menor"</formula>
    </cfRule>
  </conditionalFormatting>
  <conditionalFormatting sqref="Y171">
    <cfRule type="cellIs" dxfId="1349" priority="3407" operator="equal">
      <formula>"Leve"</formula>
    </cfRule>
  </conditionalFormatting>
  <conditionalFormatting sqref="AA171">
    <cfRule type="cellIs" dxfId="1348" priority="3408" operator="equal">
      <formula>"Extremo"</formula>
    </cfRule>
  </conditionalFormatting>
  <conditionalFormatting sqref="AA171">
    <cfRule type="cellIs" dxfId="1347" priority="3409" operator="equal">
      <formula>"Alto"</formula>
    </cfRule>
  </conditionalFormatting>
  <conditionalFormatting sqref="AA171">
    <cfRule type="cellIs" dxfId="1346" priority="3410" operator="equal">
      <formula>"Moderado"</formula>
    </cfRule>
  </conditionalFormatting>
  <conditionalFormatting sqref="AA171">
    <cfRule type="cellIs" dxfId="1345" priority="3411" operator="equal">
      <formula>"Bajo"</formula>
    </cfRule>
  </conditionalFormatting>
  <conditionalFormatting sqref="W172:W175">
    <cfRule type="cellIs" dxfId="1344" priority="3412" operator="equal">
      <formula>"Muy Alta"</formula>
    </cfRule>
  </conditionalFormatting>
  <conditionalFormatting sqref="W172:W175">
    <cfRule type="cellIs" dxfId="1343" priority="3413" operator="equal">
      <formula>"Alta"</formula>
    </cfRule>
  </conditionalFormatting>
  <conditionalFormatting sqref="W172:W175">
    <cfRule type="cellIs" dxfId="1342" priority="3414" operator="equal">
      <formula>"Media"</formula>
    </cfRule>
  </conditionalFormatting>
  <conditionalFormatting sqref="W172:W175">
    <cfRule type="cellIs" dxfId="1341" priority="3415" operator="equal">
      <formula>"Baja"</formula>
    </cfRule>
  </conditionalFormatting>
  <conditionalFormatting sqref="W172:W175">
    <cfRule type="cellIs" dxfId="1340" priority="3416" operator="equal">
      <formula>"Muy Baja"</formula>
    </cfRule>
  </conditionalFormatting>
  <conditionalFormatting sqref="Y172:Y175">
    <cfRule type="cellIs" dxfId="1339" priority="3417" operator="equal">
      <formula>"Catastrófico"</formula>
    </cfRule>
  </conditionalFormatting>
  <conditionalFormatting sqref="Y172:Y175">
    <cfRule type="cellIs" dxfId="1338" priority="3418" operator="equal">
      <formula>"Mayor"</formula>
    </cfRule>
  </conditionalFormatting>
  <conditionalFormatting sqref="Y172:Y175">
    <cfRule type="cellIs" dxfId="1337" priority="3419" operator="equal">
      <formula>"Moderado"</formula>
    </cfRule>
  </conditionalFormatting>
  <conditionalFormatting sqref="Y172:Y175">
    <cfRule type="cellIs" dxfId="1336" priority="3420" operator="equal">
      <formula>"Menor"</formula>
    </cfRule>
  </conditionalFormatting>
  <conditionalFormatting sqref="Y172:Y175">
    <cfRule type="cellIs" dxfId="1335" priority="3421" operator="equal">
      <formula>"Leve"</formula>
    </cfRule>
  </conditionalFormatting>
  <conditionalFormatting sqref="AA172:AA175">
    <cfRule type="cellIs" dxfId="1334" priority="3422" operator="equal">
      <formula>"Extremo"</formula>
    </cfRule>
  </conditionalFormatting>
  <conditionalFormatting sqref="AA172:AA175">
    <cfRule type="cellIs" dxfId="1333" priority="3423" operator="equal">
      <formula>"Alto"</formula>
    </cfRule>
  </conditionalFormatting>
  <conditionalFormatting sqref="AA172:AA175">
    <cfRule type="cellIs" dxfId="1332" priority="3424" operator="equal">
      <formula>"Moderado"</formula>
    </cfRule>
  </conditionalFormatting>
  <conditionalFormatting sqref="AA172:AA175">
    <cfRule type="cellIs" dxfId="1331" priority="3425" operator="equal">
      <formula>"Bajo"</formula>
    </cfRule>
  </conditionalFormatting>
  <conditionalFormatting sqref="W176">
    <cfRule type="cellIs" dxfId="1330" priority="3426" operator="equal">
      <formula>"Muy Alta"</formula>
    </cfRule>
  </conditionalFormatting>
  <conditionalFormatting sqref="W176">
    <cfRule type="cellIs" dxfId="1329" priority="3427" operator="equal">
      <formula>"Alta"</formula>
    </cfRule>
  </conditionalFormatting>
  <conditionalFormatting sqref="W176">
    <cfRule type="cellIs" dxfId="1328" priority="3428" operator="equal">
      <formula>"Media"</formula>
    </cfRule>
  </conditionalFormatting>
  <conditionalFormatting sqref="W176">
    <cfRule type="cellIs" dxfId="1327" priority="3429" operator="equal">
      <formula>"Baja"</formula>
    </cfRule>
  </conditionalFormatting>
  <conditionalFormatting sqref="W176">
    <cfRule type="cellIs" dxfId="1326" priority="3430" operator="equal">
      <formula>"Muy Baja"</formula>
    </cfRule>
  </conditionalFormatting>
  <conditionalFormatting sqref="Y176">
    <cfRule type="cellIs" dxfId="1325" priority="3431" operator="equal">
      <formula>"Catastrófico"</formula>
    </cfRule>
  </conditionalFormatting>
  <conditionalFormatting sqref="Y176">
    <cfRule type="cellIs" dxfId="1324" priority="3432" operator="equal">
      <formula>"Mayor"</formula>
    </cfRule>
  </conditionalFormatting>
  <conditionalFormatting sqref="Y176">
    <cfRule type="cellIs" dxfId="1323" priority="3433" operator="equal">
      <formula>"Moderado"</formula>
    </cfRule>
  </conditionalFormatting>
  <conditionalFormatting sqref="Y176">
    <cfRule type="cellIs" dxfId="1322" priority="3434" operator="equal">
      <formula>"Menor"</formula>
    </cfRule>
  </conditionalFormatting>
  <conditionalFormatting sqref="Y176">
    <cfRule type="cellIs" dxfId="1321" priority="3435" operator="equal">
      <formula>"Leve"</formula>
    </cfRule>
  </conditionalFormatting>
  <conditionalFormatting sqref="AA176">
    <cfRule type="cellIs" dxfId="1320" priority="3436" operator="equal">
      <formula>"Extremo"</formula>
    </cfRule>
  </conditionalFormatting>
  <conditionalFormatting sqref="AA176">
    <cfRule type="cellIs" dxfId="1319" priority="3437" operator="equal">
      <formula>"Alto"</formula>
    </cfRule>
  </conditionalFormatting>
  <conditionalFormatting sqref="AA176">
    <cfRule type="cellIs" dxfId="1318" priority="3438" operator="equal">
      <formula>"Moderado"</formula>
    </cfRule>
  </conditionalFormatting>
  <conditionalFormatting sqref="AA176">
    <cfRule type="cellIs" dxfId="1317" priority="3439" operator="equal">
      <formula>"Bajo"</formula>
    </cfRule>
  </conditionalFormatting>
  <conditionalFormatting sqref="F171">
    <cfRule type="cellIs" dxfId="1316" priority="3440" operator="equal">
      <formula>"Muy Alta"</formula>
    </cfRule>
  </conditionalFormatting>
  <conditionalFormatting sqref="F171">
    <cfRule type="cellIs" dxfId="1315" priority="3441" operator="equal">
      <formula>"Alta"</formula>
    </cfRule>
  </conditionalFormatting>
  <conditionalFormatting sqref="F171">
    <cfRule type="cellIs" dxfId="1314" priority="3442" operator="equal">
      <formula>"Media"</formula>
    </cfRule>
  </conditionalFormatting>
  <conditionalFormatting sqref="F171">
    <cfRule type="cellIs" dxfId="1313" priority="3443" operator="equal">
      <formula>"Baja"</formula>
    </cfRule>
  </conditionalFormatting>
  <conditionalFormatting sqref="F171">
    <cfRule type="cellIs" dxfId="1312" priority="3444" operator="equal">
      <formula>"Muy Baja"</formula>
    </cfRule>
  </conditionalFormatting>
  <conditionalFormatting sqref="J171">
    <cfRule type="cellIs" dxfId="1311" priority="3445" operator="equal">
      <formula>"Catastrófico"</formula>
    </cfRule>
  </conditionalFormatting>
  <conditionalFormatting sqref="J171">
    <cfRule type="cellIs" dxfId="1310" priority="3446" operator="equal">
      <formula>"Mayor"</formula>
    </cfRule>
  </conditionalFormatting>
  <conditionalFormatting sqref="J171">
    <cfRule type="cellIs" dxfId="1309" priority="3447" operator="equal">
      <formula>"Moderado"</formula>
    </cfRule>
  </conditionalFormatting>
  <conditionalFormatting sqref="J171">
    <cfRule type="cellIs" dxfId="1308" priority="3448" operator="equal">
      <formula>"Menor"</formula>
    </cfRule>
  </conditionalFormatting>
  <conditionalFormatting sqref="J171">
    <cfRule type="cellIs" dxfId="1307" priority="3449" operator="equal">
      <formula>"Leve"</formula>
    </cfRule>
  </conditionalFormatting>
  <conditionalFormatting sqref="L177">
    <cfRule type="cellIs" dxfId="1306" priority="3450" operator="equal">
      <formula>"Extremo"</formula>
    </cfRule>
  </conditionalFormatting>
  <conditionalFormatting sqref="L177">
    <cfRule type="cellIs" dxfId="1305" priority="3451" operator="equal">
      <formula>"Alto"</formula>
    </cfRule>
  </conditionalFormatting>
  <conditionalFormatting sqref="L177">
    <cfRule type="cellIs" dxfId="1304" priority="3452" operator="equal">
      <formula>"Moderado"</formula>
    </cfRule>
  </conditionalFormatting>
  <conditionalFormatting sqref="L177">
    <cfRule type="cellIs" dxfId="1303" priority="3453" operator="equal">
      <formula>"Bajo"</formula>
    </cfRule>
  </conditionalFormatting>
  <conditionalFormatting sqref="I177:I182">
    <cfRule type="containsText" dxfId="1302" priority="3454" operator="containsText" text="❌">
      <formula>NOT(ISERROR(SEARCH(("❌"),(I177))))</formula>
    </cfRule>
  </conditionalFormatting>
  <conditionalFormatting sqref="W177">
    <cfRule type="cellIs" dxfId="1301" priority="3455" operator="equal">
      <formula>"Muy Alta"</formula>
    </cfRule>
  </conditionalFormatting>
  <conditionalFormatting sqref="W177">
    <cfRule type="cellIs" dxfId="1300" priority="3456" operator="equal">
      <formula>"Alta"</formula>
    </cfRule>
  </conditionalFormatting>
  <conditionalFormatting sqref="W177">
    <cfRule type="cellIs" dxfId="1299" priority="3457" operator="equal">
      <formula>"Media"</formula>
    </cfRule>
  </conditionalFormatting>
  <conditionalFormatting sqref="W177">
    <cfRule type="cellIs" dxfId="1298" priority="3458" operator="equal">
      <formula>"Baja"</formula>
    </cfRule>
  </conditionalFormatting>
  <conditionalFormatting sqref="W177">
    <cfRule type="cellIs" dxfId="1297" priority="3459" operator="equal">
      <formula>"Muy Baja"</formula>
    </cfRule>
  </conditionalFormatting>
  <conditionalFormatting sqref="Y177">
    <cfRule type="cellIs" dxfId="1296" priority="3460" operator="equal">
      <formula>"Catastrófico"</formula>
    </cfRule>
  </conditionalFormatting>
  <conditionalFormatting sqref="Y177">
    <cfRule type="cellIs" dxfId="1295" priority="3461" operator="equal">
      <formula>"Mayor"</formula>
    </cfRule>
  </conditionalFormatting>
  <conditionalFormatting sqref="Y177">
    <cfRule type="cellIs" dxfId="1294" priority="3462" operator="equal">
      <formula>"Moderado"</formula>
    </cfRule>
  </conditionalFormatting>
  <conditionalFormatting sqref="Y177">
    <cfRule type="cellIs" dxfId="1293" priority="3463" operator="equal">
      <formula>"Menor"</formula>
    </cfRule>
  </conditionalFormatting>
  <conditionalFormatting sqref="Y177">
    <cfRule type="cellIs" dxfId="1292" priority="3464" operator="equal">
      <formula>"Leve"</formula>
    </cfRule>
  </conditionalFormatting>
  <conditionalFormatting sqref="AA177">
    <cfRule type="cellIs" dxfId="1291" priority="3465" operator="equal">
      <formula>"Extremo"</formula>
    </cfRule>
  </conditionalFormatting>
  <conditionalFormatting sqref="AA177">
    <cfRule type="cellIs" dxfId="1290" priority="3466" operator="equal">
      <formula>"Alto"</formula>
    </cfRule>
  </conditionalFormatting>
  <conditionalFormatting sqref="AA177">
    <cfRule type="cellIs" dxfId="1289" priority="3467" operator="equal">
      <formula>"Moderado"</formula>
    </cfRule>
  </conditionalFormatting>
  <conditionalFormatting sqref="AA177">
    <cfRule type="cellIs" dxfId="1288" priority="3468" operator="equal">
      <formula>"Bajo"</formula>
    </cfRule>
  </conditionalFormatting>
  <conditionalFormatting sqref="W178:W181">
    <cfRule type="cellIs" dxfId="1287" priority="3469" operator="equal">
      <formula>"Muy Alta"</formula>
    </cfRule>
  </conditionalFormatting>
  <conditionalFormatting sqref="W178:W181">
    <cfRule type="cellIs" dxfId="1286" priority="3470" operator="equal">
      <formula>"Alta"</formula>
    </cfRule>
  </conditionalFormatting>
  <conditionalFormatting sqref="W178:W181">
    <cfRule type="cellIs" dxfId="1285" priority="3471" operator="equal">
      <formula>"Media"</formula>
    </cfRule>
  </conditionalFormatting>
  <conditionalFormatting sqref="W178:W181">
    <cfRule type="cellIs" dxfId="1284" priority="3472" operator="equal">
      <formula>"Baja"</formula>
    </cfRule>
  </conditionalFormatting>
  <conditionalFormatting sqref="W178:W181">
    <cfRule type="cellIs" dxfId="1283" priority="3473" operator="equal">
      <formula>"Muy Baja"</formula>
    </cfRule>
  </conditionalFormatting>
  <conditionalFormatting sqref="Y178:Y181">
    <cfRule type="cellIs" dxfId="1282" priority="3474" operator="equal">
      <formula>"Catastrófico"</formula>
    </cfRule>
  </conditionalFormatting>
  <conditionalFormatting sqref="Y178:Y181">
    <cfRule type="cellIs" dxfId="1281" priority="3475" operator="equal">
      <formula>"Mayor"</formula>
    </cfRule>
  </conditionalFormatting>
  <conditionalFormatting sqref="Y178:Y181">
    <cfRule type="cellIs" dxfId="1280" priority="3476" operator="equal">
      <formula>"Moderado"</formula>
    </cfRule>
  </conditionalFormatting>
  <conditionalFormatting sqref="Y178:Y181">
    <cfRule type="cellIs" dxfId="1279" priority="3477" operator="equal">
      <formula>"Menor"</formula>
    </cfRule>
  </conditionalFormatting>
  <conditionalFormatting sqref="Y178:Y181">
    <cfRule type="cellIs" dxfId="1278" priority="3478" operator="equal">
      <formula>"Leve"</formula>
    </cfRule>
  </conditionalFormatting>
  <conditionalFormatting sqref="AA178:AA181">
    <cfRule type="cellIs" dxfId="1277" priority="3479" operator="equal">
      <formula>"Extremo"</formula>
    </cfRule>
  </conditionalFormatting>
  <conditionalFormatting sqref="AA178:AA181">
    <cfRule type="cellIs" dxfId="1276" priority="3480" operator="equal">
      <formula>"Alto"</formula>
    </cfRule>
  </conditionalFormatting>
  <conditionalFormatting sqref="AA178:AA181">
    <cfRule type="cellIs" dxfId="1275" priority="3481" operator="equal">
      <formula>"Moderado"</formula>
    </cfRule>
  </conditionalFormatting>
  <conditionalFormatting sqref="AA178:AA181">
    <cfRule type="cellIs" dxfId="1274" priority="3482" operator="equal">
      <formula>"Bajo"</formula>
    </cfRule>
  </conditionalFormatting>
  <conditionalFormatting sqref="W182">
    <cfRule type="cellIs" dxfId="1273" priority="3483" operator="equal">
      <formula>"Muy Alta"</formula>
    </cfRule>
  </conditionalFormatting>
  <conditionalFormatting sqref="W182">
    <cfRule type="cellIs" dxfId="1272" priority="3484" operator="equal">
      <formula>"Alta"</formula>
    </cfRule>
  </conditionalFormatting>
  <conditionalFormatting sqref="W182">
    <cfRule type="cellIs" dxfId="1271" priority="3485" operator="equal">
      <formula>"Media"</formula>
    </cfRule>
  </conditionalFormatting>
  <conditionalFormatting sqref="W182">
    <cfRule type="cellIs" dxfId="1270" priority="3486" operator="equal">
      <formula>"Baja"</formula>
    </cfRule>
  </conditionalFormatting>
  <conditionalFormatting sqref="W182">
    <cfRule type="cellIs" dxfId="1269" priority="3487" operator="equal">
      <formula>"Muy Baja"</formula>
    </cfRule>
  </conditionalFormatting>
  <conditionalFormatting sqref="Y182">
    <cfRule type="cellIs" dxfId="1268" priority="3488" operator="equal">
      <formula>"Catastrófico"</formula>
    </cfRule>
  </conditionalFormatting>
  <conditionalFormatting sqref="Y182">
    <cfRule type="cellIs" dxfId="1267" priority="3489" operator="equal">
      <formula>"Mayor"</formula>
    </cfRule>
  </conditionalFormatting>
  <conditionalFormatting sqref="Y182">
    <cfRule type="cellIs" dxfId="1266" priority="3490" operator="equal">
      <formula>"Moderado"</formula>
    </cfRule>
  </conditionalFormatting>
  <conditionalFormatting sqref="Y182">
    <cfRule type="cellIs" dxfId="1265" priority="3491" operator="equal">
      <formula>"Menor"</formula>
    </cfRule>
  </conditionalFormatting>
  <conditionalFormatting sqref="Y182">
    <cfRule type="cellIs" dxfId="1264" priority="3492" operator="equal">
      <formula>"Leve"</formula>
    </cfRule>
  </conditionalFormatting>
  <conditionalFormatting sqref="AA182">
    <cfRule type="cellIs" dxfId="1263" priority="3493" operator="equal">
      <formula>"Extremo"</formula>
    </cfRule>
  </conditionalFormatting>
  <conditionalFormatting sqref="AA182">
    <cfRule type="cellIs" dxfId="1262" priority="3494" operator="equal">
      <formula>"Alto"</formula>
    </cfRule>
  </conditionalFormatting>
  <conditionalFormatting sqref="AA182">
    <cfRule type="cellIs" dxfId="1261" priority="3495" operator="equal">
      <formula>"Moderado"</formula>
    </cfRule>
  </conditionalFormatting>
  <conditionalFormatting sqref="AA182">
    <cfRule type="cellIs" dxfId="1260" priority="3496" operator="equal">
      <formula>"Bajo"</formula>
    </cfRule>
  </conditionalFormatting>
  <conditionalFormatting sqref="F177">
    <cfRule type="cellIs" dxfId="1259" priority="3497" operator="equal">
      <formula>"Muy Alta"</formula>
    </cfRule>
  </conditionalFormatting>
  <conditionalFormatting sqref="F177">
    <cfRule type="cellIs" dxfId="1258" priority="3498" operator="equal">
      <formula>"Alta"</formula>
    </cfRule>
  </conditionalFormatting>
  <conditionalFormatting sqref="F177">
    <cfRule type="cellIs" dxfId="1257" priority="3499" operator="equal">
      <formula>"Media"</formula>
    </cfRule>
  </conditionalFormatting>
  <conditionalFormatting sqref="F177">
    <cfRule type="cellIs" dxfId="1256" priority="3500" operator="equal">
      <formula>"Baja"</formula>
    </cfRule>
  </conditionalFormatting>
  <conditionalFormatting sqref="F177">
    <cfRule type="cellIs" dxfId="1255" priority="3501" operator="equal">
      <formula>"Muy Baja"</formula>
    </cfRule>
  </conditionalFormatting>
  <conditionalFormatting sqref="J177">
    <cfRule type="cellIs" dxfId="1254" priority="3502" operator="equal">
      <formula>"Catastrófico"</formula>
    </cfRule>
  </conditionalFormatting>
  <conditionalFormatting sqref="J177">
    <cfRule type="cellIs" dxfId="1253" priority="3503" operator="equal">
      <formula>"Mayor"</formula>
    </cfRule>
  </conditionalFormatting>
  <conditionalFormatting sqref="J177">
    <cfRule type="cellIs" dxfId="1252" priority="3504" operator="equal">
      <formula>"Moderado"</formula>
    </cfRule>
  </conditionalFormatting>
  <conditionalFormatting sqref="J177">
    <cfRule type="cellIs" dxfId="1251" priority="3505" operator="equal">
      <formula>"Menor"</formula>
    </cfRule>
  </conditionalFormatting>
  <conditionalFormatting sqref="J177">
    <cfRule type="cellIs" dxfId="1250" priority="3506" operator="equal">
      <formula>"Leve"</formula>
    </cfRule>
  </conditionalFormatting>
  <conditionalFormatting sqref="L183">
    <cfRule type="cellIs" dxfId="1249" priority="3507" operator="equal">
      <formula>"Extremo"</formula>
    </cfRule>
  </conditionalFormatting>
  <conditionalFormatting sqref="L183">
    <cfRule type="cellIs" dxfId="1248" priority="3508" operator="equal">
      <formula>"Alto"</formula>
    </cfRule>
  </conditionalFormatting>
  <conditionalFormatting sqref="L183">
    <cfRule type="cellIs" dxfId="1247" priority="3509" operator="equal">
      <formula>"Moderado"</formula>
    </cfRule>
  </conditionalFormatting>
  <conditionalFormatting sqref="L183">
    <cfRule type="cellIs" dxfId="1246" priority="3510" operator="equal">
      <formula>"Bajo"</formula>
    </cfRule>
  </conditionalFormatting>
  <conditionalFormatting sqref="I183:I188">
    <cfRule type="containsText" dxfId="1245" priority="3511" operator="containsText" text="❌">
      <formula>NOT(ISERROR(SEARCH(("❌"),(I183))))</formula>
    </cfRule>
  </conditionalFormatting>
  <conditionalFormatting sqref="W183">
    <cfRule type="cellIs" dxfId="1244" priority="3512" operator="equal">
      <formula>"Muy Alta"</formula>
    </cfRule>
  </conditionalFormatting>
  <conditionalFormatting sqref="W183">
    <cfRule type="cellIs" dxfId="1243" priority="3513" operator="equal">
      <formula>"Alta"</formula>
    </cfRule>
  </conditionalFormatting>
  <conditionalFormatting sqref="W183">
    <cfRule type="cellIs" dxfId="1242" priority="3514" operator="equal">
      <formula>"Media"</formula>
    </cfRule>
  </conditionalFormatting>
  <conditionalFormatting sqref="W183">
    <cfRule type="cellIs" dxfId="1241" priority="3515" operator="equal">
      <formula>"Baja"</formula>
    </cfRule>
  </conditionalFormatting>
  <conditionalFormatting sqref="W183">
    <cfRule type="cellIs" dxfId="1240" priority="3516" operator="equal">
      <formula>"Muy Baja"</formula>
    </cfRule>
  </conditionalFormatting>
  <conditionalFormatting sqref="Y183">
    <cfRule type="cellIs" dxfId="1239" priority="3517" operator="equal">
      <formula>"Catastrófico"</formula>
    </cfRule>
  </conditionalFormatting>
  <conditionalFormatting sqref="Y183">
    <cfRule type="cellIs" dxfId="1238" priority="3518" operator="equal">
      <formula>"Mayor"</formula>
    </cfRule>
  </conditionalFormatting>
  <conditionalFormatting sqref="Y183">
    <cfRule type="cellIs" dxfId="1237" priority="3519" operator="equal">
      <formula>"Moderado"</formula>
    </cfRule>
  </conditionalFormatting>
  <conditionalFormatting sqref="Y183">
    <cfRule type="cellIs" dxfId="1236" priority="3520" operator="equal">
      <formula>"Menor"</formula>
    </cfRule>
  </conditionalFormatting>
  <conditionalFormatting sqref="Y183">
    <cfRule type="cellIs" dxfId="1235" priority="3521" operator="equal">
      <formula>"Leve"</formula>
    </cfRule>
  </conditionalFormatting>
  <conditionalFormatting sqref="AA183">
    <cfRule type="cellIs" dxfId="1234" priority="3522" operator="equal">
      <formula>"Extremo"</formula>
    </cfRule>
  </conditionalFormatting>
  <conditionalFormatting sqref="AA183">
    <cfRule type="cellIs" dxfId="1233" priority="3523" operator="equal">
      <formula>"Alto"</formula>
    </cfRule>
  </conditionalFormatting>
  <conditionalFormatting sqref="AA183">
    <cfRule type="cellIs" dxfId="1232" priority="3524" operator="equal">
      <formula>"Moderado"</formula>
    </cfRule>
  </conditionalFormatting>
  <conditionalFormatting sqref="AA183">
    <cfRule type="cellIs" dxfId="1231" priority="3525" operator="equal">
      <formula>"Bajo"</formula>
    </cfRule>
  </conditionalFormatting>
  <conditionalFormatting sqref="W184:W187">
    <cfRule type="cellIs" dxfId="1230" priority="3526" operator="equal">
      <formula>"Muy Alta"</formula>
    </cfRule>
  </conditionalFormatting>
  <conditionalFormatting sqref="W184:W187">
    <cfRule type="cellIs" dxfId="1229" priority="3527" operator="equal">
      <formula>"Alta"</formula>
    </cfRule>
  </conditionalFormatting>
  <conditionalFormatting sqref="W184:W187">
    <cfRule type="cellIs" dxfId="1228" priority="3528" operator="equal">
      <formula>"Media"</formula>
    </cfRule>
  </conditionalFormatting>
  <conditionalFormatting sqref="W184:W187">
    <cfRule type="cellIs" dxfId="1227" priority="3529" operator="equal">
      <formula>"Baja"</formula>
    </cfRule>
  </conditionalFormatting>
  <conditionalFormatting sqref="W184:W187">
    <cfRule type="cellIs" dxfId="1226" priority="3530" operator="equal">
      <formula>"Muy Baja"</formula>
    </cfRule>
  </conditionalFormatting>
  <conditionalFormatting sqref="Y184:Y187">
    <cfRule type="cellIs" dxfId="1225" priority="3531" operator="equal">
      <formula>"Catastrófico"</formula>
    </cfRule>
  </conditionalFormatting>
  <conditionalFormatting sqref="Y184:Y187">
    <cfRule type="cellIs" dxfId="1224" priority="3532" operator="equal">
      <formula>"Mayor"</formula>
    </cfRule>
  </conditionalFormatting>
  <conditionalFormatting sqref="Y184:Y187">
    <cfRule type="cellIs" dxfId="1223" priority="3533" operator="equal">
      <formula>"Moderado"</formula>
    </cfRule>
  </conditionalFormatting>
  <conditionalFormatting sqref="Y184:Y187">
    <cfRule type="cellIs" dxfId="1222" priority="3534" operator="equal">
      <formula>"Menor"</formula>
    </cfRule>
  </conditionalFormatting>
  <conditionalFormatting sqref="Y184:Y187">
    <cfRule type="cellIs" dxfId="1221" priority="3535" operator="equal">
      <formula>"Leve"</formula>
    </cfRule>
  </conditionalFormatting>
  <conditionalFormatting sqref="AA184:AA187">
    <cfRule type="cellIs" dxfId="1220" priority="3536" operator="equal">
      <formula>"Extremo"</formula>
    </cfRule>
  </conditionalFormatting>
  <conditionalFormatting sqref="AA184:AA187">
    <cfRule type="cellIs" dxfId="1219" priority="3537" operator="equal">
      <formula>"Alto"</formula>
    </cfRule>
  </conditionalFormatting>
  <conditionalFormatting sqref="AA184:AA187">
    <cfRule type="cellIs" dxfId="1218" priority="3538" operator="equal">
      <formula>"Moderado"</formula>
    </cfRule>
  </conditionalFormatting>
  <conditionalFormatting sqref="AA184:AA187">
    <cfRule type="cellIs" dxfId="1217" priority="3539" operator="equal">
      <formula>"Bajo"</formula>
    </cfRule>
  </conditionalFormatting>
  <conditionalFormatting sqref="W188">
    <cfRule type="cellIs" dxfId="1216" priority="3540" operator="equal">
      <formula>"Muy Alta"</formula>
    </cfRule>
  </conditionalFormatting>
  <conditionalFormatting sqref="W188">
    <cfRule type="cellIs" dxfId="1215" priority="3541" operator="equal">
      <formula>"Alta"</formula>
    </cfRule>
  </conditionalFormatting>
  <conditionalFormatting sqref="W188">
    <cfRule type="cellIs" dxfId="1214" priority="3542" operator="equal">
      <formula>"Media"</formula>
    </cfRule>
  </conditionalFormatting>
  <conditionalFormatting sqref="W188">
    <cfRule type="cellIs" dxfId="1213" priority="3543" operator="equal">
      <formula>"Baja"</formula>
    </cfRule>
  </conditionalFormatting>
  <conditionalFormatting sqref="W188">
    <cfRule type="cellIs" dxfId="1212" priority="3544" operator="equal">
      <formula>"Muy Baja"</formula>
    </cfRule>
  </conditionalFormatting>
  <conditionalFormatting sqref="Y188">
    <cfRule type="cellIs" dxfId="1211" priority="3545" operator="equal">
      <formula>"Catastrófico"</formula>
    </cfRule>
  </conditionalFormatting>
  <conditionalFormatting sqref="Y188">
    <cfRule type="cellIs" dxfId="1210" priority="3546" operator="equal">
      <formula>"Mayor"</formula>
    </cfRule>
  </conditionalFormatting>
  <conditionalFormatting sqref="Y188">
    <cfRule type="cellIs" dxfId="1209" priority="3547" operator="equal">
      <formula>"Moderado"</formula>
    </cfRule>
  </conditionalFormatting>
  <conditionalFormatting sqref="Y188">
    <cfRule type="cellIs" dxfId="1208" priority="3548" operator="equal">
      <formula>"Menor"</formula>
    </cfRule>
  </conditionalFormatting>
  <conditionalFormatting sqref="Y188">
    <cfRule type="cellIs" dxfId="1207" priority="3549" operator="equal">
      <formula>"Leve"</formula>
    </cfRule>
  </conditionalFormatting>
  <conditionalFormatting sqref="AA188">
    <cfRule type="cellIs" dxfId="1206" priority="3550" operator="equal">
      <formula>"Extremo"</formula>
    </cfRule>
  </conditionalFormatting>
  <conditionalFormatting sqref="AA188">
    <cfRule type="cellIs" dxfId="1205" priority="3551" operator="equal">
      <formula>"Alto"</formula>
    </cfRule>
  </conditionalFormatting>
  <conditionalFormatting sqref="AA188">
    <cfRule type="cellIs" dxfId="1204" priority="3552" operator="equal">
      <formula>"Moderado"</formula>
    </cfRule>
  </conditionalFormatting>
  <conditionalFormatting sqref="AA188">
    <cfRule type="cellIs" dxfId="1203" priority="3553" operator="equal">
      <formula>"Bajo"</formula>
    </cfRule>
  </conditionalFormatting>
  <conditionalFormatting sqref="F183">
    <cfRule type="cellIs" dxfId="1202" priority="3554" operator="equal">
      <formula>"Muy Alta"</formula>
    </cfRule>
  </conditionalFormatting>
  <conditionalFormatting sqref="F183">
    <cfRule type="cellIs" dxfId="1201" priority="3555" operator="equal">
      <formula>"Alta"</formula>
    </cfRule>
  </conditionalFormatting>
  <conditionalFormatting sqref="F183">
    <cfRule type="cellIs" dxfId="1200" priority="3556" operator="equal">
      <formula>"Media"</formula>
    </cfRule>
  </conditionalFormatting>
  <conditionalFormatting sqref="F183">
    <cfRule type="cellIs" dxfId="1199" priority="3557" operator="equal">
      <formula>"Baja"</formula>
    </cfRule>
  </conditionalFormatting>
  <conditionalFormatting sqref="F183">
    <cfRule type="cellIs" dxfId="1198" priority="3558" operator="equal">
      <formula>"Muy Baja"</formula>
    </cfRule>
  </conditionalFormatting>
  <conditionalFormatting sqref="J183">
    <cfRule type="cellIs" dxfId="1197" priority="3559" operator="equal">
      <formula>"Catastrófico"</formula>
    </cfRule>
  </conditionalFormatting>
  <conditionalFormatting sqref="J183">
    <cfRule type="cellIs" dxfId="1196" priority="3560" operator="equal">
      <formula>"Mayor"</formula>
    </cfRule>
  </conditionalFormatting>
  <conditionalFormatting sqref="J183">
    <cfRule type="cellIs" dxfId="1195" priority="3561" operator="equal">
      <formula>"Moderado"</formula>
    </cfRule>
  </conditionalFormatting>
  <conditionalFormatting sqref="J183">
    <cfRule type="cellIs" dxfId="1194" priority="3562" operator="equal">
      <formula>"Menor"</formula>
    </cfRule>
  </conditionalFormatting>
  <conditionalFormatting sqref="J183">
    <cfRule type="cellIs" dxfId="1193" priority="3563" operator="equal">
      <formula>"Leve"</formula>
    </cfRule>
  </conditionalFormatting>
  <conditionalFormatting sqref="L189">
    <cfRule type="cellIs" dxfId="1192" priority="3564" operator="equal">
      <formula>"Extremo"</formula>
    </cfRule>
  </conditionalFormatting>
  <conditionalFormatting sqref="L189">
    <cfRule type="cellIs" dxfId="1191" priority="3565" operator="equal">
      <formula>"Alto"</formula>
    </cfRule>
  </conditionalFormatting>
  <conditionalFormatting sqref="L189">
    <cfRule type="cellIs" dxfId="1190" priority="3566" operator="equal">
      <formula>"Moderado"</formula>
    </cfRule>
  </conditionalFormatting>
  <conditionalFormatting sqref="L189">
    <cfRule type="cellIs" dxfId="1189" priority="3567" operator="equal">
      <formula>"Bajo"</formula>
    </cfRule>
  </conditionalFormatting>
  <conditionalFormatting sqref="I189:I194">
    <cfRule type="containsText" dxfId="1188" priority="3568" operator="containsText" text="❌">
      <formula>NOT(ISERROR(SEARCH(("❌"),(I189))))</formula>
    </cfRule>
  </conditionalFormatting>
  <conditionalFormatting sqref="W189">
    <cfRule type="cellIs" dxfId="1187" priority="3569" operator="equal">
      <formula>"Muy Alta"</formula>
    </cfRule>
  </conditionalFormatting>
  <conditionalFormatting sqref="W189">
    <cfRule type="cellIs" dxfId="1186" priority="3570" operator="equal">
      <formula>"Alta"</formula>
    </cfRule>
  </conditionalFormatting>
  <conditionalFormatting sqref="W189">
    <cfRule type="cellIs" dxfId="1185" priority="3571" operator="equal">
      <formula>"Media"</formula>
    </cfRule>
  </conditionalFormatting>
  <conditionalFormatting sqref="W189">
    <cfRule type="cellIs" dxfId="1184" priority="3572" operator="equal">
      <formula>"Baja"</formula>
    </cfRule>
  </conditionalFormatting>
  <conditionalFormatting sqref="W189">
    <cfRule type="cellIs" dxfId="1183" priority="3573" operator="equal">
      <formula>"Muy Baja"</formula>
    </cfRule>
  </conditionalFormatting>
  <conditionalFormatting sqref="Y189">
    <cfRule type="cellIs" dxfId="1182" priority="3574" operator="equal">
      <formula>"Catastrófico"</formula>
    </cfRule>
  </conditionalFormatting>
  <conditionalFormatting sqref="Y189">
    <cfRule type="cellIs" dxfId="1181" priority="3575" operator="equal">
      <formula>"Mayor"</formula>
    </cfRule>
  </conditionalFormatting>
  <conditionalFormatting sqref="Y189">
    <cfRule type="cellIs" dxfId="1180" priority="3576" operator="equal">
      <formula>"Moderado"</formula>
    </cfRule>
  </conditionalFormatting>
  <conditionalFormatting sqref="Y189">
    <cfRule type="cellIs" dxfId="1179" priority="3577" operator="equal">
      <formula>"Menor"</formula>
    </cfRule>
  </conditionalFormatting>
  <conditionalFormatting sqref="Y189">
    <cfRule type="cellIs" dxfId="1178" priority="3578" operator="equal">
      <formula>"Leve"</formula>
    </cfRule>
  </conditionalFormatting>
  <conditionalFormatting sqref="AA189">
    <cfRule type="cellIs" dxfId="1177" priority="3579" operator="equal">
      <formula>"Extremo"</formula>
    </cfRule>
  </conditionalFormatting>
  <conditionalFormatting sqref="AA189">
    <cfRule type="cellIs" dxfId="1176" priority="3580" operator="equal">
      <formula>"Alto"</formula>
    </cfRule>
  </conditionalFormatting>
  <conditionalFormatting sqref="AA189">
    <cfRule type="cellIs" dxfId="1175" priority="3581" operator="equal">
      <formula>"Moderado"</formula>
    </cfRule>
  </conditionalFormatting>
  <conditionalFormatting sqref="AA189">
    <cfRule type="cellIs" dxfId="1174" priority="3582" operator="equal">
      <formula>"Bajo"</formula>
    </cfRule>
  </conditionalFormatting>
  <conditionalFormatting sqref="W190:W193">
    <cfRule type="cellIs" dxfId="1173" priority="3583" operator="equal">
      <formula>"Muy Alta"</formula>
    </cfRule>
  </conditionalFormatting>
  <conditionalFormatting sqref="W190:W193">
    <cfRule type="cellIs" dxfId="1172" priority="3584" operator="equal">
      <formula>"Alta"</formula>
    </cfRule>
  </conditionalFormatting>
  <conditionalFormatting sqref="W190:W193">
    <cfRule type="cellIs" dxfId="1171" priority="3585" operator="equal">
      <formula>"Media"</formula>
    </cfRule>
  </conditionalFormatting>
  <conditionalFormatting sqref="W190:W193">
    <cfRule type="cellIs" dxfId="1170" priority="3586" operator="equal">
      <formula>"Baja"</formula>
    </cfRule>
  </conditionalFormatting>
  <conditionalFormatting sqref="W190:W193">
    <cfRule type="cellIs" dxfId="1169" priority="3587" operator="equal">
      <formula>"Muy Baja"</formula>
    </cfRule>
  </conditionalFormatting>
  <conditionalFormatting sqref="Y190:Y193">
    <cfRule type="cellIs" dxfId="1168" priority="3588" operator="equal">
      <formula>"Catastrófico"</formula>
    </cfRule>
  </conditionalFormatting>
  <conditionalFormatting sqref="Y190:Y193">
    <cfRule type="cellIs" dxfId="1167" priority="3589" operator="equal">
      <formula>"Mayor"</formula>
    </cfRule>
  </conditionalFormatting>
  <conditionalFormatting sqref="Y190:Y193">
    <cfRule type="cellIs" dxfId="1166" priority="3590" operator="equal">
      <formula>"Moderado"</formula>
    </cfRule>
  </conditionalFormatting>
  <conditionalFormatting sqref="Y190:Y193">
    <cfRule type="cellIs" dxfId="1165" priority="3591" operator="equal">
      <formula>"Menor"</formula>
    </cfRule>
  </conditionalFormatting>
  <conditionalFormatting sqref="Y190:Y193">
    <cfRule type="cellIs" dxfId="1164" priority="3592" operator="equal">
      <formula>"Leve"</formula>
    </cfRule>
  </conditionalFormatting>
  <conditionalFormatting sqref="AA190:AA193">
    <cfRule type="cellIs" dxfId="1163" priority="3593" operator="equal">
      <formula>"Extremo"</formula>
    </cfRule>
  </conditionalFormatting>
  <conditionalFormatting sqref="AA190:AA193">
    <cfRule type="cellIs" dxfId="1162" priority="3594" operator="equal">
      <formula>"Alto"</formula>
    </cfRule>
  </conditionalFormatting>
  <conditionalFormatting sqref="AA190:AA193">
    <cfRule type="cellIs" dxfId="1161" priority="3595" operator="equal">
      <formula>"Moderado"</formula>
    </cfRule>
  </conditionalFormatting>
  <conditionalFormatting sqref="AA190:AA193">
    <cfRule type="cellIs" dxfId="1160" priority="3596" operator="equal">
      <formula>"Bajo"</formula>
    </cfRule>
  </conditionalFormatting>
  <conditionalFormatting sqref="W194">
    <cfRule type="cellIs" dxfId="1159" priority="3597" operator="equal">
      <formula>"Muy Alta"</formula>
    </cfRule>
  </conditionalFormatting>
  <conditionalFormatting sqref="W194">
    <cfRule type="cellIs" dxfId="1158" priority="3598" operator="equal">
      <formula>"Alta"</formula>
    </cfRule>
  </conditionalFormatting>
  <conditionalFormatting sqref="W194">
    <cfRule type="cellIs" dxfId="1157" priority="3599" operator="equal">
      <formula>"Media"</formula>
    </cfRule>
  </conditionalFormatting>
  <conditionalFormatting sqref="W194">
    <cfRule type="cellIs" dxfId="1156" priority="3600" operator="equal">
      <formula>"Baja"</formula>
    </cfRule>
  </conditionalFormatting>
  <conditionalFormatting sqref="W194">
    <cfRule type="cellIs" dxfId="1155" priority="3601" operator="equal">
      <formula>"Muy Baja"</formula>
    </cfRule>
  </conditionalFormatting>
  <conditionalFormatting sqref="Y194">
    <cfRule type="cellIs" dxfId="1154" priority="3602" operator="equal">
      <formula>"Catastrófico"</formula>
    </cfRule>
  </conditionalFormatting>
  <conditionalFormatting sqref="Y194">
    <cfRule type="cellIs" dxfId="1153" priority="3603" operator="equal">
      <formula>"Mayor"</formula>
    </cfRule>
  </conditionalFormatting>
  <conditionalFormatting sqref="Y194">
    <cfRule type="cellIs" dxfId="1152" priority="3604" operator="equal">
      <formula>"Moderado"</formula>
    </cfRule>
  </conditionalFormatting>
  <conditionalFormatting sqref="Y194">
    <cfRule type="cellIs" dxfId="1151" priority="3605" operator="equal">
      <formula>"Menor"</formula>
    </cfRule>
  </conditionalFormatting>
  <conditionalFormatting sqref="Y194">
    <cfRule type="cellIs" dxfId="1150" priority="3606" operator="equal">
      <formula>"Leve"</formula>
    </cfRule>
  </conditionalFormatting>
  <conditionalFormatting sqref="AA194">
    <cfRule type="cellIs" dxfId="1149" priority="3607" operator="equal">
      <formula>"Extremo"</formula>
    </cfRule>
  </conditionalFormatting>
  <conditionalFormatting sqref="AA194">
    <cfRule type="cellIs" dxfId="1148" priority="3608" operator="equal">
      <formula>"Alto"</formula>
    </cfRule>
  </conditionalFormatting>
  <conditionalFormatting sqref="AA194">
    <cfRule type="cellIs" dxfId="1147" priority="3609" operator="equal">
      <formula>"Moderado"</formula>
    </cfRule>
  </conditionalFormatting>
  <conditionalFormatting sqref="AA194">
    <cfRule type="cellIs" dxfId="1146" priority="3610" operator="equal">
      <formula>"Bajo"</formula>
    </cfRule>
  </conditionalFormatting>
  <conditionalFormatting sqref="F189">
    <cfRule type="cellIs" dxfId="1145" priority="3611" operator="equal">
      <formula>"Muy Alta"</formula>
    </cfRule>
  </conditionalFormatting>
  <conditionalFormatting sqref="F189">
    <cfRule type="cellIs" dxfId="1144" priority="3612" operator="equal">
      <formula>"Alta"</formula>
    </cfRule>
  </conditionalFormatting>
  <conditionalFormatting sqref="F189">
    <cfRule type="cellIs" dxfId="1143" priority="3613" operator="equal">
      <formula>"Media"</formula>
    </cfRule>
  </conditionalFormatting>
  <conditionalFormatting sqref="F189">
    <cfRule type="cellIs" dxfId="1142" priority="3614" operator="equal">
      <formula>"Baja"</formula>
    </cfRule>
  </conditionalFormatting>
  <conditionalFormatting sqref="F189">
    <cfRule type="cellIs" dxfId="1141" priority="3615" operator="equal">
      <formula>"Muy Baja"</formula>
    </cfRule>
  </conditionalFormatting>
  <conditionalFormatting sqref="J189">
    <cfRule type="cellIs" dxfId="1140" priority="3616" operator="equal">
      <formula>"Catastrófico"</formula>
    </cfRule>
  </conditionalFormatting>
  <conditionalFormatting sqref="J189">
    <cfRule type="cellIs" dxfId="1139" priority="3617" operator="equal">
      <formula>"Mayor"</formula>
    </cfRule>
  </conditionalFormatting>
  <conditionalFormatting sqref="J189">
    <cfRule type="cellIs" dxfId="1138" priority="3618" operator="equal">
      <formula>"Moderado"</formula>
    </cfRule>
  </conditionalFormatting>
  <conditionalFormatting sqref="J189">
    <cfRule type="cellIs" dxfId="1137" priority="3619" operator="equal">
      <formula>"Menor"</formula>
    </cfRule>
  </conditionalFormatting>
  <conditionalFormatting sqref="J189">
    <cfRule type="cellIs" dxfId="1136" priority="3620" operator="equal">
      <formula>"Leve"</formula>
    </cfRule>
  </conditionalFormatting>
  <conditionalFormatting sqref="L195">
    <cfRule type="cellIs" dxfId="1135" priority="3621" operator="equal">
      <formula>"Extremo"</formula>
    </cfRule>
  </conditionalFormatting>
  <conditionalFormatting sqref="L195">
    <cfRule type="cellIs" dxfId="1134" priority="3622" operator="equal">
      <formula>"Alto"</formula>
    </cfRule>
  </conditionalFormatting>
  <conditionalFormatting sqref="L195">
    <cfRule type="cellIs" dxfId="1133" priority="3623" operator="equal">
      <formula>"Moderado"</formula>
    </cfRule>
  </conditionalFormatting>
  <conditionalFormatting sqref="L195">
    <cfRule type="cellIs" dxfId="1132" priority="3624" operator="equal">
      <formula>"Bajo"</formula>
    </cfRule>
  </conditionalFormatting>
  <conditionalFormatting sqref="I195:I200">
    <cfRule type="containsText" dxfId="1131" priority="3625" operator="containsText" text="❌">
      <formula>NOT(ISERROR(SEARCH(("❌"),(I195))))</formula>
    </cfRule>
  </conditionalFormatting>
  <conditionalFormatting sqref="W195">
    <cfRule type="cellIs" dxfId="1130" priority="3626" operator="equal">
      <formula>"Muy Alta"</formula>
    </cfRule>
  </conditionalFormatting>
  <conditionalFormatting sqref="W195">
    <cfRule type="cellIs" dxfId="1129" priority="3627" operator="equal">
      <formula>"Alta"</formula>
    </cfRule>
  </conditionalFormatting>
  <conditionalFormatting sqref="W195">
    <cfRule type="cellIs" dxfId="1128" priority="3628" operator="equal">
      <formula>"Media"</formula>
    </cfRule>
  </conditionalFormatting>
  <conditionalFormatting sqref="W195">
    <cfRule type="cellIs" dxfId="1127" priority="3629" operator="equal">
      <formula>"Baja"</formula>
    </cfRule>
  </conditionalFormatting>
  <conditionalFormatting sqref="W195">
    <cfRule type="cellIs" dxfId="1126" priority="3630" operator="equal">
      <formula>"Muy Baja"</formula>
    </cfRule>
  </conditionalFormatting>
  <conditionalFormatting sqref="Y195">
    <cfRule type="cellIs" dxfId="1125" priority="3631" operator="equal">
      <formula>"Catastrófico"</formula>
    </cfRule>
  </conditionalFormatting>
  <conditionalFormatting sqref="Y195">
    <cfRule type="cellIs" dxfId="1124" priority="3632" operator="equal">
      <formula>"Mayor"</formula>
    </cfRule>
  </conditionalFormatting>
  <conditionalFormatting sqref="Y195">
    <cfRule type="cellIs" dxfId="1123" priority="3633" operator="equal">
      <formula>"Moderado"</formula>
    </cfRule>
  </conditionalFormatting>
  <conditionalFormatting sqref="Y195">
    <cfRule type="cellIs" dxfId="1122" priority="3634" operator="equal">
      <formula>"Menor"</formula>
    </cfRule>
  </conditionalFormatting>
  <conditionalFormatting sqref="Y195">
    <cfRule type="cellIs" dxfId="1121" priority="3635" operator="equal">
      <formula>"Leve"</formula>
    </cfRule>
  </conditionalFormatting>
  <conditionalFormatting sqref="AA195">
    <cfRule type="cellIs" dxfId="1120" priority="3636" operator="equal">
      <formula>"Extremo"</formula>
    </cfRule>
  </conditionalFormatting>
  <conditionalFormatting sqref="AA195">
    <cfRule type="cellIs" dxfId="1119" priority="3637" operator="equal">
      <formula>"Alto"</formula>
    </cfRule>
  </conditionalFormatting>
  <conditionalFormatting sqref="AA195">
    <cfRule type="cellIs" dxfId="1118" priority="3638" operator="equal">
      <formula>"Moderado"</formula>
    </cfRule>
  </conditionalFormatting>
  <conditionalFormatting sqref="AA195">
    <cfRule type="cellIs" dxfId="1117" priority="3639" operator="equal">
      <formula>"Bajo"</formula>
    </cfRule>
  </conditionalFormatting>
  <conditionalFormatting sqref="W196:W199">
    <cfRule type="cellIs" dxfId="1116" priority="3640" operator="equal">
      <formula>"Muy Alta"</formula>
    </cfRule>
  </conditionalFormatting>
  <conditionalFormatting sqref="W196:W199">
    <cfRule type="cellIs" dxfId="1115" priority="3641" operator="equal">
      <formula>"Alta"</formula>
    </cfRule>
  </conditionalFormatting>
  <conditionalFormatting sqref="W196:W199">
    <cfRule type="cellIs" dxfId="1114" priority="3642" operator="equal">
      <formula>"Media"</formula>
    </cfRule>
  </conditionalFormatting>
  <conditionalFormatting sqref="W196:W199">
    <cfRule type="cellIs" dxfId="1113" priority="3643" operator="equal">
      <formula>"Baja"</formula>
    </cfRule>
  </conditionalFormatting>
  <conditionalFormatting sqref="W196:W199">
    <cfRule type="cellIs" dxfId="1112" priority="3644" operator="equal">
      <formula>"Muy Baja"</formula>
    </cfRule>
  </conditionalFormatting>
  <conditionalFormatting sqref="Y196:Y199">
    <cfRule type="cellIs" dxfId="1111" priority="3645" operator="equal">
      <formula>"Catastrófico"</formula>
    </cfRule>
  </conditionalFormatting>
  <conditionalFormatting sqref="Y196:Y199">
    <cfRule type="cellIs" dxfId="1110" priority="3646" operator="equal">
      <formula>"Mayor"</formula>
    </cfRule>
  </conditionalFormatting>
  <conditionalFormatting sqref="Y196:Y199">
    <cfRule type="cellIs" dxfId="1109" priority="3647" operator="equal">
      <formula>"Moderado"</formula>
    </cfRule>
  </conditionalFormatting>
  <conditionalFormatting sqref="Y196:Y199">
    <cfRule type="cellIs" dxfId="1108" priority="3648" operator="equal">
      <formula>"Menor"</formula>
    </cfRule>
  </conditionalFormatting>
  <conditionalFormatting sqref="Y196:Y199">
    <cfRule type="cellIs" dxfId="1107" priority="3649" operator="equal">
      <formula>"Leve"</formula>
    </cfRule>
  </conditionalFormatting>
  <conditionalFormatting sqref="AA196:AA199">
    <cfRule type="cellIs" dxfId="1106" priority="3650" operator="equal">
      <formula>"Extremo"</formula>
    </cfRule>
  </conditionalFormatting>
  <conditionalFormatting sqref="AA196:AA199">
    <cfRule type="cellIs" dxfId="1105" priority="3651" operator="equal">
      <formula>"Alto"</formula>
    </cfRule>
  </conditionalFormatting>
  <conditionalFormatting sqref="AA196:AA199">
    <cfRule type="cellIs" dxfId="1104" priority="3652" operator="equal">
      <formula>"Moderado"</formula>
    </cfRule>
  </conditionalFormatting>
  <conditionalFormatting sqref="AA196:AA199">
    <cfRule type="cellIs" dxfId="1103" priority="3653" operator="equal">
      <formula>"Bajo"</formula>
    </cfRule>
  </conditionalFormatting>
  <conditionalFormatting sqref="W200">
    <cfRule type="cellIs" dxfId="1102" priority="3654" operator="equal">
      <formula>"Muy Alta"</formula>
    </cfRule>
  </conditionalFormatting>
  <conditionalFormatting sqref="W200">
    <cfRule type="cellIs" dxfId="1101" priority="3655" operator="equal">
      <formula>"Alta"</formula>
    </cfRule>
  </conditionalFormatting>
  <conditionalFormatting sqref="W200">
    <cfRule type="cellIs" dxfId="1100" priority="3656" operator="equal">
      <formula>"Media"</formula>
    </cfRule>
  </conditionalFormatting>
  <conditionalFormatting sqref="W200">
    <cfRule type="cellIs" dxfId="1099" priority="3657" operator="equal">
      <formula>"Baja"</formula>
    </cfRule>
  </conditionalFormatting>
  <conditionalFormatting sqref="W200">
    <cfRule type="cellIs" dxfId="1098" priority="3658" operator="equal">
      <formula>"Muy Baja"</formula>
    </cfRule>
  </conditionalFormatting>
  <conditionalFormatting sqref="Y200">
    <cfRule type="cellIs" dxfId="1097" priority="3659" operator="equal">
      <formula>"Catastrófico"</formula>
    </cfRule>
  </conditionalFormatting>
  <conditionalFormatting sqref="Y200">
    <cfRule type="cellIs" dxfId="1096" priority="3660" operator="equal">
      <formula>"Mayor"</formula>
    </cfRule>
  </conditionalFormatting>
  <conditionalFormatting sqref="Y200">
    <cfRule type="cellIs" dxfId="1095" priority="3661" operator="equal">
      <formula>"Moderado"</formula>
    </cfRule>
  </conditionalFormatting>
  <conditionalFormatting sqref="Y200">
    <cfRule type="cellIs" dxfId="1094" priority="3662" operator="equal">
      <formula>"Menor"</formula>
    </cfRule>
  </conditionalFormatting>
  <conditionalFormatting sqref="Y200">
    <cfRule type="cellIs" dxfId="1093" priority="3663" operator="equal">
      <formula>"Leve"</formula>
    </cfRule>
  </conditionalFormatting>
  <conditionalFormatting sqref="AA200">
    <cfRule type="cellIs" dxfId="1092" priority="3664" operator="equal">
      <formula>"Extremo"</formula>
    </cfRule>
  </conditionalFormatting>
  <conditionalFormatting sqref="AA200">
    <cfRule type="cellIs" dxfId="1091" priority="3665" operator="equal">
      <formula>"Alto"</formula>
    </cfRule>
  </conditionalFormatting>
  <conditionalFormatting sqref="AA200">
    <cfRule type="cellIs" dxfId="1090" priority="3666" operator="equal">
      <formula>"Moderado"</formula>
    </cfRule>
  </conditionalFormatting>
  <conditionalFormatting sqref="AA200">
    <cfRule type="cellIs" dxfId="1089" priority="3667" operator="equal">
      <formula>"Bajo"</formula>
    </cfRule>
  </conditionalFormatting>
  <conditionalFormatting sqref="F195">
    <cfRule type="cellIs" dxfId="1088" priority="3668" operator="equal">
      <formula>"Muy Alta"</formula>
    </cfRule>
  </conditionalFormatting>
  <conditionalFormatting sqref="F195">
    <cfRule type="cellIs" dxfId="1087" priority="3669" operator="equal">
      <formula>"Alta"</formula>
    </cfRule>
  </conditionalFormatting>
  <conditionalFormatting sqref="F195">
    <cfRule type="cellIs" dxfId="1086" priority="3670" operator="equal">
      <formula>"Media"</formula>
    </cfRule>
  </conditionalFormatting>
  <conditionalFormatting sqref="F195">
    <cfRule type="cellIs" dxfId="1085" priority="3671" operator="equal">
      <formula>"Baja"</formula>
    </cfRule>
  </conditionalFormatting>
  <conditionalFormatting sqref="F195">
    <cfRule type="cellIs" dxfId="1084" priority="3672" operator="equal">
      <formula>"Muy Baja"</formula>
    </cfRule>
  </conditionalFormatting>
  <conditionalFormatting sqref="J195">
    <cfRule type="cellIs" dxfId="1083" priority="3673" operator="equal">
      <formula>"Catastrófico"</formula>
    </cfRule>
  </conditionalFormatting>
  <conditionalFormatting sqref="J195">
    <cfRule type="cellIs" dxfId="1082" priority="3674" operator="equal">
      <formula>"Mayor"</formula>
    </cfRule>
  </conditionalFormatting>
  <conditionalFormatting sqref="J195">
    <cfRule type="cellIs" dxfId="1081" priority="3675" operator="equal">
      <formula>"Moderado"</formula>
    </cfRule>
  </conditionalFormatting>
  <conditionalFormatting sqref="J195">
    <cfRule type="cellIs" dxfId="1080" priority="3676" operator="equal">
      <formula>"Menor"</formula>
    </cfRule>
  </conditionalFormatting>
  <conditionalFormatting sqref="J195">
    <cfRule type="cellIs" dxfId="1079" priority="3677" operator="equal">
      <formula>"Leve"</formula>
    </cfRule>
  </conditionalFormatting>
  <conditionalFormatting sqref="L135">
    <cfRule type="cellIs" dxfId="1078" priority="3678" operator="equal">
      <formula>"Extremo"</formula>
    </cfRule>
  </conditionalFormatting>
  <conditionalFormatting sqref="L135">
    <cfRule type="cellIs" dxfId="1077" priority="3679" operator="equal">
      <formula>"Alto"</formula>
    </cfRule>
  </conditionalFormatting>
  <conditionalFormatting sqref="L135">
    <cfRule type="cellIs" dxfId="1076" priority="3680" operator="equal">
      <formula>"Moderado"</formula>
    </cfRule>
  </conditionalFormatting>
  <conditionalFormatting sqref="L135">
    <cfRule type="cellIs" dxfId="1075" priority="3681" operator="equal">
      <formula>"Bajo"</formula>
    </cfRule>
  </conditionalFormatting>
  <conditionalFormatting sqref="I135:I140">
    <cfRule type="containsText" dxfId="1074" priority="3682" operator="containsText" text="❌">
      <formula>NOT(ISERROR(SEARCH(("❌"),(I135))))</formula>
    </cfRule>
  </conditionalFormatting>
  <conditionalFormatting sqref="W135">
    <cfRule type="cellIs" dxfId="1073" priority="3683" operator="equal">
      <formula>"Muy Alta"</formula>
    </cfRule>
  </conditionalFormatting>
  <conditionalFormatting sqref="W135">
    <cfRule type="cellIs" dxfId="1072" priority="3684" operator="equal">
      <formula>"Alta"</formula>
    </cfRule>
  </conditionalFormatting>
  <conditionalFormatting sqref="W135">
    <cfRule type="cellIs" dxfId="1071" priority="3685" operator="equal">
      <formula>"Media"</formula>
    </cfRule>
  </conditionalFormatting>
  <conditionalFormatting sqref="W135">
    <cfRule type="cellIs" dxfId="1070" priority="3686" operator="equal">
      <formula>"Baja"</formula>
    </cfRule>
  </conditionalFormatting>
  <conditionalFormatting sqref="W135">
    <cfRule type="cellIs" dxfId="1069" priority="3687" operator="equal">
      <formula>"Muy Baja"</formula>
    </cfRule>
  </conditionalFormatting>
  <conditionalFormatting sqref="Y135">
    <cfRule type="cellIs" dxfId="1068" priority="3688" operator="equal">
      <formula>"Catastrófico"</formula>
    </cfRule>
  </conditionalFormatting>
  <conditionalFormatting sqref="Y135">
    <cfRule type="cellIs" dxfId="1067" priority="3689" operator="equal">
      <formula>"Mayor"</formula>
    </cfRule>
  </conditionalFormatting>
  <conditionalFormatting sqref="Y135">
    <cfRule type="cellIs" dxfId="1066" priority="3690" operator="equal">
      <formula>"Moderado"</formula>
    </cfRule>
  </conditionalFormatting>
  <conditionalFormatting sqref="Y135">
    <cfRule type="cellIs" dxfId="1065" priority="3691" operator="equal">
      <formula>"Menor"</formula>
    </cfRule>
  </conditionalFormatting>
  <conditionalFormatting sqref="Y135">
    <cfRule type="cellIs" dxfId="1064" priority="3692" operator="equal">
      <formula>"Leve"</formula>
    </cfRule>
  </conditionalFormatting>
  <conditionalFormatting sqref="AA135">
    <cfRule type="cellIs" dxfId="1063" priority="3693" operator="equal">
      <formula>"Extremo"</formula>
    </cfRule>
  </conditionalFormatting>
  <conditionalFormatting sqref="AA135">
    <cfRule type="cellIs" dxfId="1062" priority="3694" operator="equal">
      <formula>"Alto"</formula>
    </cfRule>
  </conditionalFormatting>
  <conditionalFormatting sqref="AA135">
    <cfRule type="cellIs" dxfId="1061" priority="3695" operator="equal">
      <formula>"Moderado"</formula>
    </cfRule>
  </conditionalFormatting>
  <conditionalFormatting sqref="AA135">
    <cfRule type="cellIs" dxfId="1060" priority="3696" operator="equal">
      <formula>"Bajo"</formula>
    </cfRule>
  </conditionalFormatting>
  <conditionalFormatting sqref="W136:W139">
    <cfRule type="cellIs" dxfId="1059" priority="3697" operator="equal">
      <formula>"Muy Alta"</formula>
    </cfRule>
  </conditionalFormatting>
  <conditionalFormatting sqref="W136:W139">
    <cfRule type="cellIs" dxfId="1058" priority="3698" operator="equal">
      <formula>"Alta"</formula>
    </cfRule>
  </conditionalFormatting>
  <conditionalFormatting sqref="W136:W139">
    <cfRule type="cellIs" dxfId="1057" priority="3699" operator="equal">
      <formula>"Media"</formula>
    </cfRule>
  </conditionalFormatting>
  <conditionalFormatting sqref="W136:W139">
    <cfRule type="cellIs" dxfId="1056" priority="3700" operator="equal">
      <formula>"Baja"</formula>
    </cfRule>
  </conditionalFormatting>
  <conditionalFormatting sqref="W136:W139">
    <cfRule type="cellIs" dxfId="1055" priority="3701" operator="equal">
      <formula>"Muy Baja"</formula>
    </cfRule>
  </conditionalFormatting>
  <conditionalFormatting sqref="Y136:Y139">
    <cfRule type="cellIs" dxfId="1054" priority="3702" operator="equal">
      <formula>"Catastrófico"</formula>
    </cfRule>
  </conditionalFormatting>
  <conditionalFormatting sqref="Y136:Y139">
    <cfRule type="cellIs" dxfId="1053" priority="3703" operator="equal">
      <formula>"Mayor"</formula>
    </cfRule>
  </conditionalFormatting>
  <conditionalFormatting sqref="Y136:Y139">
    <cfRule type="cellIs" dxfId="1052" priority="3704" operator="equal">
      <formula>"Moderado"</formula>
    </cfRule>
  </conditionalFormatting>
  <conditionalFormatting sqref="Y136:Y139">
    <cfRule type="cellIs" dxfId="1051" priority="3705" operator="equal">
      <formula>"Menor"</formula>
    </cfRule>
  </conditionalFormatting>
  <conditionalFormatting sqref="Y136:Y139">
    <cfRule type="cellIs" dxfId="1050" priority="3706" operator="equal">
      <formula>"Leve"</formula>
    </cfRule>
  </conditionalFormatting>
  <conditionalFormatting sqref="AA136:AA139">
    <cfRule type="cellIs" dxfId="1049" priority="3707" operator="equal">
      <formula>"Extremo"</formula>
    </cfRule>
  </conditionalFormatting>
  <conditionalFormatting sqref="AA136:AA139">
    <cfRule type="cellIs" dxfId="1048" priority="3708" operator="equal">
      <formula>"Alto"</formula>
    </cfRule>
  </conditionalFormatting>
  <conditionalFormatting sqref="AA136:AA139">
    <cfRule type="cellIs" dxfId="1047" priority="3709" operator="equal">
      <formula>"Moderado"</formula>
    </cfRule>
  </conditionalFormatting>
  <conditionalFormatting sqref="AA136:AA139">
    <cfRule type="cellIs" dxfId="1046" priority="3710" operator="equal">
      <formula>"Bajo"</formula>
    </cfRule>
  </conditionalFormatting>
  <conditionalFormatting sqref="W140">
    <cfRule type="cellIs" dxfId="1045" priority="3711" operator="equal">
      <formula>"Muy Alta"</formula>
    </cfRule>
  </conditionalFormatting>
  <conditionalFormatting sqref="W140">
    <cfRule type="cellIs" dxfId="1044" priority="3712" operator="equal">
      <formula>"Alta"</formula>
    </cfRule>
  </conditionalFormatting>
  <conditionalFormatting sqref="W140">
    <cfRule type="cellIs" dxfId="1043" priority="3713" operator="equal">
      <formula>"Media"</formula>
    </cfRule>
  </conditionalFormatting>
  <conditionalFormatting sqref="W140">
    <cfRule type="cellIs" dxfId="1042" priority="3714" operator="equal">
      <formula>"Baja"</formula>
    </cfRule>
  </conditionalFormatting>
  <conditionalFormatting sqref="W140">
    <cfRule type="cellIs" dxfId="1041" priority="3715" operator="equal">
      <formula>"Muy Baja"</formula>
    </cfRule>
  </conditionalFormatting>
  <conditionalFormatting sqref="Y140">
    <cfRule type="cellIs" dxfId="1040" priority="3716" operator="equal">
      <formula>"Catastrófico"</formula>
    </cfRule>
  </conditionalFormatting>
  <conditionalFormatting sqref="Y140">
    <cfRule type="cellIs" dxfId="1039" priority="3717" operator="equal">
      <formula>"Mayor"</formula>
    </cfRule>
  </conditionalFormatting>
  <conditionalFormatting sqref="Y140">
    <cfRule type="cellIs" dxfId="1038" priority="3718" operator="equal">
      <formula>"Moderado"</formula>
    </cfRule>
  </conditionalFormatting>
  <conditionalFormatting sqref="Y140">
    <cfRule type="cellIs" dxfId="1037" priority="3719" operator="equal">
      <formula>"Menor"</formula>
    </cfRule>
  </conditionalFormatting>
  <conditionalFormatting sqref="Y140">
    <cfRule type="cellIs" dxfId="1036" priority="3720" operator="equal">
      <formula>"Leve"</formula>
    </cfRule>
  </conditionalFormatting>
  <conditionalFormatting sqref="AA140">
    <cfRule type="cellIs" dxfId="1035" priority="3721" operator="equal">
      <formula>"Extremo"</formula>
    </cfRule>
  </conditionalFormatting>
  <conditionalFormatting sqref="AA140">
    <cfRule type="cellIs" dxfId="1034" priority="3722" operator="equal">
      <formula>"Alto"</formula>
    </cfRule>
  </conditionalFormatting>
  <conditionalFormatting sqref="AA140">
    <cfRule type="cellIs" dxfId="1033" priority="3723" operator="equal">
      <formula>"Moderado"</formula>
    </cfRule>
  </conditionalFormatting>
  <conditionalFormatting sqref="AA140">
    <cfRule type="cellIs" dxfId="1032" priority="3724" operator="equal">
      <formula>"Bajo"</formula>
    </cfRule>
  </conditionalFormatting>
  <conditionalFormatting sqref="F135">
    <cfRule type="cellIs" dxfId="1031" priority="3725" operator="equal">
      <formula>"Muy Alta"</formula>
    </cfRule>
  </conditionalFormatting>
  <conditionalFormatting sqref="F135">
    <cfRule type="cellIs" dxfId="1030" priority="3726" operator="equal">
      <formula>"Alta"</formula>
    </cfRule>
  </conditionalFormatting>
  <conditionalFormatting sqref="F135">
    <cfRule type="cellIs" dxfId="1029" priority="3727" operator="equal">
      <formula>"Media"</formula>
    </cfRule>
  </conditionalFormatting>
  <conditionalFormatting sqref="F135">
    <cfRule type="cellIs" dxfId="1028" priority="3728" operator="equal">
      <formula>"Baja"</formula>
    </cfRule>
  </conditionalFormatting>
  <conditionalFormatting sqref="F135">
    <cfRule type="cellIs" dxfId="1027" priority="3729" operator="equal">
      <formula>"Muy Baja"</formula>
    </cfRule>
  </conditionalFormatting>
  <conditionalFormatting sqref="J135">
    <cfRule type="cellIs" dxfId="1026" priority="3730" operator="equal">
      <formula>"Catastrófico"</formula>
    </cfRule>
  </conditionalFormatting>
  <conditionalFormatting sqref="J135">
    <cfRule type="cellIs" dxfId="1025" priority="3731" operator="equal">
      <formula>"Mayor"</formula>
    </cfRule>
  </conditionalFormatting>
  <conditionalFormatting sqref="J135">
    <cfRule type="cellIs" dxfId="1024" priority="3732" operator="equal">
      <formula>"Moderado"</formula>
    </cfRule>
  </conditionalFormatting>
  <conditionalFormatting sqref="J135">
    <cfRule type="cellIs" dxfId="1023" priority="3733" operator="equal">
      <formula>"Menor"</formula>
    </cfRule>
  </conditionalFormatting>
  <conditionalFormatting sqref="J135">
    <cfRule type="cellIs" dxfId="1022" priority="3734" operator="equal">
      <formula>"Leve"</formula>
    </cfRule>
  </conditionalFormatting>
  <conditionalFormatting sqref="L141">
    <cfRule type="cellIs" dxfId="1021" priority="3735" operator="equal">
      <formula>"Extremo"</formula>
    </cfRule>
  </conditionalFormatting>
  <conditionalFormatting sqref="L141">
    <cfRule type="cellIs" dxfId="1020" priority="3736" operator="equal">
      <formula>"Alto"</formula>
    </cfRule>
  </conditionalFormatting>
  <conditionalFormatting sqref="L141">
    <cfRule type="cellIs" dxfId="1019" priority="3737" operator="equal">
      <formula>"Moderado"</formula>
    </cfRule>
  </conditionalFormatting>
  <conditionalFormatting sqref="L141">
    <cfRule type="cellIs" dxfId="1018" priority="3738" operator="equal">
      <formula>"Bajo"</formula>
    </cfRule>
  </conditionalFormatting>
  <conditionalFormatting sqref="I141:I146">
    <cfRule type="containsText" dxfId="1017" priority="3739" operator="containsText" text="❌">
      <formula>NOT(ISERROR(SEARCH(("❌"),(I141))))</formula>
    </cfRule>
  </conditionalFormatting>
  <conditionalFormatting sqref="W141">
    <cfRule type="cellIs" dxfId="1016" priority="3740" operator="equal">
      <formula>"Muy Alta"</formula>
    </cfRule>
  </conditionalFormatting>
  <conditionalFormatting sqref="W141">
    <cfRule type="cellIs" dxfId="1015" priority="3741" operator="equal">
      <formula>"Alta"</formula>
    </cfRule>
  </conditionalFormatting>
  <conditionalFormatting sqref="W141">
    <cfRule type="cellIs" dxfId="1014" priority="3742" operator="equal">
      <formula>"Media"</formula>
    </cfRule>
  </conditionalFormatting>
  <conditionalFormatting sqref="W141">
    <cfRule type="cellIs" dxfId="1013" priority="3743" operator="equal">
      <formula>"Baja"</formula>
    </cfRule>
  </conditionalFormatting>
  <conditionalFormatting sqref="W141">
    <cfRule type="cellIs" dxfId="1012" priority="3744" operator="equal">
      <formula>"Muy Baja"</formula>
    </cfRule>
  </conditionalFormatting>
  <conditionalFormatting sqref="Y141">
    <cfRule type="cellIs" dxfId="1011" priority="3745" operator="equal">
      <formula>"Catastrófico"</formula>
    </cfRule>
  </conditionalFormatting>
  <conditionalFormatting sqref="Y141">
    <cfRule type="cellIs" dxfId="1010" priority="3746" operator="equal">
      <formula>"Mayor"</formula>
    </cfRule>
  </conditionalFormatting>
  <conditionalFormatting sqref="Y141">
    <cfRule type="cellIs" dxfId="1009" priority="3747" operator="equal">
      <formula>"Moderado"</formula>
    </cfRule>
  </conditionalFormatting>
  <conditionalFormatting sqref="Y141">
    <cfRule type="cellIs" dxfId="1008" priority="3748" operator="equal">
      <formula>"Menor"</formula>
    </cfRule>
  </conditionalFormatting>
  <conditionalFormatting sqref="Y141">
    <cfRule type="cellIs" dxfId="1007" priority="3749" operator="equal">
      <formula>"Leve"</formula>
    </cfRule>
  </conditionalFormatting>
  <conditionalFormatting sqref="AA141">
    <cfRule type="cellIs" dxfId="1006" priority="3750" operator="equal">
      <formula>"Extremo"</formula>
    </cfRule>
  </conditionalFormatting>
  <conditionalFormatting sqref="AA141">
    <cfRule type="cellIs" dxfId="1005" priority="3751" operator="equal">
      <formula>"Alto"</formula>
    </cfRule>
  </conditionalFormatting>
  <conditionalFormatting sqref="AA141">
    <cfRule type="cellIs" dxfId="1004" priority="3752" operator="equal">
      <formula>"Moderado"</formula>
    </cfRule>
  </conditionalFormatting>
  <conditionalFormatting sqref="AA141">
    <cfRule type="cellIs" dxfId="1003" priority="3753" operator="equal">
      <formula>"Bajo"</formula>
    </cfRule>
  </conditionalFormatting>
  <conditionalFormatting sqref="W142:W145">
    <cfRule type="cellIs" dxfId="1002" priority="3754" operator="equal">
      <formula>"Muy Alta"</formula>
    </cfRule>
  </conditionalFormatting>
  <conditionalFormatting sqref="W142:W145">
    <cfRule type="cellIs" dxfId="1001" priority="3755" operator="equal">
      <formula>"Alta"</formula>
    </cfRule>
  </conditionalFormatting>
  <conditionalFormatting sqref="W142:W145">
    <cfRule type="cellIs" dxfId="1000" priority="3756" operator="equal">
      <formula>"Media"</formula>
    </cfRule>
  </conditionalFormatting>
  <conditionalFormatting sqref="W142:W145">
    <cfRule type="cellIs" dxfId="999" priority="3757" operator="equal">
      <formula>"Baja"</formula>
    </cfRule>
  </conditionalFormatting>
  <conditionalFormatting sqref="W142:W145">
    <cfRule type="cellIs" dxfId="998" priority="3758" operator="equal">
      <formula>"Muy Baja"</formula>
    </cfRule>
  </conditionalFormatting>
  <conditionalFormatting sqref="Y142:Y145">
    <cfRule type="cellIs" dxfId="997" priority="3759" operator="equal">
      <formula>"Catastrófico"</formula>
    </cfRule>
  </conditionalFormatting>
  <conditionalFormatting sqref="Y142:Y145">
    <cfRule type="cellIs" dxfId="996" priority="3760" operator="equal">
      <formula>"Mayor"</formula>
    </cfRule>
  </conditionalFormatting>
  <conditionalFormatting sqref="Y142:Y145">
    <cfRule type="cellIs" dxfId="995" priority="3761" operator="equal">
      <formula>"Moderado"</formula>
    </cfRule>
  </conditionalFormatting>
  <conditionalFormatting sqref="Y142:Y145">
    <cfRule type="cellIs" dxfId="994" priority="3762" operator="equal">
      <formula>"Menor"</formula>
    </cfRule>
  </conditionalFormatting>
  <conditionalFormatting sqref="Y142:Y145">
    <cfRule type="cellIs" dxfId="993" priority="3763" operator="equal">
      <formula>"Leve"</formula>
    </cfRule>
  </conditionalFormatting>
  <conditionalFormatting sqref="AA142:AA145">
    <cfRule type="cellIs" dxfId="992" priority="3764" operator="equal">
      <formula>"Extremo"</formula>
    </cfRule>
  </conditionalFormatting>
  <conditionalFormatting sqref="AA142:AA145">
    <cfRule type="cellIs" dxfId="991" priority="3765" operator="equal">
      <formula>"Alto"</formula>
    </cfRule>
  </conditionalFormatting>
  <conditionalFormatting sqref="AA142:AA145">
    <cfRule type="cellIs" dxfId="990" priority="3766" operator="equal">
      <formula>"Moderado"</formula>
    </cfRule>
  </conditionalFormatting>
  <conditionalFormatting sqref="AA142:AA145">
    <cfRule type="cellIs" dxfId="989" priority="3767" operator="equal">
      <formula>"Bajo"</formula>
    </cfRule>
  </conditionalFormatting>
  <conditionalFormatting sqref="W146">
    <cfRule type="cellIs" dxfId="988" priority="3768" operator="equal">
      <formula>"Muy Alta"</formula>
    </cfRule>
  </conditionalFormatting>
  <conditionalFormatting sqref="W146">
    <cfRule type="cellIs" dxfId="987" priority="3769" operator="equal">
      <formula>"Alta"</formula>
    </cfRule>
  </conditionalFormatting>
  <conditionalFormatting sqref="W146">
    <cfRule type="cellIs" dxfId="986" priority="3770" operator="equal">
      <formula>"Media"</formula>
    </cfRule>
  </conditionalFormatting>
  <conditionalFormatting sqref="W146">
    <cfRule type="cellIs" dxfId="985" priority="3771" operator="equal">
      <formula>"Baja"</formula>
    </cfRule>
  </conditionalFormatting>
  <conditionalFormatting sqref="W146">
    <cfRule type="cellIs" dxfId="984" priority="3772" operator="equal">
      <formula>"Muy Baja"</formula>
    </cfRule>
  </conditionalFormatting>
  <conditionalFormatting sqref="Y146">
    <cfRule type="cellIs" dxfId="983" priority="3773" operator="equal">
      <formula>"Catastrófico"</formula>
    </cfRule>
  </conditionalFormatting>
  <conditionalFormatting sqref="Y146">
    <cfRule type="cellIs" dxfId="982" priority="3774" operator="equal">
      <formula>"Mayor"</formula>
    </cfRule>
  </conditionalFormatting>
  <conditionalFormatting sqref="Y146">
    <cfRule type="cellIs" dxfId="981" priority="3775" operator="equal">
      <formula>"Moderado"</formula>
    </cfRule>
  </conditionalFormatting>
  <conditionalFormatting sqref="Y146">
    <cfRule type="cellIs" dxfId="980" priority="3776" operator="equal">
      <formula>"Menor"</formula>
    </cfRule>
  </conditionalFormatting>
  <conditionalFormatting sqref="Y146">
    <cfRule type="cellIs" dxfId="979" priority="3777" operator="equal">
      <formula>"Leve"</formula>
    </cfRule>
  </conditionalFormatting>
  <conditionalFormatting sqref="AA146">
    <cfRule type="cellIs" dxfId="978" priority="3778" operator="equal">
      <formula>"Extremo"</formula>
    </cfRule>
  </conditionalFormatting>
  <conditionalFormatting sqref="AA146">
    <cfRule type="cellIs" dxfId="977" priority="3779" operator="equal">
      <formula>"Alto"</formula>
    </cfRule>
  </conditionalFormatting>
  <conditionalFormatting sqref="AA146">
    <cfRule type="cellIs" dxfId="976" priority="3780" operator="equal">
      <formula>"Moderado"</formula>
    </cfRule>
  </conditionalFormatting>
  <conditionalFormatting sqref="AA146">
    <cfRule type="cellIs" dxfId="975" priority="3781" operator="equal">
      <formula>"Bajo"</formula>
    </cfRule>
  </conditionalFormatting>
  <conditionalFormatting sqref="F141">
    <cfRule type="cellIs" dxfId="974" priority="3782" operator="equal">
      <formula>"Muy Alta"</formula>
    </cfRule>
  </conditionalFormatting>
  <conditionalFormatting sqref="F141">
    <cfRule type="cellIs" dxfId="973" priority="3783" operator="equal">
      <formula>"Alta"</formula>
    </cfRule>
  </conditionalFormatting>
  <conditionalFormatting sqref="F141">
    <cfRule type="cellIs" dxfId="972" priority="3784" operator="equal">
      <formula>"Media"</formula>
    </cfRule>
  </conditionalFormatting>
  <conditionalFormatting sqref="F141">
    <cfRule type="cellIs" dxfId="971" priority="3785" operator="equal">
      <formula>"Baja"</formula>
    </cfRule>
  </conditionalFormatting>
  <conditionalFormatting sqref="F141">
    <cfRule type="cellIs" dxfId="970" priority="3786" operator="equal">
      <formula>"Muy Baja"</formula>
    </cfRule>
  </conditionalFormatting>
  <conditionalFormatting sqref="J141">
    <cfRule type="cellIs" dxfId="969" priority="3787" operator="equal">
      <formula>"Catastrófico"</formula>
    </cfRule>
  </conditionalFormatting>
  <conditionalFormatting sqref="J141">
    <cfRule type="cellIs" dxfId="968" priority="3788" operator="equal">
      <formula>"Mayor"</formula>
    </cfRule>
  </conditionalFormatting>
  <conditionalFormatting sqref="J141">
    <cfRule type="cellIs" dxfId="967" priority="3789" operator="equal">
      <formula>"Moderado"</formula>
    </cfRule>
  </conditionalFormatting>
  <conditionalFormatting sqref="J141">
    <cfRule type="cellIs" dxfId="966" priority="3790" operator="equal">
      <formula>"Menor"</formula>
    </cfRule>
  </conditionalFormatting>
  <conditionalFormatting sqref="J141">
    <cfRule type="cellIs" dxfId="965" priority="3791" operator="equal">
      <formula>"Leve"</formula>
    </cfRule>
  </conditionalFormatting>
  <conditionalFormatting sqref="L147">
    <cfRule type="cellIs" dxfId="964" priority="3792" operator="equal">
      <formula>"Extremo"</formula>
    </cfRule>
  </conditionalFormatting>
  <conditionalFormatting sqref="L147">
    <cfRule type="cellIs" dxfId="963" priority="3793" operator="equal">
      <formula>"Alto"</formula>
    </cfRule>
  </conditionalFormatting>
  <conditionalFormatting sqref="L147">
    <cfRule type="cellIs" dxfId="962" priority="3794" operator="equal">
      <formula>"Moderado"</formula>
    </cfRule>
  </conditionalFormatting>
  <conditionalFormatting sqref="L147">
    <cfRule type="cellIs" dxfId="961" priority="3795" operator="equal">
      <formula>"Bajo"</formula>
    </cfRule>
  </conditionalFormatting>
  <conditionalFormatting sqref="I147:I152">
    <cfRule type="containsText" dxfId="960" priority="3796" operator="containsText" text="❌">
      <formula>NOT(ISERROR(SEARCH(("❌"),(I147))))</formula>
    </cfRule>
  </conditionalFormatting>
  <conditionalFormatting sqref="W147">
    <cfRule type="cellIs" dxfId="959" priority="3797" operator="equal">
      <formula>"Muy Alta"</formula>
    </cfRule>
  </conditionalFormatting>
  <conditionalFormatting sqref="W147">
    <cfRule type="cellIs" dxfId="958" priority="3798" operator="equal">
      <formula>"Alta"</formula>
    </cfRule>
  </conditionalFormatting>
  <conditionalFormatting sqref="W147">
    <cfRule type="cellIs" dxfId="957" priority="3799" operator="equal">
      <formula>"Media"</formula>
    </cfRule>
  </conditionalFormatting>
  <conditionalFormatting sqref="W147">
    <cfRule type="cellIs" dxfId="956" priority="3800" operator="equal">
      <formula>"Baja"</formula>
    </cfRule>
  </conditionalFormatting>
  <conditionalFormatting sqref="W147">
    <cfRule type="cellIs" dxfId="955" priority="3801" operator="equal">
      <formula>"Muy Baja"</formula>
    </cfRule>
  </conditionalFormatting>
  <conditionalFormatting sqref="Y147">
    <cfRule type="cellIs" dxfId="954" priority="3802" operator="equal">
      <formula>"Catastrófico"</formula>
    </cfRule>
  </conditionalFormatting>
  <conditionalFormatting sqref="Y147">
    <cfRule type="cellIs" dxfId="953" priority="3803" operator="equal">
      <formula>"Mayor"</formula>
    </cfRule>
  </conditionalFormatting>
  <conditionalFormatting sqref="Y147">
    <cfRule type="cellIs" dxfId="952" priority="3804" operator="equal">
      <formula>"Moderado"</formula>
    </cfRule>
  </conditionalFormatting>
  <conditionalFormatting sqref="Y147">
    <cfRule type="cellIs" dxfId="951" priority="3805" operator="equal">
      <formula>"Menor"</formula>
    </cfRule>
  </conditionalFormatting>
  <conditionalFormatting sqref="Y147">
    <cfRule type="cellIs" dxfId="950" priority="3806" operator="equal">
      <formula>"Leve"</formula>
    </cfRule>
  </conditionalFormatting>
  <conditionalFormatting sqref="AA147">
    <cfRule type="cellIs" dxfId="949" priority="3807" operator="equal">
      <formula>"Extremo"</formula>
    </cfRule>
  </conditionalFormatting>
  <conditionalFormatting sqref="AA147">
    <cfRule type="cellIs" dxfId="948" priority="3808" operator="equal">
      <formula>"Alto"</formula>
    </cfRule>
  </conditionalFormatting>
  <conditionalFormatting sqref="AA147">
    <cfRule type="cellIs" dxfId="947" priority="3809" operator="equal">
      <formula>"Moderado"</formula>
    </cfRule>
  </conditionalFormatting>
  <conditionalFormatting sqref="AA147">
    <cfRule type="cellIs" dxfId="946" priority="3810" operator="equal">
      <formula>"Bajo"</formula>
    </cfRule>
  </conditionalFormatting>
  <conditionalFormatting sqref="W148:W151">
    <cfRule type="cellIs" dxfId="945" priority="3811" operator="equal">
      <formula>"Muy Alta"</formula>
    </cfRule>
  </conditionalFormatting>
  <conditionalFormatting sqref="W148:W151">
    <cfRule type="cellIs" dxfId="944" priority="3812" operator="equal">
      <formula>"Alta"</formula>
    </cfRule>
  </conditionalFormatting>
  <conditionalFormatting sqref="W148:W151">
    <cfRule type="cellIs" dxfId="943" priority="3813" operator="equal">
      <formula>"Media"</formula>
    </cfRule>
  </conditionalFormatting>
  <conditionalFormatting sqref="W148:W151">
    <cfRule type="cellIs" dxfId="942" priority="3814" operator="equal">
      <formula>"Baja"</formula>
    </cfRule>
  </conditionalFormatting>
  <conditionalFormatting sqref="W148:W151">
    <cfRule type="cellIs" dxfId="941" priority="3815" operator="equal">
      <formula>"Muy Baja"</formula>
    </cfRule>
  </conditionalFormatting>
  <conditionalFormatting sqref="Y148:Y151">
    <cfRule type="cellIs" dxfId="940" priority="3816" operator="equal">
      <formula>"Catastrófico"</formula>
    </cfRule>
  </conditionalFormatting>
  <conditionalFormatting sqref="Y148:Y151">
    <cfRule type="cellIs" dxfId="939" priority="3817" operator="equal">
      <formula>"Mayor"</formula>
    </cfRule>
  </conditionalFormatting>
  <conditionalFormatting sqref="Y148:Y151">
    <cfRule type="cellIs" dxfId="938" priority="3818" operator="equal">
      <formula>"Moderado"</formula>
    </cfRule>
  </conditionalFormatting>
  <conditionalFormatting sqref="Y148:Y151">
    <cfRule type="cellIs" dxfId="937" priority="3819" operator="equal">
      <formula>"Menor"</formula>
    </cfRule>
  </conditionalFormatting>
  <conditionalFormatting sqref="Y148:Y151">
    <cfRule type="cellIs" dxfId="936" priority="3820" operator="equal">
      <formula>"Leve"</formula>
    </cfRule>
  </conditionalFormatting>
  <conditionalFormatting sqref="AA148:AA151">
    <cfRule type="cellIs" dxfId="935" priority="3821" operator="equal">
      <formula>"Extremo"</formula>
    </cfRule>
  </conditionalFormatting>
  <conditionalFormatting sqref="AA148:AA151">
    <cfRule type="cellIs" dxfId="934" priority="3822" operator="equal">
      <formula>"Alto"</formula>
    </cfRule>
  </conditionalFormatting>
  <conditionalFormatting sqref="AA148:AA151">
    <cfRule type="cellIs" dxfId="933" priority="3823" operator="equal">
      <formula>"Moderado"</formula>
    </cfRule>
  </conditionalFormatting>
  <conditionalFormatting sqref="AA148:AA151">
    <cfRule type="cellIs" dxfId="932" priority="3824" operator="equal">
      <formula>"Bajo"</formula>
    </cfRule>
  </conditionalFormatting>
  <conditionalFormatting sqref="W152">
    <cfRule type="cellIs" dxfId="931" priority="3825" operator="equal">
      <formula>"Muy Alta"</formula>
    </cfRule>
  </conditionalFormatting>
  <conditionalFormatting sqref="W152">
    <cfRule type="cellIs" dxfId="930" priority="3826" operator="equal">
      <formula>"Alta"</formula>
    </cfRule>
  </conditionalFormatting>
  <conditionalFormatting sqref="W152">
    <cfRule type="cellIs" dxfId="929" priority="3827" operator="equal">
      <formula>"Media"</formula>
    </cfRule>
  </conditionalFormatting>
  <conditionalFormatting sqref="W152">
    <cfRule type="cellIs" dxfId="928" priority="3828" operator="equal">
      <formula>"Baja"</formula>
    </cfRule>
  </conditionalFormatting>
  <conditionalFormatting sqref="W152">
    <cfRule type="cellIs" dxfId="927" priority="3829" operator="equal">
      <formula>"Muy Baja"</formula>
    </cfRule>
  </conditionalFormatting>
  <conditionalFormatting sqref="Y152">
    <cfRule type="cellIs" dxfId="926" priority="3830" operator="equal">
      <formula>"Catastrófico"</formula>
    </cfRule>
  </conditionalFormatting>
  <conditionalFormatting sqref="Y152">
    <cfRule type="cellIs" dxfId="925" priority="3831" operator="equal">
      <formula>"Mayor"</formula>
    </cfRule>
  </conditionalFormatting>
  <conditionalFormatting sqref="Y152">
    <cfRule type="cellIs" dxfId="924" priority="3832" operator="equal">
      <formula>"Moderado"</formula>
    </cfRule>
  </conditionalFormatting>
  <conditionalFormatting sqref="Y152">
    <cfRule type="cellIs" dxfId="923" priority="3833" operator="equal">
      <formula>"Menor"</formula>
    </cfRule>
  </conditionalFormatting>
  <conditionalFormatting sqref="Y152">
    <cfRule type="cellIs" dxfId="922" priority="3834" operator="equal">
      <formula>"Leve"</formula>
    </cfRule>
  </conditionalFormatting>
  <conditionalFormatting sqref="AA152">
    <cfRule type="cellIs" dxfId="921" priority="3835" operator="equal">
      <formula>"Extremo"</formula>
    </cfRule>
  </conditionalFormatting>
  <conditionalFormatting sqref="AA152">
    <cfRule type="cellIs" dxfId="920" priority="3836" operator="equal">
      <formula>"Alto"</formula>
    </cfRule>
  </conditionalFormatting>
  <conditionalFormatting sqref="AA152">
    <cfRule type="cellIs" dxfId="919" priority="3837" operator="equal">
      <formula>"Moderado"</formula>
    </cfRule>
  </conditionalFormatting>
  <conditionalFormatting sqref="AA152">
    <cfRule type="cellIs" dxfId="918" priority="3838" operator="equal">
      <formula>"Bajo"</formula>
    </cfRule>
  </conditionalFormatting>
  <conditionalFormatting sqref="F147">
    <cfRule type="cellIs" dxfId="917" priority="3839" operator="equal">
      <formula>"Muy Alta"</formula>
    </cfRule>
  </conditionalFormatting>
  <conditionalFormatting sqref="F147">
    <cfRule type="cellIs" dxfId="916" priority="3840" operator="equal">
      <formula>"Alta"</formula>
    </cfRule>
  </conditionalFormatting>
  <conditionalFormatting sqref="F147">
    <cfRule type="cellIs" dxfId="915" priority="3841" operator="equal">
      <formula>"Media"</formula>
    </cfRule>
  </conditionalFormatting>
  <conditionalFormatting sqref="F147">
    <cfRule type="cellIs" dxfId="914" priority="3842" operator="equal">
      <formula>"Baja"</formula>
    </cfRule>
  </conditionalFormatting>
  <conditionalFormatting sqref="F147">
    <cfRule type="cellIs" dxfId="913" priority="3843" operator="equal">
      <formula>"Muy Baja"</formula>
    </cfRule>
  </conditionalFormatting>
  <conditionalFormatting sqref="J147">
    <cfRule type="cellIs" dxfId="912" priority="3844" operator="equal">
      <formula>"Catastrófico"</formula>
    </cfRule>
  </conditionalFormatting>
  <conditionalFormatting sqref="J147">
    <cfRule type="cellIs" dxfId="911" priority="3845" operator="equal">
      <formula>"Mayor"</formula>
    </cfRule>
  </conditionalFormatting>
  <conditionalFormatting sqref="J147">
    <cfRule type="cellIs" dxfId="910" priority="3846" operator="equal">
      <formula>"Moderado"</formula>
    </cfRule>
  </conditionalFormatting>
  <conditionalFormatting sqref="J147">
    <cfRule type="cellIs" dxfId="909" priority="3847" operator="equal">
      <formula>"Menor"</formula>
    </cfRule>
  </conditionalFormatting>
  <conditionalFormatting sqref="J147">
    <cfRule type="cellIs" dxfId="908" priority="3848" operator="equal">
      <formula>"Leve"</formula>
    </cfRule>
  </conditionalFormatting>
  <conditionalFormatting sqref="L153">
    <cfRule type="cellIs" dxfId="907" priority="3849" operator="equal">
      <formula>"Extremo"</formula>
    </cfRule>
  </conditionalFormatting>
  <conditionalFormatting sqref="L153">
    <cfRule type="cellIs" dxfId="906" priority="3850" operator="equal">
      <formula>"Alto"</formula>
    </cfRule>
  </conditionalFormatting>
  <conditionalFormatting sqref="L153">
    <cfRule type="cellIs" dxfId="905" priority="3851" operator="equal">
      <formula>"Moderado"</formula>
    </cfRule>
  </conditionalFormatting>
  <conditionalFormatting sqref="L153">
    <cfRule type="cellIs" dxfId="904" priority="3852" operator="equal">
      <formula>"Bajo"</formula>
    </cfRule>
  </conditionalFormatting>
  <conditionalFormatting sqref="I153:I158">
    <cfRule type="containsText" dxfId="903" priority="3853" operator="containsText" text="❌">
      <formula>NOT(ISERROR(SEARCH(("❌"),(I153))))</formula>
    </cfRule>
  </conditionalFormatting>
  <conditionalFormatting sqref="W153">
    <cfRule type="cellIs" dxfId="902" priority="3854" operator="equal">
      <formula>"Muy Alta"</formula>
    </cfRule>
  </conditionalFormatting>
  <conditionalFormatting sqref="W153">
    <cfRule type="cellIs" dxfId="901" priority="3855" operator="equal">
      <formula>"Alta"</formula>
    </cfRule>
  </conditionalFormatting>
  <conditionalFormatting sqref="W153">
    <cfRule type="cellIs" dxfId="900" priority="3856" operator="equal">
      <formula>"Media"</formula>
    </cfRule>
  </conditionalFormatting>
  <conditionalFormatting sqref="W153">
    <cfRule type="cellIs" dxfId="899" priority="3857" operator="equal">
      <formula>"Baja"</formula>
    </cfRule>
  </conditionalFormatting>
  <conditionalFormatting sqref="W153">
    <cfRule type="cellIs" dxfId="898" priority="3858" operator="equal">
      <formula>"Muy Baja"</formula>
    </cfRule>
  </conditionalFormatting>
  <conditionalFormatting sqref="Y153">
    <cfRule type="cellIs" dxfId="897" priority="3859" operator="equal">
      <formula>"Catastrófico"</formula>
    </cfRule>
  </conditionalFormatting>
  <conditionalFormatting sqref="Y153">
    <cfRule type="cellIs" dxfId="896" priority="3860" operator="equal">
      <formula>"Mayor"</formula>
    </cfRule>
  </conditionalFormatting>
  <conditionalFormatting sqref="Y153">
    <cfRule type="cellIs" dxfId="895" priority="3861" operator="equal">
      <formula>"Moderado"</formula>
    </cfRule>
  </conditionalFormatting>
  <conditionalFormatting sqref="Y153">
    <cfRule type="cellIs" dxfId="894" priority="3862" operator="equal">
      <formula>"Menor"</formula>
    </cfRule>
  </conditionalFormatting>
  <conditionalFormatting sqref="Y153">
    <cfRule type="cellIs" dxfId="893" priority="3863" operator="equal">
      <formula>"Leve"</formula>
    </cfRule>
  </conditionalFormatting>
  <conditionalFormatting sqref="AA153">
    <cfRule type="cellIs" dxfId="892" priority="3864" operator="equal">
      <formula>"Extremo"</formula>
    </cfRule>
  </conditionalFormatting>
  <conditionalFormatting sqref="AA153">
    <cfRule type="cellIs" dxfId="891" priority="3865" operator="equal">
      <formula>"Alto"</formula>
    </cfRule>
  </conditionalFormatting>
  <conditionalFormatting sqref="AA153">
    <cfRule type="cellIs" dxfId="890" priority="3866" operator="equal">
      <formula>"Moderado"</formula>
    </cfRule>
  </conditionalFormatting>
  <conditionalFormatting sqref="AA153">
    <cfRule type="cellIs" dxfId="889" priority="3867" operator="equal">
      <formula>"Bajo"</formula>
    </cfRule>
  </conditionalFormatting>
  <conditionalFormatting sqref="W154:W157">
    <cfRule type="cellIs" dxfId="888" priority="3868" operator="equal">
      <formula>"Muy Alta"</formula>
    </cfRule>
  </conditionalFormatting>
  <conditionalFormatting sqref="W154:W157">
    <cfRule type="cellIs" dxfId="887" priority="3869" operator="equal">
      <formula>"Alta"</formula>
    </cfRule>
  </conditionalFormatting>
  <conditionalFormatting sqref="W154:W157">
    <cfRule type="cellIs" dxfId="886" priority="3870" operator="equal">
      <formula>"Media"</formula>
    </cfRule>
  </conditionalFormatting>
  <conditionalFormatting sqref="W154:W157">
    <cfRule type="cellIs" dxfId="885" priority="3871" operator="equal">
      <formula>"Baja"</formula>
    </cfRule>
  </conditionalFormatting>
  <conditionalFormatting sqref="W154:W157">
    <cfRule type="cellIs" dxfId="884" priority="3872" operator="equal">
      <formula>"Muy Baja"</formula>
    </cfRule>
  </conditionalFormatting>
  <conditionalFormatting sqref="Y154:Y157">
    <cfRule type="cellIs" dxfId="883" priority="3873" operator="equal">
      <formula>"Catastrófico"</formula>
    </cfRule>
  </conditionalFormatting>
  <conditionalFormatting sqref="Y154:Y157">
    <cfRule type="cellIs" dxfId="882" priority="3874" operator="equal">
      <formula>"Mayor"</formula>
    </cfRule>
  </conditionalFormatting>
  <conditionalFormatting sqref="Y154:Y157">
    <cfRule type="cellIs" dxfId="881" priority="3875" operator="equal">
      <formula>"Moderado"</formula>
    </cfRule>
  </conditionalFormatting>
  <conditionalFormatting sqref="Y154:Y157">
    <cfRule type="cellIs" dxfId="880" priority="3876" operator="equal">
      <formula>"Menor"</formula>
    </cfRule>
  </conditionalFormatting>
  <conditionalFormatting sqref="Y154:Y157">
    <cfRule type="cellIs" dxfId="879" priority="3877" operator="equal">
      <formula>"Leve"</formula>
    </cfRule>
  </conditionalFormatting>
  <conditionalFormatting sqref="AA154:AA157">
    <cfRule type="cellIs" dxfId="878" priority="3878" operator="equal">
      <formula>"Extremo"</formula>
    </cfRule>
  </conditionalFormatting>
  <conditionalFormatting sqref="AA154:AA157">
    <cfRule type="cellIs" dxfId="877" priority="3879" operator="equal">
      <formula>"Alto"</formula>
    </cfRule>
  </conditionalFormatting>
  <conditionalFormatting sqref="AA154:AA157">
    <cfRule type="cellIs" dxfId="876" priority="3880" operator="equal">
      <formula>"Moderado"</formula>
    </cfRule>
  </conditionalFormatting>
  <conditionalFormatting sqref="AA154:AA157">
    <cfRule type="cellIs" dxfId="875" priority="3881" operator="equal">
      <formula>"Bajo"</formula>
    </cfRule>
  </conditionalFormatting>
  <conditionalFormatting sqref="W158">
    <cfRule type="cellIs" dxfId="874" priority="3882" operator="equal">
      <formula>"Muy Alta"</formula>
    </cfRule>
  </conditionalFormatting>
  <conditionalFormatting sqref="W158">
    <cfRule type="cellIs" dxfId="873" priority="3883" operator="equal">
      <formula>"Alta"</formula>
    </cfRule>
  </conditionalFormatting>
  <conditionalFormatting sqref="W158">
    <cfRule type="cellIs" dxfId="872" priority="3884" operator="equal">
      <formula>"Media"</formula>
    </cfRule>
  </conditionalFormatting>
  <conditionalFormatting sqref="W158">
    <cfRule type="cellIs" dxfId="871" priority="3885" operator="equal">
      <formula>"Baja"</formula>
    </cfRule>
  </conditionalFormatting>
  <conditionalFormatting sqref="W158">
    <cfRule type="cellIs" dxfId="870" priority="3886" operator="equal">
      <formula>"Muy Baja"</formula>
    </cfRule>
  </conditionalFormatting>
  <conditionalFormatting sqref="Y158">
    <cfRule type="cellIs" dxfId="869" priority="3887" operator="equal">
      <formula>"Catastrófico"</formula>
    </cfRule>
  </conditionalFormatting>
  <conditionalFormatting sqref="Y158">
    <cfRule type="cellIs" dxfId="868" priority="3888" operator="equal">
      <formula>"Mayor"</formula>
    </cfRule>
  </conditionalFormatting>
  <conditionalFormatting sqref="Y158">
    <cfRule type="cellIs" dxfId="867" priority="3889" operator="equal">
      <formula>"Moderado"</formula>
    </cfRule>
  </conditionalFormatting>
  <conditionalFormatting sqref="Y158">
    <cfRule type="cellIs" dxfId="866" priority="3890" operator="equal">
      <formula>"Menor"</formula>
    </cfRule>
  </conditionalFormatting>
  <conditionalFormatting sqref="Y158">
    <cfRule type="cellIs" dxfId="865" priority="3891" operator="equal">
      <formula>"Leve"</formula>
    </cfRule>
  </conditionalFormatting>
  <conditionalFormatting sqref="AA158">
    <cfRule type="cellIs" dxfId="864" priority="3892" operator="equal">
      <formula>"Extremo"</formula>
    </cfRule>
  </conditionalFormatting>
  <conditionalFormatting sqref="AA158">
    <cfRule type="cellIs" dxfId="863" priority="3893" operator="equal">
      <formula>"Alto"</formula>
    </cfRule>
  </conditionalFormatting>
  <conditionalFormatting sqref="AA158">
    <cfRule type="cellIs" dxfId="862" priority="3894" operator="equal">
      <formula>"Moderado"</formula>
    </cfRule>
  </conditionalFormatting>
  <conditionalFormatting sqref="AA158">
    <cfRule type="cellIs" dxfId="861" priority="3895" operator="equal">
      <formula>"Bajo"</formula>
    </cfRule>
  </conditionalFormatting>
  <conditionalFormatting sqref="F153">
    <cfRule type="cellIs" dxfId="860" priority="3896" operator="equal">
      <formula>"Muy Alta"</formula>
    </cfRule>
  </conditionalFormatting>
  <conditionalFormatting sqref="F153">
    <cfRule type="cellIs" dxfId="859" priority="3897" operator="equal">
      <formula>"Alta"</formula>
    </cfRule>
  </conditionalFormatting>
  <conditionalFormatting sqref="F153">
    <cfRule type="cellIs" dxfId="858" priority="3898" operator="equal">
      <formula>"Media"</formula>
    </cfRule>
  </conditionalFormatting>
  <conditionalFormatting sqref="F153">
    <cfRule type="cellIs" dxfId="857" priority="3899" operator="equal">
      <formula>"Baja"</formula>
    </cfRule>
  </conditionalFormatting>
  <conditionalFormatting sqref="F153">
    <cfRule type="cellIs" dxfId="856" priority="3900" operator="equal">
      <formula>"Muy Baja"</formula>
    </cfRule>
  </conditionalFormatting>
  <conditionalFormatting sqref="J153">
    <cfRule type="cellIs" dxfId="855" priority="3901" operator="equal">
      <formula>"Catastrófico"</formula>
    </cfRule>
  </conditionalFormatting>
  <conditionalFormatting sqref="J153">
    <cfRule type="cellIs" dxfId="854" priority="3902" operator="equal">
      <formula>"Mayor"</formula>
    </cfRule>
  </conditionalFormatting>
  <conditionalFormatting sqref="J153">
    <cfRule type="cellIs" dxfId="853" priority="3903" operator="equal">
      <formula>"Moderado"</formula>
    </cfRule>
  </conditionalFormatting>
  <conditionalFormatting sqref="J153">
    <cfRule type="cellIs" dxfId="852" priority="3904" operator="equal">
      <formula>"Menor"</formula>
    </cfRule>
  </conditionalFormatting>
  <conditionalFormatting sqref="J153">
    <cfRule type="cellIs" dxfId="851" priority="3905" operator="equal">
      <formula>"Leve"</formula>
    </cfRule>
  </conditionalFormatting>
  <conditionalFormatting sqref="L159">
    <cfRule type="cellIs" dxfId="850" priority="3906" operator="equal">
      <formula>"Extremo"</formula>
    </cfRule>
  </conditionalFormatting>
  <conditionalFormatting sqref="L159">
    <cfRule type="cellIs" dxfId="849" priority="3907" operator="equal">
      <formula>"Alto"</formula>
    </cfRule>
  </conditionalFormatting>
  <conditionalFormatting sqref="L159">
    <cfRule type="cellIs" dxfId="848" priority="3908" operator="equal">
      <formula>"Moderado"</formula>
    </cfRule>
  </conditionalFormatting>
  <conditionalFormatting sqref="L159">
    <cfRule type="cellIs" dxfId="847" priority="3909" operator="equal">
      <formula>"Bajo"</formula>
    </cfRule>
  </conditionalFormatting>
  <conditionalFormatting sqref="I159:I164">
    <cfRule type="containsText" dxfId="846" priority="3910" operator="containsText" text="❌">
      <formula>NOT(ISERROR(SEARCH(("❌"),(I159))))</formula>
    </cfRule>
  </conditionalFormatting>
  <conditionalFormatting sqref="W159">
    <cfRule type="cellIs" dxfId="845" priority="3911" operator="equal">
      <formula>"Muy Alta"</formula>
    </cfRule>
  </conditionalFormatting>
  <conditionalFormatting sqref="W159">
    <cfRule type="cellIs" dxfId="844" priority="3912" operator="equal">
      <formula>"Alta"</formula>
    </cfRule>
  </conditionalFormatting>
  <conditionalFormatting sqref="W159">
    <cfRule type="cellIs" dxfId="843" priority="3913" operator="equal">
      <formula>"Media"</formula>
    </cfRule>
  </conditionalFormatting>
  <conditionalFormatting sqref="W159">
    <cfRule type="cellIs" dxfId="842" priority="3914" operator="equal">
      <formula>"Baja"</formula>
    </cfRule>
  </conditionalFormatting>
  <conditionalFormatting sqref="W159">
    <cfRule type="cellIs" dxfId="841" priority="3915" operator="equal">
      <formula>"Muy Baja"</formula>
    </cfRule>
  </conditionalFormatting>
  <conditionalFormatting sqref="Y159">
    <cfRule type="cellIs" dxfId="840" priority="3916" operator="equal">
      <formula>"Catastrófico"</formula>
    </cfRule>
  </conditionalFormatting>
  <conditionalFormatting sqref="Y159">
    <cfRule type="cellIs" dxfId="839" priority="3917" operator="equal">
      <formula>"Mayor"</formula>
    </cfRule>
  </conditionalFormatting>
  <conditionalFormatting sqref="Y159">
    <cfRule type="cellIs" dxfId="838" priority="3918" operator="equal">
      <formula>"Moderado"</formula>
    </cfRule>
  </conditionalFormatting>
  <conditionalFormatting sqref="Y159">
    <cfRule type="cellIs" dxfId="837" priority="3919" operator="equal">
      <formula>"Menor"</formula>
    </cfRule>
  </conditionalFormatting>
  <conditionalFormatting sqref="Y159">
    <cfRule type="cellIs" dxfId="836" priority="3920" operator="equal">
      <formula>"Leve"</formula>
    </cfRule>
  </conditionalFormatting>
  <conditionalFormatting sqref="AA159">
    <cfRule type="cellIs" dxfId="835" priority="3921" operator="equal">
      <formula>"Extremo"</formula>
    </cfRule>
  </conditionalFormatting>
  <conditionalFormatting sqref="AA159">
    <cfRule type="cellIs" dxfId="834" priority="3922" operator="equal">
      <formula>"Alto"</formula>
    </cfRule>
  </conditionalFormatting>
  <conditionalFormatting sqref="AA159">
    <cfRule type="cellIs" dxfId="833" priority="3923" operator="equal">
      <formula>"Moderado"</formula>
    </cfRule>
  </conditionalFormatting>
  <conditionalFormatting sqref="AA159">
    <cfRule type="cellIs" dxfId="832" priority="3924" operator="equal">
      <formula>"Bajo"</formula>
    </cfRule>
  </conditionalFormatting>
  <conditionalFormatting sqref="W160:W163">
    <cfRule type="cellIs" dxfId="831" priority="3925" operator="equal">
      <formula>"Muy Alta"</formula>
    </cfRule>
  </conditionalFormatting>
  <conditionalFormatting sqref="W160:W163">
    <cfRule type="cellIs" dxfId="830" priority="3926" operator="equal">
      <formula>"Alta"</formula>
    </cfRule>
  </conditionalFormatting>
  <conditionalFormatting sqref="W160:W163">
    <cfRule type="cellIs" dxfId="829" priority="3927" operator="equal">
      <formula>"Media"</formula>
    </cfRule>
  </conditionalFormatting>
  <conditionalFormatting sqref="W160:W163">
    <cfRule type="cellIs" dxfId="828" priority="3928" operator="equal">
      <formula>"Baja"</formula>
    </cfRule>
  </conditionalFormatting>
  <conditionalFormatting sqref="W160:W163">
    <cfRule type="cellIs" dxfId="827" priority="3929" operator="equal">
      <formula>"Muy Baja"</formula>
    </cfRule>
  </conditionalFormatting>
  <conditionalFormatting sqref="Y160:Y163">
    <cfRule type="cellIs" dxfId="826" priority="3930" operator="equal">
      <formula>"Catastrófico"</formula>
    </cfRule>
  </conditionalFormatting>
  <conditionalFormatting sqref="Y160:Y163">
    <cfRule type="cellIs" dxfId="825" priority="3931" operator="equal">
      <formula>"Mayor"</formula>
    </cfRule>
  </conditionalFormatting>
  <conditionalFormatting sqref="Y160:Y163">
    <cfRule type="cellIs" dxfId="824" priority="3932" operator="equal">
      <formula>"Moderado"</formula>
    </cfRule>
  </conditionalFormatting>
  <conditionalFormatting sqref="Y160:Y163">
    <cfRule type="cellIs" dxfId="823" priority="3933" operator="equal">
      <formula>"Menor"</formula>
    </cfRule>
  </conditionalFormatting>
  <conditionalFormatting sqref="Y160:Y163">
    <cfRule type="cellIs" dxfId="822" priority="3934" operator="equal">
      <formula>"Leve"</formula>
    </cfRule>
  </conditionalFormatting>
  <conditionalFormatting sqref="AA160:AA163">
    <cfRule type="cellIs" dxfId="821" priority="3935" operator="equal">
      <formula>"Extremo"</formula>
    </cfRule>
  </conditionalFormatting>
  <conditionalFormatting sqref="AA160:AA163">
    <cfRule type="cellIs" dxfId="820" priority="3936" operator="equal">
      <formula>"Alto"</formula>
    </cfRule>
  </conditionalFormatting>
  <conditionalFormatting sqref="AA160:AA163">
    <cfRule type="cellIs" dxfId="819" priority="3937" operator="equal">
      <formula>"Moderado"</formula>
    </cfRule>
  </conditionalFormatting>
  <conditionalFormatting sqref="AA160:AA163">
    <cfRule type="cellIs" dxfId="818" priority="3938" operator="equal">
      <formula>"Bajo"</formula>
    </cfRule>
  </conditionalFormatting>
  <conditionalFormatting sqref="W164">
    <cfRule type="cellIs" dxfId="817" priority="3939" operator="equal">
      <formula>"Muy Alta"</formula>
    </cfRule>
  </conditionalFormatting>
  <conditionalFormatting sqref="W164">
    <cfRule type="cellIs" dxfId="816" priority="3940" operator="equal">
      <formula>"Alta"</formula>
    </cfRule>
  </conditionalFormatting>
  <conditionalFormatting sqref="W164">
    <cfRule type="cellIs" dxfId="815" priority="3941" operator="equal">
      <formula>"Media"</formula>
    </cfRule>
  </conditionalFormatting>
  <conditionalFormatting sqref="W164">
    <cfRule type="cellIs" dxfId="814" priority="3942" operator="equal">
      <formula>"Baja"</formula>
    </cfRule>
  </conditionalFormatting>
  <conditionalFormatting sqref="W164">
    <cfRule type="cellIs" dxfId="813" priority="3943" operator="equal">
      <formula>"Muy Baja"</formula>
    </cfRule>
  </conditionalFormatting>
  <conditionalFormatting sqref="Y164">
    <cfRule type="cellIs" dxfId="812" priority="3944" operator="equal">
      <formula>"Catastrófico"</formula>
    </cfRule>
  </conditionalFormatting>
  <conditionalFormatting sqref="Y164">
    <cfRule type="cellIs" dxfId="811" priority="3945" operator="equal">
      <formula>"Mayor"</formula>
    </cfRule>
  </conditionalFormatting>
  <conditionalFormatting sqref="Y164">
    <cfRule type="cellIs" dxfId="810" priority="3946" operator="equal">
      <formula>"Moderado"</formula>
    </cfRule>
  </conditionalFormatting>
  <conditionalFormatting sqref="Y164">
    <cfRule type="cellIs" dxfId="809" priority="3947" operator="equal">
      <formula>"Menor"</formula>
    </cfRule>
  </conditionalFormatting>
  <conditionalFormatting sqref="Y164">
    <cfRule type="cellIs" dxfId="808" priority="3948" operator="equal">
      <formula>"Leve"</formula>
    </cfRule>
  </conditionalFormatting>
  <conditionalFormatting sqref="AA164">
    <cfRule type="cellIs" dxfId="807" priority="3949" operator="equal">
      <formula>"Extremo"</formula>
    </cfRule>
  </conditionalFormatting>
  <conditionalFormatting sqref="AA164">
    <cfRule type="cellIs" dxfId="806" priority="3950" operator="equal">
      <formula>"Alto"</formula>
    </cfRule>
  </conditionalFormatting>
  <conditionalFormatting sqref="AA164">
    <cfRule type="cellIs" dxfId="805" priority="3951" operator="equal">
      <formula>"Moderado"</formula>
    </cfRule>
  </conditionalFormatting>
  <conditionalFormatting sqref="AA164">
    <cfRule type="cellIs" dxfId="804" priority="3952" operator="equal">
      <formula>"Bajo"</formula>
    </cfRule>
  </conditionalFormatting>
  <conditionalFormatting sqref="F159">
    <cfRule type="cellIs" dxfId="803" priority="3953" operator="equal">
      <formula>"Muy Alta"</formula>
    </cfRule>
  </conditionalFormatting>
  <conditionalFormatting sqref="F159">
    <cfRule type="cellIs" dxfId="802" priority="3954" operator="equal">
      <formula>"Alta"</formula>
    </cfRule>
  </conditionalFormatting>
  <conditionalFormatting sqref="F159">
    <cfRule type="cellIs" dxfId="801" priority="3955" operator="equal">
      <formula>"Media"</formula>
    </cfRule>
  </conditionalFormatting>
  <conditionalFormatting sqref="F159">
    <cfRule type="cellIs" dxfId="800" priority="3956" operator="equal">
      <formula>"Baja"</formula>
    </cfRule>
  </conditionalFormatting>
  <conditionalFormatting sqref="F159">
    <cfRule type="cellIs" dxfId="799" priority="3957" operator="equal">
      <formula>"Muy Baja"</formula>
    </cfRule>
  </conditionalFormatting>
  <conditionalFormatting sqref="J159">
    <cfRule type="cellIs" dxfId="798" priority="3958" operator="equal">
      <formula>"Catastrófico"</formula>
    </cfRule>
  </conditionalFormatting>
  <conditionalFormatting sqref="J159">
    <cfRule type="cellIs" dxfId="797" priority="3959" operator="equal">
      <formula>"Mayor"</formula>
    </cfRule>
  </conditionalFormatting>
  <conditionalFormatting sqref="J159">
    <cfRule type="cellIs" dxfId="796" priority="3960" operator="equal">
      <formula>"Moderado"</formula>
    </cfRule>
  </conditionalFormatting>
  <conditionalFormatting sqref="J159">
    <cfRule type="cellIs" dxfId="795" priority="3961" operator="equal">
      <formula>"Menor"</formula>
    </cfRule>
  </conditionalFormatting>
  <conditionalFormatting sqref="J159">
    <cfRule type="cellIs" dxfId="794" priority="3962" operator="equal">
      <formula>"Leve"</formula>
    </cfRule>
  </conditionalFormatting>
  <conditionalFormatting sqref="L231">
    <cfRule type="cellIs" dxfId="793" priority="3963" operator="equal">
      <formula>"Extremo"</formula>
    </cfRule>
  </conditionalFormatting>
  <conditionalFormatting sqref="L231">
    <cfRule type="cellIs" dxfId="792" priority="3964" operator="equal">
      <formula>"Alto"</formula>
    </cfRule>
  </conditionalFormatting>
  <conditionalFormatting sqref="L231">
    <cfRule type="cellIs" dxfId="791" priority="3965" operator="equal">
      <formula>"Moderado"</formula>
    </cfRule>
  </conditionalFormatting>
  <conditionalFormatting sqref="L231">
    <cfRule type="cellIs" dxfId="790" priority="3966" operator="equal">
      <formula>"Bajo"</formula>
    </cfRule>
  </conditionalFormatting>
  <conditionalFormatting sqref="I231:I236">
    <cfRule type="containsText" dxfId="789" priority="3967" operator="containsText" text="❌">
      <formula>NOT(ISERROR(SEARCH(("❌"),(I231))))</formula>
    </cfRule>
  </conditionalFormatting>
  <conditionalFormatting sqref="W231">
    <cfRule type="cellIs" dxfId="788" priority="3968" operator="equal">
      <formula>"Muy Alta"</formula>
    </cfRule>
  </conditionalFormatting>
  <conditionalFormatting sqref="W231">
    <cfRule type="cellIs" dxfId="787" priority="3969" operator="equal">
      <formula>"Alta"</formula>
    </cfRule>
  </conditionalFormatting>
  <conditionalFormatting sqref="W231">
    <cfRule type="cellIs" dxfId="786" priority="3970" operator="equal">
      <formula>"Media"</formula>
    </cfRule>
  </conditionalFormatting>
  <conditionalFormatting sqref="W231">
    <cfRule type="cellIs" dxfId="785" priority="3971" operator="equal">
      <formula>"Baja"</formula>
    </cfRule>
  </conditionalFormatting>
  <conditionalFormatting sqref="W231">
    <cfRule type="cellIs" dxfId="784" priority="3972" operator="equal">
      <formula>"Muy Baja"</formula>
    </cfRule>
  </conditionalFormatting>
  <conditionalFormatting sqref="Y231">
    <cfRule type="cellIs" dxfId="783" priority="3973" operator="equal">
      <formula>"Catastrófico"</formula>
    </cfRule>
  </conditionalFormatting>
  <conditionalFormatting sqref="Y231">
    <cfRule type="cellIs" dxfId="782" priority="3974" operator="equal">
      <formula>"Mayor"</formula>
    </cfRule>
  </conditionalFormatting>
  <conditionalFormatting sqref="Y231">
    <cfRule type="cellIs" dxfId="781" priority="3975" operator="equal">
      <formula>"Moderado"</formula>
    </cfRule>
  </conditionalFormatting>
  <conditionalFormatting sqref="Y231">
    <cfRule type="cellIs" dxfId="780" priority="3976" operator="equal">
      <formula>"Menor"</formula>
    </cfRule>
  </conditionalFormatting>
  <conditionalFormatting sqref="Y231">
    <cfRule type="cellIs" dxfId="779" priority="3977" operator="equal">
      <formula>"Leve"</formula>
    </cfRule>
  </conditionalFormatting>
  <conditionalFormatting sqref="AA231">
    <cfRule type="cellIs" dxfId="778" priority="3978" operator="equal">
      <formula>"Extremo"</formula>
    </cfRule>
  </conditionalFormatting>
  <conditionalFormatting sqref="AA231">
    <cfRule type="cellIs" dxfId="777" priority="3979" operator="equal">
      <formula>"Alto"</formula>
    </cfRule>
  </conditionalFormatting>
  <conditionalFormatting sqref="AA231">
    <cfRule type="cellIs" dxfId="776" priority="3980" operator="equal">
      <formula>"Moderado"</formula>
    </cfRule>
  </conditionalFormatting>
  <conditionalFormatting sqref="AA231">
    <cfRule type="cellIs" dxfId="775" priority="3981" operator="equal">
      <formula>"Bajo"</formula>
    </cfRule>
  </conditionalFormatting>
  <conditionalFormatting sqref="W232:W235">
    <cfRule type="cellIs" dxfId="774" priority="3982" operator="equal">
      <formula>"Muy Alta"</formula>
    </cfRule>
  </conditionalFormatting>
  <conditionalFormatting sqref="W232:W235">
    <cfRule type="cellIs" dxfId="773" priority="3983" operator="equal">
      <formula>"Alta"</formula>
    </cfRule>
  </conditionalFormatting>
  <conditionalFormatting sqref="W232:W235">
    <cfRule type="cellIs" dxfId="772" priority="3984" operator="equal">
      <formula>"Media"</formula>
    </cfRule>
  </conditionalFormatting>
  <conditionalFormatting sqref="W232:W235">
    <cfRule type="cellIs" dxfId="771" priority="3985" operator="equal">
      <formula>"Baja"</formula>
    </cfRule>
  </conditionalFormatting>
  <conditionalFormatting sqref="W232:W235">
    <cfRule type="cellIs" dxfId="770" priority="3986" operator="equal">
      <formula>"Muy Baja"</formula>
    </cfRule>
  </conditionalFormatting>
  <conditionalFormatting sqref="Y232:Y235">
    <cfRule type="cellIs" dxfId="769" priority="3987" operator="equal">
      <formula>"Catastrófico"</formula>
    </cfRule>
  </conditionalFormatting>
  <conditionalFormatting sqref="Y232:Y235">
    <cfRule type="cellIs" dxfId="768" priority="3988" operator="equal">
      <formula>"Mayor"</formula>
    </cfRule>
  </conditionalFormatting>
  <conditionalFormatting sqref="Y232:Y235">
    <cfRule type="cellIs" dxfId="767" priority="3989" operator="equal">
      <formula>"Moderado"</formula>
    </cfRule>
  </conditionalFormatting>
  <conditionalFormatting sqref="Y232:Y235">
    <cfRule type="cellIs" dxfId="766" priority="3990" operator="equal">
      <formula>"Menor"</formula>
    </cfRule>
  </conditionalFormatting>
  <conditionalFormatting sqref="Y232:Y235">
    <cfRule type="cellIs" dxfId="765" priority="3991" operator="equal">
      <formula>"Leve"</formula>
    </cfRule>
  </conditionalFormatting>
  <conditionalFormatting sqref="AA232:AA235">
    <cfRule type="cellIs" dxfId="764" priority="3992" operator="equal">
      <formula>"Extremo"</formula>
    </cfRule>
  </conditionalFormatting>
  <conditionalFormatting sqref="AA232:AA235">
    <cfRule type="cellIs" dxfId="763" priority="3993" operator="equal">
      <formula>"Alto"</formula>
    </cfRule>
  </conditionalFormatting>
  <conditionalFormatting sqref="AA232:AA235">
    <cfRule type="cellIs" dxfId="762" priority="3994" operator="equal">
      <formula>"Moderado"</formula>
    </cfRule>
  </conditionalFormatting>
  <conditionalFormatting sqref="AA232:AA235">
    <cfRule type="cellIs" dxfId="761" priority="3995" operator="equal">
      <formula>"Bajo"</formula>
    </cfRule>
  </conditionalFormatting>
  <conditionalFormatting sqref="W236">
    <cfRule type="cellIs" dxfId="760" priority="3996" operator="equal">
      <formula>"Muy Alta"</formula>
    </cfRule>
  </conditionalFormatting>
  <conditionalFormatting sqref="W236">
    <cfRule type="cellIs" dxfId="759" priority="3997" operator="equal">
      <formula>"Alta"</formula>
    </cfRule>
  </conditionalFormatting>
  <conditionalFormatting sqref="W236">
    <cfRule type="cellIs" dxfId="758" priority="3998" operator="equal">
      <formula>"Media"</formula>
    </cfRule>
  </conditionalFormatting>
  <conditionalFormatting sqref="W236">
    <cfRule type="cellIs" dxfId="757" priority="3999" operator="equal">
      <formula>"Baja"</formula>
    </cfRule>
  </conditionalFormatting>
  <conditionalFormatting sqref="W236">
    <cfRule type="cellIs" dxfId="756" priority="4000" operator="equal">
      <formula>"Muy Baja"</formula>
    </cfRule>
  </conditionalFormatting>
  <conditionalFormatting sqref="Y236">
    <cfRule type="cellIs" dxfId="755" priority="4001" operator="equal">
      <formula>"Catastrófico"</formula>
    </cfRule>
  </conditionalFormatting>
  <conditionalFormatting sqref="Y236">
    <cfRule type="cellIs" dxfId="754" priority="4002" operator="equal">
      <formula>"Mayor"</formula>
    </cfRule>
  </conditionalFormatting>
  <conditionalFormatting sqref="Y236">
    <cfRule type="cellIs" dxfId="753" priority="4003" operator="equal">
      <formula>"Moderado"</formula>
    </cfRule>
  </conditionalFormatting>
  <conditionalFormatting sqref="Y236">
    <cfRule type="cellIs" dxfId="752" priority="4004" operator="equal">
      <formula>"Menor"</formula>
    </cfRule>
  </conditionalFormatting>
  <conditionalFormatting sqref="Y236">
    <cfRule type="cellIs" dxfId="751" priority="4005" operator="equal">
      <formula>"Leve"</formula>
    </cfRule>
  </conditionalFormatting>
  <conditionalFormatting sqref="AA236">
    <cfRule type="cellIs" dxfId="750" priority="4006" operator="equal">
      <formula>"Extremo"</formula>
    </cfRule>
  </conditionalFormatting>
  <conditionalFormatting sqref="AA236">
    <cfRule type="cellIs" dxfId="749" priority="4007" operator="equal">
      <formula>"Alto"</formula>
    </cfRule>
  </conditionalFormatting>
  <conditionalFormatting sqref="AA236">
    <cfRule type="cellIs" dxfId="748" priority="4008" operator="equal">
      <formula>"Moderado"</formula>
    </cfRule>
  </conditionalFormatting>
  <conditionalFormatting sqref="AA236">
    <cfRule type="cellIs" dxfId="747" priority="4009" operator="equal">
      <formula>"Bajo"</formula>
    </cfRule>
  </conditionalFormatting>
  <conditionalFormatting sqref="F231">
    <cfRule type="cellIs" dxfId="746" priority="4010" operator="equal">
      <formula>"Muy Alta"</formula>
    </cfRule>
  </conditionalFormatting>
  <conditionalFormatting sqref="F231">
    <cfRule type="cellIs" dxfId="745" priority="4011" operator="equal">
      <formula>"Alta"</formula>
    </cfRule>
  </conditionalFormatting>
  <conditionalFormatting sqref="F231">
    <cfRule type="cellIs" dxfId="744" priority="4012" operator="equal">
      <formula>"Media"</formula>
    </cfRule>
  </conditionalFormatting>
  <conditionalFormatting sqref="F231">
    <cfRule type="cellIs" dxfId="743" priority="4013" operator="equal">
      <formula>"Baja"</formula>
    </cfRule>
  </conditionalFormatting>
  <conditionalFormatting sqref="F231">
    <cfRule type="cellIs" dxfId="742" priority="4014" operator="equal">
      <formula>"Muy Baja"</formula>
    </cfRule>
  </conditionalFormatting>
  <conditionalFormatting sqref="J231">
    <cfRule type="cellIs" dxfId="741" priority="4015" operator="equal">
      <formula>"Catastrófico"</formula>
    </cfRule>
  </conditionalFormatting>
  <conditionalFormatting sqref="J231">
    <cfRule type="cellIs" dxfId="740" priority="4016" operator="equal">
      <formula>"Mayor"</formula>
    </cfRule>
  </conditionalFormatting>
  <conditionalFormatting sqref="J231">
    <cfRule type="cellIs" dxfId="739" priority="4017" operator="equal">
      <formula>"Moderado"</formula>
    </cfRule>
  </conditionalFormatting>
  <conditionalFormatting sqref="J231">
    <cfRule type="cellIs" dxfId="738" priority="4018" operator="equal">
      <formula>"Menor"</formula>
    </cfRule>
  </conditionalFormatting>
  <conditionalFormatting sqref="J231">
    <cfRule type="cellIs" dxfId="737" priority="4019" operator="equal">
      <formula>"Leve"</formula>
    </cfRule>
  </conditionalFormatting>
  <conditionalFormatting sqref="L279">
    <cfRule type="cellIs" dxfId="736" priority="293" operator="equal">
      <formula>"Extremo"</formula>
    </cfRule>
  </conditionalFormatting>
  <conditionalFormatting sqref="L279">
    <cfRule type="cellIs" dxfId="735" priority="294" operator="equal">
      <formula>"Alto"</formula>
    </cfRule>
  </conditionalFormatting>
  <conditionalFormatting sqref="L279">
    <cfRule type="cellIs" dxfId="734" priority="295" operator="equal">
      <formula>"Moderado"</formula>
    </cfRule>
  </conditionalFormatting>
  <conditionalFormatting sqref="L279">
    <cfRule type="cellIs" dxfId="733" priority="296" operator="equal">
      <formula>"Bajo"</formula>
    </cfRule>
  </conditionalFormatting>
  <conditionalFormatting sqref="I279:I284">
    <cfRule type="containsText" dxfId="732" priority="297" operator="containsText" text="❌">
      <formula>NOT(ISERROR(SEARCH(("❌"),(I279))))</formula>
    </cfRule>
  </conditionalFormatting>
  <conditionalFormatting sqref="W279">
    <cfRule type="cellIs" dxfId="731" priority="298" operator="equal">
      <formula>"Muy Alta"</formula>
    </cfRule>
  </conditionalFormatting>
  <conditionalFormatting sqref="W279">
    <cfRule type="cellIs" dxfId="730" priority="299" operator="equal">
      <formula>"Alta"</formula>
    </cfRule>
  </conditionalFormatting>
  <conditionalFormatting sqref="W279">
    <cfRule type="cellIs" dxfId="729" priority="300" operator="equal">
      <formula>"Media"</formula>
    </cfRule>
  </conditionalFormatting>
  <conditionalFormatting sqref="W279">
    <cfRule type="cellIs" dxfId="728" priority="301" operator="equal">
      <formula>"Baja"</formula>
    </cfRule>
  </conditionalFormatting>
  <conditionalFormatting sqref="W279">
    <cfRule type="cellIs" dxfId="727" priority="302" operator="equal">
      <formula>"Muy Baja"</formula>
    </cfRule>
  </conditionalFormatting>
  <conditionalFormatting sqref="Y279">
    <cfRule type="cellIs" dxfId="726" priority="303" operator="equal">
      <formula>"Catastrófico"</formula>
    </cfRule>
  </conditionalFormatting>
  <conditionalFormatting sqref="Y279">
    <cfRule type="cellIs" dxfId="725" priority="304" operator="equal">
      <formula>"Mayor"</formula>
    </cfRule>
  </conditionalFormatting>
  <conditionalFormatting sqref="Y279">
    <cfRule type="cellIs" dxfId="724" priority="305" operator="equal">
      <formula>"Moderado"</formula>
    </cfRule>
  </conditionalFormatting>
  <conditionalFormatting sqref="Y279">
    <cfRule type="cellIs" dxfId="723" priority="306" operator="equal">
      <formula>"Menor"</formula>
    </cfRule>
  </conditionalFormatting>
  <conditionalFormatting sqref="Y279">
    <cfRule type="cellIs" dxfId="722" priority="307" operator="equal">
      <formula>"Leve"</formula>
    </cfRule>
  </conditionalFormatting>
  <conditionalFormatting sqref="AA279">
    <cfRule type="cellIs" dxfId="721" priority="308" operator="equal">
      <formula>"Extremo"</formula>
    </cfRule>
  </conditionalFormatting>
  <conditionalFormatting sqref="AA279">
    <cfRule type="cellIs" dxfId="720" priority="309" operator="equal">
      <formula>"Alto"</formula>
    </cfRule>
  </conditionalFormatting>
  <conditionalFormatting sqref="AA279">
    <cfRule type="cellIs" dxfId="719" priority="310" operator="equal">
      <formula>"Moderado"</formula>
    </cfRule>
  </conditionalFormatting>
  <conditionalFormatting sqref="AA279">
    <cfRule type="cellIs" dxfId="718" priority="311" operator="equal">
      <formula>"Bajo"</formula>
    </cfRule>
  </conditionalFormatting>
  <conditionalFormatting sqref="W280:W283">
    <cfRule type="cellIs" dxfId="717" priority="312" operator="equal">
      <formula>"Muy Alta"</formula>
    </cfRule>
  </conditionalFormatting>
  <conditionalFormatting sqref="W280:W283">
    <cfRule type="cellIs" dxfId="716" priority="313" operator="equal">
      <formula>"Alta"</formula>
    </cfRule>
  </conditionalFormatting>
  <conditionalFormatting sqref="W280:W283">
    <cfRule type="cellIs" dxfId="715" priority="314" operator="equal">
      <formula>"Media"</formula>
    </cfRule>
  </conditionalFormatting>
  <conditionalFormatting sqref="W280:W283">
    <cfRule type="cellIs" dxfId="714" priority="315" operator="equal">
      <formula>"Baja"</formula>
    </cfRule>
  </conditionalFormatting>
  <conditionalFormatting sqref="W280:W283">
    <cfRule type="cellIs" dxfId="713" priority="316" operator="equal">
      <formula>"Muy Baja"</formula>
    </cfRule>
  </conditionalFormatting>
  <conditionalFormatting sqref="Y280:Y283">
    <cfRule type="cellIs" dxfId="712" priority="317" operator="equal">
      <formula>"Catastrófico"</formula>
    </cfRule>
  </conditionalFormatting>
  <conditionalFormatting sqref="Y280:Y283">
    <cfRule type="cellIs" dxfId="711" priority="318" operator="equal">
      <formula>"Mayor"</formula>
    </cfRule>
  </conditionalFormatting>
  <conditionalFormatting sqref="Y280:Y283">
    <cfRule type="cellIs" dxfId="710" priority="319" operator="equal">
      <formula>"Moderado"</formula>
    </cfRule>
  </conditionalFormatting>
  <conditionalFormatting sqref="Y280:Y283">
    <cfRule type="cellIs" dxfId="709" priority="320" operator="equal">
      <formula>"Menor"</formula>
    </cfRule>
  </conditionalFormatting>
  <conditionalFormatting sqref="Y280:Y283">
    <cfRule type="cellIs" dxfId="708" priority="321" operator="equal">
      <formula>"Leve"</formula>
    </cfRule>
  </conditionalFormatting>
  <conditionalFormatting sqref="AA280:AA283">
    <cfRule type="cellIs" dxfId="707" priority="322" operator="equal">
      <formula>"Extremo"</formula>
    </cfRule>
  </conditionalFormatting>
  <conditionalFormatting sqref="AA280:AA283">
    <cfRule type="cellIs" dxfId="706" priority="323" operator="equal">
      <formula>"Alto"</formula>
    </cfRule>
  </conditionalFormatting>
  <conditionalFormatting sqref="AA280:AA283">
    <cfRule type="cellIs" dxfId="705" priority="324" operator="equal">
      <formula>"Moderado"</formula>
    </cfRule>
  </conditionalFormatting>
  <conditionalFormatting sqref="AA280:AA283">
    <cfRule type="cellIs" dxfId="704" priority="325" operator="equal">
      <formula>"Bajo"</formula>
    </cfRule>
  </conditionalFormatting>
  <conditionalFormatting sqref="W284">
    <cfRule type="cellIs" dxfId="703" priority="326" operator="equal">
      <formula>"Muy Alta"</formula>
    </cfRule>
  </conditionalFormatting>
  <conditionalFormatting sqref="W284">
    <cfRule type="cellIs" dxfId="702" priority="327" operator="equal">
      <formula>"Alta"</formula>
    </cfRule>
  </conditionalFormatting>
  <conditionalFormatting sqref="W284">
    <cfRule type="cellIs" dxfId="701" priority="328" operator="equal">
      <formula>"Media"</formula>
    </cfRule>
  </conditionalFormatting>
  <conditionalFormatting sqref="W284">
    <cfRule type="cellIs" dxfId="700" priority="329" operator="equal">
      <formula>"Baja"</formula>
    </cfRule>
  </conditionalFormatting>
  <conditionalFormatting sqref="W284">
    <cfRule type="cellIs" dxfId="699" priority="330" operator="equal">
      <formula>"Muy Baja"</formula>
    </cfRule>
  </conditionalFormatting>
  <conditionalFormatting sqref="Y284">
    <cfRule type="cellIs" dxfId="698" priority="331" operator="equal">
      <formula>"Catastrófico"</formula>
    </cfRule>
  </conditionalFormatting>
  <conditionalFormatting sqref="Y284">
    <cfRule type="cellIs" dxfId="697" priority="332" operator="equal">
      <formula>"Mayor"</formula>
    </cfRule>
  </conditionalFormatting>
  <conditionalFormatting sqref="Y284">
    <cfRule type="cellIs" dxfId="696" priority="333" operator="equal">
      <formula>"Moderado"</formula>
    </cfRule>
  </conditionalFormatting>
  <conditionalFormatting sqref="Y284">
    <cfRule type="cellIs" dxfId="695" priority="334" operator="equal">
      <formula>"Menor"</formula>
    </cfRule>
  </conditionalFormatting>
  <conditionalFormatting sqref="Y284">
    <cfRule type="cellIs" dxfId="694" priority="335" operator="equal">
      <formula>"Leve"</formula>
    </cfRule>
  </conditionalFormatting>
  <conditionalFormatting sqref="AA284">
    <cfRule type="cellIs" dxfId="693" priority="336" operator="equal">
      <formula>"Extremo"</formula>
    </cfRule>
  </conditionalFormatting>
  <conditionalFormatting sqref="AA284">
    <cfRule type="cellIs" dxfId="692" priority="337" operator="equal">
      <formula>"Alto"</formula>
    </cfRule>
  </conditionalFormatting>
  <conditionalFormatting sqref="AA284">
    <cfRule type="cellIs" dxfId="691" priority="338" operator="equal">
      <formula>"Moderado"</formula>
    </cfRule>
  </conditionalFormatting>
  <conditionalFormatting sqref="AA284">
    <cfRule type="cellIs" dxfId="690" priority="339" operator="equal">
      <formula>"Bajo"</formula>
    </cfRule>
  </conditionalFormatting>
  <conditionalFormatting sqref="F279">
    <cfRule type="cellIs" dxfId="689" priority="340" operator="equal">
      <formula>"Muy Alta"</formula>
    </cfRule>
  </conditionalFormatting>
  <conditionalFormatting sqref="F279">
    <cfRule type="cellIs" dxfId="688" priority="341" operator="equal">
      <formula>"Alta"</formula>
    </cfRule>
  </conditionalFormatting>
  <conditionalFormatting sqref="F279">
    <cfRule type="cellIs" dxfId="687" priority="342" operator="equal">
      <formula>"Media"</formula>
    </cfRule>
  </conditionalFormatting>
  <conditionalFormatting sqref="F279">
    <cfRule type="cellIs" dxfId="686" priority="343" operator="equal">
      <formula>"Baja"</formula>
    </cfRule>
  </conditionalFormatting>
  <conditionalFormatting sqref="F279">
    <cfRule type="cellIs" dxfId="685" priority="344" operator="equal">
      <formula>"Muy Baja"</formula>
    </cfRule>
  </conditionalFormatting>
  <conditionalFormatting sqref="J279">
    <cfRule type="cellIs" dxfId="684" priority="345" operator="equal">
      <formula>"Catastrófico"</formula>
    </cfRule>
  </conditionalFormatting>
  <conditionalFormatting sqref="J279">
    <cfRule type="cellIs" dxfId="683" priority="346" operator="equal">
      <formula>"Mayor"</formula>
    </cfRule>
  </conditionalFormatting>
  <conditionalFormatting sqref="J279">
    <cfRule type="cellIs" dxfId="682" priority="347" operator="equal">
      <formula>"Moderado"</formula>
    </cfRule>
  </conditionalFormatting>
  <conditionalFormatting sqref="J279">
    <cfRule type="cellIs" dxfId="681" priority="348" operator="equal">
      <formula>"Menor"</formula>
    </cfRule>
  </conditionalFormatting>
  <conditionalFormatting sqref="J279">
    <cfRule type="cellIs" dxfId="680" priority="349" operator="equal">
      <formula>"Leve"</formula>
    </cfRule>
  </conditionalFormatting>
  <conditionalFormatting sqref="L285">
    <cfRule type="cellIs" dxfId="679" priority="226" operator="equal">
      <formula>"Extremo"</formula>
    </cfRule>
  </conditionalFormatting>
  <conditionalFormatting sqref="L285">
    <cfRule type="cellIs" dxfId="678" priority="227" operator="equal">
      <formula>"Alto"</formula>
    </cfRule>
  </conditionalFormatting>
  <conditionalFormatting sqref="L285">
    <cfRule type="cellIs" dxfId="677" priority="228" operator="equal">
      <formula>"Moderado"</formula>
    </cfRule>
  </conditionalFormatting>
  <conditionalFormatting sqref="L285">
    <cfRule type="cellIs" dxfId="676" priority="229" operator="equal">
      <formula>"Bajo"</formula>
    </cfRule>
  </conditionalFormatting>
  <conditionalFormatting sqref="I285">
    <cfRule type="containsText" dxfId="675" priority="230" operator="containsText" text="❌">
      <formula>NOT(ISERROR(SEARCH(("❌"),(I285))))</formula>
    </cfRule>
  </conditionalFormatting>
  <conditionalFormatting sqref="J285">
    <cfRule type="cellIs" dxfId="674" priority="231" operator="equal">
      <formula>"Catastrófico"</formula>
    </cfRule>
  </conditionalFormatting>
  <conditionalFormatting sqref="J285">
    <cfRule type="cellIs" dxfId="673" priority="232" operator="equal">
      <formula>"Mayor"</formula>
    </cfRule>
  </conditionalFormatting>
  <conditionalFormatting sqref="J285">
    <cfRule type="cellIs" dxfId="672" priority="233" operator="equal">
      <formula>"Moderado"</formula>
    </cfRule>
  </conditionalFormatting>
  <conditionalFormatting sqref="J285">
    <cfRule type="cellIs" dxfId="671" priority="234" operator="equal">
      <formula>"Menor"</formula>
    </cfRule>
  </conditionalFormatting>
  <conditionalFormatting sqref="J285">
    <cfRule type="cellIs" dxfId="670" priority="235" operator="equal">
      <formula>"Leve"</formula>
    </cfRule>
  </conditionalFormatting>
  <conditionalFormatting sqref="L285">
    <cfRule type="cellIs" dxfId="669" priority="236" operator="equal">
      <formula>"Extremo"</formula>
    </cfRule>
  </conditionalFormatting>
  <conditionalFormatting sqref="L285">
    <cfRule type="cellIs" dxfId="668" priority="237" operator="equal">
      <formula>"Alto"</formula>
    </cfRule>
  </conditionalFormatting>
  <conditionalFormatting sqref="L285">
    <cfRule type="cellIs" dxfId="667" priority="238" operator="equal">
      <formula>"Moderado"</formula>
    </cfRule>
  </conditionalFormatting>
  <conditionalFormatting sqref="L285">
    <cfRule type="cellIs" dxfId="666" priority="239" operator="equal">
      <formula>"Bajo"</formula>
    </cfRule>
  </conditionalFormatting>
  <conditionalFormatting sqref="I285:I290">
    <cfRule type="containsText" dxfId="665" priority="240" operator="containsText" text="❌">
      <formula>NOT(ISERROR(SEARCH(("❌"),(I285))))</formula>
    </cfRule>
  </conditionalFormatting>
  <conditionalFormatting sqref="W285">
    <cfRule type="cellIs" dxfId="664" priority="241" operator="equal">
      <formula>"Muy Alta"</formula>
    </cfRule>
  </conditionalFormatting>
  <conditionalFormatting sqref="W285">
    <cfRule type="cellIs" dxfId="663" priority="242" operator="equal">
      <formula>"Alta"</formula>
    </cfRule>
  </conditionalFormatting>
  <conditionalFormatting sqref="W285">
    <cfRule type="cellIs" dxfId="662" priority="243" operator="equal">
      <formula>"Media"</formula>
    </cfRule>
  </conditionalFormatting>
  <conditionalFormatting sqref="W285">
    <cfRule type="cellIs" dxfId="661" priority="244" operator="equal">
      <formula>"Baja"</formula>
    </cfRule>
  </conditionalFormatting>
  <conditionalFormatting sqref="W285">
    <cfRule type="cellIs" dxfId="660" priority="245" operator="equal">
      <formula>"Muy Baja"</formula>
    </cfRule>
  </conditionalFormatting>
  <conditionalFormatting sqref="Y285">
    <cfRule type="cellIs" dxfId="659" priority="246" operator="equal">
      <formula>"Catastrófico"</formula>
    </cfRule>
  </conditionalFormatting>
  <conditionalFormatting sqref="Y285">
    <cfRule type="cellIs" dxfId="658" priority="247" operator="equal">
      <formula>"Mayor"</formula>
    </cfRule>
  </conditionalFormatting>
  <conditionalFormatting sqref="Y285">
    <cfRule type="cellIs" dxfId="657" priority="248" operator="equal">
      <formula>"Moderado"</formula>
    </cfRule>
  </conditionalFormatting>
  <conditionalFormatting sqref="Y285">
    <cfRule type="cellIs" dxfId="656" priority="249" operator="equal">
      <formula>"Menor"</formula>
    </cfRule>
  </conditionalFormatting>
  <conditionalFormatting sqref="Y285">
    <cfRule type="cellIs" dxfId="655" priority="250" operator="equal">
      <formula>"Leve"</formula>
    </cfRule>
  </conditionalFormatting>
  <conditionalFormatting sqref="AA285">
    <cfRule type="cellIs" dxfId="654" priority="251" operator="equal">
      <formula>"Extremo"</formula>
    </cfRule>
  </conditionalFormatting>
  <conditionalFormatting sqref="AA285">
    <cfRule type="cellIs" dxfId="653" priority="252" operator="equal">
      <formula>"Alto"</formula>
    </cfRule>
  </conditionalFormatting>
  <conditionalFormatting sqref="AA285">
    <cfRule type="cellIs" dxfId="652" priority="253" operator="equal">
      <formula>"Moderado"</formula>
    </cfRule>
  </conditionalFormatting>
  <conditionalFormatting sqref="AA285">
    <cfRule type="cellIs" dxfId="651" priority="254" operator="equal">
      <formula>"Bajo"</formula>
    </cfRule>
  </conditionalFormatting>
  <conditionalFormatting sqref="W286:W289">
    <cfRule type="cellIs" dxfId="650" priority="255" operator="equal">
      <formula>"Muy Alta"</formula>
    </cfRule>
  </conditionalFormatting>
  <conditionalFormatting sqref="W286:W289">
    <cfRule type="cellIs" dxfId="649" priority="256" operator="equal">
      <formula>"Alta"</formula>
    </cfRule>
  </conditionalFormatting>
  <conditionalFormatting sqref="W286:W289">
    <cfRule type="cellIs" dxfId="648" priority="257" operator="equal">
      <formula>"Media"</formula>
    </cfRule>
  </conditionalFormatting>
  <conditionalFormatting sqref="W286:W289">
    <cfRule type="cellIs" dxfId="647" priority="258" operator="equal">
      <formula>"Baja"</formula>
    </cfRule>
  </conditionalFormatting>
  <conditionalFormatting sqref="W286:W289">
    <cfRule type="cellIs" dxfId="646" priority="259" operator="equal">
      <formula>"Muy Baja"</formula>
    </cfRule>
  </conditionalFormatting>
  <conditionalFormatting sqref="Y286:Y289">
    <cfRule type="cellIs" dxfId="645" priority="260" operator="equal">
      <formula>"Catastrófico"</formula>
    </cfRule>
  </conditionalFormatting>
  <conditionalFormatting sqref="Y286:Y289">
    <cfRule type="cellIs" dxfId="644" priority="261" operator="equal">
      <formula>"Mayor"</formula>
    </cfRule>
  </conditionalFormatting>
  <conditionalFormatting sqref="Y286:Y289">
    <cfRule type="cellIs" dxfId="643" priority="262" operator="equal">
      <formula>"Moderado"</formula>
    </cfRule>
  </conditionalFormatting>
  <conditionalFormatting sqref="Y286:Y289">
    <cfRule type="cellIs" dxfId="642" priority="263" operator="equal">
      <formula>"Menor"</formula>
    </cfRule>
  </conditionalFormatting>
  <conditionalFormatting sqref="Y286:Y289">
    <cfRule type="cellIs" dxfId="641" priority="264" operator="equal">
      <formula>"Leve"</formula>
    </cfRule>
  </conditionalFormatting>
  <conditionalFormatting sqref="AA286:AA289">
    <cfRule type="cellIs" dxfId="640" priority="265" operator="equal">
      <formula>"Extremo"</formula>
    </cfRule>
  </conditionalFormatting>
  <conditionalFormatting sqref="AA286:AA289">
    <cfRule type="cellIs" dxfId="639" priority="266" operator="equal">
      <formula>"Alto"</formula>
    </cfRule>
  </conditionalFormatting>
  <conditionalFormatting sqref="AA286:AA289">
    <cfRule type="cellIs" dxfId="638" priority="267" operator="equal">
      <formula>"Moderado"</formula>
    </cfRule>
  </conditionalFormatting>
  <conditionalFormatting sqref="AA286:AA289">
    <cfRule type="cellIs" dxfId="637" priority="268" operator="equal">
      <formula>"Bajo"</formula>
    </cfRule>
  </conditionalFormatting>
  <conditionalFormatting sqref="W290">
    <cfRule type="cellIs" dxfId="636" priority="269" operator="equal">
      <formula>"Muy Alta"</formula>
    </cfRule>
  </conditionalFormatting>
  <conditionalFormatting sqref="W290">
    <cfRule type="cellIs" dxfId="635" priority="270" operator="equal">
      <formula>"Alta"</formula>
    </cfRule>
  </conditionalFormatting>
  <conditionalFormatting sqref="W290">
    <cfRule type="cellIs" dxfId="634" priority="271" operator="equal">
      <formula>"Media"</formula>
    </cfRule>
  </conditionalFormatting>
  <conditionalFormatting sqref="W290">
    <cfRule type="cellIs" dxfId="633" priority="272" operator="equal">
      <formula>"Baja"</formula>
    </cfRule>
  </conditionalFormatting>
  <conditionalFormatting sqref="W290">
    <cfRule type="cellIs" dxfId="632" priority="273" operator="equal">
      <formula>"Muy Baja"</formula>
    </cfRule>
  </conditionalFormatting>
  <conditionalFormatting sqref="Y290">
    <cfRule type="cellIs" dxfId="631" priority="274" operator="equal">
      <formula>"Catastrófico"</formula>
    </cfRule>
  </conditionalFormatting>
  <conditionalFormatting sqref="Y290">
    <cfRule type="cellIs" dxfId="630" priority="275" operator="equal">
      <formula>"Mayor"</formula>
    </cfRule>
  </conditionalFormatting>
  <conditionalFormatting sqref="Y290">
    <cfRule type="cellIs" dxfId="629" priority="276" operator="equal">
      <formula>"Moderado"</formula>
    </cfRule>
  </conditionalFormatting>
  <conditionalFormatting sqref="Y290">
    <cfRule type="cellIs" dxfId="628" priority="277" operator="equal">
      <formula>"Menor"</formula>
    </cfRule>
  </conditionalFormatting>
  <conditionalFormatting sqref="Y290">
    <cfRule type="cellIs" dxfId="627" priority="278" operator="equal">
      <formula>"Leve"</formula>
    </cfRule>
  </conditionalFormatting>
  <conditionalFormatting sqref="AA290">
    <cfRule type="cellIs" dxfId="626" priority="279" operator="equal">
      <formula>"Extremo"</formula>
    </cfRule>
  </conditionalFormatting>
  <conditionalFormatting sqref="AA290">
    <cfRule type="cellIs" dxfId="625" priority="280" operator="equal">
      <formula>"Alto"</formula>
    </cfRule>
  </conditionalFormatting>
  <conditionalFormatting sqref="AA290">
    <cfRule type="cellIs" dxfId="624" priority="281" operator="equal">
      <formula>"Moderado"</formula>
    </cfRule>
  </conditionalFormatting>
  <conditionalFormatting sqref="AA290">
    <cfRule type="cellIs" dxfId="623" priority="282" operator="equal">
      <formula>"Bajo"</formula>
    </cfRule>
  </conditionalFormatting>
  <conditionalFormatting sqref="F285">
    <cfRule type="cellIs" dxfId="622" priority="283" operator="equal">
      <formula>"Muy Alta"</formula>
    </cfRule>
  </conditionalFormatting>
  <conditionalFormatting sqref="F285">
    <cfRule type="cellIs" dxfId="621" priority="284" operator="equal">
      <formula>"Alta"</formula>
    </cfRule>
  </conditionalFormatting>
  <conditionalFormatting sqref="F285">
    <cfRule type="cellIs" dxfId="620" priority="285" operator="equal">
      <formula>"Media"</formula>
    </cfRule>
  </conditionalFormatting>
  <conditionalFormatting sqref="F285">
    <cfRule type="cellIs" dxfId="619" priority="286" operator="equal">
      <formula>"Baja"</formula>
    </cfRule>
  </conditionalFormatting>
  <conditionalFormatting sqref="F285">
    <cfRule type="cellIs" dxfId="618" priority="287" operator="equal">
      <formula>"Muy Baja"</formula>
    </cfRule>
  </conditionalFormatting>
  <conditionalFormatting sqref="J285">
    <cfRule type="cellIs" dxfId="617" priority="288" operator="equal">
      <formula>"Catastrófico"</formula>
    </cfRule>
  </conditionalFormatting>
  <conditionalFormatting sqref="J285">
    <cfRule type="cellIs" dxfId="616" priority="289" operator="equal">
      <formula>"Mayor"</formula>
    </cfRule>
  </conditionalFormatting>
  <conditionalFormatting sqref="J285">
    <cfRule type="cellIs" dxfId="615" priority="290" operator="equal">
      <formula>"Moderado"</formula>
    </cfRule>
  </conditionalFormatting>
  <conditionalFormatting sqref="J285">
    <cfRule type="cellIs" dxfId="614" priority="291" operator="equal">
      <formula>"Menor"</formula>
    </cfRule>
  </conditionalFormatting>
  <conditionalFormatting sqref="J285">
    <cfRule type="cellIs" dxfId="613" priority="292" operator="equal">
      <formula>"Leve"</formula>
    </cfRule>
  </conditionalFormatting>
  <conditionalFormatting sqref="L81">
    <cfRule type="cellIs" dxfId="612" priority="184" operator="equal">
      <formula>"Extremo"</formula>
    </cfRule>
  </conditionalFormatting>
  <conditionalFormatting sqref="L81">
    <cfRule type="cellIs" dxfId="611" priority="185" operator="equal">
      <formula>"Alto"</formula>
    </cfRule>
  </conditionalFormatting>
  <conditionalFormatting sqref="L81">
    <cfRule type="cellIs" dxfId="610" priority="186" operator="equal">
      <formula>"Moderado"</formula>
    </cfRule>
  </conditionalFormatting>
  <conditionalFormatting sqref="L81">
    <cfRule type="cellIs" dxfId="609" priority="187" operator="equal">
      <formula>"Bajo"</formula>
    </cfRule>
  </conditionalFormatting>
  <conditionalFormatting sqref="W81">
    <cfRule type="cellIs" dxfId="608" priority="188" operator="equal">
      <formula>"Muy Alta"</formula>
    </cfRule>
  </conditionalFormatting>
  <conditionalFormatting sqref="W81">
    <cfRule type="cellIs" dxfId="607" priority="189" operator="equal">
      <formula>"Alta"</formula>
    </cfRule>
  </conditionalFormatting>
  <conditionalFormatting sqref="W81">
    <cfRule type="cellIs" dxfId="606" priority="190" operator="equal">
      <formula>"Media"</formula>
    </cfRule>
  </conditionalFormatting>
  <conditionalFormatting sqref="W81">
    <cfRule type="cellIs" dxfId="605" priority="191" operator="equal">
      <formula>"Baja"</formula>
    </cfRule>
  </conditionalFormatting>
  <conditionalFormatting sqref="W81">
    <cfRule type="cellIs" dxfId="604" priority="192" operator="equal">
      <formula>"Muy Baja"</formula>
    </cfRule>
  </conditionalFormatting>
  <conditionalFormatting sqref="Y81">
    <cfRule type="cellIs" dxfId="603" priority="193" operator="equal">
      <formula>"Catastrófico"</formula>
    </cfRule>
  </conditionalFormatting>
  <conditionalFormatting sqref="Y81">
    <cfRule type="cellIs" dxfId="602" priority="194" operator="equal">
      <formula>"Mayor"</formula>
    </cfRule>
  </conditionalFormatting>
  <conditionalFormatting sqref="Y81">
    <cfRule type="cellIs" dxfId="601" priority="195" operator="equal">
      <formula>"Moderado"</formula>
    </cfRule>
  </conditionalFormatting>
  <conditionalFormatting sqref="Y81">
    <cfRule type="cellIs" dxfId="600" priority="196" operator="equal">
      <formula>"Menor"</formula>
    </cfRule>
  </conditionalFormatting>
  <conditionalFormatting sqref="Y81">
    <cfRule type="cellIs" dxfId="599" priority="197" operator="equal">
      <formula>"Leve"</formula>
    </cfRule>
  </conditionalFormatting>
  <conditionalFormatting sqref="AA81">
    <cfRule type="cellIs" dxfId="598" priority="198" operator="equal">
      <formula>"Extremo"</formula>
    </cfRule>
  </conditionalFormatting>
  <conditionalFormatting sqref="AA81">
    <cfRule type="cellIs" dxfId="597" priority="199" operator="equal">
      <formula>"Alto"</formula>
    </cfRule>
  </conditionalFormatting>
  <conditionalFormatting sqref="AA81">
    <cfRule type="cellIs" dxfId="596" priority="200" operator="equal">
      <formula>"Moderado"</formula>
    </cfRule>
  </conditionalFormatting>
  <conditionalFormatting sqref="AA81">
    <cfRule type="cellIs" dxfId="595" priority="201" operator="equal">
      <formula>"Bajo"</formula>
    </cfRule>
  </conditionalFormatting>
  <conditionalFormatting sqref="W82:W85">
    <cfRule type="cellIs" dxfId="594" priority="202" operator="equal">
      <formula>"Muy Alta"</formula>
    </cfRule>
  </conditionalFormatting>
  <conditionalFormatting sqref="W82:W85">
    <cfRule type="cellIs" dxfId="593" priority="203" operator="equal">
      <formula>"Alta"</formula>
    </cfRule>
  </conditionalFormatting>
  <conditionalFormatting sqref="W82:W85">
    <cfRule type="cellIs" dxfId="592" priority="204" operator="equal">
      <formula>"Media"</formula>
    </cfRule>
  </conditionalFormatting>
  <conditionalFormatting sqref="W82:W85">
    <cfRule type="cellIs" dxfId="591" priority="205" operator="equal">
      <formula>"Baja"</formula>
    </cfRule>
  </conditionalFormatting>
  <conditionalFormatting sqref="W82:W85">
    <cfRule type="cellIs" dxfId="590" priority="206" operator="equal">
      <formula>"Muy Baja"</formula>
    </cfRule>
  </conditionalFormatting>
  <conditionalFormatting sqref="Y82:Y85">
    <cfRule type="cellIs" dxfId="589" priority="207" operator="equal">
      <formula>"Catastrófico"</formula>
    </cfRule>
  </conditionalFormatting>
  <conditionalFormatting sqref="Y82:Y85">
    <cfRule type="cellIs" dxfId="588" priority="208" operator="equal">
      <formula>"Mayor"</formula>
    </cfRule>
  </conditionalFormatting>
  <conditionalFormatting sqref="Y82:Y85">
    <cfRule type="cellIs" dxfId="587" priority="209" operator="equal">
      <formula>"Moderado"</formula>
    </cfRule>
  </conditionalFormatting>
  <conditionalFormatting sqref="Y82:Y85">
    <cfRule type="cellIs" dxfId="586" priority="210" operator="equal">
      <formula>"Menor"</formula>
    </cfRule>
  </conditionalFormatting>
  <conditionalFormatting sqref="Y82:Y85">
    <cfRule type="cellIs" dxfId="585" priority="211" operator="equal">
      <formula>"Leve"</formula>
    </cfRule>
  </conditionalFormatting>
  <conditionalFormatting sqref="AA82:AA85">
    <cfRule type="cellIs" dxfId="584" priority="212" operator="equal">
      <formula>"Extremo"</formula>
    </cfRule>
  </conditionalFormatting>
  <conditionalFormatting sqref="AA82:AA85">
    <cfRule type="cellIs" dxfId="583" priority="213" operator="equal">
      <formula>"Alto"</formula>
    </cfRule>
  </conditionalFormatting>
  <conditionalFormatting sqref="AA82:AA85">
    <cfRule type="cellIs" dxfId="582" priority="214" operator="equal">
      <formula>"Moderado"</formula>
    </cfRule>
  </conditionalFormatting>
  <conditionalFormatting sqref="AA82:AA85">
    <cfRule type="cellIs" dxfId="581" priority="215" operator="equal">
      <formula>"Bajo"</formula>
    </cfRule>
  </conditionalFormatting>
  <conditionalFormatting sqref="F81">
    <cfRule type="cellIs" dxfId="580" priority="216" operator="equal">
      <formula>"Muy Alta"</formula>
    </cfRule>
  </conditionalFormatting>
  <conditionalFormatting sqref="F81">
    <cfRule type="cellIs" dxfId="579" priority="217" operator="equal">
      <formula>"Alta"</formula>
    </cfRule>
  </conditionalFormatting>
  <conditionalFormatting sqref="F81">
    <cfRule type="cellIs" dxfId="578" priority="218" operator="equal">
      <formula>"Media"</formula>
    </cfRule>
  </conditionalFormatting>
  <conditionalFormatting sqref="F81">
    <cfRule type="cellIs" dxfId="577" priority="219" operator="equal">
      <formula>"Baja"</formula>
    </cfRule>
  </conditionalFormatting>
  <conditionalFormatting sqref="F81">
    <cfRule type="cellIs" dxfId="576" priority="220" operator="equal">
      <formula>"Muy Baja"</formula>
    </cfRule>
  </conditionalFormatting>
  <conditionalFormatting sqref="J81">
    <cfRule type="cellIs" dxfId="575" priority="221" operator="equal">
      <formula>"Catastrófico"</formula>
    </cfRule>
  </conditionalFormatting>
  <conditionalFormatting sqref="J81">
    <cfRule type="cellIs" dxfId="574" priority="222" operator="equal">
      <formula>"Mayor"</formula>
    </cfRule>
  </conditionalFormatting>
  <conditionalFormatting sqref="J81">
    <cfRule type="cellIs" dxfId="573" priority="223" operator="equal">
      <formula>"Moderado"</formula>
    </cfRule>
  </conditionalFormatting>
  <conditionalFormatting sqref="J81">
    <cfRule type="cellIs" dxfId="572" priority="224" operator="equal">
      <formula>"Menor"</formula>
    </cfRule>
  </conditionalFormatting>
  <conditionalFormatting sqref="J81">
    <cfRule type="cellIs" dxfId="571" priority="225" operator="equal">
      <formula>"Leve"</formula>
    </cfRule>
  </conditionalFormatting>
  <conditionalFormatting sqref="L75">
    <cfRule type="cellIs" dxfId="570" priority="85" operator="equal">
      <formula>"Extremo"</formula>
    </cfRule>
  </conditionalFormatting>
  <conditionalFormatting sqref="L75">
    <cfRule type="cellIs" dxfId="569" priority="86" operator="equal">
      <formula>"Alto"</formula>
    </cfRule>
  </conditionalFormatting>
  <conditionalFormatting sqref="L75">
    <cfRule type="cellIs" dxfId="568" priority="87" operator="equal">
      <formula>"Moderado"</formula>
    </cfRule>
  </conditionalFormatting>
  <conditionalFormatting sqref="L75">
    <cfRule type="cellIs" dxfId="567" priority="88" operator="equal">
      <formula>"Bajo"</formula>
    </cfRule>
  </conditionalFormatting>
  <conditionalFormatting sqref="I75:I80">
    <cfRule type="containsText" dxfId="566" priority="89" operator="containsText" text="❌">
      <formula>NOT(ISERROR(SEARCH(("❌"),(I75))))</formula>
    </cfRule>
  </conditionalFormatting>
  <conditionalFormatting sqref="W75">
    <cfRule type="cellIs" dxfId="565" priority="90" operator="equal">
      <formula>"Muy Alta"</formula>
    </cfRule>
  </conditionalFormatting>
  <conditionalFormatting sqref="W75">
    <cfRule type="cellIs" dxfId="564" priority="91" operator="equal">
      <formula>"Alta"</formula>
    </cfRule>
  </conditionalFormatting>
  <conditionalFormatting sqref="W75">
    <cfRule type="cellIs" dxfId="563" priority="92" operator="equal">
      <formula>"Media"</formula>
    </cfRule>
  </conditionalFormatting>
  <conditionalFormatting sqref="W75">
    <cfRule type="cellIs" dxfId="562" priority="93" operator="equal">
      <formula>"Baja"</formula>
    </cfRule>
  </conditionalFormatting>
  <conditionalFormatting sqref="W75">
    <cfRule type="cellIs" dxfId="561" priority="94" operator="equal">
      <formula>"Muy Baja"</formula>
    </cfRule>
  </conditionalFormatting>
  <conditionalFormatting sqref="Y75">
    <cfRule type="cellIs" dxfId="560" priority="95" operator="equal">
      <formula>"Catastrófico"</formula>
    </cfRule>
  </conditionalFormatting>
  <conditionalFormatting sqref="Y75">
    <cfRule type="cellIs" dxfId="559" priority="96" operator="equal">
      <formula>"Mayor"</formula>
    </cfRule>
  </conditionalFormatting>
  <conditionalFormatting sqref="Y75">
    <cfRule type="cellIs" dxfId="558" priority="97" operator="equal">
      <formula>"Moderado"</formula>
    </cfRule>
  </conditionalFormatting>
  <conditionalFormatting sqref="Y75">
    <cfRule type="cellIs" dxfId="557" priority="98" operator="equal">
      <formula>"Menor"</formula>
    </cfRule>
  </conditionalFormatting>
  <conditionalFormatting sqref="Y75">
    <cfRule type="cellIs" dxfId="556" priority="99" operator="equal">
      <formula>"Leve"</formula>
    </cfRule>
  </conditionalFormatting>
  <conditionalFormatting sqref="AA75">
    <cfRule type="cellIs" dxfId="555" priority="100" operator="equal">
      <formula>"Extremo"</formula>
    </cfRule>
  </conditionalFormatting>
  <conditionalFormatting sqref="AA75">
    <cfRule type="cellIs" dxfId="554" priority="101" operator="equal">
      <formula>"Alto"</formula>
    </cfRule>
  </conditionalFormatting>
  <conditionalFormatting sqref="AA75">
    <cfRule type="cellIs" dxfId="553" priority="102" operator="equal">
      <formula>"Moderado"</formula>
    </cfRule>
  </conditionalFormatting>
  <conditionalFormatting sqref="AA75">
    <cfRule type="cellIs" dxfId="552" priority="103" operator="equal">
      <formula>"Bajo"</formula>
    </cfRule>
  </conditionalFormatting>
  <conditionalFormatting sqref="W76:W79">
    <cfRule type="cellIs" dxfId="551" priority="104" operator="equal">
      <formula>"Muy Alta"</formula>
    </cfRule>
  </conditionalFormatting>
  <conditionalFormatting sqref="W76:W79">
    <cfRule type="cellIs" dxfId="550" priority="105" operator="equal">
      <formula>"Alta"</formula>
    </cfRule>
  </conditionalFormatting>
  <conditionalFormatting sqref="W76:W79">
    <cfRule type="cellIs" dxfId="549" priority="106" operator="equal">
      <formula>"Media"</formula>
    </cfRule>
  </conditionalFormatting>
  <conditionalFormatting sqref="W76:W79">
    <cfRule type="cellIs" dxfId="548" priority="107" operator="equal">
      <formula>"Baja"</formula>
    </cfRule>
  </conditionalFormatting>
  <conditionalFormatting sqref="W76:W79">
    <cfRule type="cellIs" dxfId="547" priority="108" operator="equal">
      <formula>"Muy Baja"</formula>
    </cfRule>
  </conditionalFormatting>
  <conditionalFormatting sqref="Y76:Y79">
    <cfRule type="cellIs" dxfId="546" priority="109" operator="equal">
      <formula>"Catastrófico"</formula>
    </cfRule>
  </conditionalFormatting>
  <conditionalFormatting sqref="Y76:Y79">
    <cfRule type="cellIs" dxfId="545" priority="110" operator="equal">
      <formula>"Mayor"</formula>
    </cfRule>
  </conditionalFormatting>
  <conditionalFormatting sqref="Y76:Y79">
    <cfRule type="cellIs" dxfId="544" priority="111" operator="equal">
      <formula>"Moderado"</formula>
    </cfRule>
  </conditionalFormatting>
  <conditionalFormatting sqref="Y76:Y79">
    <cfRule type="cellIs" dxfId="543" priority="112" operator="equal">
      <formula>"Menor"</formula>
    </cfRule>
  </conditionalFormatting>
  <conditionalFormatting sqref="Y76:Y79">
    <cfRule type="cellIs" dxfId="542" priority="113" operator="equal">
      <formula>"Leve"</formula>
    </cfRule>
  </conditionalFormatting>
  <conditionalFormatting sqref="AA76:AA79">
    <cfRule type="cellIs" dxfId="541" priority="114" operator="equal">
      <formula>"Extremo"</formula>
    </cfRule>
  </conditionalFormatting>
  <conditionalFormatting sqref="AA76:AA79">
    <cfRule type="cellIs" dxfId="540" priority="115" operator="equal">
      <formula>"Alto"</formula>
    </cfRule>
  </conditionalFormatting>
  <conditionalFormatting sqref="AA76:AA79">
    <cfRule type="cellIs" dxfId="539" priority="116" operator="equal">
      <formula>"Moderado"</formula>
    </cfRule>
  </conditionalFormatting>
  <conditionalFormatting sqref="AA76:AA79">
    <cfRule type="cellIs" dxfId="538" priority="117" operator="equal">
      <formula>"Bajo"</formula>
    </cfRule>
  </conditionalFormatting>
  <conditionalFormatting sqref="W80">
    <cfRule type="cellIs" dxfId="537" priority="118" operator="equal">
      <formula>"Muy Alta"</formula>
    </cfRule>
  </conditionalFormatting>
  <conditionalFormatting sqref="W80">
    <cfRule type="cellIs" dxfId="536" priority="119" operator="equal">
      <formula>"Alta"</formula>
    </cfRule>
  </conditionalFormatting>
  <conditionalFormatting sqref="W80">
    <cfRule type="cellIs" dxfId="535" priority="120" operator="equal">
      <formula>"Media"</formula>
    </cfRule>
  </conditionalFormatting>
  <conditionalFormatting sqref="W80">
    <cfRule type="cellIs" dxfId="534" priority="121" operator="equal">
      <formula>"Baja"</formula>
    </cfRule>
  </conditionalFormatting>
  <conditionalFormatting sqref="W80">
    <cfRule type="cellIs" dxfId="533" priority="122" operator="equal">
      <formula>"Muy Baja"</formula>
    </cfRule>
  </conditionalFormatting>
  <conditionalFormatting sqref="Y80">
    <cfRule type="cellIs" dxfId="532" priority="123" operator="equal">
      <formula>"Catastrófico"</formula>
    </cfRule>
  </conditionalFormatting>
  <conditionalFormatting sqref="Y80">
    <cfRule type="cellIs" dxfId="531" priority="124" operator="equal">
      <formula>"Mayor"</formula>
    </cfRule>
  </conditionalFormatting>
  <conditionalFormatting sqref="Y80">
    <cfRule type="cellIs" dxfId="530" priority="125" operator="equal">
      <formula>"Moderado"</formula>
    </cfRule>
  </conditionalFormatting>
  <conditionalFormatting sqref="Y80">
    <cfRule type="cellIs" dxfId="529" priority="126" operator="equal">
      <formula>"Menor"</formula>
    </cfRule>
  </conditionalFormatting>
  <conditionalFormatting sqref="Y80">
    <cfRule type="cellIs" dxfId="528" priority="127" operator="equal">
      <formula>"Leve"</formula>
    </cfRule>
  </conditionalFormatting>
  <conditionalFormatting sqref="AA80">
    <cfRule type="cellIs" dxfId="527" priority="128" operator="equal">
      <formula>"Extremo"</formula>
    </cfRule>
  </conditionalFormatting>
  <conditionalFormatting sqref="AA80">
    <cfRule type="cellIs" dxfId="526" priority="129" operator="equal">
      <formula>"Alto"</formula>
    </cfRule>
  </conditionalFormatting>
  <conditionalFormatting sqref="AA80">
    <cfRule type="cellIs" dxfId="525" priority="130" operator="equal">
      <formula>"Moderado"</formula>
    </cfRule>
  </conditionalFormatting>
  <conditionalFormatting sqref="AA80">
    <cfRule type="cellIs" dxfId="524" priority="131" operator="equal">
      <formula>"Bajo"</formula>
    </cfRule>
  </conditionalFormatting>
  <conditionalFormatting sqref="F75">
    <cfRule type="cellIs" dxfId="523" priority="132" operator="equal">
      <formula>"Muy Alta"</formula>
    </cfRule>
  </conditionalFormatting>
  <conditionalFormatting sqref="F75">
    <cfRule type="cellIs" dxfId="522" priority="133" operator="equal">
      <formula>"Alta"</formula>
    </cfRule>
  </conditionalFormatting>
  <conditionalFormatting sqref="F75">
    <cfRule type="cellIs" dxfId="521" priority="134" operator="equal">
      <formula>"Media"</formula>
    </cfRule>
  </conditionalFormatting>
  <conditionalFormatting sqref="F75">
    <cfRule type="cellIs" dxfId="520" priority="135" operator="equal">
      <formula>"Baja"</formula>
    </cfRule>
  </conditionalFormatting>
  <conditionalFormatting sqref="F75">
    <cfRule type="cellIs" dxfId="519" priority="136" operator="equal">
      <formula>"Muy Baja"</formula>
    </cfRule>
  </conditionalFormatting>
  <conditionalFormatting sqref="J75">
    <cfRule type="cellIs" dxfId="518" priority="137" operator="equal">
      <formula>"Catastrófico"</formula>
    </cfRule>
  </conditionalFormatting>
  <conditionalFormatting sqref="J75">
    <cfRule type="cellIs" dxfId="517" priority="138" operator="equal">
      <formula>"Mayor"</formula>
    </cfRule>
  </conditionalFormatting>
  <conditionalFormatting sqref="J75">
    <cfRule type="cellIs" dxfId="516" priority="139" operator="equal">
      <formula>"Moderado"</formula>
    </cfRule>
  </conditionalFormatting>
  <conditionalFormatting sqref="J75">
    <cfRule type="cellIs" dxfId="515" priority="140" operator="equal">
      <formula>"Menor"</formula>
    </cfRule>
  </conditionalFormatting>
  <conditionalFormatting sqref="J75">
    <cfRule type="cellIs" dxfId="514" priority="141" operator="equal">
      <formula>"Leve"</formula>
    </cfRule>
  </conditionalFormatting>
  <conditionalFormatting sqref="L255">
    <cfRule type="cellIs" dxfId="513" priority="1" operator="equal">
      <formula>"Extremo"</formula>
    </cfRule>
  </conditionalFormatting>
  <conditionalFormatting sqref="L255">
    <cfRule type="cellIs" dxfId="512" priority="2" operator="equal">
      <formula>"Alto"</formula>
    </cfRule>
  </conditionalFormatting>
  <conditionalFormatting sqref="L255">
    <cfRule type="cellIs" dxfId="511" priority="3" operator="equal">
      <formula>"Moderado"</formula>
    </cfRule>
  </conditionalFormatting>
  <conditionalFormatting sqref="L255">
    <cfRule type="cellIs" dxfId="510" priority="4" operator="equal">
      <formula>"Bajo"</formula>
    </cfRule>
  </conditionalFormatting>
  <conditionalFormatting sqref="W255">
    <cfRule type="cellIs" dxfId="509" priority="5" operator="equal">
      <formula>"Muy Alta"</formula>
    </cfRule>
  </conditionalFormatting>
  <conditionalFormatting sqref="W255">
    <cfRule type="cellIs" dxfId="508" priority="6" operator="equal">
      <formula>"Alta"</formula>
    </cfRule>
  </conditionalFormatting>
  <conditionalFormatting sqref="W255">
    <cfRule type="cellIs" dxfId="507" priority="7" operator="equal">
      <formula>"Media"</formula>
    </cfRule>
  </conditionalFormatting>
  <conditionalFormatting sqref="W255">
    <cfRule type="cellIs" dxfId="506" priority="8" operator="equal">
      <formula>"Baja"</formula>
    </cfRule>
  </conditionalFormatting>
  <conditionalFormatting sqref="W255">
    <cfRule type="cellIs" dxfId="505" priority="9" operator="equal">
      <formula>"Muy Baja"</formula>
    </cfRule>
  </conditionalFormatting>
  <conditionalFormatting sqref="Y255">
    <cfRule type="cellIs" dxfId="504" priority="10" operator="equal">
      <formula>"Catastrófico"</formula>
    </cfRule>
  </conditionalFormatting>
  <conditionalFormatting sqref="Y255">
    <cfRule type="cellIs" dxfId="503" priority="11" operator="equal">
      <formula>"Mayor"</formula>
    </cfRule>
  </conditionalFormatting>
  <conditionalFormatting sqref="Y255">
    <cfRule type="cellIs" dxfId="502" priority="12" operator="equal">
      <formula>"Moderado"</formula>
    </cfRule>
  </conditionalFormatting>
  <conditionalFormatting sqref="Y255">
    <cfRule type="cellIs" dxfId="501" priority="13" operator="equal">
      <formula>"Menor"</formula>
    </cfRule>
  </conditionalFormatting>
  <conditionalFormatting sqref="Y255">
    <cfRule type="cellIs" dxfId="500" priority="14" operator="equal">
      <formula>"Leve"</formula>
    </cfRule>
  </conditionalFormatting>
  <conditionalFormatting sqref="AA255">
    <cfRule type="cellIs" dxfId="499" priority="15" operator="equal">
      <formula>"Extremo"</formula>
    </cfRule>
  </conditionalFormatting>
  <conditionalFormatting sqref="AA255">
    <cfRule type="cellIs" dxfId="498" priority="16" operator="equal">
      <formula>"Alto"</formula>
    </cfRule>
  </conditionalFormatting>
  <conditionalFormatting sqref="AA255">
    <cfRule type="cellIs" dxfId="497" priority="17" operator="equal">
      <formula>"Moderado"</formula>
    </cfRule>
  </conditionalFormatting>
  <conditionalFormatting sqref="AA255">
    <cfRule type="cellIs" dxfId="496" priority="18" operator="equal">
      <formula>"Bajo"</formula>
    </cfRule>
  </conditionalFormatting>
  <conditionalFormatting sqref="W256:W259">
    <cfRule type="cellIs" dxfId="495" priority="19" operator="equal">
      <formula>"Muy Alta"</formula>
    </cfRule>
  </conditionalFormatting>
  <conditionalFormatting sqref="W256:W259">
    <cfRule type="cellIs" dxfId="494" priority="20" operator="equal">
      <formula>"Alta"</formula>
    </cfRule>
  </conditionalFormatting>
  <conditionalFormatting sqref="W256:W259">
    <cfRule type="cellIs" dxfId="493" priority="21" operator="equal">
      <formula>"Media"</formula>
    </cfRule>
  </conditionalFormatting>
  <conditionalFormatting sqref="W256:W259">
    <cfRule type="cellIs" dxfId="492" priority="22" operator="equal">
      <formula>"Baja"</formula>
    </cfRule>
  </conditionalFormatting>
  <conditionalFormatting sqref="W256:W259">
    <cfRule type="cellIs" dxfId="491" priority="23" operator="equal">
      <formula>"Muy Baja"</formula>
    </cfRule>
  </conditionalFormatting>
  <conditionalFormatting sqref="Y256:Y259">
    <cfRule type="cellIs" dxfId="490" priority="24" operator="equal">
      <formula>"Catastrófico"</formula>
    </cfRule>
  </conditionalFormatting>
  <conditionalFormatting sqref="Y256:Y259">
    <cfRule type="cellIs" dxfId="489" priority="25" operator="equal">
      <formula>"Mayor"</formula>
    </cfRule>
  </conditionalFormatting>
  <conditionalFormatting sqref="Y256:Y259">
    <cfRule type="cellIs" dxfId="488" priority="26" operator="equal">
      <formula>"Moderado"</formula>
    </cfRule>
  </conditionalFormatting>
  <conditionalFormatting sqref="Y256:Y259">
    <cfRule type="cellIs" dxfId="487" priority="27" operator="equal">
      <formula>"Menor"</formula>
    </cfRule>
  </conditionalFormatting>
  <conditionalFormatting sqref="Y256:Y259">
    <cfRule type="cellIs" dxfId="486" priority="28" operator="equal">
      <formula>"Leve"</formula>
    </cfRule>
  </conditionalFormatting>
  <conditionalFormatting sqref="AA256:AA259">
    <cfRule type="cellIs" dxfId="485" priority="29" operator="equal">
      <formula>"Extremo"</formula>
    </cfRule>
  </conditionalFormatting>
  <conditionalFormatting sqref="AA256:AA259">
    <cfRule type="cellIs" dxfId="484" priority="30" operator="equal">
      <formula>"Alto"</formula>
    </cfRule>
  </conditionalFormatting>
  <conditionalFormatting sqref="AA256:AA259">
    <cfRule type="cellIs" dxfId="483" priority="31" operator="equal">
      <formula>"Moderado"</formula>
    </cfRule>
  </conditionalFormatting>
  <conditionalFormatting sqref="AA256:AA259">
    <cfRule type="cellIs" dxfId="482" priority="32" operator="equal">
      <formula>"Bajo"</formula>
    </cfRule>
  </conditionalFormatting>
  <conditionalFormatting sqref="F255">
    <cfRule type="cellIs" dxfId="481" priority="33" operator="equal">
      <formula>"Muy Alta"</formula>
    </cfRule>
  </conditionalFormatting>
  <conditionalFormatting sqref="F255">
    <cfRule type="cellIs" dxfId="480" priority="34" operator="equal">
      <formula>"Alta"</formula>
    </cfRule>
  </conditionalFormatting>
  <conditionalFormatting sqref="F255">
    <cfRule type="cellIs" dxfId="479" priority="35" operator="equal">
      <formula>"Media"</formula>
    </cfRule>
  </conditionalFormatting>
  <conditionalFormatting sqref="F255">
    <cfRule type="cellIs" dxfId="478" priority="36" operator="equal">
      <formula>"Baja"</formula>
    </cfRule>
  </conditionalFormatting>
  <conditionalFormatting sqref="F255">
    <cfRule type="cellIs" dxfId="477" priority="37" operator="equal">
      <formula>"Muy Baja"</formula>
    </cfRule>
  </conditionalFormatting>
  <conditionalFormatting sqref="J255">
    <cfRule type="cellIs" dxfId="476" priority="38" operator="equal">
      <formula>"Catastrófico"</formula>
    </cfRule>
  </conditionalFormatting>
  <conditionalFormatting sqref="J255">
    <cfRule type="cellIs" dxfId="475" priority="39" operator="equal">
      <formula>"Mayor"</formula>
    </cfRule>
  </conditionalFormatting>
  <conditionalFormatting sqref="J255">
    <cfRule type="cellIs" dxfId="474" priority="40" operator="equal">
      <formula>"Moderado"</formula>
    </cfRule>
  </conditionalFormatting>
  <conditionalFormatting sqref="J255">
    <cfRule type="cellIs" dxfId="473" priority="41" operator="equal">
      <formula>"Menor"</formula>
    </cfRule>
  </conditionalFormatting>
  <conditionalFormatting sqref="J255">
    <cfRule type="cellIs" dxfId="472" priority="42" operator="equal">
      <formula>"Leve"</formula>
    </cfRule>
  </conditionalFormatting>
  <pageMargins left="0.7" right="0.7" top="0.75" bottom="0.75" header="0" footer="0"/>
  <pageSetup scale="11"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tabColor rgb="FF0070C0"/>
    <pageSetUpPr fitToPage="1"/>
  </sheetPr>
  <dimension ref="A1:HY1030"/>
  <sheetViews>
    <sheetView showGridLines="0" tabSelected="1" topLeftCell="AG1" zoomScale="55" zoomScaleNormal="55" zoomScaleSheetLayoutView="85" workbookViewId="0">
      <selection activeCell="AS17" sqref="AS17"/>
    </sheetView>
  </sheetViews>
  <sheetFormatPr baseColWidth="10" defaultColWidth="14.42578125" defaultRowHeight="15"/>
  <cols>
    <col min="1" max="1" width="5.85546875" style="136" customWidth="1"/>
    <col min="2" max="2" width="11.42578125" style="188" customWidth="1"/>
    <col min="3" max="3" width="26.85546875" style="136" customWidth="1"/>
    <col min="4" max="4" width="36.140625" style="136" customWidth="1"/>
    <col min="5" max="5" width="21.85546875" style="136" customWidth="1"/>
    <col min="6" max="6" width="21.42578125" style="136" customWidth="1"/>
    <col min="7" max="7" width="17" style="136" customWidth="1"/>
    <col min="8" max="8" width="20.42578125" style="136" customWidth="1"/>
    <col min="9" max="9" width="56.85546875" style="153" customWidth="1"/>
    <col min="10" max="10" width="29" style="136" bestFit="1" customWidth="1"/>
    <col min="11" max="11" width="70.28515625" style="136" customWidth="1"/>
    <col min="12" max="12" width="21" style="136" customWidth="1"/>
    <col min="13" max="13" width="64" style="136" bestFit="1" customWidth="1"/>
    <col min="14" max="14" width="55.7109375" style="136" bestFit="1" customWidth="1"/>
    <col min="15" max="15" width="85.85546875" style="136" customWidth="1"/>
    <col min="16" max="16" width="12.140625" style="136" bestFit="1" customWidth="1"/>
    <col min="17" max="17" width="64" style="136" bestFit="1" customWidth="1"/>
    <col min="18" max="18" width="19.5703125" style="136" customWidth="1"/>
    <col min="19" max="19" width="42.42578125" style="136" customWidth="1"/>
    <col min="20" max="20" width="20.5703125" style="136" customWidth="1"/>
    <col min="21" max="21" width="40.28515625" style="136" customWidth="1"/>
    <col min="22" max="22" width="19.42578125" style="717" customWidth="1"/>
    <col min="23" max="23" width="12.85546875" style="136" customWidth="1"/>
    <col min="24" max="26" width="14" style="136" customWidth="1"/>
    <col min="27" max="27" width="41" style="136" customWidth="1"/>
    <col min="28" max="28" width="18.5703125" style="136" customWidth="1"/>
    <col min="29" max="29" width="27.85546875" style="136" customWidth="1"/>
    <col min="30" max="30" width="10.28515625" style="136" customWidth="1"/>
    <col min="31" max="31" width="14.140625" style="136" customWidth="1"/>
    <col min="32" max="32" width="15.42578125" style="136" customWidth="1"/>
    <col min="33" max="33" width="10.28515625" style="136" customWidth="1"/>
    <col min="34" max="36" width="23.7109375" style="190" customWidth="1"/>
    <col min="37" max="37" width="23.7109375" style="136" customWidth="1"/>
    <col min="38" max="38" width="36.42578125" style="136" customWidth="1"/>
    <col min="39" max="39" width="23.7109375" style="136" customWidth="1"/>
    <col min="40" max="40" width="30.140625" style="136" customWidth="1"/>
    <col min="41" max="42" width="23.7109375" style="136" customWidth="1"/>
    <col min="43" max="43" width="31.7109375" style="136" customWidth="1"/>
    <col min="44" max="44" width="24" style="136" customWidth="1"/>
    <col min="45" max="45" width="39.140625" style="136" customWidth="1"/>
    <col min="46" max="46" width="18.140625" style="136" customWidth="1"/>
    <col min="47" max="47" width="27.140625" style="188" customWidth="1"/>
    <col min="48" max="48" width="40" style="188" customWidth="1"/>
    <col min="49" max="16384" width="14.42578125" style="136"/>
  </cols>
  <sheetData>
    <row r="1" spans="1:48" ht="29.25" customHeight="1">
      <c r="A1" s="141"/>
      <c r="B1" s="793"/>
      <c r="C1" s="794"/>
      <c r="D1" s="799" t="s">
        <v>28</v>
      </c>
      <c r="E1" s="794"/>
      <c r="F1" s="794"/>
      <c r="G1" s="794"/>
      <c r="H1" s="794"/>
      <c r="I1" s="800"/>
      <c r="J1" s="794"/>
      <c r="K1" s="794"/>
      <c r="L1" s="794"/>
      <c r="M1" s="794"/>
      <c r="N1" s="794"/>
      <c r="O1" s="794"/>
      <c r="P1" s="801"/>
      <c r="Q1" s="801"/>
      <c r="R1" s="794"/>
      <c r="S1" s="794"/>
      <c r="T1" s="794"/>
      <c r="U1" s="794"/>
      <c r="V1" s="794"/>
      <c r="W1" s="794"/>
      <c r="X1" s="794"/>
      <c r="Y1" s="794"/>
      <c r="Z1" s="794"/>
      <c r="AA1" s="794"/>
      <c r="AB1" s="794"/>
      <c r="AC1" s="794"/>
      <c r="AD1" s="794"/>
      <c r="AE1" s="794"/>
      <c r="AF1" s="794"/>
      <c r="AG1" s="794"/>
      <c r="AH1" s="802"/>
      <c r="AI1" s="802"/>
      <c r="AJ1" s="802"/>
      <c r="AK1" s="794"/>
      <c r="AL1" s="794"/>
      <c r="AM1" s="794"/>
      <c r="AN1" s="794"/>
      <c r="AO1" s="794"/>
      <c r="AP1" s="801"/>
      <c r="AQ1" s="801"/>
      <c r="AR1" s="794"/>
      <c r="AS1" s="803"/>
      <c r="AT1" s="785" t="s">
        <v>0</v>
      </c>
      <c r="AU1" s="786"/>
      <c r="AV1" s="787"/>
    </row>
    <row r="2" spans="1:48" ht="29.25" customHeight="1">
      <c r="A2" s="141"/>
      <c r="B2" s="795"/>
      <c r="C2" s="796"/>
      <c r="D2" s="796"/>
      <c r="E2" s="796"/>
      <c r="F2" s="796"/>
      <c r="G2" s="796"/>
      <c r="H2" s="796"/>
      <c r="I2" s="804"/>
      <c r="J2" s="796"/>
      <c r="K2" s="796"/>
      <c r="L2" s="796"/>
      <c r="M2" s="796"/>
      <c r="N2" s="796"/>
      <c r="O2" s="796"/>
      <c r="P2" s="805"/>
      <c r="Q2" s="805"/>
      <c r="R2" s="796"/>
      <c r="S2" s="796"/>
      <c r="T2" s="796"/>
      <c r="U2" s="796"/>
      <c r="V2" s="796"/>
      <c r="W2" s="796"/>
      <c r="X2" s="796"/>
      <c r="Y2" s="796"/>
      <c r="Z2" s="796"/>
      <c r="AA2" s="796"/>
      <c r="AB2" s="796"/>
      <c r="AC2" s="796"/>
      <c r="AD2" s="796"/>
      <c r="AE2" s="796"/>
      <c r="AF2" s="796"/>
      <c r="AG2" s="796"/>
      <c r="AH2" s="806"/>
      <c r="AI2" s="806"/>
      <c r="AJ2" s="806"/>
      <c r="AK2" s="796"/>
      <c r="AL2" s="796"/>
      <c r="AM2" s="796"/>
      <c r="AN2" s="796"/>
      <c r="AO2" s="796"/>
      <c r="AP2" s="805"/>
      <c r="AQ2" s="805"/>
      <c r="AR2" s="796"/>
      <c r="AS2" s="807"/>
      <c r="AT2" s="788" t="s">
        <v>1798</v>
      </c>
      <c r="AU2" s="786"/>
      <c r="AV2" s="787"/>
    </row>
    <row r="3" spans="1:48" ht="29.25" customHeight="1">
      <c r="A3" s="141"/>
      <c r="B3" s="797"/>
      <c r="C3" s="798"/>
      <c r="D3" s="798"/>
      <c r="E3" s="798"/>
      <c r="F3" s="798"/>
      <c r="G3" s="798"/>
      <c r="H3" s="798"/>
      <c r="I3" s="808"/>
      <c r="J3" s="798"/>
      <c r="K3" s="798"/>
      <c r="L3" s="798"/>
      <c r="M3" s="798"/>
      <c r="N3" s="798"/>
      <c r="O3" s="798"/>
      <c r="P3" s="809"/>
      <c r="Q3" s="809"/>
      <c r="R3" s="798"/>
      <c r="S3" s="798"/>
      <c r="T3" s="798"/>
      <c r="U3" s="798"/>
      <c r="V3" s="798"/>
      <c r="W3" s="798"/>
      <c r="X3" s="798"/>
      <c r="Y3" s="798"/>
      <c r="Z3" s="798"/>
      <c r="AA3" s="798"/>
      <c r="AB3" s="798"/>
      <c r="AC3" s="798"/>
      <c r="AD3" s="798"/>
      <c r="AE3" s="798"/>
      <c r="AF3" s="798"/>
      <c r="AG3" s="798"/>
      <c r="AH3" s="810"/>
      <c r="AI3" s="810"/>
      <c r="AJ3" s="810"/>
      <c r="AK3" s="798"/>
      <c r="AL3" s="798"/>
      <c r="AM3" s="798"/>
      <c r="AN3" s="798"/>
      <c r="AO3" s="798"/>
      <c r="AP3" s="809"/>
      <c r="AQ3" s="809"/>
      <c r="AR3" s="798"/>
      <c r="AS3" s="811"/>
      <c r="AT3" s="788" t="s">
        <v>1799</v>
      </c>
      <c r="AU3" s="786"/>
      <c r="AV3" s="787"/>
    </row>
    <row r="4" spans="1:48" ht="16.5">
      <c r="A4" s="141"/>
      <c r="B4" s="139"/>
      <c r="C4" s="139"/>
      <c r="D4" s="139"/>
      <c r="E4" s="139"/>
      <c r="F4" s="139"/>
      <c r="G4" s="139"/>
      <c r="H4" s="139"/>
      <c r="I4" s="140"/>
      <c r="J4" s="139"/>
      <c r="K4" s="139"/>
      <c r="L4" s="139"/>
      <c r="M4" s="139"/>
      <c r="N4" s="139"/>
      <c r="O4" s="139"/>
      <c r="P4" s="133"/>
      <c r="Q4" s="133"/>
      <c r="R4" s="139"/>
      <c r="S4" s="139"/>
      <c r="T4" s="139"/>
      <c r="U4" s="139"/>
      <c r="V4" s="139"/>
      <c r="W4" s="141"/>
      <c r="X4" s="141"/>
      <c r="Y4" s="141"/>
      <c r="Z4" s="141"/>
      <c r="AA4" s="141"/>
      <c r="AB4" s="141"/>
      <c r="AC4" s="141"/>
      <c r="AD4" s="141"/>
      <c r="AE4" s="141"/>
      <c r="AF4" s="141"/>
      <c r="AG4" s="141"/>
      <c r="AH4" s="178"/>
      <c r="AI4" s="141"/>
      <c r="AJ4" s="141"/>
      <c r="AK4" s="178"/>
      <c r="AL4" s="141"/>
      <c r="AM4" s="178"/>
      <c r="AN4" s="141"/>
      <c r="AO4" s="141"/>
      <c r="AP4" s="179"/>
      <c r="AQ4" s="144"/>
      <c r="AR4" s="178"/>
      <c r="AS4" s="141"/>
      <c r="AT4" s="141"/>
      <c r="AU4" s="178"/>
      <c r="AV4" s="141"/>
    </row>
    <row r="5" spans="1:48" ht="16.5">
      <c r="A5" s="141"/>
      <c r="B5" s="813" t="s">
        <v>29</v>
      </c>
      <c r="C5" s="814"/>
      <c r="D5" s="814"/>
      <c r="E5" s="815"/>
      <c r="F5" s="790" t="s">
        <v>353</v>
      </c>
      <c r="G5" s="792"/>
      <c r="H5" s="792"/>
      <c r="I5" s="825"/>
      <c r="J5" s="789" t="s">
        <v>34</v>
      </c>
      <c r="K5" s="789"/>
      <c r="L5" s="789" t="s">
        <v>35</v>
      </c>
      <c r="M5" s="789"/>
      <c r="N5" s="789" t="s">
        <v>34</v>
      </c>
      <c r="O5" s="789"/>
      <c r="P5" s="789" t="s">
        <v>35</v>
      </c>
      <c r="Q5" s="792"/>
      <c r="R5" s="789" t="s">
        <v>34</v>
      </c>
      <c r="S5" s="789"/>
      <c r="T5" s="789" t="s">
        <v>35</v>
      </c>
      <c r="U5" s="789"/>
      <c r="V5" s="697"/>
      <c r="W5" s="790"/>
      <c r="X5" s="790"/>
      <c r="Y5" s="790"/>
      <c r="Z5" s="790"/>
      <c r="AA5" s="824" t="s">
        <v>354</v>
      </c>
      <c r="AB5" s="824"/>
      <c r="AC5" s="824"/>
      <c r="AD5" s="824"/>
      <c r="AE5" s="824"/>
      <c r="AF5" s="824"/>
      <c r="AG5" s="824"/>
      <c r="AH5" s="789" t="s">
        <v>34</v>
      </c>
      <c r="AI5" s="789"/>
      <c r="AJ5" s="789"/>
      <c r="AK5" s="789" t="s">
        <v>35</v>
      </c>
      <c r="AL5" s="789"/>
      <c r="AM5" s="789" t="s">
        <v>34</v>
      </c>
      <c r="AN5" s="789"/>
      <c r="AO5" s="789"/>
      <c r="AP5" s="789" t="s">
        <v>35</v>
      </c>
      <c r="AQ5" s="789"/>
      <c r="AR5" s="789" t="s">
        <v>34</v>
      </c>
      <c r="AS5" s="789"/>
      <c r="AT5" s="789"/>
      <c r="AU5" s="789" t="s">
        <v>35</v>
      </c>
      <c r="AV5" s="789"/>
    </row>
    <row r="6" spans="1:48" ht="16.5">
      <c r="A6" s="141"/>
      <c r="B6" s="816"/>
      <c r="C6" s="817"/>
      <c r="D6" s="817"/>
      <c r="E6" s="818"/>
      <c r="F6" s="813" t="s">
        <v>355</v>
      </c>
      <c r="G6" s="814"/>
      <c r="H6" s="815"/>
      <c r="I6" s="822" t="s">
        <v>356</v>
      </c>
      <c r="J6" s="789" t="s">
        <v>60</v>
      </c>
      <c r="K6" s="789"/>
      <c r="L6" s="789" t="s">
        <v>60</v>
      </c>
      <c r="M6" s="789"/>
      <c r="N6" s="789" t="s">
        <v>61</v>
      </c>
      <c r="O6" s="789"/>
      <c r="P6" s="789" t="s">
        <v>61</v>
      </c>
      <c r="Q6" s="789"/>
      <c r="R6" s="789" t="s">
        <v>63</v>
      </c>
      <c r="S6" s="789"/>
      <c r="T6" s="812" t="s">
        <v>3290</v>
      </c>
      <c r="U6" s="789"/>
      <c r="V6" s="697"/>
      <c r="W6" s="790"/>
      <c r="X6" s="790"/>
      <c r="Y6" s="790"/>
      <c r="Z6" s="790"/>
      <c r="AA6" s="824"/>
      <c r="AB6" s="824"/>
      <c r="AC6" s="824"/>
      <c r="AD6" s="824"/>
      <c r="AE6" s="824"/>
      <c r="AF6" s="824"/>
      <c r="AG6" s="824"/>
      <c r="AH6" s="789" t="s">
        <v>60</v>
      </c>
      <c r="AI6" s="789"/>
      <c r="AJ6" s="789"/>
      <c r="AK6" s="789" t="s">
        <v>60</v>
      </c>
      <c r="AL6" s="789"/>
      <c r="AM6" s="789" t="s">
        <v>61</v>
      </c>
      <c r="AN6" s="789"/>
      <c r="AO6" s="789"/>
      <c r="AP6" s="789" t="s">
        <v>62</v>
      </c>
      <c r="AQ6" s="789"/>
      <c r="AR6" s="812" t="s">
        <v>3291</v>
      </c>
      <c r="AS6" s="789"/>
      <c r="AT6" s="789"/>
      <c r="AU6" s="789" t="s">
        <v>64</v>
      </c>
      <c r="AV6" s="789"/>
    </row>
    <row r="7" spans="1:48" ht="16.5">
      <c r="A7" s="141"/>
      <c r="B7" s="819"/>
      <c r="C7" s="820"/>
      <c r="D7" s="820"/>
      <c r="E7" s="821"/>
      <c r="F7" s="819"/>
      <c r="G7" s="820"/>
      <c r="H7" s="821"/>
      <c r="I7" s="823"/>
      <c r="J7" s="789"/>
      <c r="K7" s="789"/>
      <c r="L7" s="789"/>
      <c r="M7" s="789"/>
      <c r="N7" s="789"/>
      <c r="O7" s="789"/>
      <c r="P7" s="789"/>
      <c r="Q7" s="789"/>
      <c r="R7" s="789"/>
      <c r="S7" s="789"/>
      <c r="T7" s="789"/>
      <c r="U7" s="789"/>
      <c r="V7" s="697"/>
      <c r="W7" s="791"/>
      <c r="X7" s="791"/>
      <c r="Y7" s="791"/>
      <c r="Z7" s="791"/>
      <c r="AA7" s="824"/>
      <c r="AB7" s="824"/>
      <c r="AC7" s="824"/>
      <c r="AD7" s="824"/>
      <c r="AE7" s="824"/>
      <c r="AF7" s="824"/>
      <c r="AG7" s="824"/>
      <c r="AH7" s="789"/>
      <c r="AI7" s="789"/>
      <c r="AJ7" s="789"/>
      <c r="AK7" s="789"/>
      <c r="AL7" s="789"/>
      <c r="AM7" s="789"/>
      <c r="AN7" s="789"/>
      <c r="AO7" s="789"/>
      <c r="AP7" s="789"/>
      <c r="AQ7" s="789"/>
      <c r="AR7" s="789"/>
      <c r="AS7" s="789"/>
      <c r="AT7" s="789"/>
      <c r="AU7" s="789"/>
      <c r="AV7" s="789"/>
    </row>
    <row r="8" spans="1:48" ht="96.75" customHeight="1">
      <c r="A8" s="144"/>
      <c r="B8" s="221" t="s">
        <v>1876</v>
      </c>
      <c r="C8" s="221" t="s">
        <v>36</v>
      </c>
      <c r="D8" s="221" t="s">
        <v>358</v>
      </c>
      <c r="E8" s="221" t="s">
        <v>359</v>
      </c>
      <c r="F8" s="221" t="s">
        <v>360</v>
      </c>
      <c r="G8" s="221" t="s">
        <v>1760</v>
      </c>
      <c r="H8" s="221" t="s">
        <v>361</v>
      </c>
      <c r="I8" s="221" t="s">
        <v>362</v>
      </c>
      <c r="J8" s="550" t="s">
        <v>71</v>
      </c>
      <c r="K8" s="550" t="s">
        <v>72</v>
      </c>
      <c r="L8" s="550" t="s">
        <v>71</v>
      </c>
      <c r="M8" s="550" t="s">
        <v>72</v>
      </c>
      <c r="N8" s="550" t="s">
        <v>71</v>
      </c>
      <c r="O8" s="550" t="s">
        <v>72</v>
      </c>
      <c r="P8" s="550" t="s">
        <v>71</v>
      </c>
      <c r="Q8" s="551" t="s">
        <v>72</v>
      </c>
      <c r="R8" s="551" t="s">
        <v>71</v>
      </c>
      <c r="S8" s="551" t="s">
        <v>72</v>
      </c>
      <c r="T8" s="551" t="s">
        <v>71</v>
      </c>
      <c r="U8" s="551" t="s">
        <v>72</v>
      </c>
      <c r="V8" s="708" t="s">
        <v>3283</v>
      </c>
      <c r="W8" s="221" t="s">
        <v>360</v>
      </c>
      <c r="X8" s="221" t="s">
        <v>369</v>
      </c>
      <c r="Y8" s="221" t="s">
        <v>370</v>
      </c>
      <c r="Z8" s="567" t="s">
        <v>371</v>
      </c>
      <c r="AA8" s="567" t="s">
        <v>2574</v>
      </c>
      <c r="AB8" s="567" t="s">
        <v>2575</v>
      </c>
      <c r="AC8" s="567" t="s">
        <v>2576</v>
      </c>
      <c r="AD8" s="567" t="s">
        <v>372</v>
      </c>
      <c r="AE8" s="567" t="s">
        <v>373</v>
      </c>
      <c r="AF8" s="567" t="s">
        <v>374</v>
      </c>
      <c r="AG8" s="567" t="s">
        <v>2577</v>
      </c>
      <c r="AH8" s="550" t="s">
        <v>71</v>
      </c>
      <c r="AI8" s="551" t="s">
        <v>72</v>
      </c>
      <c r="AJ8" s="551" t="s">
        <v>375</v>
      </c>
      <c r="AK8" s="550" t="s">
        <v>71</v>
      </c>
      <c r="AL8" s="551" t="s">
        <v>72</v>
      </c>
      <c r="AM8" s="550" t="s">
        <v>71</v>
      </c>
      <c r="AN8" s="551" t="s">
        <v>72</v>
      </c>
      <c r="AO8" s="551" t="s">
        <v>375</v>
      </c>
      <c r="AP8" s="550" t="s">
        <v>71</v>
      </c>
      <c r="AQ8" s="550" t="s">
        <v>72</v>
      </c>
      <c r="AR8" s="550" t="s">
        <v>71</v>
      </c>
      <c r="AS8" s="550" t="s">
        <v>72</v>
      </c>
      <c r="AT8" s="550" t="s">
        <v>375</v>
      </c>
      <c r="AU8" s="550" t="s">
        <v>71</v>
      </c>
      <c r="AV8" s="550" t="s">
        <v>72</v>
      </c>
    </row>
    <row r="9" spans="1:48" ht="59.25" customHeight="1">
      <c r="A9" s="144"/>
      <c r="B9" s="195">
        <v>200</v>
      </c>
      <c r="C9" s="143" t="s">
        <v>1</v>
      </c>
      <c r="D9" s="198" t="s">
        <v>376</v>
      </c>
      <c r="E9" s="148" t="s">
        <v>378</v>
      </c>
      <c r="F9" s="219">
        <v>4</v>
      </c>
      <c r="G9" s="219">
        <v>5</v>
      </c>
      <c r="H9" s="223" t="s">
        <v>379</v>
      </c>
      <c r="I9" s="146" t="s">
        <v>380</v>
      </c>
      <c r="J9" s="201" t="s">
        <v>1170</v>
      </c>
      <c r="K9" s="214" t="s">
        <v>1171</v>
      </c>
      <c r="L9" s="201">
        <v>44685</v>
      </c>
      <c r="M9" s="327" t="s">
        <v>1867</v>
      </c>
      <c r="N9" s="201" t="s">
        <v>1941</v>
      </c>
      <c r="O9" s="214" t="s">
        <v>1942</v>
      </c>
      <c r="P9" s="201">
        <v>44809</v>
      </c>
      <c r="Q9" s="162" t="s">
        <v>1758</v>
      </c>
      <c r="R9" s="201" t="s">
        <v>3042</v>
      </c>
      <c r="S9" s="333" t="s">
        <v>3048</v>
      </c>
      <c r="T9" s="881">
        <v>44910</v>
      </c>
      <c r="U9" s="162" t="s">
        <v>1758</v>
      </c>
      <c r="V9" s="713" t="s">
        <v>3284</v>
      </c>
      <c r="W9" s="194">
        <v>3</v>
      </c>
      <c r="X9" s="194">
        <v>5</v>
      </c>
      <c r="Y9" s="195" t="s">
        <v>379</v>
      </c>
      <c r="Z9" s="147" t="s">
        <v>384</v>
      </c>
      <c r="AA9" s="146" t="s">
        <v>1886</v>
      </c>
      <c r="AB9" s="213">
        <v>1</v>
      </c>
      <c r="AC9" s="143" t="s">
        <v>1887</v>
      </c>
      <c r="AD9" s="195" t="s">
        <v>87</v>
      </c>
      <c r="AE9" s="202">
        <v>44562</v>
      </c>
      <c r="AF9" s="202">
        <v>44895</v>
      </c>
      <c r="AG9" s="195">
        <v>3</v>
      </c>
      <c r="AH9" s="197" t="s">
        <v>1765</v>
      </c>
      <c r="AI9" s="214" t="s">
        <v>1766</v>
      </c>
      <c r="AJ9" s="199" t="s">
        <v>1767</v>
      </c>
      <c r="AK9" s="201">
        <v>44685</v>
      </c>
      <c r="AL9" s="327" t="s">
        <v>1867</v>
      </c>
      <c r="AM9" s="201" t="s">
        <v>1941</v>
      </c>
      <c r="AN9" s="214" t="s">
        <v>1943</v>
      </c>
      <c r="AO9" s="199" t="s">
        <v>1944</v>
      </c>
      <c r="AP9" s="197">
        <v>44809</v>
      </c>
      <c r="AQ9" s="162" t="s">
        <v>1758</v>
      </c>
      <c r="AR9" s="201" t="s">
        <v>3042</v>
      </c>
      <c r="AS9" s="685" t="s">
        <v>3292</v>
      </c>
      <c r="AT9" s="199" t="s">
        <v>3043</v>
      </c>
      <c r="AU9" s="881">
        <v>44910</v>
      </c>
      <c r="AV9" s="162" t="s">
        <v>1758</v>
      </c>
    </row>
    <row r="10" spans="1:48" ht="59.25" customHeight="1">
      <c r="A10" s="144"/>
      <c r="B10" s="195">
        <v>201</v>
      </c>
      <c r="C10" s="143" t="s">
        <v>7</v>
      </c>
      <c r="D10" s="198" t="s">
        <v>386</v>
      </c>
      <c r="E10" s="148" t="s">
        <v>388</v>
      </c>
      <c r="F10" s="219">
        <v>3</v>
      </c>
      <c r="G10" s="219">
        <v>4</v>
      </c>
      <c r="H10" s="223" t="s">
        <v>379</v>
      </c>
      <c r="I10" s="205" t="s">
        <v>1455</v>
      </c>
      <c r="J10" s="201" t="s">
        <v>1172</v>
      </c>
      <c r="K10" s="224" t="s">
        <v>1862</v>
      </c>
      <c r="L10" s="201">
        <v>44685</v>
      </c>
      <c r="M10" s="327" t="s">
        <v>1863</v>
      </c>
      <c r="N10" s="201" t="s">
        <v>1945</v>
      </c>
      <c r="O10" s="214" t="s">
        <v>1946</v>
      </c>
      <c r="P10" s="201">
        <v>44809</v>
      </c>
      <c r="Q10" s="162" t="s">
        <v>1758</v>
      </c>
      <c r="R10" s="201" t="s">
        <v>3049</v>
      </c>
      <c r="S10" s="340" t="s">
        <v>3050</v>
      </c>
      <c r="T10" s="881">
        <v>44910</v>
      </c>
      <c r="U10" s="162" t="s">
        <v>1758</v>
      </c>
      <c r="V10" s="713" t="s">
        <v>3284</v>
      </c>
      <c r="W10" s="194">
        <v>1</v>
      </c>
      <c r="X10" s="194">
        <v>4</v>
      </c>
      <c r="Y10" s="195" t="s">
        <v>389</v>
      </c>
      <c r="Z10" s="147" t="s">
        <v>384</v>
      </c>
      <c r="AA10" s="146" t="s">
        <v>1456</v>
      </c>
      <c r="AB10" s="213">
        <v>1</v>
      </c>
      <c r="AC10" s="143" t="s">
        <v>1457</v>
      </c>
      <c r="AD10" s="143" t="s">
        <v>390</v>
      </c>
      <c r="AE10" s="201">
        <v>44562</v>
      </c>
      <c r="AF10" s="201">
        <v>44895</v>
      </c>
      <c r="AG10" s="213">
        <v>1</v>
      </c>
      <c r="AH10" s="197" t="s">
        <v>1768</v>
      </c>
      <c r="AI10" s="198" t="s">
        <v>1864</v>
      </c>
      <c r="AJ10" s="199" t="s">
        <v>1769</v>
      </c>
      <c r="AK10" s="201">
        <v>44685</v>
      </c>
      <c r="AL10" s="327" t="s">
        <v>1863</v>
      </c>
      <c r="AM10" s="197" t="s">
        <v>1892</v>
      </c>
      <c r="AN10" s="198" t="s">
        <v>1947</v>
      </c>
      <c r="AO10" s="199" t="s">
        <v>1948</v>
      </c>
      <c r="AP10" s="197">
        <v>44809</v>
      </c>
      <c r="AQ10" s="162" t="s">
        <v>1758</v>
      </c>
      <c r="AR10" s="197" t="s">
        <v>3044</v>
      </c>
      <c r="AS10" s="685" t="s">
        <v>3045</v>
      </c>
      <c r="AT10" s="199" t="s">
        <v>3046</v>
      </c>
      <c r="AU10" s="881">
        <v>44910</v>
      </c>
      <c r="AV10" s="162" t="s">
        <v>1758</v>
      </c>
    </row>
    <row r="11" spans="1:48" ht="59.25" customHeight="1">
      <c r="A11" s="144"/>
      <c r="B11" s="195">
        <v>202</v>
      </c>
      <c r="C11" s="143" t="s">
        <v>7</v>
      </c>
      <c r="D11" s="198" t="s">
        <v>391</v>
      </c>
      <c r="E11" s="148" t="s">
        <v>378</v>
      </c>
      <c r="F11" s="219">
        <v>4</v>
      </c>
      <c r="G11" s="219">
        <v>5</v>
      </c>
      <c r="H11" s="223" t="s">
        <v>379</v>
      </c>
      <c r="I11" s="205" t="s">
        <v>1860</v>
      </c>
      <c r="J11" s="201" t="s">
        <v>1173</v>
      </c>
      <c r="K11" s="146" t="s">
        <v>1174</v>
      </c>
      <c r="L11" s="201">
        <v>44685</v>
      </c>
      <c r="M11" s="327" t="s">
        <v>1863</v>
      </c>
      <c r="N11" s="201" t="s">
        <v>1945</v>
      </c>
      <c r="O11" s="198" t="s">
        <v>1949</v>
      </c>
      <c r="P11" s="201">
        <v>44809</v>
      </c>
      <c r="Q11" s="218" t="s">
        <v>1758</v>
      </c>
      <c r="R11" s="201" t="s">
        <v>3049</v>
      </c>
      <c r="S11" s="198" t="s">
        <v>3051</v>
      </c>
      <c r="T11" s="881">
        <v>44910</v>
      </c>
      <c r="U11" s="162" t="s">
        <v>1758</v>
      </c>
      <c r="V11" s="713" t="s">
        <v>3284</v>
      </c>
      <c r="W11" s="194">
        <v>3</v>
      </c>
      <c r="X11" s="194">
        <v>5</v>
      </c>
      <c r="Y11" s="195" t="s">
        <v>379</v>
      </c>
      <c r="Z11" s="147" t="s">
        <v>384</v>
      </c>
      <c r="AA11" s="146" t="s">
        <v>1458</v>
      </c>
      <c r="AB11" s="213">
        <v>1</v>
      </c>
      <c r="AC11" s="143" t="s">
        <v>1888</v>
      </c>
      <c r="AD11" s="195" t="s">
        <v>95</v>
      </c>
      <c r="AE11" s="202">
        <v>44562</v>
      </c>
      <c r="AF11" s="202">
        <v>44895</v>
      </c>
      <c r="AG11" s="195">
        <v>3</v>
      </c>
      <c r="AH11" s="197" t="s">
        <v>1770</v>
      </c>
      <c r="AI11" s="146" t="s">
        <v>1771</v>
      </c>
      <c r="AJ11" s="199" t="s">
        <v>1772</v>
      </c>
      <c r="AK11" s="201">
        <v>44685</v>
      </c>
      <c r="AL11" s="327" t="s">
        <v>1863</v>
      </c>
      <c r="AM11" s="201" t="s">
        <v>1892</v>
      </c>
      <c r="AN11" s="198" t="s">
        <v>1893</v>
      </c>
      <c r="AO11" s="199" t="s">
        <v>1894</v>
      </c>
      <c r="AP11" s="197">
        <v>44809</v>
      </c>
      <c r="AQ11" s="162" t="s">
        <v>1758</v>
      </c>
      <c r="AR11" s="201" t="s">
        <v>3044</v>
      </c>
      <c r="AS11" s="685" t="s">
        <v>3047</v>
      </c>
      <c r="AT11" s="199" t="s">
        <v>3046</v>
      </c>
      <c r="AU11" s="881">
        <v>44910</v>
      </c>
      <c r="AV11" s="162" t="s">
        <v>1758</v>
      </c>
    </row>
    <row r="12" spans="1:48" ht="59.25" customHeight="1">
      <c r="A12" s="144"/>
      <c r="B12" s="195">
        <v>203</v>
      </c>
      <c r="C12" s="143" t="s">
        <v>8</v>
      </c>
      <c r="D12" s="198" t="s">
        <v>1889</v>
      </c>
      <c r="E12" s="148" t="s">
        <v>378</v>
      </c>
      <c r="F12" s="219">
        <v>3</v>
      </c>
      <c r="G12" s="219">
        <v>5</v>
      </c>
      <c r="H12" s="225" t="s">
        <v>379</v>
      </c>
      <c r="I12" s="205" t="s">
        <v>1545</v>
      </c>
      <c r="J12" s="201" t="s">
        <v>1096</v>
      </c>
      <c r="K12" s="214" t="s">
        <v>1865</v>
      </c>
      <c r="L12" s="201">
        <v>44684</v>
      </c>
      <c r="M12" s="181" t="s">
        <v>1441</v>
      </c>
      <c r="N12" s="201" t="s">
        <v>1950</v>
      </c>
      <c r="O12" s="214" t="s">
        <v>1951</v>
      </c>
      <c r="P12" s="201">
        <v>44809</v>
      </c>
      <c r="Q12" s="142" t="s">
        <v>1863</v>
      </c>
      <c r="R12" s="201" t="s">
        <v>2632</v>
      </c>
      <c r="S12" s="198" t="s">
        <v>2633</v>
      </c>
      <c r="T12" s="881">
        <v>44910</v>
      </c>
      <c r="U12" s="162" t="s">
        <v>1758</v>
      </c>
      <c r="V12" s="713" t="s">
        <v>3284</v>
      </c>
      <c r="W12" s="194">
        <v>1</v>
      </c>
      <c r="X12" s="219">
        <v>5</v>
      </c>
      <c r="Y12" s="195" t="s">
        <v>379</v>
      </c>
      <c r="Z12" s="147" t="s">
        <v>384</v>
      </c>
      <c r="AA12" s="146" t="s">
        <v>1528</v>
      </c>
      <c r="AB12" s="210">
        <v>1</v>
      </c>
      <c r="AC12" s="147" t="s">
        <v>1529</v>
      </c>
      <c r="AD12" s="147" t="s">
        <v>1530</v>
      </c>
      <c r="AE12" s="201">
        <v>44562</v>
      </c>
      <c r="AF12" s="201">
        <v>44895</v>
      </c>
      <c r="AG12" s="199">
        <v>1</v>
      </c>
      <c r="AH12" s="201" t="s">
        <v>1096</v>
      </c>
      <c r="AI12" s="214" t="s">
        <v>1866</v>
      </c>
      <c r="AJ12" s="199" t="s">
        <v>1219</v>
      </c>
      <c r="AK12" s="197">
        <v>44684</v>
      </c>
      <c r="AL12" s="552" t="s">
        <v>1441</v>
      </c>
      <c r="AM12" s="201" t="s">
        <v>1895</v>
      </c>
      <c r="AN12" s="324" t="s">
        <v>1896</v>
      </c>
      <c r="AO12" s="199">
        <v>0.66</v>
      </c>
      <c r="AP12" s="197">
        <v>44809</v>
      </c>
      <c r="AQ12" s="142" t="s">
        <v>1863</v>
      </c>
      <c r="AR12" s="197" t="s">
        <v>2628</v>
      </c>
      <c r="AS12" s="685" t="s">
        <v>2627</v>
      </c>
      <c r="AT12" s="199" t="s">
        <v>2630</v>
      </c>
      <c r="AU12" s="881">
        <v>44910</v>
      </c>
      <c r="AV12" s="162" t="s">
        <v>1758</v>
      </c>
    </row>
    <row r="13" spans="1:48" ht="59.25" customHeight="1">
      <c r="A13" s="144"/>
      <c r="B13" s="195">
        <v>204</v>
      </c>
      <c r="C13" s="143" t="s">
        <v>8</v>
      </c>
      <c r="D13" s="198" t="s">
        <v>1890</v>
      </c>
      <c r="E13" s="148" t="s">
        <v>378</v>
      </c>
      <c r="F13" s="219">
        <v>4</v>
      </c>
      <c r="G13" s="219">
        <v>5</v>
      </c>
      <c r="H13" s="225" t="s">
        <v>379</v>
      </c>
      <c r="I13" s="81" t="s">
        <v>2635</v>
      </c>
      <c r="J13" s="201" t="s">
        <v>1175</v>
      </c>
      <c r="K13" s="214" t="s">
        <v>1176</v>
      </c>
      <c r="L13" s="201">
        <v>44684</v>
      </c>
      <c r="M13" s="162" t="s">
        <v>1867</v>
      </c>
      <c r="N13" s="201" t="s">
        <v>1895</v>
      </c>
      <c r="O13" s="214" t="s">
        <v>1952</v>
      </c>
      <c r="P13" s="201">
        <v>44809</v>
      </c>
      <c r="Q13" s="142" t="s">
        <v>1867</v>
      </c>
      <c r="R13" s="201" t="s">
        <v>2634</v>
      </c>
      <c r="S13" s="198" t="s">
        <v>2931</v>
      </c>
      <c r="T13" s="881">
        <v>44910</v>
      </c>
      <c r="U13" s="162" t="s">
        <v>1758</v>
      </c>
      <c r="V13" s="713" t="s">
        <v>3284</v>
      </c>
      <c r="W13" s="194">
        <v>3</v>
      </c>
      <c r="X13" s="194">
        <v>5</v>
      </c>
      <c r="Y13" s="195" t="s">
        <v>379</v>
      </c>
      <c r="Z13" s="147" t="s">
        <v>384</v>
      </c>
      <c r="AA13" s="146" t="s">
        <v>1891</v>
      </c>
      <c r="AB13" s="210">
        <v>1</v>
      </c>
      <c r="AC13" s="147" t="s">
        <v>395</v>
      </c>
      <c r="AD13" s="147" t="s">
        <v>396</v>
      </c>
      <c r="AE13" s="201">
        <v>44562</v>
      </c>
      <c r="AF13" s="201">
        <v>44895</v>
      </c>
      <c r="AG13" s="226">
        <v>2</v>
      </c>
      <c r="AH13" s="197" t="s">
        <v>1175</v>
      </c>
      <c r="AI13" s="214" t="s">
        <v>1220</v>
      </c>
      <c r="AJ13" s="199" t="s">
        <v>1221</v>
      </c>
      <c r="AK13" s="197">
        <v>44683</v>
      </c>
      <c r="AL13" s="192" t="s">
        <v>1442</v>
      </c>
      <c r="AM13" s="201" t="s">
        <v>1895</v>
      </c>
      <c r="AN13" s="324" t="s">
        <v>1897</v>
      </c>
      <c r="AO13" s="199">
        <v>0</v>
      </c>
      <c r="AP13" s="197">
        <v>44809</v>
      </c>
      <c r="AQ13" s="192" t="s">
        <v>1442</v>
      </c>
      <c r="AR13" s="197" t="s">
        <v>2629</v>
      </c>
      <c r="AS13" s="685" t="s">
        <v>2932</v>
      </c>
      <c r="AT13" s="199" t="s">
        <v>2631</v>
      </c>
      <c r="AU13" s="881">
        <v>44910</v>
      </c>
      <c r="AV13" s="162" t="s">
        <v>1758</v>
      </c>
    </row>
    <row r="14" spans="1:48" ht="59.25" customHeight="1">
      <c r="A14" s="144"/>
      <c r="B14" s="195">
        <v>205</v>
      </c>
      <c r="C14" s="143" t="s">
        <v>9</v>
      </c>
      <c r="D14" s="198" t="s">
        <v>397</v>
      </c>
      <c r="E14" s="148" t="s">
        <v>378</v>
      </c>
      <c r="F14" s="219">
        <v>4</v>
      </c>
      <c r="G14" s="219">
        <v>4</v>
      </c>
      <c r="H14" s="223" t="s">
        <v>379</v>
      </c>
      <c r="I14" s="81" t="s">
        <v>398</v>
      </c>
      <c r="J14" s="201" t="s">
        <v>1177</v>
      </c>
      <c r="K14" s="81" t="s">
        <v>1953</v>
      </c>
      <c r="L14" s="201">
        <v>44685</v>
      </c>
      <c r="M14" s="327" t="s">
        <v>1867</v>
      </c>
      <c r="N14" s="201" t="s">
        <v>1954</v>
      </c>
      <c r="O14" s="81" t="s">
        <v>1955</v>
      </c>
      <c r="P14" s="201">
        <v>44809</v>
      </c>
      <c r="Q14" s="218" t="s">
        <v>1758</v>
      </c>
      <c r="R14" s="201">
        <v>44904</v>
      </c>
      <c r="S14" s="693" t="s">
        <v>3272</v>
      </c>
      <c r="T14" s="881">
        <v>44911</v>
      </c>
      <c r="U14" s="700" t="s">
        <v>1440</v>
      </c>
      <c r="V14" s="713" t="s">
        <v>3284</v>
      </c>
      <c r="W14" s="194">
        <v>2</v>
      </c>
      <c r="X14" s="194">
        <v>4</v>
      </c>
      <c r="Y14" s="195" t="s">
        <v>389</v>
      </c>
      <c r="Z14" s="147" t="s">
        <v>384</v>
      </c>
      <c r="AA14" s="146" t="s">
        <v>399</v>
      </c>
      <c r="AB14" s="210">
        <v>1</v>
      </c>
      <c r="AC14" s="147" t="s">
        <v>400</v>
      </c>
      <c r="AD14" s="147" t="s">
        <v>116</v>
      </c>
      <c r="AE14" s="202">
        <v>44562</v>
      </c>
      <c r="AF14" s="202">
        <v>44895</v>
      </c>
      <c r="AG14" s="210">
        <v>1</v>
      </c>
      <c r="AH14" s="197" t="s">
        <v>1177</v>
      </c>
      <c r="AI14" s="214" t="s">
        <v>1773</v>
      </c>
      <c r="AJ14" s="199" t="s">
        <v>1774</v>
      </c>
      <c r="AK14" s="201">
        <v>44685</v>
      </c>
      <c r="AL14" s="327" t="s">
        <v>1867</v>
      </c>
      <c r="AM14" s="197" t="s">
        <v>1898</v>
      </c>
      <c r="AN14" s="81" t="s">
        <v>1899</v>
      </c>
      <c r="AO14" s="199" t="s">
        <v>1900</v>
      </c>
      <c r="AP14" s="197">
        <v>44809</v>
      </c>
      <c r="AQ14" s="162" t="s">
        <v>1758</v>
      </c>
      <c r="AR14" s="201" t="s">
        <v>3277</v>
      </c>
      <c r="AS14" s="685" t="s">
        <v>3278</v>
      </c>
      <c r="AT14" s="199" t="s">
        <v>1903</v>
      </c>
      <c r="AU14" s="881">
        <v>44911</v>
      </c>
      <c r="AV14" s="162" t="s">
        <v>1440</v>
      </c>
    </row>
    <row r="15" spans="1:48" ht="59.25" customHeight="1">
      <c r="A15" s="144"/>
      <c r="B15" s="195">
        <v>205</v>
      </c>
      <c r="C15" s="143" t="s">
        <v>9</v>
      </c>
      <c r="D15" s="198" t="s">
        <v>397</v>
      </c>
      <c r="E15" s="148" t="s">
        <v>378</v>
      </c>
      <c r="F15" s="219" t="s">
        <v>2</v>
      </c>
      <c r="G15" s="219" t="s">
        <v>2</v>
      </c>
      <c r="H15" s="219" t="s">
        <v>2</v>
      </c>
      <c r="I15" s="219" t="s">
        <v>2</v>
      </c>
      <c r="J15" s="201" t="s">
        <v>1177</v>
      </c>
      <c r="K15" s="81" t="s">
        <v>1956</v>
      </c>
      <c r="L15" s="201">
        <v>44685</v>
      </c>
      <c r="M15" s="327" t="s">
        <v>1867</v>
      </c>
      <c r="N15" s="201" t="s">
        <v>2</v>
      </c>
      <c r="O15" s="147" t="s">
        <v>2</v>
      </c>
      <c r="P15" s="201" t="s">
        <v>2</v>
      </c>
      <c r="Q15" s="147" t="s">
        <v>2</v>
      </c>
      <c r="R15" s="197"/>
      <c r="S15" s="694" t="s">
        <v>3273</v>
      </c>
      <c r="T15" s="881" t="s">
        <v>2</v>
      </c>
      <c r="U15" s="147" t="s">
        <v>2</v>
      </c>
      <c r="V15" s="147"/>
      <c r="W15" s="147"/>
      <c r="X15" s="147"/>
      <c r="Y15" s="147"/>
      <c r="Z15" s="147"/>
      <c r="AA15" s="143" t="s">
        <v>2</v>
      </c>
      <c r="AB15" s="210" t="s">
        <v>2</v>
      </c>
      <c r="AC15" s="147" t="s">
        <v>2</v>
      </c>
      <c r="AD15" s="147" t="s">
        <v>2</v>
      </c>
      <c r="AE15" s="201" t="s">
        <v>2</v>
      </c>
      <c r="AF15" s="201" t="s">
        <v>2</v>
      </c>
      <c r="AG15" s="147" t="s">
        <v>2</v>
      </c>
      <c r="AH15" s="147" t="s">
        <v>2</v>
      </c>
      <c r="AI15" s="147" t="s">
        <v>2</v>
      </c>
      <c r="AJ15" s="147" t="s">
        <v>2</v>
      </c>
      <c r="AK15" s="197"/>
      <c r="AL15" s="220"/>
      <c r="AM15" s="197"/>
      <c r="AN15" s="148"/>
      <c r="AO15" s="199"/>
      <c r="AP15" s="197"/>
      <c r="AQ15" s="197"/>
      <c r="AR15" s="695"/>
      <c r="AS15" s="147" t="s">
        <v>2</v>
      </c>
      <c r="AT15" s="147" t="s">
        <v>2</v>
      </c>
      <c r="AU15" s="881" t="s">
        <v>2</v>
      </c>
      <c r="AV15" s="147" t="s">
        <v>2</v>
      </c>
    </row>
    <row r="16" spans="1:48" ht="59.25" customHeight="1">
      <c r="A16" s="144"/>
      <c r="B16" s="195">
        <v>205</v>
      </c>
      <c r="C16" s="143" t="s">
        <v>9</v>
      </c>
      <c r="D16" s="198" t="s">
        <v>397</v>
      </c>
      <c r="E16" s="148" t="s">
        <v>378</v>
      </c>
      <c r="F16" s="219" t="s">
        <v>2</v>
      </c>
      <c r="G16" s="219" t="s">
        <v>2</v>
      </c>
      <c r="H16" s="219" t="s">
        <v>2</v>
      </c>
      <c r="I16" s="81" t="s">
        <v>1526</v>
      </c>
      <c r="J16" s="201" t="s">
        <v>1177</v>
      </c>
      <c r="K16" s="81" t="s">
        <v>1957</v>
      </c>
      <c r="L16" s="201">
        <v>44685</v>
      </c>
      <c r="M16" s="327" t="s">
        <v>1867</v>
      </c>
      <c r="N16" s="201" t="s">
        <v>1954</v>
      </c>
      <c r="O16" s="81" t="s">
        <v>1958</v>
      </c>
      <c r="P16" s="201">
        <v>44809</v>
      </c>
      <c r="Q16" s="218" t="s">
        <v>1758</v>
      </c>
      <c r="R16" s="201" t="s">
        <v>3277</v>
      </c>
      <c r="S16" s="693" t="s">
        <v>3274</v>
      </c>
      <c r="T16" s="881">
        <v>44911</v>
      </c>
      <c r="U16" s="700" t="s">
        <v>1440</v>
      </c>
      <c r="V16" s="713" t="s">
        <v>3284</v>
      </c>
      <c r="W16" s="194"/>
      <c r="X16" s="194"/>
      <c r="Y16" s="195"/>
      <c r="Z16" s="147"/>
      <c r="AA16" s="143" t="s">
        <v>2</v>
      </c>
      <c r="AB16" s="210" t="s">
        <v>2</v>
      </c>
      <c r="AC16" s="147" t="s">
        <v>2</v>
      </c>
      <c r="AD16" s="147" t="s">
        <v>2</v>
      </c>
      <c r="AE16" s="201" t="s">
        <v>2</v>
      </c>
      <c r="AF16" s="201" t="s">
        <v>2</v>
      </c>
      <c r="AG16" s="147" t="s">
        <v>2</v>
      </c>
      <c r="AH16" s="147" t="s">
        <v>2</v>
      </c>
      <c r="AI16" s="147" t="s">
        <v>2</v>
      </c>
      <c r="AJ16" s="147" t="s">
        <v>2</v>
      </c>
      <c r="AK16" s="197"/>
      <c r="AL16" s="220"/>
      <c r="AM16" s="197"/>
      <c r="AN16" s="148"/>
      <c r="AO16" s="199"/>
      <c r="AP16" s="197"/>
      <c r="AQ16" s="197"/>
      <c r="AR16" s="695"/>
      <c r="AS16" s="147" t="s">
        <v>2</v>
      </c>
      <c r="AT16" s="147" t="s">
        <v>2</v>
      </c>
      <c r="AU16" s="881" t="s">
        <v>2</v>
      </c>
      <c r="AV16" s="147" t="s">
        <v>2</v>
      </c>
    </row>
    <row r="17" spans="1:48" ht="59.25" customHeight="1">
      <c r="A17" s="144"/>
      <c r="B17" s="148">
        <v>206</v>
      </c>
      <c r="C17" s="143" t="s">
        <v>9</v>
      </c>
      <c r="D17" s="198" t="s">
        <v>401</v>
      </c>
      <c r="E17" s="148" t="s">
        <v>378</v>
      </c>
      <c r="F17" s="219">
        <v>1</v>
      </c>
      <c r="G17" s="219">
        <v>4</v>
      </c>
      <c r="H17" s="223" t="s">
        <v>402</v>
      </c>
      <c r="I17" s="81" t="s">
        <v>1464</v>
      </c>
      <c r="J17" s="201" t="s">
        <v>1177</v>
      </c>
      <c r="K17" s="81" t="s">
        <v>1019</v>
      </c>
      <c r="L17" s="201">
        <v>44685</v>
      </c>
      <c r="M17" s="327" t="s">
        <v>1867</v>
      </c>
      <c r="N17" s="201" t="s">
        <v>1954</v>
      </c>
      <c r="O17" s="81" t="s">
        <v>1959</v>
      </c>
      <c r="P17" s="201">
        <v>44809</v>
      </c>
      <c r="Q17" s="218" t="s">
        <v>1758</v>
      </c>
      <c r="R17" s="201" t="s">
        <v>3277</v>
      </c>
      <c r="S17" s="693" t="s">
        <v>3275</v>
      </c>
      <c r="T17" s="881">
        <v>44911</v>
      </c>
      <c r="U17" s="700" t="s">
        <v>1440</v>
      </c>
      <c r="V17" s="713" t="s">
        <v>3284</v>
      </c>
      <c r="W17" s="194">
        <v>1</v>
      </c>
      <c r="X17" s="219">
        <v>4</v>
      </c>
      <c r="Y17" s="195" t="s">
        <v>402</v>
      </c>
      <c r="Z17" s="147" t="s">
        <v>384</v>
      </c>
      <c r="AA17" s="146" t="s">
        <v>403</v>
      </c>
      <c r="AB17" s="210">
        <v>1</v>
      </c>
      <c r="AC17" s="147" t="s">
        <v>404</v>
      </c>
      <c r="AD17" s="147" t="s">
        <v>116</v>
      </c>
      <c r="AE17" s="202">
        <v>44562</v>
      </c>
      <c r="AF17" s="202">
        <v>44895</v>
      </c>
      <c r="AG17" s="148">
        <v>1</v>
      </c>
      <c r="AH17" s="197" t="s">
        <v>1177</v>
      </c>
      <c r="AI17" s="205" t="s">
        <v>1901</v>
      </c>
      <c r="AJ17" s="199" t="s">
        <v>1775</v>
      </c>
      <c r="AK17" s="201">
        <v>44685</v>
      </c>
      <c r="AL17" s="553" t="s">
        <v>1442</v>
      </c>
      <c r="AM17" s="197" t="s">
        <v>1898</v>
      </c>
      <c r="AN17" s="325" t="s">
        <v>1902</v>
      </c>
      <c r="AO17" s="203" t="s">
        <v>1903</v>
      </c>
      <c r="AP17" s="197">
        <v>44809</v>
      </c>
      <c r="AQ17" s="162" t="s">
        <v>1758</v>
      </c>
      <c r="AR17" s="201" t="s">
        <v>3277</v>
      </c>
      <c r="AS17" s="685" t="s">
        <v>3279</v>
      </c>
      <c r="AT17" s="199" t="s">
        <v>1903</v>
      </c>
      <c r="AU17" s="881">
        <v>44911</v>
      </c>
      <c r="AV17" s="701" t="s">
        <v>1442</v>
      </c>
    </row>
    <row r="18" spans="1:48" ht="59.25" customHeight="1">
      <c r="A18" s="144"/>
      <c r="B18" s="148">
        <v>207</v>
      </c>
      <c r="C18" s="143" t="s">
        <v>9</v>
      </c>
      <c r="D18" s="198" t="s">
        <v>1466</v>
      </c>
      <c r="E18" s="148" t="s">
        <v>378</v>
      </c>
      <c r="F18" s="219">
        <v>1</v>
      </c>
      <c r="G18" s="219">
        <v>4</v>
      </c>
      <c r="H18" s="223" t="s">
        <v>389</v>
      </c>
      <c r="I18" s="81" t="s">
        <v>1465</v>
      </c>
      <c r="J18" s="201" t="s">
        <v>1177</v>
      </c>
      <c r="K18" s="81" t="s">
        <v>1960</v>
      </c>
      <c r="L18" s="201">
        <v>44685</v>
      </c>
      <c r="M18" s="327" t="s">
        <v>1867</v>
      </c>
      <c r="N18" s="326" t="s">
        <v>1954</v>
      </c>
      <c r="O18" s="81" t="s">
        <v>1961</v>
      </c>
      <c r="P18" s="201">
        <v>44809</v>
      </c>
      <c r="Q18" s="218" t="s">
        <v>1758</v>
      </c>
      <c r="R18" s="201" t="s">
        <v>3277</v>
      </c>
      <c r="S18" s="693" t="s">
        <v>3276</v>
      </c>
      <c r="T18" s="881">
        <v>44911</v>
      </c>
      <c r="U18" s="700" t="s">
        <v>1440</v>
      </c>
      <c r="V18" s="713" t="s">
        <v>3284</v>
      </c>
      <c r="W18" s="194">
        <v>1</v>
      </c>
      <c r="X18" s="194">
        <v>4</v>
      </c>
      <c r="Y18" s="195" t="s">
        <v>389</v>
      </c>
      <c r="Z18" s="147" t="s">
        <v>384</v>
      </c>
      <c r="AA18" s="146" t="s">
        <v>405</v>
      </c>
      <c r="AB18" s="210">
        <v>1</v>
      </c>
      <c r="AC18" s="147" t="s">
        <v>406</v>
      </c>
      <c r="AD18" s="147" t="s">
        <v>116</v>
      </c>
      <c r="AE18" s="202">
        <v>44562</v>
      </c>
      <c r="AF18" s="202">
        <v>44895</v>
      </c>
      <c r="AG18" s="148">
        <v>2</v>
      </c>
      <c r="AH18" s="197" t="s">
        <v>1177</v>
      </c>
      <c r="AI18" s="205" t="s">
        <v>1901</v>
      </c>
      <c r="AJ18" s="199" t="s">
        <v>1775</v>
      </c>
      <c r="AK18" s="201">
        <v>44685</v>
      </c>
      <c r="AL18" s="553" t="s">
        <v>1442</v>
      </c>
      <c r="AM18" s="197" t="s">
        <v>1898</v>
      </c>
      <c r="AN18" s="214" t="s">
        <v>1536</v>
      </c>
      <c r="AO18" s="199" t="s">
        <v>1904</v>
      </c>
      <c r="AP18" s="197">
        <v>44809</v>
      </c>
      <c r="AQ18" s="162" t="s">
        <v>1758</v>
      </c>
      <c r="AR18" s="201" t="s">
        <v>3277</v>
      </c>
      <c r="AS18" s="685" t="s">
        <v>3280</v>
      </c>
      <c r="AT18" s="199" t="s">
        <v>1903</v>
      </c>
      <c r="AU18" s="881">
        <v>44911</v>
      </c>
      <c r="AV18" s="162" t="s">
        <v>1440</v>
      </c>
    </row>
    <row r="19" spans="1:48" ht="59.25" customHeight="1">
      <c r="A19" s="144"/>
      <c r="B19" s="148">
        <v>208</v>
      </c>
      <c r="C19" s="143" t="s">
        <v>10</v>
      </c>
      <c r="D19" s="198" t="s">
        <v>407</v>
      </c>
      <c r="E19" s="148" t="s">
        <v>378</v>
      </c>
      <c r="F19" s="219">
        <v>1</v>
      </c>
      <c r="G19" s="219">
        <v>4</v>
      </c>
      <c r="H19" s="227" t="s">
        <v>389</v>
      </c>
      <c r="I19" s="143" t="s">
        <v>1461</v>
      </c>
      <c r="J19" s="201" t="s">
        <v>1178</v>
      </c>
      <c r="K19" s="147" t="s">
        <v>1179</v>
      </c>
      <c r="L19" s="201">
        <v>44687</v>
      </c>
      <c r="M19" s="162" t="s">
        <v>1867</v>
      </c>
      <c r="N19" s="201" t="s">
        <v>1962</v>
      </c>
      <c r="O19" s="198" t="s">
        <v>1963</v>
      </c>
      <c r="P19" s="201">
        <v>44809</v>
      </c>
      <c r="Q19" s="162" t="s">
        <v>1758</v>
      </c>
      <c r="R19" s="201" t="s">
        <v>3052</v>
      </c>
      <c r="S19" s="198" t="s">
        <v>3053</v>
      </c>
      <c r="T19" s="881">
        <v>44911</v>
      </c>
      <c r="U19" s="700" t="s">
        <v>1440</v>
      </c>
      <c r="V19" s="713" t="s">
        <v>3284</v>
      </c>
      <c r="W19" s="194">
        <v>1</v>
      </c>
      <c r="X19" s="194">
        <v>4</v>
      </c>
      <c r="Y19" s="195" t="s">
        <v>389</v>
      </c>
      <c r="Z19" s="147" t="s">
        <v>384</v>
      </c>
      <c r="AA19" s="205" t="s">
        <v>408</v>
      </c>
      <c r="AB19" s="210">
        <v>0.5</v>
      </c>
      <c r="AC19" s="147" t="s">
        <v>409</v>
      </c>
      <c r="AD19" s="147" t="s">
        <v>410</v>
      </c>
      <c r="AE19" s="202">
        <v>44562</v>
      </c>
      <c r="AF19" s="202">
        <v>44895</v>
      </c>
      <c r="AG19" s="148">
        <v>1</v>
      </c>
      <c r="AH19" s="197" t="s">
        <v>1222</v>
      </c>
      <c r="AI19" s="198" t="s">
        <v>1223</v>
      </c>
      <c r="AJ19" s="199" t="s">
        <v>1224</v>
      </c>
      <c r="AK19" s="197">
        <v>44687</v>
      </c>
      <c r="AL19" s="162" t="s">
        <v>1867</v>
      </c>
      <c r="AM19" s="197" t="s">
        <v>1905</v>
      </c>
      <c r="AN19" s="198" t="s">
        <v>1906</v>
      </c>
      <c r="AO19" s="199" t="s">
        <v>1907</v>
      </c>
      <c r="AP19" s="201">
        <v>44809</v>
      </c>
      <c r="AQ19" s="162" t="s">
        <v>1758</v>
      </c>
      <c r="AR19" s="197" t="s">
        <v>3055</v>
      </c>
      <c r="AS19" s="685" t="s">
        <v>3056</v>
      </c>
      <c r="AT19" s="199" t="s">
        <v>3057</v>
      </c>
      <c r="AU19" s="881">
        <v>44911</v>
      </c>
      <c r="AV19" s="162" t="s">
        <v>1440</v>
      </c>
    </row>
    <row r="20" spans="1:48" ht="59.25" customHeight="1">
      <c r="A20" s="144"/>
      <c r="B20" s="148">
        <v>208</v>
      </c>
      <c r="C20" s="143" t="s">
        <v>10</v>
      </c>
      <c r="D20" s="198" t="s">
        <v>407</v>
      </c>
      <c r="E20" s="148" t="s">
        <v>378</v>
      </c>
      <c r="F20" s="219"/>
      <c r="G20" s="219"/>
      <c r="H20" s="195"/>
      <c r="I20" s="143" t="s">
        <v>1462</v>
      </c>
      <c r="J20" s="201" t="s">
        <v>1180</v>
      </c>
      <c r="K20" s="147" t="s">
        <v>1181</v>
      </c>
      <c r="L20" s="201">
        <v>44687</v>
      </c>
      <c r="M20" s="162" t="s">
        <v>1867</v>
      </c>
      <c r="N20" s="201" t="s">
        <v>1962</v>
      </c>
      <c r="O20" s="198" t="s">
        <v>1964</v>
      </c>
      <c r="P20" s="201">
        <v>44809</v>
      </c>
      <c r="Q20" s="162" t="s">
        <v>1758</v>
      </c>
      <c r="R20" s="201" t="s">
        <v>3052</v>
      </c>
      <c r="S20" s="147" t="s">
        <v>3054</v>
      </c>
      <c r="T20" s="881">
        <v>44911</v>
      </c>
      <c r="U20" s="700" t="s">
        <v>1440</v>
      </c>
      <c r="V20" s="713" t="s">
        <v>3284</v>
      </c>
      <c r="W20" s="194"/>
      <c r="X20" s="194"/>
      <c r="Y20" s="195"/>
      <c r="Z20" s="147" t="s">
        <v>384</v>
      </c>
      <c r="AA20" s="205" t="s">
        <v>411</v>
      </c>
      <c r="AB20" s="210">
        <v>0.5</v>
      </c>
      <c r="AC20" s="147" t="s">
        <v>1099</v>
      </c>
      <c r="AD20" s="147" t="s">
        <v>412</v>
      </c>
      <c r="AE20" s="202">
        <v>44562</v>
      </c>
      <c r="AF20" s="202">
        <v>44895</v>
      </c>
      <c r="AG20" s="148">
        <v>11</v>
      </c>
      <c r="AH20" s="197" t="s">
        <v>1224</v>
      </c>
      <c r="AI20" s="198" t="s">
        <v>1225</v>
      </c>
      <c r="AJ20" s="199" t="s">
        <v>1224</v>
      </c>
      <c r="AK20" s="197">
        <v>44687</v>
      </c>
      <c r="AL20" s="162" t="s">
        <v>1867</v>
      </c>
      <c r="AM20" s="197" t="s">
        <v>1905</v>
      </c>
      <c r="AN20" s="198" t="s">
        <v>1908</v>
      </c>
      <c r="AO20" s="199" t="s">
        <v>1907</v>
      </c>
      <c r="AP20" s="201">
        <v>44809</v>
      </c>
      <c r="AQ20" s="162" t="s">
        <v>1758</v>
      </c>
      <c r="AR20" s="197" t="s">
        <v>3058</v>
      </c>
      <c r="AS20" s="685" t="s">
        <v>3059</v>
      </c>
      <c r="AT20" s="199" t="s">
        <v>3057</v>
      </c>
      <c r="AU20" s="881">
        <v>44911</v>
      </c>
      <c r="AV20" s="162" t="s">
        <v>1440</v>
      </c>
    </row>
    <row r="21" spans="1:48" ht="59.25" customHeight="1">
      <c r="A21" s="144"/>
      <c r="B21" s="148">
        <v>209</v>
      </c>
      <c r="C21" s="143" t="s">
        <v>11</v>
      </c>
      <c r="D21" s="198" t="s">
        <v>1498</v>
      </c>
      <c r="E21" s="148" t="s">
        <v>378</v>
      </c>
      <c r="F21" s="219">
        <v>3</v>
      </c>
      <c r="G21" s="219">
        <v>4</v>
      </c>
      <c r="H21" s="223" t="s">
        <v>379</v>
      </c>
      <c r="I21" s="205" t="s">
        <v>1499</v>
      </c>
      <c r="J21" s="80" t="s">
        <v>1095</v>
      </c>
      <c r="K21" s="146" t="s">
        <v>1182</v>
      </c>
      <c r="L21" s="201">
        <v>44685</v>
      </c>
      <c r="M21" s="162" t="s">
        <v>1867</v>
      </c>
      <c r="N21" s="80" t="s">
        <v>1909</v>
      </c>
      <c r="O21" s="214" t="s">
        <v>1965</v>
      </c>
      <c r="P21" s="201">
        <v>44809</v>
      </c>
      <c r="Q21" s="218" t="s">
        <v>1758</v>
      </c>
      <c r="R21" s="80" t="s">
        <v>2639</v>
      </c>
      <c r="S21" s="198" t="s">
        <v>2640</v>
      </c>
      <c r="T21" s="881">
        <v>44910</v>
      </c>
      <c r="U21" s="162" t="s">
        <v>1758</v>
      </c>
      <c r="V21" s="713" t="s">
        <v>3284</v>
      </c>
      <c r="W21" s="194">
        <v>1</v>
      </c>
      <c r="X21" s="194">
        <v>4</v>
      </c>
      <c r="Y21" s="195" t="s">
        <v>389</v>
      </c>
      <c r="Z21" s="147" t="s">
        <v>384</v>
      </c>
      <c r="AA21" s="146" t="s">
        <v>413</v>
      </c>
      <c r="AB21" s="210">
        <v>1</v>
      </c>
      <c r="AC21" s="147" t="s">
        <v>414</v>
      </c>
      <c r="AD21" s="147" t="s">
        <v>415</v>
      </c>
      <c r="AE21" s="80">
        <v>44562</v>
      </c>
      <c r="AF21" s="80">
        <v>44895</v>
      </c>
      <c r="AG21" s="199">
        <v>1</v>
      </c>
      <c r="AH21" s="80" t="s">
        <v>1095</v>
      </c>
      <c r="AI21" s="146" t="s">
        <v>1776</v>
      </c>
      <c r="AJ21" s="203" t="s">
        <v>1777</v>
      </c>
      <c r="AK21" s="197"/>
      <c r="AL21" s="162" t="s">
        <v>1867</v>
      </c>
      <c r="AM21" s="80" t="s">
        <v>1909</v>
      </c>
      <c r="AN21" s="198" t="s">
        <v>1910</v>
      </c>
      <c r="AO21" s="203" t="s">
        <v>1911</v>
      </c>
      <c r="AP21" s="197">
        <v>44809</v>
      </c>
      <c r="AQ21" s="162" t="s">
        <v>1758</v>
      </c>
      <c r="AR21" s="80" t="s">
        <v>2639</v>
      </c>
      <c r="AS21" s="685" t="s">
        <v>2974</v>
      </c>
      <c r="AT21" s="203" t="s">
        <v>2641</v>
      </c>
      <c r="AU21" s="881">
        <v>44910</v>
      </c>
      <c r="AV21" s="162" t="s">
        <v>1758</v>
      </c>
    </row>
    <row r="22" spans="1:48" ht="59.25" customHeight="1">
      <c r="A22" s="144"/>
      <c r="B22" s="148">
        <v>210</v>
      </c>
      <c r="C22" s="143" t="s">
        <v>11</v>
      </c>
      <c r="D22" s="198" t="s">
        <v>416</v>
      </c>
      <c r="E22" s="148" t="s">
        <v>378</v>
      </c>
      <c r="F22" s="219">
        <v>4</v>
      </c>
      <c r="G22" s="219">
        <v>5</v>
      </c>
      <c r="H22" s="223" t="s">
        <v>379</v>
      </c>
      <c r="I22" s="205" t="s">
        <v>417</v>
      </c>
      <c r="J22" s="80" t="s">
        <v>1095</v>
      </c>
      <c r="K22" s="81" t="s">
        <v>1183</v>
      </c>
      <c r="L22" s="201">
        <v>44685</v>
      </c>
      <c r="M22" s="162" t="s">
        <v>1867</v>
      </c>
      <c r="N22" s="80" t="s">
        <v>1909</v>
      </c>
      <c r="O22" s="214" t="s">
        <v>1966</v>
      </c>
      <c r="P22" s="201">
        <v>44809</v>
      </c>
      <c r="Q22" s="218" t="s">
        <v>1758</v>
      </c>
      <c r="R22" s="80" t="s">
        <v>2639</v>
      </c>
      <c r="S22" s="214" t="s">
        <v>2973</v>
      </c>
      <c r="T22" s="881">
        <v>44910</v>
      </c>
      <c r="U22" s="162" t="s">
        <v>1758</v>
      </c>
      <c r="V22" s="713" t="s">
        <v>3284</v>
      </c>
      <c r="W22" s="194">
        <v>3</v>
      </c>
      <c r="X22" s="194">
        <v>5</v>
      </c>
      <c r="Y22" s="195" t="s">
        <v>379</v>
      </c>
      <c r="Z22" s="147" t="s">
        <v>384</v>
      </c>
      <c r="AA22" s="205" t="s">
        <v>394</v>
      </c>
      <c r="AB22" s="210">
        <v>1</v>
      </c>
      <c r="AC22" s="147" t="s">
        <v>385</v>
      </c>
      <c r="AD22" s="147" t="s">
        <v>396</v>
      </c>
      <c r="AE22" s="80">
        <v>44562</v>
      </c>
      <c r="AF22" s="80">
        <v>44895</v>
      </c>
      <c r="AG22" s="228">
        <v>2</v>
      </c>
      <c r="AH22" s="80" t="s">
        <v>1095</v>
      </c>
      <c r="AI22" s="146" t="s">
        <v>1778</v>
      </c>
      <c r="AJ22" s="203" t="s">
        <v>1777</v>
      </c>
      <c r="AK22" s="197"/>
      <c r="AL22" s="162" t="s">
        <v>1867</v>
      </c>
      <c r="AM22" s="80" t="s">
        <v>1909</v>
      </c>
      <c r="AN22" s="214" t="s">
        <v>1912</v>
      </c>
      <c r="AO22" s="203" t="s">
        <v>1911</v>
      </c>
      <c r="AP22" s="197">
        <v>44809</v>
      </c>
      <c r="AQ22" s="162" t="s">
        <v>1758</v>
      </c>
      <c r="AR22" s="80" t="s">
        <v>2639</v>
      </c>
      <c r="AS22" s="685" t="s">
        <v>2642</v>
      </c>
      <c r="AT22" s="203" t="s">
        <v>2641</v>
      </c>
      <c r="AU22" s="881">
        <v>44910</v>
      </c>
      <c r="AV22" s="162" t="s">
        <v>1758</v>
      </c>
    </row>
    <row r="23" spans="1:48" ht="59.25" customHeight="1">
      <c r="A23" s="144"/>
      <c r="B23" s="148">
        <v>211</v>
      </c>
      <c r="C23" s="143" t="s">
        <v>12</v>
      </c>
      <c r="D23" s="198" t="s">
        <v>418</v>
      </c>
      <c r="E23" s="148" t="s">
        <v>378</v>
      </c>
      <c r="F23" s="219">
        <v>2</v>
      </c>
      <c r="G23" s="219">
        <v>5</v>
      </c>
      <c r="H23" s="229" t="s">
        <v>379</v>
      </c>
      <c r="I23" s="205" t="s">
        <v>419</v>
      </c>
      <c r="J23" s="80" t="s">
        <v>1132</v>
      </c>
      <c r="K23" s="81" t="s">
        <v>1133</v>
      </c>
      <c r="L23" s="201">
        <v>44685</v>
      </c>
      <c r="M23" s="181" t="s">
        <v>1441</v>
      </c>
      <c r="N23" s="230" t="s">
        <v>1967</v>
      </c>
      <c r="O23" s="143" t="s">
        <v>1968</v>
      </c>
      <c r="P23" s="201">
        <v>44809</v>
      </c>
      <c r="Q23" s="181" t="s">
        <v>1763</v>
      </c>
      <c r="R23" s="677" t="s">
        <v>3120</v>
      </c>
      <c r="S23" s="147" t="s">
        <v>3121</v>
      </c>
      <c r="T23" s="881">
        <v>44910</v>
      </c>
      <c r="U23" s="181" t="s">
        <v>1763</v>
      </c>
      <c r="V23" s="184" t="s">
        <v>3285</v>
      </c>
      <c r="W23" s="194">
        <v>1</v>
      </c>
      <c r="X23" s="194">
        <v>5</v>
      </c>
      <c r="Y23" s="195" t="s">
        <v>379</v>
      </c>
      <c r="Z23" s="147" t="s">
        <v>384</v>
      </c>
      <c r="AA23" s="146" t="s">
        <v>420</v>
      </c>
      <c r="AB23" s="213">
        <v>1</v>
      </c>
      <c r="AC23" s="143" t="s">
        <v>421</v>
      </c>
      <c r="AD23" s="195" t="s">
        <v>146</v>
      </c>
      <c r="AE23" s="202">
        <v>44562</v>
      </c>
      <c r="AF23" s="202">
        <v>44895</v>
      </c>
      <c r="AG23" s="195">
        <v>1</v>
      </c>
      <c r="AH23" s="230" t="s">
        <v>1134</v>
      </c>
      <c r="AI23" s="81" t="s">
        <v>1135</v>
      </c>
      <c r="AJ23" s="78" t="s">
        <v>1136</v>
      </c>
      <c r="AK23" s="201">
        <v>44685</v>
      </c>
      <c r="AL23" s="181" t="s">
        <v>1441</v>
      </c>
      <c r="AM23" s="230" t="s">
        <v>1584</v>
      </c>
      <c r="AN23" s="81" t="s">
        <v>1764</v>
      </c>
      <c r="AO23" s="79" t="s">
        <v>1606</v>
      </c>
      <c r="AP23" s="197">
        <v>44809</v>
      </c>
      <c r="AQ23" s="181" t="s">
        <v>1763</v>
      </c>
      <c r="AR23" s="197" t="s">
        <v>3124</v>
      </c>
      <c r="AS23" s="685" t="s">
        <v>3122</v>
      </c>
      <c r="AT23" s="199" t="s">
        <v>3126</v>
      </c>
      <c r="AU23" s="881">
        <v>44910</v>
      </c>
      <c r="AV23" s="886" t="s">
        <v>1763</v>
      </c>
    </row>
    <row r="24" spans="1:48" ht="59.25" customHeight="1">
      <c r="A24" s="144"/>
      <c r="B24" s="148">
        <v>212</v>
      </c>
      <c r="C24" s="143" t="s">
        <v>12</v>
      </c>
      <c r="D24" s="198" t="s">
        <v>422</v>
      </c>
      <c r="E24" s="148" t="s">
        <v>378</v>
      </c>
      <c r="F24" s="219">
        <v>4</v>
      </c>
      <c r="G24" s="219">
        <v>5</v>
      </c>
      <c r="H24" s="229" t="s">
        <v>379</v>
      </c>
      <c r="I24" s="205" t="s">
        <v>380</v>
      </c>
      <c r="J24" s="80" t="s">
        <v>1132</v>
      </c>
      <c r="K24" s="81" t="s">
        <v>1184</v>
      </c>
      <c r="L24" s="201">
        <v>44685</v>
      </c>
      <c r="M24" s="162" t="s">
        <v>1867</v>
      </c>
      <c r="N24" s="230" t="s">
        <v>1967</v>
      </c>
      <c r="O24" s="143" t="s">
        <v>1969</v>
      </c>
      <c r="P24" s="201">
        <v>44809</v>
      </c>
      <c r="Q24" s="231" t="s">
        <v>1758</v>
      </c>
      <c r="R24" s="677" t="s">
        <v>3120</v>
      </c>
      <c r="S24" s="147" t="s">
        <v>1969</v>
      </c>
      <c r="T24" s="881">
        <v>44910</v>
      </c>
      <c r="U24" s="231" t="s">
        <v>1758</v>
      </c>
      <c r="V24" s="713" t="s">
        <v>3284</v>
      </c>
      <c r="W24" s="194">
        <v>3</v>
      </c>
      <c r="X24" s="194">
        <v>5</v>
      </c>
      <c r="Y24" s="195" t="s">
        <v>379</v>
      </c>
      <c r="Z24" s="147" t="s">
        <v>384</v>
      </c>
      <c r="AA24" s="146" t="s">
        <v>423</v>
      </c>
      <c r="AB24" s="213">
        <v>1</v>
      </c>
      <c r="AC24" s="143" t="s">
        <v>424</v>
      </c>
      <c r="AD24" s="143" t="s">
        <v>425</v>
      </c>
      <c r="AE24" s="202">
        <v>44562</v>
      </c>
      <c r="AF24" s="202">
        <v>44895</v>
      </c>
      <c r="AG24" s="195">
        <v>2</v>
      </c>
      <c r="AH24" s="230" t="s">
        <v>1134</v>
      </c>
      <c r="AI24" s="81" t="s">
        <v>1137</v>
      </c>
      <c r="AJ24" s="78" t="s">
        <v>1138</v>
      </c>
      <c r="AK24" s="201">
        <v>44685</v>
      </c>
      <c r="AL24" s="162" t="s">
        <v>1867</v>
      </c>
      <c r="AM24" s="230" t="s">
        <v>1584</v>
      </c>
      <c r="AN24" s="81" t="s">
        <v>1607</v>
      </c>
      <c r="AO24" s="79" t="s">
        <v>1606</v>
      </c>
      <c r="AP24" s="197">
        <v>44809</v>
      </c>
      <c r="AQ24" s="231" t="s">
        <v>1758</v>
      </c>
      <c r="AR24" s="197" t="s">
        <v>3125</v>
      </c>
      <c r="AS24" s="685" t="s">
        <v>3123</v>
      </c>
      <c r="AT24" s="199" t="s">
        <v>3126</v>
      </c>
      <c r="AU24" s="881">
        <v>44910</v>
      </c>
      <c r="AV24" s="162" t="s">
        <v>1758</v>
      </c>
    </row>
    <row r="25" spans="1:48" ht="59.25" customHeight="1">
      <c r="A25" s="144"/>
      <c r="B25" s="148">
        <v>213</v>
      </c>
      <c r="C25" s="333" t="s">
        <v>13</v>
      </c>
      <c r="D25" s="198" t="s">
        <v>2205</v>
      </c>
      <c r="E25" s="148" t="s">
        <v>378</v>
      </c>
      <c r="F25" s="219">
        <v>4</v>
      </c>
      <c r="G25" s="219">
        <v>4</v>
      </c>
      <c r="H25" s="240" t="s">
        <v>379</v>
      </c>
      <c r="I25" s="214" t="s">
        <v>2208</v>
      </c>
      <c r="J25" s="201" t="s">
        <v>1185</v>
      </c>
      <c r="K25" s="81" t="s">
        <v>1139</v>
      </c>
      <c r="L25" s="201">
        <v>44685</v>
      </c>
      <c r="M25" s="327" t="s">
        <v>1867</v>
      </c>
      <c r="N25" s="201" t="s">
        <v>1913</v>
      </c>
      <c r="O25" s="214" t="s">
        <v>1970</v>
      </c>
      <c r="P25" s="201">
        <v>44809</v>
      </c>
      <c r="Q25" s="327" t="s">
        <v>1758</v>
      </c>
      <c r="R25" s="267" t="s">
        <v>3098</v>
      </c>
      <c r="S25" s="675" t="s">
        <v>3099</v>
      </c>
      <c r="T25" s="881">
        <v>44910</v>
      </c>
      <c r="U25" s="702" t="s">
        <v>3282</v>
      </c>
      <c r="V25" s="709" t="s">
        <v>3286</v>
      </c>
      <c r="W25" s="554">
        <v>1</v>
      </c>
      <c r="X25" s="194">
        <v>5</v>
      </c>
      <c r="Y25" s="240" t="s">
        <v>379</v>
      </c>
      <c r="Z25" s="147" t="s">
        <v>384</v>
      </c>
      <c r="AA25" s="207" t="s">
        <v>1813</v>
      </c>
      <c r="AB25" s="421">
        <v>0.5</v>
      </c>
      <c r="AC25" s="333" t="s">
        <v>1814</v>
      </c>
      <c r="AD25" s="333" t="s">
        <v>426</v>
      </c>
      <c r="AE25" s="422">
        <v>44562</v>
      </c>
      <c r="AF25" s="422">
        <v>44895</v>
      </c>
      <c r="AG25" s="240">
        <v>2</v>
      </c>
      <c r="AH25" s="201" t="s">
        <v>1185</v>
      </c>
      <c r="AI25" s="81" t="s">
        <v>1226</v>
      </c>
      <c r="AJ25" s="199" t="s">
        <v>1140</v>
      </c>
      <c r="AK25" s="201">
        <v>44685</v>
      </c>
      <c r="AL25" s="327" t="s">
        <v>1867</v>
      </c>
      <c r="AM25" s="201" t="s">
        <v>1913</v>
      </c>
      <c r="AN25" s="81" t="s">
        <v>1914</v>
      </c>
      <c r="AO25" s="199" t="s">
        <v>1915</v>
      </c>
      <c r="AP25" s="197">
        <v>44809</v>
      </c>
      <c r="AQ25" s="162" t="s">
        <v>1758</v>
      </c>
      <c r="AR25" s="197" t="s">
        <v>3094</v>
      </c>
      <c r="AS25" s="685" t="s">
        <v>3095</v>
      </c>
      <c r="AT25" s="199" t="s">
        <v>3102</v>
      </c>
      <c r="AU25" s="881">
        <v>44910</v>
      </c>
      <c r="AV25" s="162" t="s">
        <v>1758</v>
      </c>
    </row>
    <row r="26" spans="1:48" ht="59.25" customHeight="1">
      <c r="B26" s="148">
        <v>213</v>
      </c>
      <c r="C26" s="333" t="s">
        <v>13</v>
      </c>
      <c r="D26" s="198" t="s">
        <v>2206</v>
      </c>
      <c r="E26" s="148" t="s">
        <v>378</v>
      </c>
      <c r="F26" s="239"/>
      <c r="G26" s="239"/>
      <c r="H26" s="240"/>
      <c r="I26" s="224" t="s">
        <v>2207</v>
      </c>
      <c r="J26" s="201" t="s">
        <v>1186</v>
      </c>
      <c r="K26" s="81" t="s">
        <v>1971</v>
      </c>
      <c r="L26" s="201">
        <v>44685</v>
      </c>
      <c r="M26" s="327" t="s">
        <v>1867</v>
      </c>
      <c r="N26" s="201" t="s">
        <v>1916</v>
      </c>
      <c r="O26" s="214" t="s">
        <v>1972</v>
      </c>
      <c r="P26" s="201">
        <v>44809</v>
      </c>
      <c r="Q26" s="327" t="s">
        <v>1758</v>
      </c>
      <c r="R26" s="676" t="s">
        <v>3100</v>
      </c>
      <c r="S26" s="414" t="s">
        <v>3101</v>
      </c>
      <c r="T26" s="881">
        <v>44910</v>
      </c>
      <c r="U26" s="181" t="s">
        <v>1763</v>
      </c>
      <c r="V26" s="184" t="s">
        <v>3285</v>
      </c>
      <c r="W26" s="194"/>
      <c r="X26" s="194"/>
      <c r="Y26" s="240"/>
      <c r="Z26" s="147" t="s">
        <v>384</v>
      </c>
      <c r="AA26" s="207" t="s">
        <v>2573</v>
      </c>
      <c r="AB26" s="423">
        <v>0.5</v>
      </c>
      <c r="AC26" s="333" t="s">
        <v>2579</v>
      </c>
      <c r="AD26" s="333" t="s">
        <v>426</v>
      </c>
      <c r="AE26" s="424">
        <v>44805</v>
      </c>
      <c r="AF26" s="425" t="s">
        <v>1816</v>
      </c>
      <c r="AG26" s="421">
        <v>1</v>
      </c>
      <c r="AH26" s="201" t="s">
        <v>1186</v>
      </c>
      <c r="AI26" s="81" t="s">
        <v>1227</v>
      </c>
      <c r="AJ26" s="199" t="s">
        <v>1228</v>
      </c>
      <c r="AK26" s="201">
        <v>44685</v>
      </c>
      <c r="AL26" s="327" t="s">
        <v>1867</v>
      </c>
      <c r="AM26" s="201" t="s">
        <v>1916</v>
      </c>
      <c r="AN26" s="81" t="s">
        <v>1917</v>
      </c>
      <c r="AO26" s="203" t="s">
        <v>1918</v>
      </c>
      <c r="AP26" s="197">
        <v>44809</v>
      </c>
      <c r="AQ26" s="162" t="s">
        <v>1758</v>
      </c>
      <c r="AR26" s="677" t="s">
        <v>3103</v>
      </c>
      <c r="AS26" s="685" t="s">
        <v>3097</v>
      </c>
      <c r="AT26" s="199" t="s">
        <v>3104</v>
      </c>
      <c r="AU26" s="881">
        <v>44910</v>
      </c>
      <c r="AV26" s="181" t="s">
        <v>1763</v>
      </c>
    </row>
    <row r="27" spans="1:48" ht="59.25" customHeight="1">
      <c r="A27" s="144"/>
      <c r="B27" s="148">
        <v>214</v>
      </c>
      <c r="C27" s="143" t="s">
        <v>13</v>
      </c>
      <c r="D27" s="198" t="s">
        <v>427</v>
      </c>
      <c r="E27" s="148" t="s">
        <v>378</v>
      </c>
      <c r="F27" s="219">
        <v>4</v>
      </c>
      <c r="G27" s="219">
        <v>5</v>
      </c>
      <c r="H27" s="229" t="s">
        <v>379</v>
      </c>
      <c r="I27" s="205" t="s">
        <v>417</v>
      </c>
      <c r="J27" s="232" t="s">
        <v>1185</v>
      </c>
      <c r="K27" s="81" t="s">
        <v>1187</v>
      </c>
      <c r="L27" s="201">
        <v>44685</v>
      </c>
      <c r="M27" s="327" t="s">
        <v>1867</v>
      </c>
      <c r="N27" s="201" t="s">
        <v>1913</v>
      </c>
      <c r="O27" s="214" t="s">
        <v>1973</v>
      </c>
      <c r="P27" s="201">
        <v>44809</v>
      </c>
      <c r="Q27" s="231" t="s">
        <v>1758</v>
      </c>
      <c r="R27" s="677" t="s">
        <v>3103</v>
      </c>
      <c r="S27" s="214" t="s">
        <v>3105</v>
      </c>
      <c r="T27" s="881">
        <v>44910</v>
      </c>
      <c r="U27" s="703" t="s">
        <v>1443</v>
      </c>
      <c r="V27" s="710" t="s">
        <v>3287</v>
      </c>
      <c r="W27" s="194">
        <v>3</v>
      </c>
      <c r="X27" s="194">
        <v>5</v>
      </c>
      <c r="Y27" s="195" t="s">
        <v>379</v>
      </c>
      <c r="Z27" s="147" t="s">
        <v>384</v>
      </c>
      <c r="AA27" s="146" t="s">
        <v>428</v>
      </c>
      <c r="AB27" s="213">
        <v>1</v>
      </c>
      <c r="AC27" s="143" t="s">
        <v>385</v>
      </c>
      <c r="AD27" s="143" t="s">
        <v>429</v>
      </c>
      <c r="AE27" s="202">
        <v>44562</v>
      </c>
      <c r="AF27" s="202">
        <v>44895</v>
      </c>
      <c r="AG27" s="195">
        <v>2</v>
      </c>
      <c r="AH27" s="197" t="s">
        <v>1229</v>
      </c>
      <c r="AI27" s="81" t="s">
        <v>1230</v>
      </c>
      <c r="AJ27" s="199" t="s">
        <v>1231</v>
      </c>
      <c r="AK27" s="201">
        <v>44685</v>
      </c>
      <c r="AL27" s="327" t="s">
        <v>1867</v>
      </c>
      <c r="AM27" s="201" t="s">
        <v>1913</v>
      </c>
      <c r="AN27" s="198" t="s">
        <v>1919</v>
      </c>
      <c r="AO27" s="199" t="s">
        <v>1920</v>
      </c>
      <c r="AP27" s="197">
        <v>44809</v>
      </c>
      <c r="AQ27" s="182" t="s">
        <v>1443</v>
      </c>
      <c r="AR27" s="201" t="s">
        <v>3106</v>
      </c>
      <c r="AS27" s="685" t="s">
        <v>3107</v>
      </c>
      <c r="AT27" s="199" t="s">
        <v>3108</v>
      </c>
      <c r="AU27" s="881">
        <v>44910</v>
      </c>
      <c r="AV27" s="162" t="s">
        <v>1758</v>
      </c>
    </row>
    <row r="28" spans="1:48" ht="59.25" customHeight="1">
      <c r="A28" s="144"/>
      <c r="B28" s="148">
        <v>215</v>
      </c>
      <c r="C28" s="143" t="s">
        <v>14</v>
      </c>
      <c r="D28" s="198" t="s">
        <v>430</v>
      </c>
      <c r="E28" s="148" t="s">
        <v>388</v>
      </c>
      <c r="F28" s="219">
        <v>3</v>
      </c>
      <c r="G28" s="219">
        <v>5</v>
      </c>
      <c r="H28" s="229" t="s">
        <v>379</v>
      </c>
      <c r="I28" s="205" t="s">
        <v>431</v>
      </c>
      <c r="J28" s="201"/>
      <c r="K28" s="214" t="s">
        <v>1974</v>
      </c>
      <c r="L28" s="201">
        <v>44685</v>
      </c>
      <c r="M28" s="182" t="s">
        <v>1443</v>
      </c>
      <c r="N28" s="201" t="s">
        <v>1975</v>
      </c>
      <c r="O28" s="214" t="s">
        <v>1741</v>
      </c>
      <c r="P28" s="201">
        <v>44809</v>
      </c>
      <c r="Q28" s="231" t="s">
        <v>1758</v>
      </c>
      <c r="R28" s="267" t="s">
        <v>3127</v>
      </c>
      <c r="S28" s="275" t="s">
        <v>3128</v>
      </c>
      <c r="T28" s="881">
        <v>44910</v>
      </c>
      <c r="U28" s="704" t="s">
        <v>1440</v>
      </c>
      <c r="V28" s="713" t="s">
        <v>3284</v>
      </c>
      <c r="W28" s="194">
        <v>1</v>
      </c>
      <c r="X28" s="194">
        <v>5</v>
      </c>
      <c r="Y28" s="195" t="s">
        <v>379</v>
      </c>
      <c r="Z28" s="147" t="s">
        <v>384</v>
      </c>
      <c r="AA28" s="146" t="s">
        <v>1496</v>
      </c>
      <c r="AB28" s="210">
        <v>1</v>
      </c>
      <c r="AC28" s="147" t="s">
        <v>432</v>
      </c>
      <c r="AD28" s="147" t="s">
        <v>146</v>
      </c>
      <c r="AE28" s="80">
        <v>44562</v>
      </c>
      <c r="AF28" s="80">
        <v>44895</v>
      </c>
      <c r="AG28" s="236">
        <v>2</v>
      </c>
      <c r="AH28" s="230" t="s">
        <v>1120</v>
      </c>
      <c r="AI28" s="81" t="s">
        <v>1121</v>
      </c>
      <c r="AJ28" s="78" t="s">
        <v>1122</v>
      </c>
      <c r="AK28" s="197">
        <v>44685</v>
      </c>
      <c r="AL28" s="182" t="s">
        <v>1443</v>
      </c>
      <c r="AM28" s="230" t="s">
        <v>1584</v>
      </c>
      <c r="AN28" s="81" t="s">
        <v>1608</v>
      </c>
      <c r="AO28" s="79" t="s">
        <v>1606</v>
      </c>
      <c r="AP28" s="197">
        <v>44809</v>
      </c>
      <c r="AQ28" s="162" t="s">
        <v>1867</v>
      </c>
      <c r="AR28" s="201" t="s">
        <v>3124</v>
      </c>
      <c r="AS28" s="685" t="s">
        <v>3129</v>
      </c>
      <c r="AT28" s="199" t="s">
        <v>3126</v>
      </c>
      <c r="AU28" s="881">
        <v>44910</v>
      </c>
      <c r="AV28" s="162" t="s">
        <v>1758</v>
      </c>
    </row>
    <row r="29" spans="1:48" ht="59.25" customHeight="1" thickBot="1">
      <c r="A29" s="144"/>
      <c r="B29" s="148">
        <v>216</v>
      </c>
      <c r="C29" s="143" t="s">
        <v>14</v>
      </c>
      <c r="D29" s="224" t="s">
        <v>433</v>
      </c>
      <c r="E29" s="148" t="s">
        <v>378</v>
      </c>
      <c r="F29" s="219">
        <v>4</v>
      </c>
      <c r="G29" s="219">
        <v>5</v>
      </c>
      <c r="H29" s="229" t="s">
        <v>379</v>
      </c>
      <c r="I29" s="205" t="s">
        <v>434</v>
      </c>
      <c r="J29" s="201"/>
      <c r="K29" s="214" t="s">
        <v>1188</v>
      </c>
      <c r="L29" s="201">
        <v>44685</v>
      </c>
      <c r="M29" s="162" t="s">
        <v>1867</v>
      </c>
      <c r="N29" s="201" t="s">
        <v>1967</v>
      </c>
      <c r="O29" s="214" t="s">
        <v>1976</v>
      </c>
      <c r="P29" s="201">
        <v>44809</v>
      </c>
      <c r="Q29" s="231" t="s">
        <v>1758</v>
      </c>
      <c r="R29" s="677" t="s">
        <v>3120</v>
      </c>
      <c r="S29" s="147" t="s">
        <v>3130</v>
      </c>
      <c r="T29" s="881">
        <v>44910</v>
      </c>
      <c r="U29" s="704" t="s">
        <v>1440</v>
      </c>
      <c r="V29" s="713" t="s">
        <v>3284</v>
      </c>
      <c r="W29" s="194">
        <v>3</v>
      </c>
      <c r="X29" s="194">
        <v>5</v>
      </c>
      <c r="Y29" s="195" t="s">
        <v>379</v>
      </c>
      <c r="Z29" s="147" t="s">
        <v>384</v>
      </c>
      <c r="AA29" s="146" t="s">
        <v>394</v>
      </c>
      <c r="AB29" s="210">
        <v>1</v>
      </c>
      <c r="AC29" s="147" t="s">
        <v>385</v>
      </c>
      <c r="AD29" s="147" t="s">
        <v>425</v>
      </c>
      <c r="AE29" s="202">
        <v>44562</v>
      </c>
      <c r="AF29" s="202">
        <v>44895</v>
      </c>
      <c r="AG29" s="226">
        <v>2</v>
      </c>
      <c r="AH29" s="230" t="s">
        <v>1120</v>
      </c>
      <c r="AI29" s="81" t="s">
        <v>1123</v>
      </c>
      <c r="AJ29" s="79" t="s">
        <v>1124</v>
      </c>
      <c r="AK29" s="201">
        <v>44685</v>
      </c>
      <c r="AL29" s="162" t="s">
        <v>1867</v>
      </c>
      <c r="AM29" s="230" t="s">
        <v>1584</v>
      </c>
      <c r="AN29" s="81" t="s">
        <v>1609</v>
      </c>
      <c r="AO29" s="79" t="s">
        <v>1606</v>
      </c>
      <c r="AP29" s="197">
        <v>44809</v>
      </c>
      <c r="AQ29" s="162" t="s">
        <v>1867</v>
      </c>
      <c r="AR29" s="201" t="s">
        <v>3124</v>
      </c>
      <c r="AS29" s="685" t="s">
        <v>3131</v>
      </c>
      <c r="AT29" s="199" t="s">
        <v>3126</v>
      </c>
      <c r="AU29" s="881">
        <v>44910</v>
      </c>
      <c r="AV29" s="162" t="s">
        <v>1758</v>
      </c>
    </row>
    <row r="30" spans="1:48" ht="59.25" customHeight="1" thickBot="1">
      <c r="A30" s="149"/>
      <c r="B30" s="148">
        <v>217</v>
      </c>
      <c r="C30" s="143" t="s">
        <v>16</v>
      </c>
      <c r="D30" s="147" t="s">
        <v>435</v>
      </c>
      <c r="E30" s="148" t="s">
        <v>378</v>
      </c>
      <c r="F30" s="219">
        <v>3</v>
      </c>
      <c r="G30" s="219">
        <v>5</v>
      </c>
      <c r="H30" s="229" t="s">
        <v>379</v>
      </c>
      <c r="I30" s="205" t="s">
        <v>1476</v>
      </c>
      <c r="J30" s="201" t="s">
        <v>1189</v>
      </c>
      <c r="K30" s="147" t="s">
        <v>1190</v>
      </c>
      <c r="L30" s="201">
        <v>44685</v>
      </c>
      <c r="M30" s="162" t="s">
        <v>1867</v>
      </c>
      <c r="N30" s="201" t="s">
        <v>1977</v>
      </c>
      <c r="O30" s="147" t="s">
        <v>1978</v>
      </c>
      <c r="P30" s="201">
        <v>44809</v>
      </c>
      <c r="Q30" s="231" t="s">
        <v>1758</v>
      </c>
      <c r="R30" s="663" t="s">
        <v>3060</v>
      </c>
      <c r="S30" s="664" t="s">
        <v>3061</v>
      </c>
      <c r="T30" s="881">
        <v>44910</v>
      </c>
      <c r="U30" s="704" t="s">
        <v>1440</v>
      </c>
      <c r="V30" s="713" t="s">
        <v>3284</v>
      </c>
      <c r="W30" s="194">
        <v>3</v>
      </c>
      <c r="X30" s="194">
        <v>5</v>
      </c>
      <c r="Y30" s="195" t="s">
        <v>379</v>
      </c>
      <c r="Z30" s="147" t="s">
        <v>384</v>
      </c>
      <c r="AA30" s="146" t="s">
        <v>437</v>
      </c>
      <c r="AB30" s="210">
        <v>1</v>
      </c>
      <c r="AC30" s="198" t="s">
        <v>438</v>
      </c>
      <c r="AD30" s="147" t="s">
        <v>439</v>
      </c>
      <c r="AE30" s="201">
        <v>44562</v>
      </c>
      <c r="AF30" s="197">
        <v>44895</v>
      </c>
      <c r="AG30" s="210">
        <v>1</v>
      </c>
      <c r="AH30" s="233" t="s">
        <v>1189</v>
      </c>
      <c r="AI30" s="146" t="s">
        <v>1232</v>
      </c>
      <c r="AJ30" s="234" t="s">
        <v>1233</v>
      </c>
      <c r="AK30" s="201">
        <v>44685</v>
      </c>
      <c r="AL30" s="162" t="s">
        <v>1867</v>
      </c>
      <c r="AM30" s="197" t="s">
        <v>1921</v>
      </c>
      <c r="AN30" s="147" t="s">
        <v>1922</v>
      </c>
      <c r="AO30" s="199" t="s">
        <v>1923</v>
      </c>
      <c r="AP30" s="197">
        <v>44809</v>
      </c>
      <c r="AQ30" s="162" t="s">
        <v>1867</v>
      </c>
      <c r="AR30" s="665" t="s">
        <v>3062</v>
      </c>
      <c r="AS30" s="685" t="s">
        <v>3063</v>
      </c>
      <c r="AT30" s="666" t="s">
        <v>3064</v>
      </c>
      <c r="AU30" s="881">
        <v>44910</v>
      </c>
      <c r="AV30" s="162" t="s">
        <v>1758</v>
      </c>
    </row>
    <row r="31" spans="1:48" ht="59.25" customHeight="1" thickBot="1">
      <c r="A31" s="149"/>
      <c r="B31" s="148">
        <v>218</v>
      </c>
      <c r="C31" s="143" t="s">
        <v>16</v>
      </c>
      <c r="D31" s="147" t="s">
        <v>440</v>
      </c>
      <c r="E31" s="148" t="s">
        <v>6</v>
      </c>
      <c r="F31" s="219">
        <v>4</v>
      </c>
      <c r="G31" s="219">
        <v>5</v>
      </c>
      <c r="H31" s="229" t="s">
        <v>379</v>
      </c>
      <c r="I31" s="205" t="s">
        <v>2209</v>
      </c>
      <c r="J31" s="201" t="s">
        <v>1189</v>
      </c>
      <c r="K31" s="147" t="s">
        <v>1191</v>
      </c>
      <c r="L31" s="201">
        <v>44685</v>
      </c>
      <c r="M31" s="162" t="s">
        <v>1867</v>
      </c>
      <c r="N31" s="201" t="s">
        <v>1977</v>
      </c>
      <c r="O31" s="147" t="s">
        <v>1979</v>
      </c>
      <c r="P31" s="201">
        <v>44809</v>
      </c>
      <c r="Q31" s="231" t="s">
        <v>1758</v>
      </c>
      <c r="R31" s="667" t="s">
        <v>3065</v>
      </c>
      <c r="S31" s="668" t="s">
        <v>3066</v>
      </c>
      <c r="T31" s="881">
        <v>44910</v>
      </c>
      <c r="U31" s="704" t="s">
        <v>1440</v>
      </c>
      <c r="V31" s="713" t="s">
        <v>3284</v>
      </c>
      <c r="W31" s="194">
        <v>2</v>
      </c>
      <c r="X31" s="194">
        <v>5</v>
      </c>
      <c r="Y31" s="195" t="s">
        <v>379</v>
      </c>
      <c r="Z31" s="147" t="s">
        <v>384</v>
      </c>
      <c r="AA31" s="205" t="s">
        <v>1477</v>
      </c>
      <c r="AB31" s="210">
        <v>1</v>
      </c>
      <c r="AC31" s="333" t="s">
        <v>1851</v>
      </c>
      <c r="AD31" s="147" t="s">
        <v>442</v>
      </c>
      <c r="AE31" s="202">
        <v>44562</v>
      </c>
      <c r="AF31" s="202">
        <v>44895</v>
      </c>
      <c r="AG31" s="148">
        <v>3</v>
      </c>
      <c r="AH31" s="233" t="s">
        <v>1189</v>
      </c>
      <c r="AI31" s="198" t="s">
        <v>1234</v>
      </c>
      <c r="AJ31" s="199" t="s">
        <v>1235</v>
      </c>
      <c r="AK31" s="201">
        <v>44685</v>
      </c>
      <c r="AL31" s="162" t="s">
        <v>1867</v>
      </c>
      <c r="AM31" s="197" t="s">
        <v>1924</v>
      </c>
      <c r="AN31" s="147" t="s">
        <v>1925</v>
      </c>
      <c r="AO31" s="199" t="s">
        <v>1926</v>
      </c>
      <c r="AP31" s="197">
        <v>44809</v>
      </c>
      <c r="AQ31" s="162" t="s">
        <v>1867</v>
      </c>
      <c r="AR31" s="665" t="s">
        <v>3067</v>
      </c>
      <c r="AS31" s="685" t="s">
        <v>3068</v>
      </c>
      <c r="AT31" s="666" t="s">
        <v>3064</v>
      </c>
      <c r="AU31" s="881">
        <v>44910</v>
      </c>
      <c r="AV31" s="162" t="s">
        <v>1758</v>
      </c>
    </row>
    <row r="32" spans="1:48" ht="59.25" customHeight="1">
      <c r="A32" s="144"/>
      <c r="B32" s="148">
        <v>219</v>
      </c>
      <c r="C32" s="143" t="s">
        <v>17</v>
      </c>
      <c r="D32" s="198" t="s">
        <v>443</v>
      </c>
      <c r="E32" s="148" t="s">
        <v>378</v>
      </c>
      <c r="F32" s="219">
        <v>4</v>
      </c>
      <c r="G32" s="219">
        <v>5</v>
      </c>
      <c r="H32" s="225" t="s">
        <v>379</v>
      </c>
      <c r="I32" s="205" t="s">
        <v>380</v>
      </c>
      <c r="J32" s="201" t="s">
        <v>1192</v>
      </c>
      <c r="K32" s="143" t="s">
        <v>1193</v>
      </c>
      <c r="L32" s="201">
        <v>44685</v>
      </c>
      <c r="M32" s="327" t="s">
        <v>1867</v>
      </c>
      <c r="N32" s="80" t="s">
        <v>1980</v>
      </c>
      <c r="O32" s="143" t="s">
        <v>1193</v>
      </c>
      <c r="P32" s="201">
        <v>44809</v>
      </c>
      <c r="Q32" s="162" t="s">
        <v>1867</v>
      </c>
      <c r="R32" s="424" t="s">
        <v>3155</v>
      </c>
      <c r="S32" s="333" t="s">
        <v>3156</v>
      </c>
      <c r="T32" s="881">
        <v>44910</v>
      </c>
      <c r="U32" s="705" t="s">
        <v>1759</v>
      </c>
      <c r="V32" s="711" t="s">
        <v>3289</v>
      </c>
      <c r="W32" s="194">
        <v>3</v>
      </c>
      <c r="X32" s="194">
        <v>5</v>
      </c>
      <c r="Y32" s="195" t="s">
        <v>379</v>
      </c>
      <c r="Z32" s="147" t="s">
        <v>384</v>
      </c>
      <c r="AA32" s="146" t="s">
        <v>394</v>
      </c>
      <c r="AB32" s="213">
        <v>1</v>
      </c>
      <c r="AC32" s="143" t="s">
        <v>441</v>
      </c>
      <c r="AD32" s="143" t="s">
        <v>444</v>
      </c>
      <c r="AE32" s="202">
        <v>44562</v>
      </c>
      <c r="AF32" s="202">
        <v>44895</v>
      </c>
      <c r="AG32" s="195">
        <v>2</v>
      </c>
      <c r="AH32" s="197" t="s">
        <v>1129</v>
      </c>
      <c r="AI32" s="198" t="s">
        <v>1130</v>
      </c>
      <c r="AJ32" s="85" t="s">
        <v>1131</v>
      </c>
      <c r="AK32" s="201">
        <v>44685</v>
      </c>
      <c r="AL32" s="327" t="s">
        <v>1867</v>
      </c>
      <c r="AM32" s="197" t="s">
        <v>1927</v>
      </c>
      <c r="AN32" s="198" t="s">
        <v>1928</v>
      </c>
      <c r="AO32" s="199" t="s">
        <v>1929</v>
      </c>
      <c r="AP32" s="197">
        <v>44809</v>
      </c>
      <c r="AQ32" s="162" t="s">
        <v>1867</v>
      </c>
      <c r="AR32" s="197" t="s">
        <v>3157</v>
      </c>
      <c r="AS32" s="685" t="s">
        <v>3158</v>
      </c>
      <c r="AT32" s="199" t="s">
        <v>3159</v>
      </c>
      <c r="AU32" s="881">
        <v>44910</v>
      </c>
      <c r="AV32" s="162" t="s">
        <v>1758</v>
      </c>
    </row>
    <row r="33" spans="1:233" ht="59.25" customHeight="1">
      <c r="A33" s="144"/>
      <c r="B33" s="148">
        <v>220</v>
      </c>
      <c r="C33" s="143" t="s">
        <v>18</v>
      </c>
      <c r="D33" s="147" t="s">
        <v>445</v>
      </c>
      <c r="E33" s="148" t="s">
        <v>378</v>
      </c>
      <c r="F33" s="219">
        <v>1</v>
      </c>
      <c r="G33" s="219">
        <v>5</v>
      </c>
      <c r="H33" s="227" t="s">
        <v>379</v>
      </c>
      <c r="I33" s="143" t="s">
        <v>1467</v>
      </c>
      <c r="J33" s="201" t="s">
        <v>1194</v>
      </c>
      <c r="K33" s="147" t="s">
        <v>1195</v>
      </c>
      <c r="L33" s="201">
        <v>44687</v>
      </c>
      <c r="M33" s="162" t="s">
        <v>1867</v>
      </c>
      <c r="N33" s="201" t="s">
        <v>1930</v>
      </c>
      <c r="O33" s="147" t="s">
        <v>1981</v>
      </c>
      <c r="P33" s="201">
        <v>44809</v>
      </c>
      <c r="Q33" s="162" t="s">
        <v>1758</v>
      </c>
      <c r="R33" s="201" t="s">
        <v>3069</v>
      </c>
      <c r="S33" s="669" t="s">
        <v>3070</v>
      </c>
      <c r="T33" s="882">
        <v>44910</v>
      </c>
      <c r="U33" s="696" t="s">
        <v>1441</v>
      </c>
      <c r="V33" s="184" t="s">
        <v>3285</v>
      </c>
      <c r="W33" s="194">
        <v>1</v>
      </c>
      <c r="X33" s="194">
        <v>5</v>
      </c>
      <c r="Y33" s="195" t="s">
        <v>379</v>
      </c>
      <c r="Z33" s="147" t="s">
        <v>384</v>
      </c>
      <c r="AA33" s="146" t="s">
        <v>446</v>
      </c>
      <c r="AB33" s="210">
        <v>1</v>
      </c>
      <c r="AC33" s="198" t="s">
        <v>447</v>
      </c>
      <c r="AD33" s="147" t="s">
        <v>197</v>
      </c>
      <c r="AE33" s="197">
        <v>44562</v>
      </c>
      <c r="AF33" s="197">
        <v>44895</v>
      </c>
      <c r="AG33" s="148">
        <v>4</v>
      </c>
      <c r="AH33" s="197" t="s">
        <v>1236</v>
      </c>
      <c r="AI33" s="198" t="s">
        <v>1237</v>
      </c>
      <c r="AJ33" s="199" t="s">
        <v>1238</v>
      </c>
      <c r="AK33" s="197">
        <v>44687</v>
      </c>
      <c r="AL33" s="162" t="s">
        <v>1867</v>
      </c>
      <c r="AM33" s="197" t="s">
        <v>1930</v>
      </c>
      <c r="AN33" s="147" t="s">
        <v>1931</v>
      </c>
      <c r="AO33" s="199" t="s">
        <v>1932</v>
      </c>
      <c r="AP33" s="201">
        <v>44809</v>
      </c>
      <c r="AQ33" s="162" t="s">
        <v>1758</v>
      </c>
      <c r="AR33" s="197" t="s">
        <v>3071</v>
      </c>
      <c r="AS33" s="685" t="s">
        <v>3072</v>
      </c>
      <c r="AT33" s="199" t="s">
        <v>3073</v>
      </c>
      <c r="AU33" s="885">
        <v>44910</v>
      </c>
      <c r="AV33" s="162" t="s">
        <v>1758</v>
      </c>
    </row>
    <row r="34" spans="1:233" ht="59.25" customHeight="1">
      <c r="A34" s="144"/>
      <c r="B34" s="148">
        <v>221</v>
      </c>
      <c r="C34" s="143" t="s">
        <v>18</v>
      </c>
      <c r="D34" s="147" t="s">
        <v>448</v>
      </c>
      <c r="E34" s="148" t="s">
        <v>378</v>
      </c>
      <c r="F34" s="219">
        <v>4</v>
      </c>
      <c r="G34" s="219">
        <v>5</v>
      </c>
      <c r="H34" s="227" t="s">
        <v>379</v>
      </c>
      <c r="I34" s="143" t="s">
        <v>449</v>
      </c>
      <c r="J34" s="201" t="s">
        <v>1194</v>
      </c>
      <c r="K34" s="147" t="s">
        <v>1196</v>
      </c>
      <c r="L34" s="201">
        <v>44687</v>
      </c>
      <c r="M34" s="162" t="s">
        <v>1867</v>
      </c>
      <c r="N34" s="201" t="s">
        <v>1930</v>
      </c>
      <c r="O34" s="147" t="s">
        <v>1982</v>
      </c>
      <c r="P34" s="201">
        <v>44809</v>
      </c>
      <c r="Q34" s="162" t="s">
        <v>1758</v>
      </c>
      <c r="R34" s="201" t="s">
        <v>3069</v>
      </c>
      <c r="S34" s="669" t="s">
        <v>3074</v>
      </c>
      <c r="T34" s="882">
        <v>44910</v>
      </c>
      <c r="U34" s="162" t="s">
        <v>1758</v>
      </c>
      <c r="V34" s="713" t="s">
        <v>3284</v>
      </c>
      <c r="W34" s="194">
        <v>3</v>
      </c>
      <c r="X34" s="194">
        <v>5</v>
      </c>
      <c r="Y34" s="195" t="s">
        <v>379</v>
      </c>
      <c r="Z34" s="147" t="s">
        <v>384</v>
      </c>
      <c r="AA34" s="146" t="s">
        <v>450</v>
      </c>
      <c r="AB34" s="210">
        <v>1</v>
      </c>
      <c r="AC34" s="198" t="s">
        <v>451</v>
      </c>
      <c r="AD34" s="147" t="s">
        <v>452</v>
      </c>
      <c r="AE34" s="201">
        <v>44562</v>
      </c>
      <c r="AF34" s="201">
        <v>44895</v>
      </c>
      <c r="AG34" s="147">
        <v>2</v>
      </c>
      <c r="AH34" s="197" t="s">
        <v>1236</v>
      </c>
      <c r="AI34" s="198" t="s">
        <v>1239</v>
      </c>
      <c r="AJ34" s="199" t="s">
        <v>1240</v>
      </c>
      <c r="AK34" s="197">
        <v>44687</v>
      </c>
      <c r="AL34" s="162" t="s">
        <v>1867</v>
      </c>
      <c r="AM34" s="197" t="s">
        <v>1930</v>
      </c>
      <c r="AN34" s="147" t="s">
        <v>1933</v>
      </c>
      <c r="AO34" s="199" t="s">
        <v>1932</v>
      </c>
      <c r="AP34" s="201">
        <v>44809</v>
      </c>
      <c r="AQ34" s="162" t="s">
        <v>1758</v>
      </c>
      <c r="AR34" s="197" t="s">
        <v>3069</v>
      </c>
      <c r="AS34" s="685" t="s">
        <v>3075</v>
      </c>
      <c r="AT34" s="199" t="s">
        <v>3076</v>
      </c>
      <c r="AU34" s="885">
        <v>44910</v>
      </c>
      <c r="AV34" s="162" t="s">
        <v>1758</v>
      </c>
    </row>
    <row r="35" spans="1:233" ht="59.25" customHeight="1">
      <c r="A35" s="144"/>
      <c r="B35" s="148">
        <v>222</v>
      </c>
      <c r="C35" s="143" t="s">
        <v>19</v>
      </c>
      <c r="D35" s="146" t="s">
        <v>453</v>
      </c>
      <c r="E35" s="148" t="s">
        <v>3</v>
      </c>
      <c r="F35" s="219">
        <v>3</v>
      </c>
      <c r="G35" s="219">
        <v>5</v>
      </c>
      <c r="H35" s="235" t="s">
        <v>379</v>
      </c>
      <c r="I35" s="81" t="s">
        <v>1489</v>
      </c>
      <c r="J35" s="80" t="s">
        <v>1241</v>
      </c>
      <c r="K35" s="146" t="s">
        <v>1983</v>
      </c>
      <c r="L35" s="201">
        <v>44685</v>
      </c>
      <c r="M35" s="327" t="s">
        <v>1867</v>
      </c>
      <c r="N35" s="201" t="s">
        <v>1934</v>
      </c>
      <c r="O35" s="146" t="s">
        <v>1984</v>
      </c>
      <c r="P35" s="201">
        <v>44809</v>
      </c>
      <c r="Q35" s="162" t="s">
        <v>1758</v>
      </c>
      <c r="R35" s="201" t="s">
        <v>2659</v>
      </c>
      <c r="S35" s="237" t="s">
        <v>2928</v>
      </c>
      <c r="T35" s="881">
        <v>44911</v>
      </c>
      <c r="U35" s="700" t="s">
        <v>1440</v>
      </c>
      <c r="V35" s="713" t="s">
        <v>3284</v>
      </c>
      <c r="W35" s="194">
        <v>1</v>
      </c>
      <c r="X35" s="194">
        <v>5</v>
      </c>
      <c r="Y35" s="195" t="s">
        <v>379</v>
      </c>
      <c r="Z35" s="147" t="s">
        <v>384</v>
      </c>
      <c r="AA35" s="146" t="s">
        <v>1574</v>
      </c>
      <c r="AB35" s="210">
        <v>1</v>
      </c>
      <c r="AC35" s="147" t="s">
        <v>454</v>
      </c>
      <c r="AD35" s="147" t="s">
        <v>202</v>
      </c>
      <c r="AE35" s="201">
        <v>44562</v>
      </c>
      <c r="AF35" s="201">
        <v>44895</v>
      </c>
      <c r="AG35" s="236">
        <v>4</v>
      </c>
      <c r="AH35" s="80" t="s">
        <v>1241</v>
      </c>
      <c r="AI35" s="81" t="s">
        <v>1761</v>
      </c>
      <c r="AJ35" s="78" t="s">
        <v>1762</v>
      </c>
      <c r="AK35" s="201">
        <v>44685</v>
      </c>
      <c r="AL35" s="327" t="s">
        <v>1867</v>
      </c>
      <c r="AM35" s="202" t="s">
        <v>1934</v>
      </c>
      <c r="AN35" s="81" t="s">
        <v>1935</v>
      </c>
      <c r="AO35" s="203" t="s">
        <v>1936</v>
      </c>
      <c r="AP35" s="197">
        <v>44809</v>
      </c>
      <c r="AQ35" s="162" t="s">
        <v>1758</v>
      </c>
      <c r="AR35" s="422" t="s">
        <v>2655</v>
      </c>
      <c r="AS35" s="685" t="s">
        <v>2656</v>
      </c>
      <c r="AT35" s="421" t="s">
        <v>2657</v>
      </c>
      <c r="AU35" s="881">
        <v>44911</v>
      </c>
      <c r="AV35" s="162" t="s">
        <v>1440</v>
      </c>
    </row>
    <row r="36" spans="1:233" ht="59.25" customHeight="1">
      <c r="A36" s="144"/>
      <c r="B36" s="148">
        <v>222</v>
      </c>
      <c r="C36" s="143" t="s">
        <v>19</v>
      </c>
      <c r="D36" s="146" t="s">
        <v>453</v>
      </c>
      <c r="E36" s="148" t="s">
        <v>3</v>
      </c>
      <c r="F36" s="219"/>
      <c r="G36" s="219"/>
      <c r="H36" s="195"/>
      <c r="I36" s="81" t="s">
        <v>2930</v>
      </c>
      <c r="J36" s="80" t="s">
        <v>1241</v>
      </c>
      <c r="K36" s="146" t="s">
        <v>1985</v>
      </c>
      <c r="L36" s="201">
        <v>44685</v>
      </c>
      <c r="M36" s="180" t="s">
        <v>1442</v>
      </c>
      <c r="N36" s="201" t="s">
        <v>1934</v>
      </c>
      <c r="O36" s="146" t="s">
        <v>1986</v>
      </c>
      <c r="P36" s="201">
        <v>44809</v>
      </c>
      <c r="Q36" s="162" t="s">
        <v>1758</v>
      </c>
      <c r="R36" s="201" t="s">
        <v>2659</v>
      </c>
      <c r="S36" s="207" t="s">
        <v>2929</v>
      </c>
      <c r="T36" s="881">
        <v>44911</v>
      </c>
      <c r="U36" s="700" t="s">
        <v>1440</v>
      </c>
      <c r="V36" s="713" t="s">
        <v>3284</v>
      </c>
      <c r="W36" s="194"/>
      <c r="X36" s="194"/>
      <c r="Y36" s="195"/>
      <c r="Z36" s="143" t="s">
        <v>2</v>
      </c>
      <c r="AA36" s="143" t="s">
        <v>2</v>
      </c>
      <c r="AB36" s="143" t="s">
        <v>2</v>
      </c>
      <c r="AC36" s="143" t="s">
        <v>2</v>
      </c>
      <c r="AD36" s="143" t="s">
        <v>2</v>
      </c>
      <c r="AE36" s="143" t="s">
        <v>2</v>
      </c>
      <c r="AF36" s="143" t="s">
        <v>2</v>
      </c>
      <c r="AG36" s="143" t="s">
        <v>2</v>
      </c>
      <c r="AH36" s="143" t="s">
        <v>2</v>
      </c>
      <c r="AI36" s="143" t="s">
        <v>2</v>
      </c>
      <c r="AJ36" s="143" t="s">
        <v>2</v>
      </c>
      <c r="AK36" s="143"/>
      <c r="AL36" s="333"/>
      <c r="AM36" s="143" t="s">
        <v>2</v>
      </c>
      <c r="AN36" s="143" t="s">
        <v>2</v>
      </c>
      <c r="AO36" s="143" t="s">
        <v>2</v>
      </c>
      <c r="AP36" s="143" t="s">
        <v>2</v>
      </c>
      <c r="AQ36" s="143" t="s">
        <v>2</v>
      </c>
      <c r="AR36" s="143" t="s">
        <v>2</v>
      </c>
      <c r="AS36" s="143" t="s">
        <v>2</v>
      </c>
      <c r="AT36" s="143" t="s">
        <v>2</v>
      </c>
      <c r="AU36" s="881" t="s">
        <v>2</v>
      </c>
      <c r="AV36" s="143" t="s">
        <v>2</v>
      </c>
    </row>
    <row r="37" spans="1:233" ht="59.25" customHeight="1">
      <c r="A37" s="144"/>
      <c r="B37" s="148">
        <v>222</v>
      </c>
      <c r="C37" s="143" t="s">
        <v>19</v>
      </c>
      <c r="D37" s="146" t="s">
        <v>453</v>
      </c>
      <c r="E37" s="148" t="s">
        <v>3</v>
      </c>
      <c r="F37" s="219"/>
      <c r="G37" s="219"/>
      <c r="H37" s="195"/>
      <c r="I37" s="205" t="s">
        <v>2</v>
      </c>
      <c r="J37" s="205" t="s">
        <v>2</v>
      </c>
      <c r="K37" s="205" t="s">
        <v>2</v>
      </c>
      <c r="L37" s="205" t="s">
        <v>2</v>
      </c>
      <c r="M37" s="555" t="s">
        <v>2</v>
      </c>
      <c r="N37" s="205" t="s">
        <v>2</v>
      </c>
      <c r="O37" s="205" t="s">
        <v>2</v>
      </c>
      <c r="P37" s="201" t="s">
        <v>2</v>
      </c>
      <c r="Q37" s="147" t="s">
        <v>2</v>
      </c>
      <c r="R37" s="201" t="s">
        <v>2</v>
      </c>
      <c r="S37" s="201" t="s">
        <v>2</v>
      </c>
      <c r="T37" s="881" t="s">
        <v>2</v>
      </c>
      <c r="U37" s="201" t="s">
        <v>2</v>
      </c>
      <c r="V37" s="201"/>
      <c r="W37" s="194"/>
      <c r="X37" s="194"/>
      <c r="Y37" s="195"/>
      <c r="Z37" s="143" t="s">
        <v>2</v>
      </c>
      <c r="AA37" s="143" t="s">
        <v>2</v>
      </c>
      <c r="AB37" s="147" t="s">
        <v>2</v>
      </c>
      <c r="AC37" s="147" t="s">
        <v>2</v>
      </c>
      <c r="AD37" s="147" t="s">
        <v>2</v>
      </c>
      <c r="AE37" s="201" t="s">
        <v>2</v>
      </c>
      <c r="AF37" s="201" t="s">
        <v>2</v>
      </c>
      <c r="AG37" s="147" t="s">
        <v>2</v>
      </c>
      <c r="AH37" s="143" t="s">
        <v>2</v>
      </c>
      <c r="AI37" s="143" t="s">
        <v>2</v>
      </c>
      <c r="AJ37" s="143" t="s">
        <v>2</v>
      </c>
      <c r="AK37" s="143"/>
      <c r="AL37" s="333"/>
      <c r="AM37" s="143" t="s">
        <v>2</v>
      </c>
      <c r="AN37" s="143" t="s">
        <v>2</v>
      </c>
      <c r="AO37" s="143" t="s">
        <v>2</v>
      </c>
      <c r="AP37" s="143" t="s">
        <v>2</v>
      </c>
      <c r="AQ37" s="143" t="s">
        <v>2</v>
      </c>
      <c r="AR37" s="143" t="s">
        <v>2</v>
      </c>
      <c r="AS37" s="143" t="s">
        <v>2</v>
      </c>
      <c r="AT37" s="143" t="s">
        <v>2</v>
      </c>
      <c r="AU37" s="881" t="s">
        <v>2</v>
      </c>
      <c r="AV37" s="143" t="s">
        <v>2</v>
      </c>
    </row>
    <row r="38" spans="1:233" ht="59.25" customHeight="1">
      <c r="A38" s="144"/>
      <c r="B38" s="148">
        <v>223</v>
      </c>
      <c r="C38" s="143" t="s">
        <v>19</v>
      </c>
      <c r="D38" s="146" t="s">
        <v>1854</v>
      </c>
      <c r="E38" s="148" t="s">
        <v>3</v>
      </c>
      <c r="F38" s="219">
        <v>4</v>
      </c>
      <c r="G38" s="219">
        <v>5</v>
      </c>
      <c r="H38" s="235" t="s">
        <v>379</v>
      </c>
      <c r="I38" s="205" t="s">
        <v>1490</v>
      </c>
      <c r="J38" s="80" t="s">
        <v>1241</v>
      </c>
      <c r="K38" s="146" t="s">
        <v>1987</v>
      </c>
      <c r="L38" s="201">
        <v>44685</v>
      </c>
      <c r="M38" s="327" t="s">
        <v>1867</v>
      </c>
      <c r="N38" s="201" t="s">
        <v>1934</v>
      </c>
      <c r="O38" s="237" t="s">
        <v>1988</v>
      </c>
      <c r="P38" s="201">
        <v>44809</v>
      </c>
      <c r="Q38" s="162" t="s">
        <v>1758</v>
      </c>
      <c r="R38" s="201" t="s">
        <v>2659</v>
      </c>
      <c r="S38" s="237" t="s">
        <v>2658</v>
      </c>
      <c r="T38" s="881">
        <v>44911</v>
      </c>
      <c r="U38" s="700" t="s">
        <v>1440</v>
      </c>
      <c r="V38" s="713" t="s">
        <v>3284</v>
      </c>
      <c r="W38" s="194">
        <v>3</v>
      </c>
      <c r="X38" s="194">
        <v>5</v>
      </c>
      <c r="Y38" s="195" t="s">
        <v>379</v>
      </c>
      <c r="Z38" s="147" t="s">
        <v>384</v>
      </c>
      <c r="AA38" s="205" t="s">
        <v>455</v>
      </c>
      <c r="AB38" s="210">
        <v>1</v>
      </c>
      <c r="AC38" s="147" t="s">
        <v>385</v>
      </c>
      <c r="AD38" s="148" t="s">
        <v>202</v>
      </c>
      <c r="AE38" s="197">
        <v>44562</v>
      </c>
      <c r="AF38" s="197">
        <v>44895</v>
      </c>
      <c r="AG38" s="148">
        <v>2</v>
      </c>
      <c r="AH38" s="80" t="s">
        <v>1241</v>
      </c>
      <c r="AI38" s="81" t="s">
        <v>1242</v>
      </c>
      <c r="AJ38" s="199" t="s">
        <v>1243</v>
      </c>
      <c r="AK38" s="201">
        <v>44685</v>
      </c>
      <c r="AL38" s="327" t="s">
        <v>1867</v>
      </c>
      <c r="AM38" s="202" t="s">
        <v>1934</v>
      </c>
      <c r="AN38" s="146" t="s">
        <v>1937</v>
      </c>
      <c r="AO38" s="203" t="s">
        <v>1938</v>
      </c>
      <c r="AP38" s="197">
        <v>44809</v>
      </c>
      <c r="AQ38" s="162" t="s">
        <v>1758</v>
      </c>
      <c r="AR38" s="202" t="s">
        <v>2659</v>
      </c>
      <c r="AS38" s="146" t="s">
        <v>2661</v>
      </c>
      <c r="AT38" s="203" t="s">
        <v>2660</v>
      </c>
      <c r="AU38" s="881">
        <v>44911</v>
      </c>
      <c r="AV38" s="700" t="s">
        <v>1440</v>
      </c>
    </row>
    <row r="39" spans="1:233" ht="59.25" customHeight="1">
      <c r="A39" s="144"/>
      <c r="B39" s="148">
        <v>224</v>
      </c>
      <c r="C39" s="143" t="s">
        <v>20</v>
      </c>
      <c r="D39" s="198" t="s">
        <v>456</v>
      </c>
      <c r="E39" s="148" t="s">
        <v>378</v>
      </c>
      <c r="F39" s="219">
        <v>3</v>
      </c>
      <c r="G39" s="219">
        <v>3</v>
      </c>
      <c r="H39" s="225" t="s">
        <v>402</v>
      </c>
      <c r="I39" s="237" t="s">
        <v>1493</v>
      </c>
      <c r="J39" s="80" t="s">
        <v>1198</v>
      </c>
      <c r="K39" s="237" t="s">
        <v>1199</v>
      </c>
      <c r="L39" s="201">
        <v>44685</v>
      </c>
      <c r="M39" s="327" t="s">
        <v>1867</v>
      </c>
      <c r="N39" s="80" t="s">
        <v>1989</v>
      </c>
      <c r="O39" s="237" t="s">
        <v>1990</v>
      </c>
      <c r="P39" s="201">
        <v>44809</v>
      </c>
      <c r="Q39" s="162" t="s">
        <v>1867</v>
      </c>
      <c r="R39" s="424" t="s">
        <v>2667</v>
      </c>
      <c r="S39" s="340" t="s">
        <v>3011</v>
      </c>
      <c r="T39" s="881">
        <v>44911</v>
      </c>
      <c r="U39" s="700" t="s">
        <v>1440</v>
      </c>
      <c r="V39" s="713" t="s">
        <v>3284</v>
      </c>
      <c r="W39" s="194">
        <v>2</v>
      </c>
      <c r="X39" s="194">
        <v>3</v>
      </c>
      <c r="Y39" s="195" t="s">
        <v>402</v>
      </c>
      <c r="Z39" s="147" t="s">
        <v>384</v>
      </c>
      <c r="AA39" s="146" t="s">
        <v>457</v>
      </c>
      <c r="AB39" s="213">
        <v>1</v>
      </c>
      <c r="AC39" s="143" t="s">
        <v>458</v>
      </c>
      <c r="AD39" s="195" t="s">
        <v>219</v>
      </c>
      <c r="AE39" s="202">
        <v>44562</v>
      </c>
      <c r="AF39" s="202">
        <v>44895</v>
      </c>
      <c r="AG39" s="195">
        <v>5</v>
      </c>
      <c r="AH39" s="202" t="s">
        <v>1244</v>
      </c>
      <c r="AI39" s="146" t="s">
        <v>1245</v>
      </c>
      <c r="AJ39" s="203" t="s">
        <v>1246</v>
      </c>
      <c r="AK39" s="201">
        <v>44685</v>
      </c>
      <c r="AL39" s="327" t="s">
        <v>1867</v>
      </c>
      <c r="AM39" s="202" t="s">
        <v>1934</v>
      </c>
      <c r="AN39" s="146" t="s">
        <v>1939</v>
      </c>
      <c r="AO39" s="217" t="s">
        <v>1940</v>
      </c>
      <c r="AP39" s="197">
        <v>44809</v>
      </c>
      <c r="AQ39" s="162" t="s">
        <v>1867</v>
      </c>
      <c r="AR39" s="202" t="s">
        <v>2659</v>
      </c>
      <c r="AS39" s="340" t="s">
        <v>3012</v>
      </c>
      <c r="AT39" s="203" t="s">
        <v>2660</v>
      </c>
      <c r="AU39" s="881">
        <v>44911</v>
      </c>
      <c r="AV39" s="700" t="s">
        <v>1440</v>
      </c>
    </row>
    <row r="40" spans="1:233" ht="59.25" customHeight="1">
      <c r="A40" s="144"/>
      <c r="B40" s="148">
        <v>224</v>
      </c>
      <c r="C40" s="143" t="s">
        <v>20</v>
      </c>
      <c r="D40" s="198" t="s">
        <v>459</v>
      </c>
      <c r="E40" s="148" t="s">
        <v>378</v>
      </c>
      <c r="F40" s="219"/>
      <c r="G40" s="219"/>
      <c r="H40" s="195"/>
      <c r="I40" s="205" t="s">
        <v>5</v>
      </c>
      <c r="J40" s="80"/>
      <c r="K40" s="146"/>
      <c r="L40" s="201"/>
      <c r="M40" s="556"/>
      <c r="N40" s="201"/>
      <c r="O40" s="147"/>
      <c r="P40" s="201" t="s">
        <v>2</v>
      </c>
      <c r="Q40" s="147" t="s">
        <v>2</v>
      </c>
      <c r="R40" s="147" t="s">
        <v>2</v>
      </c>
      <c r="S40" s="147" t="s">
        <v>2</v>
      </c>
      <c r="T40" s="881" t="s">
        <v>2</v>
      </c>
      <c r="U40" s="147" t="s">
        <v>2</v>
      </c>
      <c r="V40" s="201"/>
      <c r="W40" s="194"/>
      <c r="X40" s="194"/>
      <c r="Y40" s="195"/>
      <c r="Z40" s="147"/>
      <c r="AA40" s="146"/>
      <c r="AB40" s="213"/>
      <c r="AC40" s="143"/>
      <c r="AD40" s="195"/>
      <c r="AE40" s="202"/>
      <c r="AF40" s="202"/>
      <c r="AG40" s="195"/>
      <c r="AH40" s="197"/>
      <c r="AI40" s="198"/>
      <c r="AJ40" s="199"/>
      <c r="AK40" s="197"/>
      <c r="AL40" s="220"/>
      <c r="AM40" s="197"/>
      <c r="AN40" s="148"/>
      <c r="AO40" s="199"/>
      <c r="AP40" s="197"/>
      <c r="AQ40" s="148"/>
      <c r="AR40" s="197"/>
      <c r="AS40" s="147" t="s">
        <v>2</v>
      </c>
      <c r="AT40" s="147" t="s">
        <v>2</v>
      </c>
      <c r="AU40" s="881" t="s">
        <v>2</v>
      </c>
      <c r="AV40" s="147" t="s">
        <v>2</v>
      </c>
    </row>
    <row r="41" spans="1:233" ht="59.25" customHeight="1">
      <c r="A41" s="144"/>
      <c r="B41" s="148">
        <v>224</v>
      </c>
      <c r="C41" s="143" t="s">
        <v>20</v>
      </c>
      <c r="D41" s="198" t="s">
        <v>459</v>
      </c>
      <c r="E41" s="148" t="s">
        <v>378</v>
      </c>
      <c r="F41" s="219"/>
      <c r="G41" s="219"/>
      <c r="H41" s="195"/>
      <c r="I41" s="205" t="s">
        <v>2</v>
      </c>
      <c r="J41" s="201"/>
      <c r="K41" s="147"/>
      <c r="L41" s="201"/>
      <c r="M41" s="147"/>
      <c r="N41" s="201"/>
      <c r="O41" s="147"/>
      <c r="P41" s="201" t="s">
        <v>2</v>
      </c>
      <c r="Q41" s="147" t="s">
        <v>2</v>
      </c>
      <c r="R41" s="147" t="s">
        <v>2</v>
      </c>
      <c r="S41" s="147" t="s">
        <v>2</v>
      </c>
      <c r="T41" s="881" t="s">
        <v>2</v>
      </c>
      <c r="U41" s="147" t="s">
        <v>2</v>
      </c>
      <c r="V41" s="201"/>
      <c r="W41" s="194"/>
      <c r="X41" s="194"/>
      <c r="Y41" s="195"/>
      <c r="Z41" s="147"/>
      <c r="AA41" s="146" t="s">
        <v>2</v>
      </c>
      <c r="AB41" s="213" t="s">
        <v>2</v>
      </c>
      <c r="AC41" s="143" t="s">
        <v>2</v>
      </c>
      <c r="AD41" s="143" t="s">
        <v>2</v>
      </c>
      <c r="AE41" s="202" t="s">
        <v>2</v>
      </c>
      <c r="AF41" s="202" t="s">
        <v>2</v>
      </c>
      <c r="AG41" s="195" t="s">
        <v>2</v>
      </c>
      <c r="AH41" s="197"/>
      <c r="AI41" s="198"/>
      <c r="AJ41" s="199"/>
      <c r="AK41" s="197"/>
      <c r="AL41" s="220"/>
      <c r="AM41" s="197"/>
      <c r="AN41" s="148"/>
      <c r="AO41" s="199"/>
      <c r="AP41" s="197"/>
      <c r="AQ41" s="148"/>
      <c r="AR41" s="197"/>
      <c r="AS41" s="147" t="s">
        <v>2</v>
      </c>
      <c r="AT41" s="147" t="s">
        <v>2</v>
      </c>
      <c r="AU41" s="881" t="s">
        <v>2</v>
      </c>
      <c r="AV41" s="147" t="s">
        <v>2</v>
      </c>
    </row>
    <row r="42" spans="1:233" ht="59.25" customHeight="1">
      <c r="A42" s="144"/>
      <c r="B42" s="148">
        <v>225</v>
      </c>
      <c r="C42" s="143" t="s">
        <v>20</v>
      </c>
      <c r="D42" s="198" t="s">
        <v>1855</v>
      </c>
      <c r="E42" s="148" t="s">
        <v>378</v>
      </c>
      <c r="F42" s="219">
        <v>4</v>
      </c>
      <c r="G42" s="219">
        <v>5</v>
      </c>
      <c r="H42" s="225" t="s">
        <v>379</v>
      </c>
      <c r="I42" s="205" t="s">
        <v>1494</v>
      </c>
      <c r="J42" s="80" t="s">
        <v>1241</v>
      </c>
      <c r="K42" s="146" t="s">
        <v>1987</v>
      </c>
      <c r="L42" s="201">
        <v>44685</v>
      </c>
      <c r="M42" s="557" t="s">
        <v>1867</v>
      </c>
      <c r="N42" s="201" t="s">
        <v>1934</v>
      </c>
      <c r="O42" s="237" t="s">
        <v>1988</v>
      </c>
      <c r="P42" s="201">
        <v>44809</v>
      </c>
      <c r="Q42" s="162" t="s">
        <v>1867</v>
      </c>
      <c r="R42" s="636" t="s">
        <v>2659</v>
      </c>
      <c r="S42" s="655" t="s">
        <v>2668</v>
      </c>
      <c r="T42" s="881">
        <v>44911</v>
      </c>
      <c r="U42" s="700" t="s">
        <v>1440</v>
      </c>
      <c r="V42" s="713" t="s">
        <v>3284</v>
      </c>
      <c r="W42" s="194">
        <v>3</v>
      </c>
      <c r="X42" s="194">
        <v>5</v>
      </c>
      <c r="Y42" s="195" t="s">
        <v>379</v>
      </c>
      <c r="Z42" s="147" t="s">
        <v>384</v>
      </c>
      <c r="AA42" s="146" t="s">
        <v>455</v>
      </c>
      <c r="AB42" s="213">
        <v>1</v>
      </c>
      <c r="AC42" s="143" t="s">
        <v>385</v>
      </c>
      <c r="AD42" s="195" t="s">
        <v>202</v>
      </c>
      <c r="AE42" s="202">
        <v>44562</v>
      </c>
      <c r="AF42" s="202">
        <v>44895</v>
      </c>
      <c r="AG42" s="195">
        <v>2</v>
      </c>
      <c r="AH42" s="80" t="s">
        <v>1241</v>
      </c>
      <c r="AI42" s="81" t="s">
        <v>1242</v>
      </c>
      <c r="AJ42" s="199" t="s">
        <v>1243</v>
      </c>
      <c r="AK42" s="201">
        <v>44685</v>
      </c>
      <c r="AL42" s="327" t="s">
        <v>1867</v>
      </c>
      <c r="AM42" s="202" t="s">
        <v>1934</v>
      </c>
      <c r="AN42" s="146" t="s">
        <v>1937</v>
      </c>
      <c r="AO42" s="203" t="s">
        <v>1938</v>
      </c>
      <c r="AP42" s="197">
        <v>44809</v>
      </c>
      <c r="AQ42" s="162" t="s">
        <v>1867</v>
      </c>
      <c r="AR42" s="640" t="s">
        <v>2659</v>
      </c>
      <c r="AS42" s="641" t="s">
        <v>2661</v>
      </c>
      <c r="AT42" s="642" t="s">
        <v>2660</v>
      </c>
      <c r="AU42" s="881">
        <v>44911</v>
      </c>
      <c r="AV42" s="700" t="s">
        <v>1440</v>
      </c>
    </row>
    <row r="43" spans="1:233" ht="59.25" customHeight="1">
      <c r="A43" s="144"/>
      <c r="B43" s="148">
        <v>226</v>
      </c>
      <c r="C43" s="143" t="s">
        <v>15</v>
      </c>
      <c r="D43" s="198" t="s">
        <v>460</v>
      </c>
      <c r="E43" s="148" t="s">
        <v>461</v>
      </c>
      <c r="F43" s="219">
        <v>3</v>
      </c>
      <c r="G43" s="219">
        <v>4</v>
      </c>
      <c r="H43" s="225" t="s">
        <v>379</v>
      </c>
      <c r="I43" s="205" t="s">
        <v>1474</v>
      </c>
      <c r="J43" s="80" t="s">
        <v>1200</v>
      </c>
      <c r="K43" s="81" t="s">
        <v>1201</v>
      </c>
      <c r="L43" s="201">
        <v>44684</v>
      </c>
      <c r="M43" s="180" t="s">
        <v>1442</v>
      </c>
      <c r="N43" s="201" t="s">
        <v>1991</v>
      </c>
      <c r="O43" s="198" t="s">
        <v>1992</v>
      </c>
      <c r="P43" s="201">
        <v>44809</v>
      </c>
      <c r="Q43" s="635" t="s">
        <v>1867</v>
      </c>
      <c r="R43" s="637" t="s">
        <v>2837</v>
      </c>
      <c r="S43" s="639" t="s">
        <v>2839</v>
      </c>
      <c r="T43" s="881">
        <v>44911</v>
      </c>
      <c r="U43" s="700" t="s">
        <v>1440</v>
      </c>
      <c r="V43" s="713" t="s">
        <v>3284</v>
      </c>
      <c r="W43" s="194">
        <v>2</v>
      </c>
      <c r="X43" s="194">
        <v>4</v>
      </c>
      <c r="Y43" s="195" t="s">
        <v>389</v>
      </c>
      <c r="Z43" s="147" t="s">
        <v>384</v>
      </c>
      <c r="AA43" s="146" t="s">
        <v>1020</v>
      </c>
      <c r="AB43" s="213">
        <v>1</v>
      </c>
      <c r="AC43" s="143" t="s">
        <v>462</v>
      </c>
      <c r="AD43" s="143" t="s">
        <v>227</v>
      </c>
      <c r="AE43" s="80">
        <v>44562</v>
      </c>
      <c r="AF43" s="80">
        <v>44895</v>
      </c>
      <c r="AG43" s="203">
        <v>1</v>
      </c>
      <c r="AH43" s="202" t="s">
        <v>1247</v>
      </c>
      <c r="AI43" s="81" t="s">
        <v>1248</v>
      </c>
      <c r="AJ43" s="203" t="s">
        <v>1249</v>
      </c>
      <c r="AK43" s="197">
        <v>44683</v>
      </c>
      <c r="AL43" s="180" t="s">
        <v>1442</v>
      </c>
      <c r="AM43" s="197" t="s">
        <v>1993</v>
      </c>
      <c r="AN43" s="198" t="s">
        <v>1994</v>
      </c>
      <c r="AO43" s="199" t="s">
        <v>1995</v>
      </c>
      <c r="AP43" s="197">
        <v>44809</v>
      </c>
      <c r="AQ43" s="635" t="s">
        <v>1867</v>
      </c>
      <c r="AR43" s="637" t="s">
        <v>2837</v>
      </c>
      <c r="AS43" s="638" t="s">
        <v>2846</v>
      </c>
      <c r="AT43" s="643" t="s">
        <v>2845</v>
      </c>
      <c r="AU43" s="881">
        <v>44911</v>
      </c>
      <c r="AV43" s="700" t="s">
        <v>1440</v>
      </c>
    </row>
    <row r="44" spans="1:233" ht="59.25" customHeight="1">
      <c r="A44" s="144"/>
      <c r="B44" s="148">
        <v>227</v>
      </c>
      <c r="C44" s="143" t="s">
        <v>15</v>
      </c>
      <c r="D44" s="224" t="s">
        <v>463</v>
      </c>
      <c r="E44" s="148" t="s">
        <v>378</v>
      </c>
      <c r="F44" s="219">
        <v>4</v>
      </c>
      <c r="G44" s="219">
        <v>5</v>
      </c>
      <c r="H44" s="225" t="s">
        <v>379</v>
      </c>
      <c r="I44" s="205" t="s">
        <v>464</v>
      </c>
      <c r="J44" s="80" t="s">
        <v>1200</v>
      </c>
      <c r="K44" s="146" t="s">
        <v>1202</v>
      </c>
      <c r="L44" s="201">
        <v>44684</v>
      </c>
      <c r="M44" s="162" t="s">
        <v>1867</v>
      </c>
      <c r="N44" s="201" t="s">
        <v>1996</v>
      </c>
      <c r="O44" s="198" t="s">
        <v>1997</v>
      </c>
      <c r="P44" s="201">
        <v>44809</v>
      </c>
      <c r="Q44" s="635" t="s">
        <v>1867</v>
      </c>
      <c r="R44" s="201" t="s">
        <v>2838</v>
      </c>
      <c r="S44" s="214" t="s">
        <v>2835</v>
      </c>
      <c r="T44" s="881">
        <v>44911</v>
      </c>
      <c r="U44" s="700" t="s">
        <v>1440</v>
      </c>
      <c r="V44" s="713" t="s">
        <v>3284</v>
      </c>
      <c r="W44" s="194">
        <v>3</v>
      </c>
      <c r="X44" s="194">
        <v>5</v>
      </c>
      <c r="Y44" s="195" t="s">
        <v>379</v>
      </c>
      <c r="Z44" s="147" t="s">
        <v>384</v>
      </c>
      <c r="AA44" s="205" t="s">
        <v>394</v>
      </c>
      <c r="AB44" s="203">
        <v>1</v>
      </c>
      <c r="AC44" s="143" t="s">
        <v>385</v>
      </c>
      <c r="AD44" s="143" t="s">
        <v>1542</v>
      </c>
      <c r="AE44" s="80">
        <v>44562</v>
      </c>
      <c r="AF44" s="80">
        <v>44895</v>
      </c>
      <c r="AG44" s="195">
        <v>2</v>
      </c>
      <c r="AH44" s="202" t="s">
        <v>1250</v>
      </c>
      <c r="AI44" s="81" t="s">
        <v>1251</v>
      </c>
      <c r="AJ44" s="203" t="s">
        <v>1252</v>
      </c>
      <c r="AK44" s="197">
        <v>44684</v>
      </c>
      <c r="AL44" s="162" t="s">
        <v>1867</v>
      </c>
      <c r="AM44" s="197" t="s">
        <v>1998</v>
      </c>
      <c r="AN44" s="198" t="s">
        <v>1999</v>
      </c>
      <c r="AO44" s="199" t="s">
        <v>2000</v>
      </c>
      <c r="AP44" s="197">
        <v>44809</v>
      </c>
      <c r="AQ44" s="635" t="s">
        <v>1867</v>
      </c>
      <c r="AR44" s="197" t="s">
        <v>2840</v>
      </c>
      <c r="AS44" s="214" t="s">
        <v>2841</v>
      </c>
      <c r="AT44" s="199" t="s">
        <v>2844</v>
      </c>
      <c r="AU44" s="881">
        <v>44911</v>
      </c>
      <c r="AV44" s="700" t="s">
        <v>1440</v>
      </c>
    </row>
    <row r="45" spans="1:233" ht="59.25" customHeight="1">
      <c r="A45" s="144"/>
      <c r="B45" s="148">
        <v>228</v>
      </c>
      <c r="C45" s="143" t="s">
        <v>465</v>
      </c>
      <c r="D45" s="329" t="s">
        <v>466</v>
      </c>
      <c r="E45" s="148" t="s">
        <v>378</v>
      </c>
      <c r="F45" s="219">
        <v>4</v>
      </c>
      <c r="G45" s="219">
        <v>5</v>
      </c>
      <c r="H45" s="225" t="s">
        <v>379</v>
      </c>
      <c r="I45" s="205" t="s">
        <v>464</v>
      </c>
      <c r="J45" s="80" t="s">
        <v>1203</v>
      </c>
      <c r="K45" s="146" t="s">
        <v>1204</v>
      </c>
      <c r="L45" s="201">
        <v>44685</v>
      </c>
      <c r="M45" s="162" t="s">
        <v>1867</v>
      </c>
      <c r="N45" s="201" t="s">
        <v>1996</v>
      </c>
      <c r="O45" s="198" t="s">
        <v>2001</v>
      </c>
      <c r="P45" s="201">
        <v>44809</v>
      </c>
      <c r="Q45" s="162" t="s">
        <v>1867</v>
      </c>
      <c r="R45" s="201" t="s">
        <v>2838</v>
      </c>
      <c r="S45" s="214" t="s">
        <v>2836</v>
      </c>
      <c r="T45" s="881">
        <v>44911</v>
      </c>
      <c r="U45" s="700" t="s">
        <v>1440</v>
      </c>
      <c r="V45" s="713" t="s">
        <v>3284</v>
      </c>
      <c r="W45" s="194">
        <v>3</v>
      </c>
      <c r="X45" s="194">
        <v>5</v>
      </c>
      <c r="Y45" s="195" t="s">
        <v>379</v>
      </c>
      <c r="Z45" s="147" t="s">
        <v>384</v>
      </c>
      <c r="AA45" s="205" t="s">
        <v>394</v>
      </c>
      <c r="AB45" s="203">
        <v>1</v>
      </c>
      <c r="AC45" s="143" t="s">
        <v>385</v>
      </c>
      <c r="AD45" s="143" t="s">
        <v>1542</v>
      </c>
      <c r="AE45" s="80">
        <v>44562</v>
      </c>
      <c r="AF45" s="80">
        <v>44895</v>
      </c>
      <c r="AG45" s="195">
        <v>2</v>
      </c>
      <c r="AH45" s="202" t="s">
        <v>1250</v>
      </c>
      <c r="AI45" s="146" t="s">
        <v>1253</v>
      </c>
      <c r="AJ45" s="203">
        <v>0.33329999999999999</v>
      </c>
      <c r="AK45" s="201">
        <v>44685</v>
      </c>
      <c r="AL45" s="162" t="s">
        <v>1867</v>
      </c>
      <c r="AM45" s="197" t="s">
        <v>1998</v>
      </c>
      <c r="AN45" s="198" t="s">
        <v>2002</v>
      </c>
      <c r="AO45" s="199" t="s">
        <v>2000</v>
      </c>
      <c r="AP45" s="197">
        <v>44809</v>
      </c>
      <c r="AQ45" s="162" t="s">
        <v>1867</v>
      </c>
      <c r="AR45" s="197" t="s">
        <v>2842</v>
      </c>
      <c r="AS45" s="214" t="s">
        <v>2843</v>
      </c>
      <c r="AT45" s="199" t="s">
        <v>2844</v>
      </c>
      <c r="AU45" s="881">
        <v>44911</v>
      </c>
      <c r="AV45" s="700" t="s">
        <v>1440</v>
      </c>
    </row>
    <row r="46" spans="1:233" ht="59.25" customHeight="1">
      <c r="A46" s="144"/>
      <c r="B46" s="148">
        <v>229</v>
      </c>
      <c r="C46" s="143" t="s">
        <v>22</v>
      </c>
      <c r="D46" s="146" t="s">
        <v>467</v>
      </c>
      <c r="E46" s="148" t="s">
        <v>378</v>
      </c>
      <c r="F46" s="219">
        <v>3</v>
      </c>
      <c r="G46" s="219">
        <v>4</v>
      </c>
      <c r="H46" s="227" t="s">
        <v>379</v>
      </c>
      <c r="I46" s="146" t="s">
        <v>1515</v>
      </c>
      <c r="J46" s="80" t="s">
        <v>1205</v>
      </c>
      <c r="K46" s="146" t="s">
        <v>1206</v>
      </c>
      <c r="L46" s="201">
        <v>44684</v>
      </c>
      <c r="M46" s="181" t="s">
        <v>1441</v>
      </c>
      <c r="N46" s="80" t="s">
        <v>2003</v>
      </c>
      <c r="O46" s="146" t="s">
        <v>2004</v>
      </c>
      <c r="P46" s="201">
        <v>44809</v>
      </c>
      <c r="Q46" s="162" t="s">
        <v>1758</v>
      </c>
      <c r="R46" s="576" t="s">
        <v>2672</v>
      </c>
      <c r="S46" s="577" t="s">
        <v>2922</v>
      </c>
      <c r="T46" s="881">
        <v>44911</v>
      </c>
      <c r="U46" s="700" t="s">
        <v>1440</v>
      </c>
      <c r="V46" s="713" t="s">
        <v>3284</v>
      </c>
      <c r="W46" s="194">
        <v>1</v>
      </c>
      <c r="X46" s="194">
        <v>4</v>
      </c>
      <c r="Y46" s="195" t="s">
        <v>389</v>
      </c>
      <c r="Z46" s="147" t="s">
        <v>384</v>
      </c>
      <c r="AA46" s="146" t="s">
        <v>1509</v>
      </c>
      <c r="AB46" s="199" t="s">
        <v>1510</v>
      </c>
      <c r="AC46" s="146" t="s">
        <v>1511</v>
      </c>
      <c r="AD46" s="147" t="s">
        <v>393</v>
      </c>
      <c r="AE46" s="201">
        <v>44562</v>
      </c>
      <c r="AF46" s="201">
        <v>44895</v>
      </c>
      <c r="AG46" s="199">
        <v>1</v>
      </c>
      <c r="AH46" s="80" t="s">
        <v>1205</v>
      </c>
      <c r="AI46" s="205" t="s">
        <v>1254</v>
      </c>
      <c r="AJ46" s="203" t="s">
        <v>1255</v>
      </c>
      <c r="AK46" s="197">
        <v>44686</v>
      </c>
      <c r="AL46" s="181" t="s">
        <v>1441</v>
      </c>
      <c r="AM46" s="202" t="s">
        <v>2003</v>
      </c>
      <c r="AN46" s="146" t="s">
        <v>2005</v>
      </c>
      <c r="AO46" s="330" t="s">
        <v>1219</v>
      </c>
      <c r="AP46" s="201">
        <v>44809</v>
      </c>
      <c r="AQ46" s="206" t="s">
        <v>1759</v>
      </c>
      <c r="AR46" s="580" t="s">
        <v>2672</v>
      </c>
      <c r="AS46" s="577" t="s">
        <v>2684</v>
      </c>
      <c r="AT46" s="579" t="s">
        <v>2682</v>
      </c>
      <c r="AU46" s="881">
        <v>44911</v>
      </c>
      <c r="AV46" s="700" t="s">
        <v>1440</v>
      </c>
    </row>
    <row r="47" spans="1:233" s="145" customFormat="1" ht="59.25" customHeight="1">
      <c r="B47" s="143">
        <v>229</v>
      </c>
      <c r="C47" s="143" t="s">
        <v>22</v>
      </c>
      <c r="D47" s="146" t="s">
        <v>467</v>
      </c>
      <c r="E47" s="143" t="s">
        <v>378</v>
      </c>
      <c r="F47" s="146"/>
      <c r="G47" s="146"/>
      <c r="H47" s="146"/>
      <c r="I47" s="205" t="s">
        <v>1518</v>
      </c>
      <c r="J47" s="146" t="s">
        <v>2</v>
      </c>
      <c r="K47" s="146" t="s">
        <v>2</v>
      </c>
      <c r="L47" s="143" t="s">
        <v>2</v>
      </c>
      <c r="M47" s="207" t="s">
        <v>2</v>
      </c>
      <c r="N47" s="80" t="s">
        <v>2006</v>
      </c>
      <c r="O47" s="81" t="s">
        <v>2007</v>
      </c>
      <c r="P47" s="201">
        <v>44809</v>
      </c>
      <c r="Q47" s="162" t="s">
        <v>1758</v>
      </c>
      <c r="R47" s="604" t="s">
        <v>2728</v>
      </c>
      <c r="S47" s="605" t="s">
        <v>2729</v>
      </c>
      <c r="T47" s="881">
        <v>44911</v>
      </c>
      <c r="U47" s="700" t="s">
        <v>1440</v>
      </c>
      <c r="V47" s="713" t="s">
        <v>3284</v>
      </c>
      <c r="W47" s="146"/>
      <c r="X47" s="146"/>
      <c r="Y47" s="146"/>
      <c r="Z47" s="146"/>
      <c r="AA47" s="146" t="s">
        <v>1512</v>
      </c>
      <c r="AB47" s="78">
        <v>0.5</v>
      </c>
      <c r="AC47" s="146" t="s">
        <v>1513</v>
      </c>
      <c r="AD47" s="146" t="s">
        <v>1514</v>
      </c>
      <c r="AE47" s="80">
        <v>44562</v>
      </c>
      <c r="AF47" s="80">
        <v>44895</v>
      </c>
      <c r="AG47" s="143">
        <v>1</v>
      </c>
      <c r="AH47" s="143" t="s">
        <v>2</v>
      </c>
      <c r="AI47" s="143" t="s">
        <v>2</v>
      </c>
      <c r="AJ47" s="143" t="s">
        <v>2</v>
      </c>
      <c r="AK47" s="143" t="s">
        <v>2</v>
      </c>
      <c r="AL47" s="333" t="s">
        <v>2</v>
      </c>
      <c r="AM47" s="143" t="s">
        <v>2008</v>
      </c>
      <c r="AN47" s="205" t="s">
        <v>2009</v>
      </c>
      <c r="AO47" s="143" t="s">
        <v>2010</v>
      </c>
      <c r="AP47" s="201">
        <v>44809</v>
      </c>
      <c r="AQ47" s="162" t="s">
        <v>1758</v>
      </c>
      <c r="AR47" s="575" t="s">
        <v>2681</v>
      </c>
      <c r="AS47" s="687" t="s">
        <v>3233</v>
      </c>
      <c r="AT47" s="584" t="s">
        <v>2683</v>
      </c>
      <c r="AU47" s="881">
        <v>44911</v>
      </c>
      <c r="AV47" s="700" t="s">
        <v>1440</v>
      </c>
    </row>
    <row r="48" spans="1:233" ht="59.25" customHeight="1">
      <c r="A48" s="144"/>
      <c r="B48" s="148">
        <v>230</v>
      </c>
      <c r="C48" s="333" t="s">
        <v>22</v>
      </c>
      <c r="D48" s="207" t="s">
        <v>468</v>
      </c>
      <c r="E48" s="148" t="s">
        <v>378</v>
      </c>
      <c r="F48" s="239">
        <v>3</v>
      </c>
      <c r="G48" s="239">
        <v>4</v>
      </c>
      <c r="H48" s="240" t="s">
        <v>379</v>
      </c>
      <c r="I48" s="205" t="s">
        <v>2210</v>
      </c>
      <c r="J48" s="80" t="s">
        <v>1207</v>
      </c>
      <c r="K48" s="146" t="s">
        <v>1579</v>
      </c>
      <c r="L48" s="201">
        <v>44684</v>
      </c>
      <c r="M48" s="180" t="s">
        <v>1442</v>
      </c>
      <c r="N48" s="333" t="s">
        <v>2605</v>
      </c>
      <c r="O48" s="340" t="s">
        <v>2606</v>
      </c>
      <c r="P48" s="353">
        <v>44809</v>
      </c>
      <c r="Q48" s="180" t="s">
        <v>1442</v>
      </c>
      <c r="R48" s="575" t="s">
        <v>2673</v>
      </c>
      <c r="S48" s="578" t="s">
        <v>2674</v>
      </c>
      <c r="T48" s="881">
        <v>44911</v>
      </c>
      <c r="U48" s="700" t="s">
        <v>1440</v>
      </c>
      <c r="V48" s="713" t="s">
        <v>3284</v>
      </c>
      <c r="W48" s="194">
        <v>1</v>
      </c>
      <c r="X48" s="194">
        <v>4</v>
      </c>
      <c r="Y48" s="240" t="s">
        <v>389</v>
      </c>
      <c r="Z48" s="147" t="s">
        <v>384</v>
      </c>
      <c r="AA48" s="207" t="s">
        <v>1517</v>
      </c>
      <c r="AB48" s="210">
        <v>1</v>
      </c>
      <c r="AC48" s="207" t="s">
        <v>1516</v>
      </c>
      <c r="AD48" s="147" t="s">
        <v>469</v>
      </c>
      <c r="AE48" s="424">
        <v>44562</v>
      </c>
      <c r="AF48" s="424">
        <v>44895</v>
      </c>
      <c r="AG48" s="240">
        <v>1</v>
      </c>
      <c r="AH48" s="80" t="s">
        <v>1207</v>
      </c>
      <c r="AI48" s="205" t="s">
        <v>1256</v>
      </c>
      <c r="AJ48" s="203" t="s">
        <v>1257</v>
      </c>
      <c r="AK48" s="197">
        <v>44683</v>
      </c>
      <c r="AL48" s="180" t="s">
        <v>1442</v>
      </c>
      <c r="AM48" s="143" t="s">
        <v>2011</v>
      </c>
      <c r="AN48" s="328" t="s">
        <v>2012</v>
      </c>
      <c r="AO48" s="203" t="s">
        <v>2013</v>
      </c>
      <c r="AP48" s="201">
        <v>44809</v>
      </c>
      <c r="AQ48" s="162" t="s">
        <v>1758</v>
      </c>
      <c r="AR48" s="575" t="s">
        <v>2949</v>
      </c>
      <c r="AS48" s="611" t="s">
        <v>2948</v>
      </c>
      <c r="AT48" s="203" t="s">
        <v>2013</v>
      </c>
      <c r="AU48" s="881">
        <v>44911</v>
      </c>
      <c r="AV48" s="701" t="s">
        <v>1442</v>
      </c>
      <c r="AW48" s="428"/>
      <c r="AX48" s="428"/>
      <c r="AY48" s="428"/>
      <c r="AZ48" s="428"/>
      <c r="BA48" s="428"/>
      <c r="BB48" s="428"/>
      <c r="BC48" s="428"/>
      <c r="BD48" s="428"/>
      <c r="BE48" s="428"/>
      <c r="BF48" s="428"/>
      <c r="BG48" s="428"/>
      <c r="BH48" s="428"/>
      <c r="BI48" s="428"/>
      <c r="BJ48" s="428"/>
      <c r="BK48" s="428"/>
      <c r="BL48" s="428"/>
      <c r="BM48" s="428"/>
      <c r="BN48" s="428"/>
      <c r="BO48" s="428"/>
      <c r="BP48" s="428"/>
      <c r="BQ48" s="428"/>
      <c r="BR48" s="428"/>
      <c r="BS48" s="428"/>
      <c r="BT48" s="428"/>
      <c r="BU48" s="428"/>
      <c r="BV48" s="428"/>
      <c r="BW48" s="428"/>
      <c r="BX48" s="428"/>
      <c r="BY48" s="428"/>
      <c r="BZ48" s="428"/>
      <c r="CA48" s="428"/>
      <c r="CB48" s="428"/>
      <c r="CC48" s="428"/>
      <c r="CD48" s="428"/>
      <c r="CE48" s="428"/>
      <c r="CF48" s="428"/>
      <c r="CG48" s="428"/>
      <c r="CH48" s="428"/>
      <c r="CI48" s="428"/>
      <c r="CJ48" s="428"/>
      <c r="CK48" s="428"/>
      <c r="CL48" s="428"/>
      <c r="CM48" s="428"/>
      <c r="CN48" s="428"/>
      <c r="CO48" s="428"/>
      <c r="CP48" s="428"/>
      <c r="CQ48" s="428"/>
      <c r="CR48" s="428"/>
      <c r="CS48" s="428"/>
      <c r="CT48" s="428"/>
      <c r="CU48" s="428"/>
      <c r="CV48" s="428"/>
      <c r="CW48" s="428"/>
      <c r="CX48" s="428"/>
      <c r="CY48" s="428"/>
      <c r="CZ48" s="428"/>
      <c r="DA48" s="428"/>
      <c r="DB48" s="428"/>
      <c r="DC48" s="428"/>
      <c r="DD48" s="428"/>
      <c r="DE48" s="428"/>
      <c r="DF48" s="428"/>
      <c r="DG48" s="428"/>
      <c r="DH48" s="428"/>
      <c r="DI48" s="428"/>
      <c r="DJ48" s="428"/>
      <c r="DK48" s="428"/>
      <c r="DL48" s="428"/>
      <c r="DM48" s="428"/>
      <c r="DN48" s="428"/>
      <c r="DO48" s="428"/>
      <c r="DP48" s="428"/>
      <c r="DQ48" s="428"/>
      <c r="DR48" s="428"/>
      <c r="DS48" s="428"/>
      <c r="DT48" s="428"/>
      <c r="DU48" s="428"/>
      <c r="DV48" s="428"/>
      <c r="DW48" s="428"/>
      <c r="DX48" s="428"/>
      <c r="DY48" s="428"/>
      <c r="DZ48" s="428"/>
      <c r="EA48" s="428"/>
      <c r="EB48" s="428"/>
      <c r="EC48" s="428"/>
      <c r="ED48" s="428"/>
      <c r="EE48" s="428"/>
      <c r="EF48" s="428"/>
      <c r="EG48" s="428"/>
      <c r="EH48" s="428"/>
      <c r="EI48" s="428"/>
      <c r="EJ48" s="428"/>
      <c r="EK48" s="428"/>
      <c r="EL48" s="428"/>
      <c r="EM48" s="428"/>
      <c r="EN48" s="428"/>
      <c r="EO48" s="428"/>
      <c r="EP48" s="428"/>
      <c r="EQ48" s="428"/>
      <c r="ER48" s="428"/>
      <c r="ES48" s="428"/>
      <c r="ET48" s="428"/>
      <c r="EU48" s="428"/>
      <c r="EV48" s="428"/>
      <c r="EW48" s="428"/>
      <c r="EX48" s="428"/>
      <c r="EY48" s="428"/>
      <c r="EZ48" s="428"/>
      <c r="FA48" s="428"/>
      <c r="FB48" s="428"/>
      <c r="FC48" s="428"/>
      <c r="FD48" s="428"/>
      <c r="FE48" s="428"/>
      <c r="FF48" s="428"/>
      <c r="FG48" s="428"/>
      <c r="FH48" s="428"/>
      <c r="FI48" s="428"/>
      <c r="FJ48" s="428"/>
      <c r="FK48" s="428"/>
      <c r="FL48" s="428"/>
      <c r="FM48" s="428"/>
      <c r="FN48" s="428"/>
      <c r="FO48" s="428"/>
      <c r="FP48" s="428"/>
      <c r="FQ48" s="428"/>
      <c r="FR48" s="428"/>
      <c r="FS48" s="428"/>
      <c r="FT48" s="428"/>
      <c r="FU48" s="428"/>
      <c r="FV48" s="428"/>
      <c r="FW48" s="428"/>
      <c r="FX48" s="428"/>
      <c r="FY48" s="428"/>
      <c r="FZ48" s="428"/>
      <c r="GA48" s="428"/>
      <c r="GB48" s="428"/>
      <c r="GC48" s="428"/>
      <c r="GD48" s="428"/>
      <c r="GE48" s="428"/>
      <c r="GF48" s="428"/>
      <c r="GG48" s="428"/>
      <c r="GH48" s="428"/>
      <c r="GI48" s="428"/>
      <c r="GJ48" s="428"/>
      <c r="GK48" s="428"/>
      <c r="GL48" s="428"/>
      <c r="GM48" s="428"/>
      <c r="GN48" s="428"/>
      <c r="GO48" s="428"/>
      <c r="GP48" s="428"/>
      <c r="GQ48" s="428"/>
      <c r="GR48" s="428"/>
      <c r="GS48" s="428"/>
      <c r="GT48" s="428"/>
      <c r="GU48" s="428"/>
      <c r="GV48" s="428"/>
      <c r="GW48" s="428"/>
      <c r="GX48" s="428"/>
      <c r="GY48" s="428"/>
      <c r="GZ48" s="428"/>
      <c r="HA48" s="428"/>
      <c r="HB48" s="428"/>
      <c r="HC48" s="428"/>
      <c r="HD48" s="428"/>
      <c r="HE48" s="428"/>
      <c r="HF48" s="428"/>
      <c r="HG48" s="428"/>
      <c r="HH48" s="428"/>
      <c r="HI48" s="428"/>
      <c r="HJ48" s="428"/>
      <c r="HK48" s="428"/>
      <c r="HL48" s="428"/>
      <c r="HM48" s="428"/>
      <c r="HN48" s="428"/>
      <c r="HO48" s="428"/>
      <c r="HP48" s="428"/>
      <c r="HQ48" s="428"/>
      <c r="HR48" s="428"/>
      <c r="HS48" s="428"/>
      <c r="HT48" s="428"/>
      <c r="HU48" s="428"/>
      <c r="HV48" s="428"/>
      <c r="HW48" s="428"/>
      <c r="HX48" s="428"/>
      <c r="HY48" s="428"/>
    </row>
    <row r="49" spans="1:233" ht="59.25" customHeight="1">
      <c r="A49" s="144"/>
      <c r="B49" s="148">
        <v>230</v>
      </c>
      <c r="C49" s="143" t="s">
        <v>22</v>
      </c>
      <c r="D49" s="146" t="s">
        <v>468</v>
      </c>
      <c r="E49" s="148"/>
      <c r="F49" s="239"/>
      <c r="G49" s="239"/>
      <c r="H49" s="240"/>
      <c r="I49" s="205" t="s">
        <v>1826</v>
      </c>
      <c r="J49" s="80" t="s">
        <v>2</v>
      </c>
      <c r="K49" s="143" t="s">
        <v>2</v>
      </c>
      <c r="L49" s="201" t="s">
        <v>2</v>
      </c>
      <c r="M49" s="343" t="s">
        <v>2</v>
      </c>
      <c r="N49" s="143" t="s">
        <v>2</v>
      </c>
      <c r="O49" s="143" t="s">
        <v>2</v>
      </c>
      <c r="P49" s="143" t="s">
        <v>2</v>
      </c>
      <c r="Q49" s="143" t="s">
        <v>2</v>
      </c>
      <c r="R49" s="576" t="s">
        <v>2730</v>
      </c>
      <c r="S49" s="578" t="s">
        <v>2731</v>
      </c>
      <c r="T49" s="881">
        <v>44911</v>
      </c>
      <c r="U49" s="700" t="s">
        <v>1440</v>
      </c>
      <c r="V49" s="713" t="s">
        <v>3284</v>
      </c>
      <c r="W49" s="148" t="s">
        <v>2</v>
      </c>
      <c r="X49" s="148" t="s">
        <v>2</v>
      </c>
      <c r="Y49" s="148" t="s">
        <v>2</v>
      </c>
      <c r="Z49" s="148" t="s">
        <v>2</v>
      </c>
      <c r="AA49" s="148" t="s">
        <v>2</v>
      </c>
      <c r="AB49" s="148" t="s">
        <v>2</v>
      </c>
      <c r="AC49" s="148" t="s">
        <v>2</v>
      </c>
      <c r="AD49" s="148" t="s">
        <v>2</v>
      </c>
      <c r="AE49" s="148" t="s">
        <v>2</v>
      </c>
      <c r="AF49" s="148" t="s">
        <v>2</v>
      </c>
      <c r="AG49" s="148" t="s">
        <v>2</v>
      </c>
      <c r="AH49" s="148" t="s">
        <v>2</v>
      </c>
      <c r="AI49" s="148" t="s">
        <v>2</v>
      </c>
      <c r="AJ49" s="148" t="s">
        <v>2</v>
      </c>
      <c r="AK49" s="148" t="s">
        <v>2</v>
      </c>
      <c r="AL49" s="148" t="s">
        <v>2</v>
      </c>
      <c r="AM49" s="148" t="s">
        <v>2</v>
      </c>
      <c r="AN49" s="148" t="s">
        <v>2</v>
      </c>
      <c r="AO49" s="148" t="s">
        <v>2</v>
      </c>
      <c r="AP49" s="148" t="s">
        <v>2</v>
      </c>
      <c r="AQ49" s="148" t="s">
        <v>2</v>
      </c>
      <c r="AR49" s="197"/>
      <c r="AS49" s="147" t="s">
        <v>2</v>
      </c>
      <c r="AT49" s="147" t="s">
        <v>2</v>
      </c>
      <c r="AU49" s="881" t="s">
        <v>2</v>
      </c>
      <c r="AV49" s="147" t="s">
        <v>2</v>
      </c>
      <c r="AW49" s="428"/>
      <c r="AX49" s="428"/>
      <c r="AY49" s="428"/>
      <c r="AZ49" s="428"/>
      <c r="BA49" s="428"/>
      <c r="BB49" s="428"/>
      <c r="BC49" s="428"/>
      <c r="BD49" s="428"/>
      <c r="BE49" s="428"/>
      <c r="BF49" s="428"/>
      <c r="BG49" s="428"/>
      <c r="BH49" s="428"/>
      <c r="BI49" s="428"/>
      <c r="BJ49" s="428"/>
      <c r="BK49" s="428"/>
      <c r="BL49" s="428"/>
      <c r="BM49" s="428"/>
      <c r="BN49" s="428"/>
      <c r="BO49" s="428"/>
      <c r="BP49" s="428"/>
      <c r="BQ49" s="428"/>
      <c r="BR49" s="428"/>
      <c r="BS49" s="428"/>
      <c r="BT49" s="428"/>
      <c r="BU49" s="428"/>
      <c r="BV49" s="428"/>
      <c r="BW49" s="428"/>
      <c r="BX49" s="428"/>
      <c r="BY49" s="428"/>
      <c r="BZ49" s="428"/>
      <c r="CA49" s="428"/>
      <c r="CB49" s="428"/>
      <c r="CC49" s="428"/>
      <c r="CD49" s="428"/>
      <c r="CE49" s="428"/>
      <c r="CF49" s="428"/>
      <c r="CG49" s="428"/>
      <c r="CH49" s="428"/>
      <c r="CI49" s="428"/>
      <c r="CJ49" s="428"/>
      <c r="CK49" s="428"/>
      <c r="CL49" s="428"/>
      <c r="CM49" s="428"/>
      <c r="CN49" s="428"/>
      <c r="CO49" s="428"/>
      <c r="CP49" s="428"/>
      <c r="CQ49" s="428"/>
      <c r="CR49" s="428"/>
      <c r="CS49" s="428"/>
      <c r="CT49" s="428"/>
      <c r="CU49" s="428"/>
      <c r="CV49" s="428"/>
      <c r="CW49" s="428"/>
      <c r="CX49" s="428"/>
      <c r="CY49" s="428"/>
      <c r="CZ49" s="428"/>
      <c r="DA49" s="428"/>
      <c r="DB49" s="428"/>
      <c r="DC49" s="428"/>
      <c r="DD49" s="428"/>
      <c r="DE49" s="428"/>
      <c r="DF49" s="428"/>
      <c r="DG49" s="428"/>
      <c r="DH49" s="428"/>
      <c r="DI49" s="428"/>
      <c r="DJ49" s="428"/>
      <c r="DK49" s="428"/>
      <c r="DL49" s="428"/>
      <c r="DM49" s="428"/>
      <c r="DN49" s="428"/>
      <c r="DO49" s="428"/>
      <c r="DP49" s="428"/>
      <c r="DQ49" s="428"/>
      <c r="DR49" s="428"/>
      <c r="DS49" s="428"/>
      <c r="DT49" s="428"/>
      <c r="DU49" s="428"/>
      <c r="DV49" s="428"/>
      <c r="DW49" s="428"/>
      <c r="DX49" s="428"/>
      <c r="DY49" s="428"/>
      <c r="DZ49" s="428"/>
      <c r="EA49" s="428"/>
      <c r="EB49" s="428"/>
      <c r="EC49" s="428"/>
      <c r="ED49" s="428"/>
      <c r="EE49" s="428"/>
      <c r="EF49" s="428"/>
      <c r="EG49" s="428"/>
      <c r="EH49" s="428"/>
      <c r="EI49" s="428"/>
      <c r="EJ49" s="428"/>
      <c r="EK49" s="428"/>
      <c r="EL49" s="428"/>
      <c r="EM49" s="428"/>
      <c r="EN49" s="428"/>
      <c r="EO49" s="428"/>
      <c r="EP49" s="428"/>
      <c r="EQ49" s="428"/>
      <c r="ER49" s="428"/>
      <c r="ES49" s="428"/>
      <c r="ET49" s="428"/>
      <c r="EU49" s="428"/>
      <c r="EV49" s="428"/>
      <c r="EW49" s="428"/>
      <c r="EX49" s="428"/>
      <c r="EY49" s="428"/>
      <c r="EZ49" s="428"/>
      <c r="FA49" s="428"/>
      <c r="FB49" s="428"/>
      <c r="FC49" s="428"/>
      <c r="FD49" s="428"/>
      <c r="FE49" s="428"/>
      <c r="FF49" s="428"/>
      <c r="FG49" s="428"/>
      <c r="FH49" s="428"/>
      <c r="FI49" s="428"/>
      <c r="FJ49" s="428"/>
      <c r="FK49" s="428"/>
      <c r="FL49" s="428"/>
      <c r="FM49" s="428"/>
      <c r="FN49" s="428"/>
      <c r="FO49" s="428"/>
      <c r="FP49" s="428"/>
      <c r="FQ49" s="428"/>
      <c r="FR49" s="428"/>
      <c r="FS49" s="428"/>
      <c r="FT49" s="428"/>
      <c r="FU49" s="428"/>
      <c r="FV49" s="428"/>
      <c r="FW49" s="428"/>
      <c r="FX49" s="428"/>
      <c r="FY49" s="428"/>
      <c r="FZ49" s="428"/>
      <c r="GA49" s="428"/>
      <c r="GB49" s="428"/>
      <c r="GC49" s="428"/>
      <c r="GD49" s="428"/>
      <c r="GE49" s="428"/>
      <c r="GF49" s="428"/>
      <c r="GG49" s="428"/>
      <c r="GH49" s="428"/>
      <c r="GI49" s="428"/>
      <c r="GJ49" s="428"/>
      <c r="GK49" s="428"/>
      <c r="GL49" s="428"/>
      <c r="GM49" s="428"/>
      <c r="GN49" s="428"/>
      <c r="GO49" s="428"/>
      <c r="GP49" s="428"/>
      <c r="GQ49" s="428"/>
      <c r="GR49" s="428"/>
      <c r="GS49" s="428"/>
      <c r="GT49" s="428"/>
      <c r="GU49" s="428"/>
      <c r="GV49" s="428"/>
      <c r="GW49" s="428"/>
      <c r="GX49" s="428"/>
      <c r="GY49" s="428"/>
      <c r="GZ49" s="428"/>
      <c r="HA49" s="428"/>
      <c r="HB49" s="428"/>
      <c r="HC49" s="428"/>
      <c r="HD49" s="428"/>
      <c r="HE49" s="428"/>
      <c r="HF49" s="428"/>
      <c r="HG49" s="428"/>
      <c r="HH49" s="428"/>
      <c r="HI49" s="428"/>
      <c r="HJ49" s="428"/>
      <c r="HK49" s="428"/>
      <c r="HL49" s="428"/>
      <c r="HM49" s="428"/>
      <c r="HN49" s="428"/>
      <c r="HO49" s="428"/>
      <c r="HP49" s="428"/>
      <c r="HQ49" s="428"/>
      <c r="HR49" s="428"/>
      <c r="HS49" s="428"/>
      <c r="HT49" s="428"/>
      <c r="HU49" s="428"/>
      <c r="HV49" s="428"/>
      <c r="HW49" s="428"/>
      <c r="HX49" s="428"/>
      <c r="HY49" s="428"/>
    </row>
    <row r="50" spans="1:233" ht="59.25" customHeight="1">
      <c r="A50" s="144"/>
      <c r="B50" s="344">
        <v>231</v>
      </c>
      <c r="C50" s="333" t="s">
        <v>22</v>
      </c>
      <c r="D50" s="207" t="s">
        <v>470</v>
      </c>
      <c r="E50" s="148" t="s">
        <v>378</v>
      </c>
      <c r="F50" s="239">
        <v>3</v>
      </c>
      <c r="G50" s="239">
        <v>4</v>
      </c>
      <c r="H50" s="240" t="s">
        <v>379</v>
      </c>
      <c r="I50" s="205" t="s">
        <v>2211</v>
      </c>
      <c r="J50" s="203" t="s">
        <v>2014</v>
      </c>
      <c r="K50" s="146" t="s">
        <v>1084</v>
      </c>
      <c r="L50" s="201">
        <v>44685</v>
      </c>
      <c r="M50" s="327" t="s">
        <v>1867</v>
      </c>
      <c r="N50" s="203" t="s">
        <v>2015</v>
      </c>
      <c r="O50" s="198" t="s">
        <v>2607</v>
      </c>
      <c r="P50" s="201">
        <v>44809</v>
      </c>
      <c r="Q50" s="191" t="s">
        <v>1758</v>
      </c>
      <c r="R50" s="579" t="s">
        <v>2675</v>
      </c>
      <c r="S50" s="609" t="s">
        <v>2923</v>
      </c>
      <c r="T50" s="882">
        <v>44910</v>
      </c>
      <c r="U50" s="162" t="s">
        <v>1758</v>
      </c>
      <c r="V50" s="713" t="s">
        <v>3284</v>
      </c>
      <c r="W50" s="194">
        <v>1</v>
      </c>
      <c r="X50" s="194">
        <v>4</v>
      </c>
      <c r="Y50" s="240" t="s">
        <v>389</v>
      </c>
      <c r="Z50" s="147" t="s">
        <v>384</v>
      </c>
      <c r="AA50" s="207" t="s">
        <v>471</v>
      </c>
      <c r="AB50" s="558">
        <v>0.33329999999999999</v>
      </c>
      <c r="AC50" s="146" t="s">
        <v>2212</v>
      </c>
      <c r="AD50" s="333" t="s">
        <v>472</v>
      </c>
      <c r="AE50" s="424">
        <v>44562</v>
      </c>
      <c r="AF50" s="424">
        <v>44895</v>
      </c>
      <c r="AG50" s="199">
        <v>1</v>
      </c>
      <c r="AH50" s="203" t="s">
        <v>2016</v>
      </c>
      <c r="AI50" s="198" t="s">
        <v>1259</v>
      </c>
      <c r="AJ50" s="199" t="s">
        <v>1260</v>
      </c>
      <c r="AK50" s="201">
        <v>44685</v>
      </c>
      <c r="AL50" s="327" t="s">
        <v>1867</v>
      </c>
      <c r="AM50" s="203" t="s">
        <v>2017</v>
      </c>
      <c r="AN50" s="331" t="s">
        <v>2018</v>
      </c>
      <c r="AO50" s="203" t="s">
        <v>2019</v>
      </c>
      <c r="AP50" s="201">
        <v>44809</v>
      </c>
      <c r="AQ50" s="162" t="s">
        <v>1758</v>
      </c>
      <c r="AR50" s="612" t="s">
        <v>2734</v>
      </c>
      <c r="AS50" s="611" t="s">
        <v>2990</v>
      </c>
      <c r="AT50" s="51" t="s">
        <v>2736</v>
      </c>
      <c r="AU50" s="885">
        <v>44910</v>
      </c>
      <c r="AV50" s="700" t="s">
        <v>1758</v>
      </c>
    </row>
    <row r="51" spans="1:233" ht="59.25" customHeight="1">
      <c r="A51" s="144"/>
      <c r="B51" s="344">
        <v>231</v>
      </c>
      <c r="C51" s="333" t="s">
        <v>22</v>
      </c>
      <c r="D51" s="207" t="s">
        <v>470</v>
      </c>
      <c r="E51" s="201" t="s">
        <v>2</v>
      </c>
      <c r="F51" s="201" t="s">
        <v>2</v>
      </c>
      <c r="G51" s="201" t="s">
        <v>2</v>
      </c>
      <c r="H51" s="201" t="s">
        <v>2</v>
      </c>
      <c r="I51" s="201" t="s">
        <v>2</v>
      </c>
      <c r="J51" s="201" t="s">
        <v>2</v>
      </c>
      <c r="K51" s="201" t="s">
        <v>2</v>
      </c>
      <c r="L51" s="201" t="s">
        <v>2</v>
      </c>
      <c r="M51" s="201" t="s">
        <v>2</v>
      </c>
      <c r="N51" s="201" t="s">
        <v>2</v>
      </c>
      <c r="O51" s="201" t="s">
        <v>2</v>
      </c>
      <c r="P51" s="201" t="s">
        <v>2</v>
      </c>
      <c r="Q51" s="147" t="s">
        <v>2</v>
      </c>
      <c r="R51" s="147" t="s">
        <v>2</v>
      </c>
      <c r="S51" s="147" t="s">
        <v>2</v>
      </c>
      <c r="T51" s="147" t="s">
        <v>2</v>
      </c>
      <c r="U51" s="147" t="s">
        <v>2</v>
      </c>
      <c r="V51" s="201"/>
      <c r="W51" s="194"/>
      <c r="X51" s="194"/>
      <c r="Y51" s="240"/>
      <c r="Z51" s="147" t="s">
        <v>384</v>
      </c>
      <c r="AA51" s="207" t="s">
        <v>473</v>
      </c>
      <c r="AB51" s="558">
        <v>0.33329999999999999</v>
      </c>
      <c r="AC51" s="333" t="s">
        <v>474</v>
      </c>
      <c r="AD51" s="333" t="s">
        <v>475</v>
      </c>
      <c r="AE51" s="424">
        <v>44562</v>
      </c>
      <c r="AF51" s="424">
        <v>44895</v>
      </c>
      <c r="AG51" s="199">
        <v>1</v>
      </c>
      <c r="AH51" s="197" t="s">
        <v>1261</v>
      </c>
      <c r="AI51" s="198" t="s">
        <v>1262</v>
      </c>
      <c r="AJ51" s="199" t="s">
        <v>1263</v>
      </c>
      <c r="AK51" s="197">
        <v>44687</v>
      </c>
      <c r="AL51" s="162" t="s">
        <v>1867</v>
      </c>
      <c r="AM51" s="201" t="s">
        <v>2020</v>
      </c>
      <c r="AN51" s="198" t="s">
        <v>2021</v>
      </c>
      <c r="AO51" s="199" t="s">
        <v>2022</v>
      </c>
      <c r="AP51" s="201">
        <v>44809</v>
      </c>
      <c r="AQ51" s="162" t="s">
        <v>1758</v>
      </c>
      <c r="AR51" s="197" t="s">
        <v>2987</v>
      </c>
      <c r="AS51" s="198" t="s">
        <v>2989</v>
      </c>
      <c r="AT51" s="199" t="s">
        <v>2988</v>
      </c>
      <c r="AU51" s="885">
        <v>44910</v>
      </c>
      <c r="AV51" s="700" t="s">
        <v>1758</v>
      </c>
    </row>
    <row r="52" spans="1:233" ht="59.25" customHeight="1">
      <c r="A52" s="144"/>
      <c r="B52" s="344">
        <v>231</v>
      </c>
      <c r="C52" s="333" t="s">
        <v>22</v>
      </c>
      <c r="D52" s="207" t="s">
        <v>470</v>
      </c>
      <c r="E52" s="201" t="s">
        <v>2</v>
      </c>
      <c r="F52" s="201" t="s">
        <v>2</v>
      </c>
      <c r="G52" s="201" t="s">
        <v>2</v>
      </c>
      <c r="H52" s="201" t="s">
        <v>2</v>
      </c>
      <c r="I52" s="201" t="s">
        <v>2</v>
      </c>
      <c r="J52" s="201" t="s">
        <v>2</v>
      </c>
      <c r="K52" s="201" t="s">
        <v>2</v>
      </c>
      <c r="L52" s="201" t="s">
        <v>2</v>
      </c>
      <c r="M52" s="201" t="s">
        <v>2</v>
      </c>
      <c r="N52" s="201" t="s">
        <v>2</v>
      </c>
      <c r="O52" s="201" t="s">
        <v>2</v>
      </c>
      <c r="P52" s="201" t="s">
        <v>2</v>
      </c>
      <c r="Q52" s="147" t="s">
        <v>2</v>
      </c>
      <c r="R52" s="147" t="s">
        <v>2</v>
      </c>
      <c r="S52" s="147" t="s">
        <v>2</v>
      </c>
      <c r="T52" s="147" t="s">
        <v>2</v>
      </c>
      <c r="U52" s="147" t="s">
        <v>2</v>
      </c>
      <c r="V52" s="201"/>
      <c r="W52" s="194"/>
      <c r="X52" s="194"/>
      <c r="Y52" s="240"/>
      <c r="Z52" s="147" t="s">
        <v>384</v>
      </c>
      <c r="AA52" s="207" t="s">
        <v>476</v>
      </c>
      <c r="AB52" s="558">
        <v>0.33329999999999999</v>
      </c>
      <c r="AC52" s="207" t="s">
        <v>477</v>
      </c>
      <c r="AD52" s="333" t="s">
        <v>478</v>
      </c>
      <c r="AE52" s="424">
        <v>44562</v>
      </c>
      <c r="AF52" s="424">
        <v>44895</v>
      </c>
      <c r="AG52" s="199">
        <v>1</v>
      </c>
      <c r="AH52" s="197" t="s">
        <v>1096</v>
      </c>
      <c r="AI52" s="198" t="s">
        <v>1264</v>
      </c>
      <c r="AJ52" s="199" t="s">
        <v>1265</v>
      </c>
      <c r="AK52" s="197">
        <v>44687</v>
      </c>
      <c r="AL52" s="162" t="s">
        <v>1867</v>
      </c>
      <c r="AM52" s="143" t="s">
        <v>2023</v>
      </c>
      <c r="AN52" s="198" t="s">
        <v>2024</v>
      </c>
      <c r="AO52" s="143" t="s">
        <v>2025</v>
      </c>
      <c r="AP52" s="201">
        <v>44809</v>
      </c>
      <c r="AQ52" s="206" t="s">
        <v>1759</v>
      </c>
      <c r="AR52" s="580" t="s">
        <v>2678</v>
      </c>
      <c r="AS52" s="582" t="s">
        <v>2680</v>
      </c>
      <c r="AT52" s="583" t="s">
        <v>2679</v>
      </c>
      <c r="AU52" s="885">
        <v>44910</v>
      </c>
      <c r="AV52" s="700" t="s">
        <v>1758</v>
      </c>
    </row>
    <row r="53" spans="1:233" ht="59.25" customHeight="1">
      <c r="A53" s="144"/>
      <c r="B53" s="344">
        <v>231</v>
      </c>
      <c r="C53" s="333" t="s">
        <v>22</v>
      </c>
      <c r="D53" s="207" t="s">
        <v>470</v>
      </c>
      <c r="E53" s="148" t="s">
        <v>378</v>
      </c>
      <c r="F53" s="239">
        <v>3</v>
      </c>
      <c r="G53" s="239">
        <v>4</v>
      </c>
      <c r="H53" s="240" t="s">
        <v>379</v>
      </c>
      <c r="I53" s="205" t="s">
        <v>2213</v>
      </c>
      <c r="J53" s="332" t="s">
        <v>2026</v>
      </c>
      <c r="K53" s="146" t="s">
        <v>2027</v>
      </c>
      <c r="L53" s="201">
        <v>44685</v>
      </c>
      <c r="M53" s="327" t="s">
        <v>1867</v>
      </c>
      <c r="N53" s="333" t="s">
        <v>1566</v>
      </c>
      <c r="O53" s="559" t="s">
        <v>2608</v>
      </c>
      <c r="P53" s="201">
        <v>44809</v>
      </c>
      <c r="Q53" s="191" t="s">
        <v>1758</v>
      </c>
      <c r="R53" s="614" t="s">
        <v>2694</v>
      </c>
      <c r="S53" s="611" t="s">
        <v>2745</v>
      </c>
      <c r="T53" s="882" t="s">
        <v>2</v>
      </c>
      <c r="U53" s="162" t="s">
        <v>1758</v>
      </c>
      <c r="V53" s="713" t="s">
        <v>3284</v>
      </c>
      <c r="W53" s="194">
        <v>1</v>
      </c>
      <c r="X53" s="194">
        <v>4</v>
      </c>
      <c r="Y53" s="240" t="s">
        <v>389</v>
      </c>
      <c r="Z53" s="147" t="s">
        <v>384</v>
      </c>
      <c r="AA53" s="207" t="s">
        <v>471</v>
      </c>
      <c r="AB53" s="558">
        <v>0.33329999999999999</v>
      </c>
      <c r="AC53" s="146" t="s">
        <v>2212</v>
      </c>
      <c r="AD53" s="333" t="s">
        <v>479</v>
      </c>
      <c r="AE53" s="424">
        <v>44562</v>
      </c>
      <c r="AF53" s="424">
        <v>44895</v>
      </c>
      <c r="AG53" s="199">
        <v>1</v>
      </c>
      <c r="AH53" s="332" t="s">
        <v>2028</v>
      </c>
      <c r="AI53" s="205" t="s">
        <v>1266</v>
      </c>
      <c r="AJ53" s="332" t="s">
        <v>1039</v>
      </c>
      <c r="AK53" s="201">
        <v>44685</v>
      </c>
      <c r="AL53" s="327" t="s">
        <v>1867</v>
      </c>
      <c r="AM53" s="332" t="s">
        <v>2029</v>
      </c>
      <c r="AN53" s="81" t="s">
        <v>2030</v>
      </c>
      <c r="AO53" s="85" t="s">
        <v>2031</v>
      </c>
      <c r="AP53" s="201">
        <v>44809</v>
      </c>
      <c r="AQ53" s="162" t="s">
        <v>1758</v>
      </c>
      <c r="AR53" s="614" t="s">
        <v>2694</v>
      </c>
      <c r="AS53" s="13" t="s">
        <v>3007</v>
      </c>
      <c r="AT53" s="199" t="s">
        <v>2748</v>
      </c>
      <c r="AU53" s="885">
        <v>44910</v>
      </c>
      <c r="AV53" s="700" t="s">
        <v>1758</v>
      </c>
    </row>
    <row r="54" spans="1:233" ht="59.25" customHeight="1">
      <c r="A54" s="144"/>
      <c r="B54" s="344">
        <v>231</v>
      </c>
      <c r="C54" s="333" t="s">
        <v>22</v>
      </c>
      <c r="D54" s="207" t="s">
        <v>470</v>
      </c>
      <c r="E54" s="555" t="s">
        <v>5</v>
      </c>
      <c r="F54" s="555" t="s">
        <v>5</v>
      </c>
      <c r="G54" s="555" t="s">
        <v>5</v>
      </c>
      <c r="H54" s="555" t="s">
        <v>5</v>
      </c>
      <c r="I54" s="555" t="s">
        <v>5</v>
      </c>
      <c r="J54" s="555" t="s">
        <v>5</v>
      </c>
      <c r="K54" s="555" t="s">
        <v>5</v>
      </c>
      <c r="L54" s="555" t="s">
        <v>5</v>
      </c>
      <c r="M54" s="555" t="s">
        <v>5</v>
      </c>
      <c r="N54" s="555" t="s">
        <v>5</v>
      </c>
      <c r="O54" s="555" t="s">
        <v>5</v>
      </c>
      <c r="P54" s="555" t="s">
        <v>5</v>
      </c>
      <c r="Q54" s="555" t="s">
        <v>5</v>
      </c>
      <c r="R54" s="147" t="s">
        <v>2</v>
      </c>
      <c r="S54" s="147" t="s">
        <v>2</v>
      </c>
      <c r="T54" s="147" t="s">
        <v>2</v>
      </c>
      <c r="U54" s="147" t="s">
        <v>2</v>
      </c>
      <c r="V54" s="201"/>
      <c r="W54" s="194"/>
      <c r="X54" s="194"/>
      <c r="Y54" s="240"/>
      <c r="Z54" s="147" t="s">
        <v>384</v>
      </c>
      <c r="AA54" s="207" t="s">
        <v>473</v>
      </c>
      <c r="AB54" s="558">
        <v>0.33329999999999999</v>
      </c>
      <c r="AC54" s="207" t="s">
        <v>474</v>
      </c>
      <c r="AD54" s="333" t="s">
        <v>480</v>
      </c>
      <c r="AE54" s="424">
        <v>44562</v>
      </c>
      <c r="AF54" s="424">
        <v>44895</v>
      </c>
      <c r="AG54" s="199">
        <v>1</v>
      </c>
      <c r="AH54" s="197" t="s">
        <v>1267</v>
      </c>
      <c r="AI54" s="146" t="s">
        <v>1268</v>
      </c>
      <c r="AJ54" s="217" t="s">
        <v>2032</v>
      </c>
      <c r="AK54" s="197">
        <v>44687</v>
      </c>
      <c r="AL54" s="162" t="s">
        <v>1867</v>
      </c>
      <c r="AM54" s="202" t="s">
        <v>2033</v>
      </c>
      <c r="AN54" s="212" t="s">
        <v>2034</v>
      </c>
      <c r="AO54" s="85" t="s">
        <v>2035</v>
      </c>
      <c r="AP54" s="201">
        <v>44809</v>
      </c>
      <c r="AQ54" s="162" t="s">
        <v>1758</v>
      </c>
      <c r="AR54" s="613" t="s">
        <v>2749</v>
      </c>
      <c r="AS54" s="615" t="s">
        <v>2750</v>
      </c>
      <c r="AT54" s="616" t="s">
        <v>2751</v>
      </c>
      <c r="AU54" s="885">
        <v>44910</v>
      </c>
      <c r="AV54" s="700" t="s">
        <v>1758</v>
      </c>
    </row>
    <row r="55" spans="1:233" ht="59.25" customHeight="1">
      <c r="A55" s="144"/>
      <c r="B55" s="344">
        <v>231</v>
      </c>
      <c r="C55" s="333" t="s">
        <v>22</v>
      </c>
      <c r="D55" s="207" t="s">
        <v>470</v>
      </c>
      <c r="E55" s="555" t="s">
        <v>5</v>
      </c>
      <c r="F55" s="555" t="s">
        <v>5</v>
      </c>
      <c r="G55" s="555" t="s">
        <v>5</v>
      </c>
      <c r="H55" s="555" t="s">
        <v>5</v>
      </c>
      <c r="I55" s="555" t="s">
        <v>5</v>
      </c>
      <c r="J55" s="555" t="s">
        <v>5</v>
      </c>
      <c r="K55" s="555" t="s">
        <v>5</v>
      </c>
      <c r="L55" s="555" t="s">
        <v>5</v>
      </c>
      <c r="M55" s="555" t="s">
        <v>5</v>
      </c>
      <c r="N55" s="555" t="s">
        <v>5</v>
      </c>
      <c r="O55" s="555" t="s">
        <v>5</v>
      </c>
      <c r="P55" s="555" t="s">
        <v>5</v>
      </c>
      <c r="Q55" s="555" t="s">
        <v>5</v>
      </c>
      <c r="R55" s="147" t="s">
        <v>2</v>
      </c>
      <c r="S55" s="147" t="s">
        <v>2</v>
      </c>
      <c r="T55" s="147" t="s">
        <v>2</v>
      </c>
      <c r="U55" s="147" t="s">
        <v>2</v>
      </c>
      <c r="V55" s="201"/>
      <c r="W55" s="194"/>
      <c r="X55" s="194"/>
      <c r="Y55" s="240"/>
      <c r="Z55" s="147"/>
      <c r="AA55" s="207"/>
      <c r="AB55" s="558"/>
      <c r="AC55" s="207"/>
      <c r="AD55" s="333"/>
      <c r="AE55" s="424"/>
      <c r="AF55" s="424"/>
      <c r="AG55" s="199"/>
      <c r="AH55" s="197"/>
      <c r="AI55" s="198"/>
      <c r="AJ55" s="199"/>
      <c r="AK55" s="197"/>
      <c r="AL55" s="220"/>
      <c r="AM55" s="197"/>
      <c r="AN55" s="148"/>
      <c r="AO55" s="199"/>
      <c r="AP55" s="197"/>
      <c r="AQ55" s="148"/>
      <c r="AR55" s="197"/>
      <c r="AS55" s="147" t="s">
        <v>2</v>
      </c>
      <c r="AT55" s="147" t="s">
        <v>2</v>
      </c>
      <c r="AU55" s="147" t="s">
        <v>2</v>
      </c>
      <c r="AV55" s="147" t="s">
        <v>2</v>
      </c>
    </row>
    <row r="56" spans="1:233" ht="59.25" customHeight="1">
      <c r="A56" s="144"/>
      <c r="B56" s="344">
        <v>231</v>
      </c>
      <c r="C56" s="333" t="s">
        <v>22</v>
      </c>
      <c r="D56" s="207" t="s">
        <v>470</v>
      </c>
      <c r="E56" s="148" t="s">
        <v>378</v>
      </c>
      <c r="F56" s="239">
        <v>3</v>
      </c>
      <c r="G56" s="239">
        <v>4</v>
      </c>
      <c r="H56" s="240" t="s">
        <v>379</v>
      </c>
      <c r="I56" s="205" t="s">
        <v>2214</v>
      </c>
      <c r="J56" s="203" t="s">
        <v>2036</v>
      </c>
      <c r="K56" s="146" t="s">
        <v>1040</v>
      </c>
      <c r="L56" s="201">
        <v>44685</v>
      </c>
      <c r="M56" s="327" t="s">
        <v>1867</v>
      </c>
      <c r="N56" s="560" t="s">
        <v>2038</v>
      </c>
      <c r="O56" s="340" t="s">
        <v>2609</v>
      </c>
      <c r="P56" s="201">
        <v>44809</v>
      </c>
      <c r="Q56" s="191" t="s">
        <v>1758</v>
      </c>
      <c r="R56" s="51" t="s">
        <v>2756</v>
      </c>
      <c r="S56" s="611" t="s">
        <v>2953</v>
      </c>
      <c r="T56" s="882">
        <v>44910</v>
      </c>
      <c r="U56" s="162" t="s">
        <v>1758</v>
      </c>
      <c r="V56" s="713" t="s">
        <v>3284</v>
      </c>
      <c r="W56" s="194">
        <v>1</v>
      </c>
      <c r="X56" s="194">
        <v>4</v>
      </c>
      <c r="Y56" s="240" t="s">
        <v>389</v>
      </c>
      <c r="Z56" s="147" t="s">
        <v>384</v>
      </c>
      <c r="AA56" s="207" t="s">
        <v>471</v>
      </c>
      <c r="AB56" s="558">
        <v>0.33329999999999999</v>
      </c>
      <c r="AC56" s="146" t="s">
        <v>2212</v>
      </c>
      <c r="AD56" s="333" t="s">
        <v>481</v>
      </c>
      <c r="AE56" s="424">
        <v>44562</v>
      </c>
      <c r="AF56" s="424">
        <v>44895</v>
      </c>
      <c r="AG56" s="199">
        <v>1</v>
      </c>
      <c r="AH56" s="203" t="s">
        <v>2037</v>
      </c>
      <c r="AI56" s="81" t="s">
        <v>1269</v>
      </c>
      <c r="AJ56" s="203" t="s">
        <v>1041</v>
      </c>
      <c r="AK56" s="201">
        <v>44685</v>
      </c>
      <c r="AL56" s="327" t="s">
        <v>1867</v>
      </c>
      <c r="AM56" s="332" t="s">
        <v>2038</v>
      </c>
      <c r="AN56" s="146" t="s">
        <v>2039</v>
      </c>
      <c r="AO56" s="85" t="s">
        <v>2040</v>
      </c>
      <c r="AP56" s="201">
        <v>44809</v>
      </c>
      <c r="AQ56" s="162" t="s">
        <v>1758</v>
      </c>
      <c r="AR56" s="613" t="s">
        <v>2701</v>
      </c>
      <c r="AS56" s="608" t="s">
        <v>2762</v>
      </c>
      <c r="AT56" s="616" t="s">
        <v>2755</v>
      </c>
      <c r="AU56" s="885">
        <v>44910</v>
      </c>
      <c r="AV56" s="700" t="s">
        <v>1758</v>
      </c>
    </row>
    <row r="57" spans="1:233" ht="59.25" customHeight="1">
      <c r="A57" s="144"/>
      <c r="B57" s="344">
        <v>231</v>
      </c>
      <c r="C57" s="333" t="s">
        <v>22</v>
      </c>
      <c r="D57" s="207" t="s">
        <v>470</v>
      </c>
      <c r="E57" s="555" t="s">
        <v>5</v>
      </c>
      <c r="F57" s="555" t="s">
        <v>5</v>
      </c>
      <c r="G57" s="555" t="s">
        <v>5</v>
      </c>
      <c r="H57" s="555" t="s">
        <v>5</v>
      </c>
      <c r="I57" s="555" t="s">
        <v>5</v>
      </c>
      <c r="J57" s="555" t="s">
        <v>5</v>
      </c>
      <c r="K57" s="555" t="s">
        <v>5</v>
      </c>
      <c r="L57" s="555" t="s">
        <v>5</v>
      </c>
      <c r="M57" s="555" t="s">
        <v>5</v>
      </c>
      <c r="N57" s="555" t="s">
        <v>5</v>
      </c>
      <c r="O57" s="555" t="s">
        <v>5</v>
      </c>
      <c r="P57" s="333" t="s">
        <v>5</v>
      </c>
      <c r="Q57" s="333" t="s">
        <v>5</v>
      </c>
      <c r="R57" s="333" t="s">
        <v>5</v>
      </c>
      <c r="S57" s="333" t="s">
        <v>5</v>
      </c>
      <c r="T57" s="143" t="s">
        <v>5</v>
      </c>
      <c r="U57" s="333" t="s">
        <v>5</v>
      </c>
      <c r="V57" s="201"/>
      <c r="W57" s="194"/>
      <c r="X57" s="194"/>
      <c r="Y57" s="240"/>
      <c r="Z57" s="147" t="s">
        <v>384</v>
      </c>
      <c r="AA57" s="207" t="s">
        <v>473</v>
      </c>
      <c r="AB57" s="558">
        <v>0.33329999999999999</v>
      </c>
      <c r="AC57" s="207" t="s">
        <v>474</v>
      </c>
      <c r="AD57" s="333" t="s">
        <v>482</v>
      </c>
      <c r="AE57" s="424">
        <v>44562</v>
      </c>
      <c r="AF57" s="424">
        <v>44895</v>
      </c>
      <c r="AG57" s="199">
        <v>1</v>
      </c>
      <c r="AH57" s="202" t="s">
        <v>1270</v>
      </c>
      <c r="AI57" s="81" t="s">
        <v>1271</v>
      </c>
      <c r="AJ57" s="85" t="s">
        <v>1272</v>
      </c>
      <c r="AK57" s="197">
        <v>44687</v>
      </c>
      <c r="AL57" s="162" t="s">
        <v>1867</v>
      </c>
      <c r="AM57" s="202" t="s">
        <v>2041</v>
      </c>
      <c r="AN57" s="81" t="s">
        <v>2042</v>
      </c>
      <c r="AO57" s="85" t="s">
        <v>2043</v>
      </c>
      <c r="AP57" s="201">
        <v>44809</v>
      </c>
      <c r="AQ57" s="162" t="s">
        <v>1758</v>
      </c>
      <c r="AR57" s="422" t="s">
        <v>2950</v>
      </c>
      <c r="AS57" s="340" t="s">
        <v>2951</v>
      </c>
      <c r="AT57" s="421" t="s">
        <v>2952</v>
      </c>
      <c r="AU57" s="885">
        <v>44910</v>
      </c>
      <c r="AV57" s="700" t="s">
        <v>1758</v>
      </c>
    </row>
    <row r="58" spans="1:233" ht="59.25" customHeight="1">
      <c r="A58" s="144"/>
      <c r="B58" s="344">
        <v>231</v>
      </c>
      <c r="C58" s="333" t="s">
        <v>22</v>
      </c>
      <c r="D58" s="207" t="s">
        <v>470</v>
      </c>
      <c r="E58" s="555" t="s">
        <v>5</v>
      </c>
      <c r="F58" s="555" t="s">
        <v>5</v>
      </c>
      <c r="G58" s="555" t="s">
        <v>5</v>
      </c>
      <c r="H58" s="555" t="s">
        <v>5</v>
      </c>
      <c r="I58" s="555" t="s">
        <v>5</v>
      </c>
      <c r="J58" s="555" t="s">
        <v>5</v>
      </c>
      <c r="K58" s="555" t="s">
        <v>5</v>
      </c>
      <c r="L58" s="555" t="s">
        <v>5</v>
      </c>
      <c r="M58" s="555" t="s">
        <v>5</v>
      </c>
      <c r="N58" s="555" t="s">
        <v>5</v>
      </c>
      <c r="O58" s="555" t="s">
        <v>5</v>
      </c>
      <c r="P58" s="555" t="s">
        <v>5</v>
      </c>
      <c r="Q58" s="555" t="s">
        <v>5</v>
      </c>
      <c r="R58" s="147" t="s">
        <v>2</v>
      </c>
      <c r="S58" s="147" t="s">
        <v>2</v>
      </c>
      <c r="T58" s="143" t="s">
        <v>5</v>
      </c>
      <c r="U58" s="147" t="s">
        <v>2</v>
      </c>
      <c r="V58" s="201"/>
      <c r="W58" s="147"/>
      <c r="X58" s="194"/>
      <c r="Y58" s="240"/>
      <c r="Z58" s="147"/>
      <c r="AA58" s="207"/>
      <c r="AB58" s="558"/>
      <c r="AC58" s="207"/>
      <c r="AD58" s="333"/>
      <c r="AE58" s="424"/>
      <c r="AF58" s="424"/>
      <c r="AG58" s="199"/>
      <c r="AH58" s="197"/>
      <c r="AI58" s="198"/>
      <c r="AJ58" s="199"/>
      <c r="AK58" s="197"/>
      <c r="AL58" s="220"/>
      <c r="AM58" s="197"/>
      <c r="AN58" s="148"/>
      <c r="AO58" s="199"/>
      <c r="AP58" s="424"/>
      <c r="AQ58" s="337"/>
      <c r="AR58" s="197"/>
      <c r="AS58" s="333" t="s">
        <v>5</v>
      </c>
      <c r="AT58" s="333" t="s">
        <v>5</v>
      </c>
      <c r="AU58" s="143" t="s">
        <v>5</v>
      </c>
      <c r="AV58" s="333" t="s">
        <v>5</v>
      </c>
    </row>
    <row r="59" spans="1:233" ht="59.25" customHeight="1">
      <c r="A59" s="144"/>
      <c r="B59" s="344">
        <v>231</v>
      </c>
      <c r="C59" s="333" t="s">
        <v>22</v>
      </c>
      <c r="D59" s="207" t="s">
        <v>470</v>
      </c>
      <c r="E59" s="148" t="s">
        <v>378</v>
      </c>
      <c r="F59" s="239">
        <v>3</v>
      </c>
      <c r="G59" s="239">
        <v>4</v>
      </c>
      <c r="H59" s="240" t="s">
        <v>379</v>
      </c>
      <c r="I59" s="205" t="s">
        <v>2215</v>
      </c>
      <c r="J59" s="80" t="s">
        <v>1042</v>
      </c>
      <c r="K59" s="146" t="s">
        <v>1208</v>
      </c>
      <c r="L59" s="201">
        <v>44687</v>
      </c>
      <c r="M59" s="561" t="s">
        <v>1441</v>
      </c>
      <c r="N59" s="80" t="s">
        <v>2044</v>
      </c>
      <c r="O59" s="207" t="s">
        <v>2610</v>
      </c>
      <c r="P59" s="201">
        <v>44809</v>
      </c>
      <c r="Q59" s="191" t="s">
        <v>1758</v>
      </c>
      <c r="R59" s="80" t="s">
        <v>2766</v>
      </c>
      <c r="S59" s="611" t="s">
        <v>3001</v>
      </c>
      <c r="T59" s="882">
        <v>44910</v>
      </c>
      <c r="U59" s="162" t="s">
        <v>1758</v>
      </c>
      <c r="V59" s="713" t="s">
        <v>3284</v>
      </c>
      <c r="W59" s="194">
        <v>1</v>
      </c>
      <c r="X59" s="194">
        <v>4</v>
      </c>
      <c r="Y59" s="240" t="s">
        <v>389</v>
      </c>
      <c r="Z59" s="147" t="s">
        <v>384</v>
      </c>
      <c r="AA59" s="207" t="s">
        <v>471</v>
      </c>
      <c r="AB59" s="558">
        <v>0.33329999999999999</v>
      </c>
      <c r="AC59" s="146" t="s">
        <v>2212</v>
      </c>
      <c r="AD59" s="333" t="s">
        <v>483</v>
      </c>
      <c r="AE59" s="424">
        <v>44562</v>
      </c>
      <c r="AF59" s="424">
        <v>44895</v>
      </c>
      <c r="AG59" s="199">
        <v>1</v>
      </c>
      <c r="AH59" s="80" t="s">
        <v>1025</v>
      </c>
      <c r="AI59" s="146" t="s">
        <v>1273</v>
      </c>
      <c r="AJ59" s="203" t="s">
        <v>1092</v>
      </c>
      <c r="AK59" s="197">
        <v>44687</v>
      </c>
      <c r="AL59" s="561" t="s">
        <v>1441</v>
      </c>
      <c r="AM59" s="80" t="s">
        <v>2045</v>
      </c>
      <c r="AN59" s="146" t="s">
        <v>2046</v>
      </c>
      <c r="AO59" s="85" t="s">
        <v>2047</v>
      </c>
      <c r="AP59" s="201">
        <v>44809</v>
      </c>
      <c r="AQ59" s="162" t="s">
        <v>1758</v>
      </c>
      <c r="AR59" s="80" t="s">
        <v>2767</v>
      </c>
      <c r="AS59" s="611" t="s">
        <v>2775</v>
      </c>
      <c r="AT59" s="51" t="s">
        <v>2763</v>
      </c>
      <c r="AU59" s="885">
        <v>44910</v>
      </c>
      <c r="AV59" s="700" t="s">
        <v>1758</v>
      </c>
    </row>
    <row r="60" spans="1:233" ht="59.25" customHeight="1">
      <c r="A60" s="144"/>
      <c r="B60" s="344">
        <v>231</v>
      </c>
      <c r="C60" s="333" t="s">
        <v>22</v>
      </c>
      <c r="D60" s="207" t="s">
        <v>470</v>
      </c>
      <c r="E60" s="555" t="s">
        <v>5</v>
      </c>
      <c r="F60" s="555" t="s">
        <v>5</v>
      </c>
      <c r="G60" s="555" t="s">
        <v>5</v>
      </c>
      <c r="H60" s="555" t="s">
        <v>5</v>
      </c>
      <c r="I60" s="555" t="s">
        <v>5</v>
      </c>
      <c r="J60" s="555" t="s">
        <v>5</v>
      </c>
      <c r="K60" s="555" t="s">
        <v>5</v>
      </c>
      <c r="L60" s="555" t="s">
        <v>5</v>
      </c>
      <c r="M60" s="555" t="s">
        <v>5</v>
      </c>
      <c r="N60" s="555" t="s">
        <v>5</v>
      </c>
      <c r="O60" s="555" t="s">
        <v>5</v>
      </c>
      <c r="P60" s="555" t="s">
        <v>5</v>
      </c>
      <c r="Q60" s="333" t="s">
        <v>5</v>
      </c>
      <c r="R60" s="333" t="s">
        <v>5</v>
      </c>
      <c r="S60" s="333" t="s">
        <v>5</v>
      </c>
      <c r="T60" s="143" t="s">
        <v>5</v>
      </c>
      <c r="U60" s="333" t="s">
        <v>5</v>
      </c>
      <c r="V60" s="201"/>
      <c r="W60" s="194"/>
      <c r="X60" s="194"/>
      <c r="Y60" s="240"/>
      <c r="Z60" s="147" t="s">
        <v>384</v>
      </c>
      <c r="AA60" s="207" t="s">
        <v>473</v>
      </c>
      <c r="AB60" s="558">
        <v>0.33329999999999999</v>
      </c>
      <c r="AC60" s="207" t="s">
        <v>474</v>
      </c>
      <c r="AD60" s="333" t="s">
        <v>484</v>
      </c>
      <c r="AE60" s="424">
        <v>44562</v>
      </c>
      <c r="AF60" s="424">
        <v>44895</v>
      </c>
      <c r="AG60" s="199">
        <v>1</v>
      </c>
      <c r="AH60" s="202" t="s">
        <v>1274</v>
      </c>
      <c r="AI60" s="146" t="s">
        <v>1275</v>
      </c>
      <c r="AJ60" s="203" t="s">
        <v>1276</v>
      </c>
      <c r="AK60" s="197">
        <v>44687</v>
      </c>
      <c r="AL60" s="162" t="s">
        <v>1867</v>
      </c>
      <c r="AM60" s="197" t="s">
        <v>2048</v>
      </c>
      <c r="AN60" s="146" t="s">
        <v>2049</v>
      </c>
      <c r="AO60" s="203" t="s">
        <v>2050</v>
      </c>
      <c r="AP60" s="201">
        <v>44809</v>
      </c>
      <c r="AQ60" s="162" t="s">
        <v>1758</v>
      </c>
      <c r="AR60" s="422" t="s">
        <v>2772</v>
      </c>
      <c r="AS60" s="207" t="s">
        <v>2774</v>
      </c>
      <c r="AT60" s="421" t="s">
        <v>2773</v>
      </c>
      <c r="AU60" s="885">
        <v>44910</v>
      </c>
      <c r="AV60" s="700" t="s">
        <v>1758</v>
      </c>
    </row>
    <row r="61" spans="1:233" ht="59.25" customHeight="1">
      <c r="A61" s="144"/>
      <c r="B61" s="344">
        <v>231</v>
      </c>
      <c r="C61" s="333" t="s">
        <v>22</v>
      </c>
      <c r="D61" s="207" t="s">
        <v>470</v>
      </c>
      <c r="E61" s="555" t="s">
        <v>5</v>
      </c>
      <c r="F61" s="555" t="s">
        <v>5</v>
      </c>
      <c r="G61" s="555" t="s">
        <v>5</v>
      </c>
      <c r="H61" s="555" t="s">
        <v>5</v>
      </c>
      <c r="I61" s="555" t="s">
        <v>5</v>
      </c>
      <c r="J61" s="555" t="s">
        <v>5</v>
      </c>
      <c r="K61" s="555" t="s">
        <v>5</v>
      </c>
      <c r="L61" s="555" t="s">
        <v>5</v>
      </c>
      <c r="M61" s="555" t="s">
        <v>5</v>
      </c>
      <c r="N61" s="555" t="s">
        <v>5</v>
      </c>
      <c r="O61" s="555" t="s">
        <v>5</v>
      </c>
      <c r="P61" s="555" t="s">
        <v>5</v>
      </c>
      <c r="Q61" s="555" t="s">
        <v>5</v>
      </c>
      <c r="R61" s="333" t="s">
        <v>5</v>
      </c>
      <c r="S61" s="333" t="s">
        <v>5</v>
      </c>
      <c r="T61" s="143" t="s">
        <v>5</v>
      </c>
      <c r="U61" s="333" t="s">
        <v>5</v>
      </c>
      <c r="V61" s="201"/>
      <c r="W61" s="194"/>
      <c r="X61" s="194"/>
      <c r="Y61" s="240"/>
      <c r="Z61" s="147"/>
      <c r="AA61" s="207"/>
      <c r="AB61" s="558"/>
      <c r="AC61" s="207"/>
      <c r="AD61" s="333"/>
      <c r="AE61" s="424"/>
      <c r="AF61" s="424"/>
      <c r="AG61" s="199"/>
      <c r="AH61" s="197"/>
      <c r="AI61" s="198"/>
      <c r="AJ61" s="199"/>
      <c r="AK61" s="197"/>
      <c r="AL61" s="220"/>
      <c r="AM61" s="197"/>
      <c r="AN61" s="148"/>
      <c r="AO61" s="199"/>
      <c r="AP61" s="197"/>
      <c r="AQ61" s="148"/>
      <c r="AR61" s="197"/>
      <c r="AS61" s="333" t="s">
        <v>5</v>
      </c>
      <c r="AT61" s="333" t="s">
        <v>5</v>
      </c>
      <c r="AU61" s="143" t="s">
        <v>5</v>
      </c>
      <c r="AV61" s="333" t="s">
        <v>5</v>
      </c>
    </row>
    <row r="62" spans="1:233" ht="59.25" customHeight="1">
      <c r="A62" s="144"/>
      <c r="B62" s="344">
        <v>231</v>
      </c>
      <c r="C62" s="333" t="s">
        <v>22</v>
      </c>
      <c r="D62" s="207" t="s">
        <v>470</v>
      </c>
      <c r="E62" s="148" t="s">
        <v>378</v>
      </c>
      <c r="F62" s="239">
        <v>3</v>
      </c>
      <c r="G62" s="239">
        <v>4</v>
      </c>
      <c r="H62" s="240" t="s">
        <v>379</v>
      </c>
      <c r="I62" s="205" t="s">
        <v>2216</v>
      </c>
      <c r="J62" s="80" t="s">
        <v>1029</v>
      </c>
      <c r="K62" s="146" t="s">
        <v>1209</v>
      </c>
      <c r="L62" s="201">
        <v>44687</v>
      </c>
      <c r="M62" s="561" t="s">
        <v>1441</v>
      </c>
      <c r="N62" s="333" t="s">
        <v>2051</v>
      </c>
      <c r="O62" s="214" t="s">
        <v>2611</v>
      </c>
      <c r="P62" s="201">
        <v>44809</v>
      </c>
      <c r="Q62" s="191" t="s">
        <v>1758</v>
      </c>
      <c r="R62" s="333" t="s">
        <v>2778</v>
      </c>
      <c r="S62" s="649" t="s">
        <v>2964</v>
      </c>
      <c r="T62" s="882">
        <v>44910</v>
      </c>
      <c r="U62" s="162" t="s">
        <v>1758</v>
      </c>
      <c r="V62" s="713" t="s">
        <v>3284</v>
      </c>
      <c r="W62" s="194">
        <v>1</v>
      </c>
      <c r="X62" s="194">
        <v>4</v>
      </c>
      <c r="Y62" s="240" t="s">
        <v>389</v>
      </c>
      <c r="Z62" s="147" t="s">
        <v>384</v>
      </c>
      <c r="AA62" s="207" t="s">
        <v>471</v>
      </c>
      <c r="AB62" s="558">
        <v>0.33329999999999999</v>
      </c>
      <c r="AC62" s="146" t="s">
        <v>2212</v>
      </c>
      <c r="AD62" s="333" t="s">
        <v>485</v>
      </c>
      <c r="AE62" s="424">
        <v>44562</v>
      </c>
      <c r="AF62" s="424">
        <v>44895</v>
      </c>
      <c r="AG62" s="199">
        <v>1</v>
      </c>
      <c r="AH62" s="80" t="s">
        <v>1026</v>
      </c>
      <c r="AI62" s="198" t="s">
        <v>1277</v>
      </c>
      <c r="AJ62" s="199" t="s">
        <v>1094</v>
      </c>
      <c r="AK62" s="197">
        <v>44687</v>
      </c>
      <c r="AL62" s="180" t="s">
        <v>1442</v>
      </c>
      <c r="AM62" s="143" t="s">
        <v>2051</v>
      </c>
      <c r="AN62" s="214" t="s">
        <v>2052</v>
      </c>
      <c r="AO62" s="334" t="s">
        <v>1561</v>
      </c>
      <c r="AP62" s="201">
        <v>44809</v>
      </c>
      <c r="AQ62" s="162" t="s">
        <v>1758</v>
      </c>
      <c r="AR62" s="333" t="s">
        <v>2778</v>
      </c>
      <c r="AS62" s="611" t="s">
        <v>2785</v>
      </c>
      <c r="AT62" s="51" t="s">
        <v>2779</v>
      </c>
      <c r="AU62" s="885">
        <v>44910</v>
      </c>
      <c r="AV62" s="700" t="s">
        <v>1758</v>
      </c>
    </row>
    <row r="63" spans="1:233" ht="59.25" customHeight="1">
      <c r="A63" s="144"/>
      <c r="B63" s="344">
        <v>231</v>
      </c>
      <c r="C63" s="333" t="s">
        <v>22</v>
      </c>
      <c r="D63" s="207" t="s">
        <v>470</v>
      </c>
      <c r="E63" s="555" t="s">
        <v>5</v>
      </c>
      <c r="F63" s="555" t="s">
        <v>5</v>
      </c>
      <c r="G63" s="555" t="s">
        <v>5</v>
      </c>
      <c r="H63" s="555" t="s">
        <v>5</v>
      </c>
      <c r="I63" s="555" t="s">
        <v>5</v>
      </c>
      <c r="J63" s="555" t="s">
        <v>5</v>
      </c>
      <c r="K63" s="555" t="s">
        <v>5</v>
      </c>
      <c r="L63" s="555" t="s">
        <v>5</v>
      </c>
      <c r="M63" s="555" t="s">
        <v>5</v>
      </c>
      <c r="N63" s="555" t="s">
        <v>5</v>
      </c>
      <c r="O63" s="555" t="s">
        <v>5</v>
      </c>
      <c r="P63" s="555" t="s">
        <v>5</v>
      </c>
      <c r="Q63" s="555" t="s">
        <v>5</v>
      </c>
      <c r="R63" s="333" t="s">
        <v>5</v>
      </c>
      <c r="S63" s="333" t="s">
        <v>5</v>
      </c>
      <c r="T63" s="143" t="s">
        <v>5</v>
      </c>
      <c r="U63" s="333" t="s">
        <v>5</v>
      </c>
      <c r="V63" s="201"/>
      <c r="W63" s="194"/>
      <c r="X63" s="194"/>
      <c r="Y63" s="240"/>
      <c r="Z63" s="147" t="s">
        <v>384</v>
      </c>
      <c r="AA63" s="207" t="s">
        <v>473</v>
      </c>
      <c r="AB63" s="558">
        <v>0.33329999999999999</v>
      </c>
      <c r="AC63" s="207" t="s">
        <v>1045</v>
      </c>
      <c r="AD63" s="333" t="s">
        <v>486</v>
      </c>
      <c r="AE63" s="424">
        <v>44562</v>
      </c>
      <c r="AF63" s="424">
        <v>44895</v>
      </c>
      <c r="AG63" s="199">
        <v>1</v>
      </c>
      <c r="AH63" s="197" t="s">
        <v>1278</v>
      </c>
      <c r="AI63" s="146" t="s">
        <v>1043</v>
      </c>
      <c r="AJ63" s="203" t="s">
        <v>1044</v>
      </c>
      <c r="AK63" s="197">
        <v>44687</v>
      </c>
      <c r="AL63" s="162" t="s">
        <v>1867</v>
      </c>
      <c r="AM63" s="197" t="s">
        <v>2053</v>
      </c>
      <c r="AN63" s="214" t="s">
        <v>2054</v>
      </c>
      <c r="AO63" s="199" t="s">
        <v>2055</v>
      </c>
      <c r="AP63" s="201">
        <v>44809</v>
      </c>
      <c r="AQ63" s="162" t="s">
        <v>1758</v>
      </c>
      <c r="AR63" s="422" t="s">
        <v>2780</v>
      </c>
      <c r="AS63" s="650" t="s">
        <v>2965</v>
      </c>
      <c r="AT63" s="421" t="s">
        <v>2966</v>
      </c>
      <c r="AU63" s="885">
        <v>44910</v>
      </c>
      <c r="AV63" s="700" t="s">
        <v>1758</v>
      </c>
    </row>
    <row r="64" spans="1:233" ht="59.25" customHeight="1">
      <c r="A64" s="144"/>
      <c r="B64" s="344">
        <v>231</v>
      </c>
      <c r="C64" s="333" t="s">
        <v>22</v>
      </c>
      <c r="D64" s="207" t="s">
        <v>470</v>
      </c>
      <c r="E64" s="555" t="s">
        <v>5</v>
      </c>
      <c r="F64" s="555" t="s">
        <v>5</v>
      </c>
      <c r="G64" s="555" t="s">
        <v>5</v>
      </c>
      <c r="H64" s="555" t="s">
        <v>5</v>
      </c>
      <c r="I64" s="555" t="s">
        <v>5</v>
      </c>
      <c r="J64" s="555" t="s">
        <v>5</v>
      </c>
      <c r="K64" s="555" t="s">
        <v>5</v>
      </c>
      <c r="L64" s="555" t="s">
        <v>5</v>
      </c>
      <c r="M64" s="555" t="s">
        <v>5</v>
      </c>
      <c r="N64" s="555" t="s">
        <v>5</v>
      </c>
      <c r="O64" s="555" t="s">
        <v>5</v>
      </c>
      <c r="P64" s="555" t="s">
        <v>5</v>
      </c>
      <c r="Q64" s="555" t="s">
        <v>5</v>
      </c>
      <c r="R64" s="333" t="s">
        <v>5</v>
      </c>
      <c r="S64" s="333" t="s">
        <v>5</v>
      </c>
      <c r="T64" s="143" t="s">
        <v>5</v>
      </c>
      <c r="U64" s="333" t="s">
        <v>5</v>
      </c>
      <c r="V64" s="201"/>
      <c r="W64" s="194"/>
      <c r="X64" s="194"/>
      <c r="Y64" s="240"/>
      <c r="Z64" s="147"/>
      <c r="AA64" s="207"/>
      <c r="AB64" s="558"/>
      <c r="AC64" s="207"/>
      <c r="AD64" s="333"/>
      <c r="AE64" s="424"/>
      <c r="AF64" s="424"/>
      <c r="AG64" s="199"/>
      <c r="AH64" s="197"/>
      <c r="AI64" s="198"/>
      <c r="AJ64" s="199"/>
      <c r="AK64" s="197"/>
      <c r="AL64" s="220"/>
      <c r="AM64" s="197"/>
      <c r="AN64" s="148"/>
      <c r="AO64" s="199"/>
      <c r="AP64" s="147" t="s">
        <v>1113</v>
      </c>
      <c r="AQ64" s="147" t="s">
        <v>1113</v>
      </c>
      <c r="AR64" s="197"/>
      <c r="AS64" s="333" t="s">
        <v>5</v>
      </c>
      <c r="AT64" s="333" t="s">
        <v>5</v>
      </c>
      <c r="AU64" s="143" t="s">
        <v>5</v>
      </c>
      <c r="AV64" s="333" t="s">
        <v>5</v>
      </c>
    </row>
    <row r="65" spans="1:48" ht="59.25" customHeight="1">
      <c r="A65" s="144"/>
      <c r="B65" s="344">
        <v>231</v>
      </c>
      <c r="C65" s="333" t="s">
        <v>22</v>
      </c>
      <c r="D65" s="207" t="s">
        <v>470</v>
      </c>
      <c r="E65" s="148" t="s">
        <v>378</v>
      </c>
      <c r="F65" s="239">
        <v>3</v>
      </c>
      <c r="G65" s="239">
        <v>4</v>
      </c>
      <c r="H65" s="240" t="s">
        <v>379</v>
      </c>
      <c r="I65" s="205" t="s">
        <v>2217</v>
      </c>
      <c r="J65" s="80" t="s">
        <v>1210</v>
      </c>
      <c r="K65" s="146" t="s">
        <v>1211</v>
      </c>
      <c r="L65" s="201">
        <v>44687</v>
      </c>
      <c r="M65" s="561" t="s">
        <v>1441</v>
      </c>
      <c r="N65" s="80" t="s">
        <v>1828</v>
      </c>
      <c r="O65" s="198" t="s">
        <v>1829</v>
      </c>
      <c r="P65" s="201">
        <v>44809</v>
      </c>
      <c r="Q65" s="191" t="s">
        <v>1758</v>
      </c>
      <c r="R65" s="51" t="s">
        <v>2786</v>
      </c>
      <c r="S65" s="611" t="s">
        <v>2940</v>
      </c>
      <c r="T65" s="882">
        <v>44910</v>
      </c>
      <c r="U65" s="162" t="s">
        <v>1758</v>
      </c>
      <c r="V65" s="713" t="s">
        <v>3284</v>
      </c>
      <c r="W65" s="194">
        <v>1</v>
      </c>
      <c r="X65" s="194">
        <v>4</v>
      </c>
      <c r="Y65" s="240" t="s">
        <v>389</v>
      </c>
      <c r="Z65" s="147" t="s">
        <v>384</v>
      </c>
      <c r="AA65" s="207" t="s">
        <v>471</v>
      </c>
      <c r="AB65" s="558">
        <v>0.33329999999999999</v>
      </c>
      <c r="AC65" s="146" t="s">
        <v>2212</v>
      </c>
      <c r="AD65" s="333" t="s">
        <v>487</v>
      </c>
      <c r="AE65" s="424">
        <v>44562</v>
      </c>
      <c r="AF65" s="424">
        <v>44895</v>
      </c>
      <c r="AG65" s="199">
        <v>1</v>
      </c>
      <c r="AH65" s="80" t="s">
        <v>1046</v>
      </c>
      <c r="AI65" s="146" t="s">
        <v>1049</v>
      </c>
      <c r="AJ65" s="143" t="s">
        <v>1081</v>
      </c>
      <c r="AK65" s="197">
        <v>44687</v>
      </c>
      <c r="AL65" s="180" t="s">
        <v>1442</v>
      </c>
      <c r="AM65" s="80" t="s">
        <v>2056</v>
      </c>
      <c r="AN65" s="146" t="s">
        <v>2057</v>
      </c>
      <c r="AO65" s="143" t="s">
        <v>2058</v>
      </c>
      <c r="AP65" s="197">
        <v>44809</v>
      </c>
      <c r="AQ65" s="162" t="s">
        <v>1758</v>
      </c>
      <c r="AR65" s="612" t="s">
        <v>2788</v>
      </c>
      <c r="AS65" s="611" t="s">
        <v>2796</v>
      </c>
      <c r="AT65" s="51" t="s">
        <v>2787</v>
      </c>
      <c r="AU65" s="885">
        <v>44910</v>
      </c>
      <c r="AV65" s="191" t="s">
        <v>1758</v>
      </c>
    </row>
    <row r="66" spans="1:48" ht="59.25" customHeight="1">
      <c r="A66" s="144"/>
      <c r="B66" s="344">
        <v>231</v>
      </c>
      <c r="C66" s="333" t="s">
        <v>22</v>
      </c>
      <c r="D66" s="207" t="s">
        <v>470</v>
      </c>
      <c r="E66" s="555" t="s">
        <v>5</v>
      </c>
      <c r="F66" s="555" t="s">
        <v>5</v>
      </c>
      <c r="G66" s="555" t="s">
        <v>5</v>
      </c>
      <c r="H66" s="555" t="s">
        <v>5</v>
      </c>
      <c r="I66" s="555" t="s">
        <v>5</v>
      </c>
      <c r="J66" s="555" t="s">
        <v>5</v>
      </c>
      <c r="K66" s="555" t="s">
        <v>5</v>
      </c>
      <c r="L66" s="555" t="s">
        <v>5</v>
      </c>
      <c r="M66" s="555" t="s">
        <v>5</v>
      </c>
      <c r="N66" s="555" t="s">
        <v>5</v>
      </c>
      <c r="O66" s="555" t="s">
        <v>5</v>
      </c>
      <c r="P66" s="555" t="s">
        <v>5</v>
      </c>
      <c r="Q66" s="555" t="s">
        <v>5</v>
      </c>
      <c r="R66" s="333" t="s">
        <v>5</v>
      </c>
      <c r="S66" s="333" t="s">
        <v>5</v>
      </c>
      <c r="T66" s="883" t="s">
        <v>5</v>
      </c>
      <c r="U66" s="333" t="s">
        <v>5</v>
      </c>
      <c r="V66" s="201"/>
      <c r="W66" s="194"/>
      <c r="X66" s="194"/>
      <c r="Y66" s="240"/>
      <c r="Z66" s="147" t="s">
        <v>384</v>
      </c>
      <c r="AA66" s="207" t="s">
        <v>473</v>
      </c>
      <c r="AB66" s="558">
        <v>0.33329999999999999</v>
      </c>
      <c r="AC66" s="207" t="s">
        <v>474</v>
      </c>
      <c r="AD66" s="333" t="s">
        <v>488</v>
      </c>
      <c r="AE66" s="424">
        <v>44562</v>
      </c>
      <c r="AF66" s="424">
        <v>44895</v>
      </c>
      <c r="AG66" s="199">
        <v>1</v>
      </c>
      <c r="AH66" s="197" t="s">
        <v>1047</v>
      </c>
      <c r="AI66" s="198" t="s">
        <v>1082</v>
      </c>
      <c r="AJ66" s="199" t="s">
        <v>1048</v>
      </c>
      <c r="AK66" s="197">
        <v>44687</v>
      </c>
      <c r="AL66" s="162" t="s">
        <v>1867</v>
      </c>
      <c r="AM66" s="80" t="s">
        <v>2059</v>
      </c>
      <c r="AN66" s="146" t="s">
        <v>2060</v>
      </c>
      <c r="AO66" s="199" t="s">
        <v>2061</v>
      </c>
      <c r="AP66" s="197">
        <v>44809</v>
      </c>
      <c r="AQ66" s="162" t="s">
        <v>1758</v>
      </c>
      <c r="AR66" s="613" t="s">
        <v>2789</v>
      </c>
      <c r="AS66" s="611" t="s">
        <v>2939</v>
      </c>
      <c r="AT66" s="648" t="s">
        <v>2790</v>
      </c>
      <c r="AU66" s="884">
        <v>44909</v>
      </c>
      <c r="AV66" s="698" t="s">
        <v>1867</v>
      </c>
    </row>
    <row r="67" spans="1:48" ht="59.25" customHeight="1">
      <c r="A67" s="144"/>
      <c r="B67" s="344">
        <v>231</v>
      </c>
      <c r="C67" s="333" t="s">
        <v>22</v>
      </c>
      <c r="D67" s="207" t="s">
        <v>470</v>
      </c>
      <c r="E67" s="555" t="s">
        <v>5</v>
      </c>
      <c r="F67" s="555" t="s">
        <v>5</v>
      </c>
      <c r="G67" s="555" t="s">
        <v>5</v>
      </c>
      <c r="H67" s="555" t="s">
        <v>5</v>
      </c>
      <c r="I67" s="555" t="s">
        <v>5</v>
      </c>
      <c r="J67" s="555" t="s">
        <v>5</v>
      </c>
      <c r="K67" s="555" t="s">
        <v>5</v>
      </c>
      <c r="L67" s="555" t="s">
        <v>5</v>
      </c>
      <c r="M67" s="555" t="s">
        <v>5</v>
      </c>
      <c r="N67" s="555" t="s">
        <v>5</v>
      </c>
      <c r="O67" s="555" t="s">
        <v>5</v>
      </c>
      <c r="P67" s="555" t="s">
        <v>5</v>
      </c>
      <c r="Q67" s="555" t="s">
        <v>5</v>
      </c>
      <c r="R67" s="333" t="s">
        <v>5</v>
      </c>
      <c r="S67" s="333" t="s">
        <v>5</v>
      </c>
      <c r="T67" s="883" t="s">
        <v>5</v>
      </c>
      <c r="U67" s="333" t="s">
        <v>5</v>
      </c>
      <c r="V67" s="201"/>
      <c r="W67" s="194"/>
      <c r="X67" s="194"/>
      <c r="Y67" s="240"/>
      <c r="Z67" s="147"/>
      <c r="AA67" s="207"/>
      <c r="AB67" s="558"/>
      <c r="AC67" s="207"/>
      <c r="AD67" s="333"/>
      <c r="AE67" s="424"/>
      <c r="AF67" s="424"/>
      <c r="AG67" s="199"/>
      <c r="AH67" s="197"/>
      <c r="AI67" s="198"/>
      <c r="AJ67" s="199"/>
      <c r="AK67" s="197"/>
      <c r="AL67" s="220"/>
      <c r="AM67" s="197"/>
      <c r="AN67" s="148"/>
      <c r="AO67" s="199"/>
      <c r="AP67" s="201"/>
      <c r="AQ67" s="147"/>
      <c r="AR67" s="197"/>
      <c r="AS67" s="333" t="s">
        <v>5</v>
      </c>
      <c r="AT67" s="333" t="s">
        <v>5</v>
      </c>
      <c r="AU67" s="883" t="s">
        <v>5</v>
      </c>
      <c r="AV67" s="333" t="s">
        <v>5</v>
      </c>
    </row>
    <row r="68" spans="1:48" ht="59.25" customHeight="1">
      <c r="A68" s="144"/>
      <c r="B68" s="241">
        <v>232</v>
      </c>
      <c r="C68" s="143" t="s">
        <v>22</v>
      </c>
      <c r="D68" s="146" t="s">
        <v>489</v>
      </c>
      <c r="E68" s="148" t="s">
        <v>378</v>
      </c>
      <c r="F68" s="219">
        <v>3</v>
      </c>
      <c r="G68" s="219">
        <v>4</v>
      </c>
      <c r="H68" s="235" t="s">
        <v>379</v>
      </c>
      <c r="I68" s="205" t="s">
        <v>1519</v>
      </c>
      <c r="J68" s="203" t="s">
        <v>2062</v>
      </c>
      <c r="K68" s="146" t="s">
        <v>1085</v>
      </c>
      <c r="L68" s="201">
        <v>44687</v>
      </c>
      <c r="M68" s="561" t="s">
        <v>1441</v>
      </c>
      <c r="N68" s="203" t="s">
        <v>2063</v>
      </c>
      <c r="O68" s="214" t="s">
        <v>2064</v>
      </c>
      <c r="P68" s="201">
        <v>44809</v>
      </c>
      <c r="Q68" s="162" t="s">
        <v>1758</v>
      </c>
      <c r="R68" s="575" t="s">
        <v>2732</v>
      </c>
      <c r="S68" s="608" t="s">
        <v>2986</v>
      </c>
      <c r="T68" s="884">
        <v>44909</v>
      </c>
      <c r="U68" s="698" t="s">
        <v>1867</v>
      </c>
      <c r="V68" s="713" t="s">
        <v>3284</v>
      </c>
      <c r="W68" s="194">
        <v>2</v>
      </c>
      <c r="X68" s="194">
        <v>4</v>
      </c>
      <c r="Y68" s="195" t="s">
        <v>389</v>
      </c>
      <c r="Z68" s="147" t="s">
        <v>384</v>
      </c>
      <c r="AA68" s="146" t="s">
        <v>490</v>
      </c>
      <c r="AB68" s="210">
        <v>1</v>
      </c>
      <c r="AC68" s="146" t="s">
        <v>491</v>
      </c>
      <c r="AD68" s="143" t="s">
        <v>1050</v>
      </c>
      <c r="AE68" s="80">
        <v>44562</v>
      </c>
      <c r="AF68" s="80">
        <v>44895</v>
      </c>
      <c r="AG68" s="210">
        <v>1</v>
      </c>
      <c r="AH68" s="203" t="s">
        <v>1089</v>
      </c>
      <c r="AI68" s="198" t="s">
        <v>1279</v>
      </c>
      <c r="AJ68" s="199" t="s">
        <v>1558</v>
      </c>
      <c r="AK68" s="197">
        <v>44687</v>
      </c>
      <c r="AL68" s="180" t="s">
        <v>1442</v>
      </c>
      <c r="AM68" s="199" t="s">
        <v>2065</v>
      </c>
      <c r="AN68" s="331" t="s">
        <v>2066</v>
      </c>
      <c r="AO68" s="199" t="s">
        <v>2740</v>
      </c>
      <c r="AP68" s="197">
        <v>44809</v>
      </c>
      <c r="AQ68" s="162" t="s">
        <v>1758</v>
      </c>
      <c r="AR68" s="199" t="s">
        <v>2677</v>
      </c>
      <c r="AS68" s="611" t="s">
        <v>2999</v>
      </c>
      <c r="AT68" s="51" t="s">
        <v>3000</v>
      </c>
      <c r="AU68" s="884">
        <v>44909</v>
      </c>
      <c r="AV68" s="698" t="s">
        <v>1867</v>
      </c>
    </row>
    <row r="69" spans="1:48" ht="59.25" customHeight="1">
      <c r="A69" s="144"/>
      <c r="B69" s="241">
        <v>232</v>
      </c>
      <c r="C69" s="143" t="s">
        <v>22</v>
      </c>
      <c r="D69" s="146" t="s">
        <v>489</v>
      </c>
      <c r="E69" s="148" t="s">
        <v>378</v>
      </c>
      <c r="F69" s="201" t="s">
        <v>2</v>
      </c>
      <c r="G69" s="201" t="s">
        <v>2</v>
      </c>
      <c r="H69" s="201" t="s">
        <v>2</v>
      </c>
      <c r="I69" s="205" t="s">
        <v>1521</v>
      </c>
      <c r="J69" s="201" t="s">
        <v>2</v>
      </c>
      <c r="K69" s="147" t="s">
        <v>2</v>
      </c>
      <c r="L69" s="201" t="s">
        <v>2</v>
      </c>
      <c r="M69" s="147" t="s">
        <v>2</v>
      </c>
      <c r="N69" s="201" t="s">
        <v>2067</v>
      </c>
      <c r="O69" s="214" t="s">
        <v>2068</v>
      </c>
      <c r="P69" s="201">
        <v>44809</v>
      </c>
      <c r="Q69" s="162" t="s">
        <v>1758</v>
      </c>
      <c r="R69" s="613" t="s">
        <v>2742</v>
      </c>
      <c r="S69" s="608" t="s">
        <v>2741</v>
      </c>
      <c r="T69" s="884">
        <v>44909</v>
      </c>
      <c r="U69" s="698" t="s">
        <v>1867</v>
      </c>
      <c r="V69" s="713" t="s">
        <v>3284</v>
      </c>
      <c r="W69" s="194"/>
      <c r="X69" s="194"/>
      <c r="Y69" s="195"/>
      <c r="Z69" s="147"/>
      <c r="AA69" s="146"/>
      <c r="AB69" s="210"/>
      <c r="AC69" s="146"/>
      <c r="AD69" s="143"/>
      <c r="AE69" s="80"/>
      <c r="AF69" s="80"/>
      <c r="AG69" s="210"/>
      <c r="AH69" s="197"/>
      <c r="AI69" s="198"/>
      <c r="AJ69" s="199"/>
      <c r="AK69" s="197"/>
      <c r="AL69" s="220"/>
      <c r="AM69" s="197"/>
      <c r="AN69" s="148"/>
      <c r="AO69" s="199"/>
      <c r="AP69" s="197"/>
      <c r="AQ69" s="148"/>
      <c r="AR69" s="197"/>
      <c r="AS69" s="333" t="s">
        <v>5</v>
      </c>
      <c r="AT69" s="333" t="s">
        <v>5</v>
      </c>
      <c r="AU69" s="883" t="s">
        <v>5</v>
      </c>
      <c r="AV69" s="333" t="s">
        <v>5</v>
      </c>
    </row>
    <row r="70" spans="1:48" ht="59.25" customHeight="1">
      <c r="A70" s="144"/>
      <c r="B70" s="241">
        <v>232</v>
      </c>
      <c r="C70" s="143" t="s">
        <v>22</v>
      </c>
      <c r="D70" s="146" t="s">
        <v>489</v>
      </c>
      <c r="E70" s="148" t="s">
        <v>378</v>
      </c>
      <c r="F70" s="219">
        <v>3</v>
      </c>
      <c r="G70" s="219">
        <v>4</v>
      </c>
      <c r="H70" s="235" t="s">
        <v>379</v>
      </c>
      <c r="I70" s="205" t="s">
        <v>1519</v>
      </c>
      <c r="J70" s="332" t="s">
        <v>2026</v>
      </c>
      <c r="K70" s="146" t="s">
        <v>2069</v>
      </c>
      <c r="L70" s="201">
        <v>44687</v>
      </c>
      <c r="M70" s="561" t="s">
        <v>1441</v>
      </c>
      <c r="N70" s="143" t="s">
        <v>1566</v>
      </c>
      <c r="O70" s="335" t="s">
        <v>2070</v>
      </c>
      <c r="P70" s="201">
        <v>44809</v>
      </c>
      <c r="Q70" s="162" t="s">
        <v>1758</v>
      </c>
      <c r="R70" s="614" t="s">
        <v>2694</v>
      </c>
      <c r="S70" s="608" t="s">
        <v>2746</v>
      </c>
      <c r="T70" s="884">
        <v>44909</v>
      </c>
      <c r="U70" s="698" t="s">
        <v>1867</v>
      </c>
      <c r="V70" s="713" t="s">
        <v>3284</v>
      </c>
      <c r="W70" s="194">
        <v>2</v>
      </c>
      <c r="X70" s="194">
        <v>4</v>
      </c>
      <c r="Y70" s="195" t="s">
        <v>389</v>
      </c>
      <c r="Z70" s="147" t="s">
        <v>384</v>
      </c>
      <c r="AA70" s="146" t="s">
        <v>490</v>
      </c>
      <c r="AB70" s="210">
        <v>1</v>
      </c>
      <c r="AC70" s="146" t="s">
        <v>491</v>
      </c>
      <c r="AD70" s="143" t="s">
        <v>492</v>
      </c>
      <c r="AE70" s="80">
        <v>44562</v>
      </c>
      <c r="AF70" s="80">
        <v>44895</v>
      </c>
      <c r="AG70" s="210">
        <v>1</v>
      </c>
      <c r="AH70" s="332" t="s">
        <v>2028</v>
      </c>
      <c r="AI70" s="146" t="s">
        <v>2071</v>
      </c>
      <c r="AJ70" s="332" t="s">
        <v>2072</v>
      </c>
      <c r="AK70" s="197">
        <v>44687</v>
      </c>
      <c r="AL70" s="180" t="s">
        <v>1442</v>
      </c>
      <c r="AM70" s="332" t="s">
        <v>2073</v>
      </c>
      <c r="AN70" s="81" t="s">
        <v>2074</v>
      </c>
      <c r="AO70" s="203" t="s">
        <v>1568</v>
      </c>
      <c r="AP70" s="197">
        <v>44809</v>
      </c>
      <c r="AQ70" s="162" t="s">
        <v>1758</v>
      </c>
      <c r="AR70" s="614" t="s">
        <v>2694</v>
      </c>
      <c r="AS70" s="207" t="s">
        <v>2752</v>
      </c>
      <c r="AT70" s="199" t="s">
        <v>1568</v>
      </c>
      <c r="AU70" s="884">
        <v>44909</v>
      </c>
      <c r="AV70" s="698" t="s">
        <v>1867</v>
      </c>
    </row>
    <row r="71" spans="1:48" ht="59.25" customHeight="1">
      <c r="A71" s="144"/>
      <c r="B71" s="241">
        <v>232</v>
      </c>
      <c r="C71" s="143" t="s">
        <v>22</v>
      </c>
      <c r="D71" s="146" t="s">
        <v>489</v>
      </c>
      <c r="E71" s="148" t="s">
        <v>378</v>
      </c>
      <c r="F71" s="201" t="s">
        <v>2</v>
      </c>
      <c r="G71" s="201" t="s">
        <v>2</v>
      </c>
      <c r="H71" s="201" t="s">
        <v>2</v>
      </c>
      <c r="I71" s="81" t="s">
        <v>1520</v>
      </c>
      <c r="J71" s="424" t="s">
        <v>2</v>
      </c>
      <c r="K71" s="424" t="s">
        <v>2</v>
      </c>
      <c r="L71" s="424" t="s">
        <v>2</v>
      </c>
      <c r="M71" s="424" t="s">
        <v>2</v>
      </c>
      <c r="N71" s="332" t="s">
        <v>2075</v>
      </c>
      <c r="O71" s="143"/>
      <c r="P71" s="201">
        <v>44809</v>
      </c>
      <c r="Q71" s="162" t="s">
        <v>1758</v>
      </c>
      <c r="R71" s="613" t="s">
        <v>2743</v>
      </c>
      <c r="S71" s="581" t="s">
        <v>2747</v>
      </c>
      <c r="T71" s="884">
        <v>44909</v>
      </c>
      <c r="U71" s="698" t="s">
        <v>1867</v>
      </c>
      <c r="V71" s="713" t="s">
        <v>3284</v>
      </c>
      <c r="W71" s="194"/>
      <c r="X71" s="194"/>
      <c r="Y71" s="195"/>
      <c r="Z71" s="147"/>
      <c r="AA71" s="146"/>
      <c r="AB71" s="210"/>
      <c r="AC71" s="146"/>
      <c r="AD71" s="143"/>
      <c r="AE71" s="80"/>
      <c r="AF71" s="80"/>
      <c r="AG71" s="210"/>
      <c r="AH71" s="197"/>
      <c r="AI71" s="198"/>
      <c r="AJ71" s="199"/>
      <c r="AK71" s="197"/>
      <c r="AL71" s="220"/>
      <c r="AM71" s="197"/>
      <c r="AN71" s="148"/>
      <c r="AO71" s="199"/>
      <c r="AP71" s="197"/>
      <c r="AQ71" s="148"/>
      <c r="AR71" s="197"/>
      <c r="AS71" s="333" t="s">
        <v>5</v>
      </c>
      <c r="AT71" s="333" t="s">
        <v>5</v>
      </c>
      <c r="AU71" s="883" t="s">
        <v>5</v>
      </c>
      <c r="AV71" s="333" t="s">
        <v>5</v>
      </c>
    </row>
    <row r="72" spans="1:48" ht="59.25" customHeight="1">
      <c r="A72" s="144"/>
      <c r="B72" s="241">
        <v>232</v>
      </c>
      <c r="C72" s="143" t="s">
        <v>22</v>
      </c>
      <c r="D72" s="146" t="s">
        <v>489</v>
      </c>
      <c r="E72" s="148" t="s">
        <v>378</v>
      </c>
      <c r="F72" s="219">
        <v>3</v>
      </c>
      <c r="G72" s="219">
        <v>4</v>
      </c>
      <c r="H72" s="235" t="s">
        <v>379</v>
      </c>
      <c r="I72" s="205" t="s">
        <v>1519</v>
      </c>
      <c r="J72" s="203" t="s">
        <v>2036</v>
      </c>
      <c r="K72" s="146" t="s">
        <v>1144</v>
      </c>
      <c r="L72" s="201">
        <v>44687</v>
      </c>
      <c r="M72" s="561" t="s">
        <v>1441</v>
      </c>
      <c r="N72" s="332" t="s">
        <v>2076</v>
      </c>
      <c r="O72" s="335" t="s">
        <v>2077</v>
      </c>
      <c r="P72" s="201">
        <v>44809</v>
      </c>
      <c r="Q72" s="162" t="s">
        <v>1758</v>
      </c>
      <c r="R72" s="613" t="s">
        <v>2701</v>
      </c>
      <c r="S72" s="608" t="s">
        <v>2757</v>
      </c>
      <c r="T72" s="884">
        <v>44909</v>
      </c>
      <c r="U72" s="698" t="s">
        <v>1867</v>
      </c>
      <c r="V72" s="713" t="s">
        <v>3284</v>
      </c>
      <c r="W72" s="194">
        <v>2</v>
      </c>
      <c r="X72" s="194">
        <v>4</v>
      </c>
      <c r="Y72" s="195" t="s">
        <v>389</v>
      </c>
      <c r="Z72" s="147" t="s">
        <v>384</v>
      </c>
      <c r="AA72" s="146" t="s">
        <v>490</v>
      </c>
      <c r="AB72" s="210">
        <v>1</v>
      </c>
      <c r="AC72" s="146" t="s">
        <v>491</v>
      </c>
      <c r="AD72" s="143" t="s">
        <v>493</v>
      </c>
      <c r="AE72" s="80">
        <v>44562</v>
      </c>
      <c r="AF72" s="80">
        <v>44895</v>
      </c>
      <c r="AG72" s="210">
        <v>1</v>
      </c>
      <c r="AH72" s="203" t="s">
        <v>2078</v>
      </c>
      <c r="AI72" s="146" t="s">
        <v>1090</v>
      </c>
      <c r="AJ72" s="203" t="s">
        <v>2079</v>
      </c>
      <c r="AK72" s="197">
        <v>44687</v>
      </c>
      <c r="AL72" s="180" t="s">
        <v>1442</v>
      </c>
      <c r="AM72" s="215" t="s">
        <v>1559</v>
      </c>
      <c r="AN72" s="336" t="s">
        <v>2080</v>
      </c>
      <c r="AO72" s="332" t="s">
        <v>2081</v>
      </c>
      <c r="AP72" s="197">
        <v>44809</v>
      </c>
      <c r="AQ72" s="162" t="s">
        <v>1758</v>
      </c>
      <c r="AR72" s="613" t="s">
        <v>2701</v>
      </c>
      <c r="AS72" s="608" t="s">
        <v>2760</v>
      </c>
      <c r="AT72" s="619" t="s">
        <v>2761</v>
      </c>
      <c r="AU72" s="884">
        <v>44909</v>
      </c>
      <c r="AV72" s="698" t="s">
        <v>1867</v>
      </c>
    </row>
    <row r="73" spans="1:48" ht="59.25" customHeight="1">
      <c r="A73" s="144"/>
      <c r="B73" s="241">
        <v>232</v>
      </c>
      <c r="C73" s="143" t="s">
        <v>22</v>
      </c>
      <c r="D73" s="146" t="s">
        <v>489</v>
      </c>
      <c r="E73" s="148" t="s">
        <v>378</v>
      </c>
      <c r="F73" s="201" t="s">
        <v>2</v>
      </c>
      <c r="G73" s="201" t="s">
        <v>2</v>
      </c>
      <c r="H73" s="201" t="s">
        <v>2</v>
      </c>
      <c r="I73" s="205" t="s">
        <v>1522</v>
      </c>
      <c r="J73" s="424" t="s">
        <v>2</v>
      </c>
      <c r="K73" s="424" t="s">
        <v>2</v>
      </c>
      <c r="L73" s="424" t="s">
        <v>2</v>
      </c>
      <c r="M73" s="424" t="s">
        <v>2</v>
      </c>
      <c r="N73" s="201" t="s">
        <v>2041</v>
      </c>
      <c r="O73" s="335" t="s">
        <v>2082</v>
      </c>
      <c r="P73" s="201">
        <v>44809</v>
      </c>
      <c r="Q73" s="162" t="s">
        <v>1758</v>
      </c>
      <c r="R73" s="424" t="s">
        <v>2954</v>
      </c>
      <c r="S73" s="207" t="s">
        <v>2955</v>
      </c>
      <c r="T73" s="884">
        <v>44909</v>
      </c>
      <c r="U73" s="698" t="s">
        <v>1867</v>
      </c>
      <c r="V73" s="713" t="s">
        <v>3284</v>
      </c>
      <c r="W73" s="194"/>
      <c r="X73" s="194"/>
      <c r="Y73" s="195"/>
      <c r="Z73" s="147"/>
      <c r="AA73" s="146"/>
      <c r="AB73" s="210"/>
      <c r="AC73" s="146"/>
      <c r="AD73" s="143"/>
      <c r="AE73" s="80"/>
      <c r="AF73" s="80"/>
      <c r="AG73" s="210"/>
      <c r="AH73" s="203"/>
      <c r="AI73" s="146"/>
      <c r="AJ73" s="203"/>
      <c r="AK73" s="197"/>
      <c r="AL73" s="337"/>
      <c r="AM73" s="197"/>
      <c r="AN73" s="148"/>
      <c r="AO73" s="199"/>
      <c r="AP73" s="197"/>
      <c r="AQ73" s="148"/>
      <c r="AR73" s="197"/>
      <c r="AS73" s="333" t="s">
        <v>5</v>
      </c>
      <c r="AT73" s="333" t="s">
        <v>5</v>
      </c>
      <c r="AU73" s="883" t="s">
        <v>5</v>
      </c>
      <c r="AV73" s="333" t="s">
        <v>5</v>
      </c>
    </row>
    <row r="74" spans="1:48" ht="59.25" customHeight="1">
      <c r="A74" s="144"/>
      <c r="B74" s="241">
        <v>232</v>
      </c>
      <c r="C74" s="143" t="s">
        <v>22</v>
      </c>
      <c r="D74" s="146" t="s">
        <v>489</v>
      </c>
      <c r="E74" s="148" t="s">
        <v>378</v>
      </c>
      <c r="F74" s="219">
        <v>3</v>
      </c>
      <c r="G74" s="219">
        <v>4</v>
      </c>
      <c r="H74" s="235" t="s">
        <v>379</v>
      </c>
      <c r="I74" s="205" t="s">
        <v>1519</v>
      </c>
      <c r="J74" s="80" t="s">
        <v>1042</v>
      </c>
      <c r="K74" s="146" t="s">
        <v>1212</v>
      </c>
      <c r="L74" s="201">
        <v>44687</v>
      </c>
      <c r="M74" s="561" t="s">
        <v>1441</v>
      </c>
      <c r="N74" s="80" t="s">
        <v>2083</v>
      </c>
      <c r="O74" s="146" t="s">
        <v>2084</v>
      </c>
      <c r="P74" s="201">
        <v>44809</v>
      </c>
      <c r="Q74" s="162" t="s">
        <v>1758</v>
      </c>
      <c r="R74" s="80" t="s">
        <v>2766</v>
      </c>
      <c r="S74" s="608" t="s">
        <v>2768</v>
      </c>
      <c r="T74" s="884">
        <v>44909</v>
      </c>
      <c r="U74" s="698" t="s">
        <v>1867</v>
      </c>
      <c r="V74" s="713" t="s">
        <v>3284</v>
      </c>
      <c r="W74" s="194">
        <v>2</v>
      </c>
      <c r="X74" s="194">
        <v>4</v>
      </c>
      <c r="Y74" s="195" t="s">
        <v>389</v>
      </c>
      <c r="Z74" s="147" t="s">
        <v>384</v>
      </c>
      <c r="AA74" s="146" t="s">
        <v>490</v>
      </c>
      <c r="AB74" s="210">
        <v>1</v>
      </c>
      <c r="AC74" s="146" t="s">
        <v>491</v>
      </c>
      <c r="AD74" s="143" t="s">
        <v>494</v>
      </c>
      <c r="AE74" s="80">
        <v>44562</v>
      </c>
      <c r="AF74" s="80">
        <v>44895</v>
      </c>
      <c r="AG74" s="210">
        <v>1</v>
      </c>
      <c r="AH74" s="80" t="s">
        <v>1025</v>
      </c>
      <c r="AI74" s="212" t="s">
        <v>1280</v>
      </c>
      <c r="AJ74" s="203" t="s">
        <v>1281</v>
      </c>
      <c r="AK74" s="197">
        <v>44687</v>
      </c>
      <c r="AL74" s="180" t="s">
        <v>1442</v>
      </c>
      <c r="AM74" s="80" t="s">
        <v>2045</v>
      </c>
      <c r="AN74" s="146" t="s">
        <v>2085</v>
      </c>
      <c r="AO74" s="85" t="s">
        <v>2086</v>
      </c>
      <c r="AP74" s="197">
        <v>44809</v>
      </c>
      <c r="AQ74" s="206" t="s">
        <v>1759</v>
      </c>
      <c r="AR74" s="80" t="s">
        <v>2767</v>
      </c>
      <c r="AS74" s="608" t="s">
        <v>2776</v>
      </c>
      <c r="AT74" s="616" t="s">
        <v>2764</v>
      </c>
      <c r="AU74" s="884">
        <v>44909</v>
      </c>
      <c r="AV74" s="698" t="s">
        <v>1867</v>
      </c>
    </row>
    <row r="75" spans="1:48" ht="59.25" customHeight="1">
      <c r="A75" s="144"/>
      <c r="B75" s="241">
        <v>232</v>
      </c>
      <c r="C75" s="143" t="s">
        <v>22</v>
      </c>
      <c r="D75" s="146" t="s">
        <v>489</v>
      </c>
      <c r="E75" s="148" t="s">
        <v>378</v>
      </c>
      <c r="F75" s="201" t="s">
        <v>2</v>
      </c>
      <c r="G75" s="201" t="s">
        <v>2</v>
      </c>
      <c r="H75" s="201" t="s">
        <v>2</v>
      </c>
      <c r="I75" s="205" t="s">
        <v>1523</v>
      </c>
      <c r="J75" s="424" t="s">
        <v>2</v>
      </c>
      <c r="K75" s="424" t="s">
        <v>2</v>
      </c>
      <c r="L75" s="424" t="s">
        <v>2</v>
      </c>
      <c r="M75" s="424" t="s">
        <v>2</v>
      </c>
      <c r="N75" s="201" t="s">
        <v>2087</v>
      </c>
      <c r="O75" s="198" t="s">
        <v>2088</v>
      </c>
      <c r="P75" s="201">
        <v>44809</v>
      </c>
      <c r="Q75" s="162" t="s">
        <v>1758</v>
      </c>
      <c r="R75" s="620" t="s">
        <v>2769</v>
      </c>
      <c r="S75" s="621" t="s">
        <v>2770</v>
      </c>
      <c r="T75" s="884">
        <v>44909</v>
      </c>
      <c r="U75" s="698" t="s">
        <v>1867</v>
      </c>
      <c r="V75" s="713" t="s">
        <v>3284</v>
      </c>
      <c r="W75" s="194"/>
      <c r="X75" s="194"/>
      <c r="Y75" s="195"/>
      <c r="Z75" s="147"/>
      <c r="AA75" s="146"/>
      <c r="AB75" s="210"/>
      <c r="AC75" s="146"/>
      <c r="AD75" s="143"/>
      <c r="AE75" s="80"/>
      <c r="AF75" s="80"/>
      <c r="AG75" s="210"/>
      <c r="AH75" s="80"/>
      <c r="AI75" s="212"/>
      <c r="AJ75" s="203"/>
      <c r="AK75" s="197"/>
      <c r="AL75" s="337"/>
      <c r="AM75" s="197"/>
      <c r="AN75" s="148"/>
      <c r="AO75" s="199"/>
      <c r="AP75" s="197"/>
      <c r="AQ75" s="148"/>
      <c r="AR75" s="197"/>
      <c r="AS75" s="333" t="s">
        <v>5</v>
      </c>
      <c r="AT75" s="333" t="s">
        <v>5</v>
      </c>
      <c r="AU75" s="883" t="s">
        <v>5</v>
      </c>
      <c r="AV75" s="333" t="s">
        <v>5</v>
      </c>
    </row>
    <row r="76" spans="1:48" ht="59.25" customHeight="1">
      <c r="A76" s="144"/>
      <c r="B76" s="241">
        <v>232</v>
      </c>
      <c r="C76" s="143" t="s">
        <v>22</v>
      </c>
      <c r="D76" s="146" t="s">
        <v>489</v>
      </c>
      <c r="E76" s="148" t="s">
        <v>378</v>
      </c>
      <c r="F76" s="219">
        <v>3</v>
      </c>
      <c r="G76" s="219">
        <v>4</v>
      </c>
      <c r="H76" s="235" t="s">
        <v>379</v>
      </c>
      <c r="I76" s="205" t="s">
        <v>1519</v>
      </c>
      <c r="J76" s="80" t="s">
        <v>1051</v>
      </c>
      <c r="K76" s="242" t="s">
        <v>1093</v>
      </c>
      <c r="L76" s="201">
        <v>44687</v>
      </c>
      <c r="M76" s="561" t="s">
        <v>1441</v>
      </c>
      <c r="N76" s="143" t="s">
        <v>2051</v>
      </c>
      <c r="O76" s="214" t="s">
        <v>2089</v>
      </c>
      <c r="P76" s="201">
        <v>44809</v>
      </c>
      <c r="Q76" s="162" t="s">
        <v>1758</v>
      </c>
      <c r="R76" s="333" t="s">
        <v>2778</v>
      </c>
      <c r="S76" s="608" t="s">
        <v>2784</v>
      </c>
      <c r="T76" s="884">
        <v>44909</v>
      </c>
      <c r="U76" s="698" t="s">
        <v>1867</v>
      </c>
      <c r="V76" s="713" t="s">
        <v>3284</v>
      </c>
      <c r="W76" s="194">
        <v>2</v>
      </c>
      <c r="X76" s="194">
        <v>4</v>
      </c>
      <c r="Y76" s="195" t="s">
        <v>389</v>
      </c>
      <c r="Z76" s="147" t="s">
        <v>384</v>
      </c>
      <c r="AA76" s="146" t="s">
        <v>490</v>
      </c>
      <c r="AB76" s="210">
        <v>1</v>
      </c>
      <c r="AC76" s="146" t="s">
        <v>491</v>
      </c>
      <c r="AD76" s="143" t="s">
        <v>495</v>
      </c>
      <c r="AE76" s="80">
        <v>44562</v>
      </c>
      <c r="AF76" s="80">
        <v>44895</v>
      </c>
      <c r="AG76" s="210">
        <v>1</v>
      </c>
      <c r="AH76" s="80" t="s">
        <v>1026</v>
      </c>
      <c r="AI76" s="146" t="s">
        <v>1052</v>
      </c>
      <c r="AJ76" s="203" t="s">
        <v>1053</v>
      </c>
      <c r="AK76" s="197">
        <v>44687</v>
      </c>
      <c r="AL76" s="180" t="s">
        <v>1442</v>
      </c>
      <c r="AM76" s="143" t="s">
        <v>2051</v>
      </c>
      <c r="AN76" s="214" t="s">
        <v>2090</v>
      </c>
      <c r="AO76" s="199" t="s">
        <v>1582</v>
      </c>
      <c r="AP76" s="197">
        <v>44809</v>
      </c>
      <c r="AQ76" s="162" t="s">
        <v>1758</v>
      </c>
      <c r="AR76" s="333" t="s">
        <v>2778</v>
      </c>
      <c r="AS76" s="586" t="s">
        <v>2968</v>
      </c>
      <c r="AT76" s="616" t="s">
        <v>2737</v>
      </c>
      <c r="AU76" s="884">
        <v>44909</v>
      </c>
      <c r="AV76" s="698" t="s">
        <v>1867</v>
      </c>
    </row>
    <row r="77" spans="1:48" ht="59.25" customHeight="1">
      <c r="A77" s="144"/>
      <c r="B77" s="241">
        <v>232</v>
      </c>
      <c r="C77" s="143" t="s">
        <v>22</v>
      </c>
      <c r="D77" s="146" t="s">
        <v>489</v>
      </c>
      <c r="E77" s="148" t="s">
        <v>378</v>
      </c>
      <c r="F77" s="201" t="s">
        <v>2</v>
      </c>
      <c r="G77" s="201" t="s">
        <v>2</v>
      </c>
      <c r="H77" s="201" t="s">
        <v>2</v>
      </c>
      <c r="I77" s="205" t="s">
        <v>1524</v>
      </c>
      <c r="J77" s="201"/>
      <c r="K77" s="147"/>
      <c r="L77" s="201"/>
      <c r="M77" s="147"/>
      <c r="N77" s="80"/>
      <c r="O77" s="81"/>
      <c r="P77" s="201"/>
      <c r="Q77" s="184"/>
      <c r="R77" s="625" t="s">
        <v>2781</v>
      </c>
      <c r="S77" s="340" t="s">
        <v>2967</v>
      </c>
      <c r="T77" s="884">
        <v>44909</v>
      </c>
      <c r="U77" s="698" t="s">
        <v>1867</v>
      </c>
      <c r="V77" s="713" t="s">
        <v>3284</v>
      </c>
      <c r="W77" s="194"/>
      <c r="X77" s="194"/>
      <c r="Y77" s="195"/>
      <c r="Z77" s="147"/>
      <c r="AA77" s="146"/>
      <c r="AB77" s="210"/>
      <c r="AC77" s="146"/>
      <c r="AD77" s="143"/>
      <c r="AE77" s="80"/>
      <c r="AF77" s="80"/>
      <c r="AG77" s="210"/>
      <c r="AH77" s="197"/>
      <c r="AI77" s="198"/>
      <c r="AJ77" s="199"/>
      <c r="AK77" s="197"/>
      <c r="AL77" s="220"/>
      <c r="AM77" s="80" t="s">
        <v>2053</v>
      </c>
      <c r="AN77" s="81" t="s">
        <v>2091</v>
      </c>
      <c r="AO77" s="199"/>
      <c r="AP77" s="197"/>
      <c r="AQ77" s="148"/>
      <c r="AR77" s="613"/>
      <c r="AS77" s="333" t="s">
        <v>5</v>
      </c>
      <c r="AT77" s="333" t="s">
        <v>5</v>
      </c>
      <c r="AU77" s="883" t="s">
        <v>5</v>
      </c>
      <c r="AV77" s="333" t="s">
        <v>5</v>
      </c>
    </row>
    <row r="78" spans="1:48" ht="59.25" customHeight="1">
      <c r="A78" s="144"/>
      <c r="B78" s="241">
        <v>232</v>
      </c>
      <c r="C78" s="143" t="s">
        <v>22</v>
      </c>
      <c r="D78" s="146" t="s">
        <v>489</v>
      </c>
      <c r="E78" s="148" t="s">
        <v>378</v>
      </c>
      <c r="F78" s="219">
        <v>3</v>
      </c>
      <c r="G78" s="219">
        <v>4</v>
      </c>
      <c r="H78" s="235" t="s">
        <v>379</v>
      </c>
      <c r="I78" s="205" t="s">
        <v>1519</v>
      </c>
      <c r="J78" s="201" t="s">
        <v>1054</v>
      </c>
      <c r="K78" s="198" t="s">
        <v>1213</v>
      </c>
      <c r="L78" s="201">
        <v>44687</v>
      </c>
      <c r="M78" s="561" t="s">
        <v>1441</v>
      </c>
      <c r="N78" s="80" t="s">
        <v>2092</v>
      </c>
      <c r="O78" s="198" t="s">
        <v>2093</v>
      </c>
      <c r="P78" s="201">
        <v>44809</v>
      </c>
      <c r="Q78" s="162" t="s">
        <v>1758</v>
      </c>
      <c r="R78" s="625" t="s">
        <v>2782</v>
      </c>
      <c r="S78" s="608" t="s">
        <v>2794</v>
      </c>
      <c r="T78" s="884">
        <v>44909</v>
      </c>
      <c r="U78" s="698" t="s">
        <v>1867</v>
      </c>
      <c r="V78" s="713" t="s">
        <v>3284</v>
      </c>
      <c r="W78" s="194">
        <v>2</v>
      </c>
      <c r="X78" s="194">
        <v>4</v>
      </c>
      <c r="Y78" s="195" t="s">
        <v>389</v>
      </c>
      <c r="Z78" s="147" t="s">
        <v>384</v>
      </c>
      <c r="AA78" s="146" t="s">
        <v>490</v>
      </c>
      <c r="AB78" s="210">
        <v>1</v>
      </c>
      <c r="AC78" s="146" t="s">
        <v>491</v>
      </c>
      <c r="AD78" s="143" t="s">
        <v>496</v>
      </c>
      <c r="AE78" s="80">
        <v>44562</v>
      </c>
      <c r="AF78" s="80">
        <v>44895</v>
      </c>
      <c r="AG78" s="210">
        <v>1</v>
      </c>
      <c r="AH78" s="201" t="s">
        <v>1046</v>
      </c>
      <c r="AI78" s="146" t="s">
        <v>1282</v>
      </c>
      <c r="AJ78" s="143" t="s">
        <v>1283</v>
      </c>
      <c r="AK78" s="197">
        <v>44687</v>
      </c>
      <c r="AL78" s="180" t="s">
        <v>1442</v>
      </c>
      <c r="AM78" s="80" t="s">
        <v>2056</v>
      </c>
      <c r="AN78" s="198" t="s">
        <v>2094</v>
      </c>
      <c r="AO78" s="199" t="s">
        <v>2095</v>
      </c>
      <c r="AP78" s="197">
        <v>44809</v>
      </c>
      <c r="AQ78" s="162" t="s">
        <v>1758</v>
      </c>
      <c r="AR78" s="622" t="s">
        <v>2782</v>
      </c>
      <c r="AS78" s="623" t="s">
        <v>2793</v>
      </c>
      <c r="AT78" s="624" t="s">
        <v>2783</v>
      </c>
      <c r="AU78" s="884">
        <v>44909</v>
      </c>
      <c r="AV78" s="698" t="s">
        <v>1867</v>
      </c>
    </row>
    <row r="79" spans="1:48" ht="59.25" customHeight="1">
      <c r="A79" s="144"/>
      <c r="B79" s="241">
        <v>232</v>
      </c>
      <c r="C79" s="143" t="s">
        <v>22</v>
      </c>
      <c r="D79" s="146" t="s">
        <v>489</v>
      </c>
      <c r="E79" s="148" t="s">
        <v>378</v>
      </c>
      <c r="F79" s="201" t="s">
        <v>2</v>
      </c>
      <c r="G79" s="201" t="s">
        <v>2</v>
      </c>
      <c r="H79" s="201" t="s">
        <v>2</v>
      </c>
      <c r="I79" s="205" t="s">
        <v>1525</v>
      </c>
      <c r="J79" s="201"/>
      <c r="K79" s="147"/>
      <c r="L79" s="201"/>
      <c r="M79" s="147"/>
      <c r="N79" s="80" t="s">
        <v>2096</v>
      </c>
      <c r="O79" s="198" t="s">
        <v>2097</v>
      </c>
      <c r="P79" s="201">
        <v>44809</v>
      </c>
      <c r="Q79" s="162" t="s">
        <v>1758</v>
      </c>
      <c r="R79" s="625" t="s">
        <v>2791</v>
      </c>
      <c r="S79" s="608" t="s">
        <v>2792</v>
      </c>
      <c r="T79" s="884">
        <v>44909</v>
      </c>
      <c r="U79" s="698" t="s">
        <v>1867</v>
      </c>
      <c r="V79" s="713" t="s">
        <v>3284</v>
      </c>
      <c r="W79" s="194"/>
      <c r="X79" s="194"/>
      <c r="Y79" s="195"/>
      <c r="Z79" s="147"/>
      <c r="AA79" s="146"/>
      <c r="AB79" s="210"/>
      <c r="AC79" s="146"/>
      <c r="AD79" s="143"/>
      <c r="AE79" s="80"/>
      <c r="AF79" s="80"/>
      <c r="AG79" s="210"/>
      <c r="AH79" s="197"/>
      <c r="AI79" s="198"/>
      <c r="AJ79" s="199"/>
      <c r="AK79" s="197"/>
      <c r="AL79" s="220"/>
      <c r="AM79" s="197"/>
      <c r="AN79" s="148"/>
      <c r="AO79" s="199"/>
      <c r="AP79" s="197"/>
      <c r="AQ79" s="148"/>
      <c r="AR79" s="197"/>
      <c r="AS79" s="333" t="s">
        <v>5</v>
      </c>
      <c r="AT79" s="333" t="s">
        <v>5</v>
      </c>
      <c r="AU79" s="883" t="s">
        <v>5</v>
      </c>
      <c r="AV79" s="333" t="s">
        <v>5</v>
      </c>
    </row>
    <row r="80" spans="1:48" ht="59.25" customHeight="1">
      <c r="A80" s="144"/>
      <c r="B80" s="148">
        <v>233</v>
      </c>
      <c r="C80" s="143" t="s">
        <v>22</v>
      </c>
      <c r="D80" s="146" t="s">
        <v>497</v>
      </c>
      <c r="E80" s="148" t="s">
        <v>378</v>
      </c>
      <c r="F80" s="219">
        <v>4</v>
      </c>
      <c r="G80" s="219">
        <v>5</v>
      </c>
      <c r="H80" s="235" t="s">
        <v>379</v>
      </c>
      <c r="I80" s="205" t="s">
        <v>498</v>
      </c>
      <c r="J80" s="80" t="s">
        <v>1096</v>
      </c>
      <c r="K80" s="146" t="s">
        <v>2098</v>
      </c>
      <c r="L80" s="201">
        <v>44684</v>
      </c>
      <c r="M80" s="162" t="s">
        <v>1867</v>
      </c>
      <c r="N80" s="80" t="s">
        <v>2099</v>
      </c>
      <c r="O80" s="81" t="s">
        <v>2100</v>
      </c>
      <c r="P80" s="201">
        <v>44809</v>
      </c>
      <c r="Q80" s="162" t="s">
        <v>1758</v>
      </c>
      <c r="R80" s="644" t="s">
        <v>2673</v>
      </c>
      <c r="S80" s="645" t="s">
        <v>2925</v>
      </c>
      <c r="T80" s="884">
        <v>44909</v>
      </c>
      <c r="U80" s="699" t="s">
        <v>1442</v>
      </c>
      <c r="V80" s="712" t="s">
        <v>3288</v>
      </c>
      <c r="W80" s="194">
        <v>4</v>
      </c>
      <c r="X80" s="194">
        <v>5</v>
      </c>
      <c r="Y80" s="195" t="s">
        <v>379</v>
      </c>
      <c r="Z80" s="147" t="s">
        <v>384</v>
      </c>
      <c r="AA80" s="146" t="s">
        <v>499</v>
      </c>
      <c r="AB80" s="210">
        <v>1</v>
      </c>
      <c r="AC80" s="146" t="s">
        <v>500</v>
      </c>
      <c r="AD80" s="147" t="s">
        <v>396</v>
      </c>
      <c r="AE80" s="80">
        <v>44562</v>
      </c>
      <c r="AF80" s="80">
        <v>44895</v>
      </c>
      <c r="AG80" s="195">
        <v>2</v>
      </c>
      <c r="AH80" s="197" t="s">
        <v>1096</v>
      </c>
      <c r="AI80" s="198" t="s">
        <v>1284</v>
      </c>
      <c r="AJ80" s="199" t="s">
        <v>1285</v>
      </c>
      <c r="AK80" s="197">
        <v>44683</v>
      </c>
      <c r="AL80" s="180" t="s">
        <v>1442</v>
      </c>
      <c r="AM80" s="143" t="s">
        <v>2099</v>
      </c>
      <c r="AN80" s="205" t="s">
        <v>2101</v>
      </c>
      <c r="AO80" s="203">
        <v>1</v>
      </c>
      <c r="AP80" s="197">
        <v>44809</v>
      </c>
      <c r="AQ80" s="162" t="s">
        <v>1758</v>
      </c>
      <c r="AR80" s="580" t="s">
        <v>2676</v>
      </c>
      <c r="AS80" s="577" t="s">
        <v>2924</v>
      </c>
      <c r="AT80" s="421" t="s">
        <v>2630</v>
      </c>
      <c r="AU80" s="884">
        <v>44909</v>
      </c>
      <c r="AV80" s="699" t="s">
        <v>1442</v>
      </c>
    </row>
    <row r="81" spans="1:48" ht="59.25" customHeight="1">
      <c r="A81" s="144"/>
      <c r="B81" s="243">
        <v>234</v>
      </c>
      <c r="C81" s="143" t="s">
        <v>22</v>
      </c>
      <c r="D81" s="146" t="s">
        <v>501</v>
      </c>
      <c r="E81" s="148" t="s">
        <v>378</v>
      </c>
      <c r="F81" s="219">
        <v>4</v>
      </c>
      <c r="G81" s="219">
        <v>5</v>
      </c>
      <c r="H81" s="235" t="s">
        <v>379</v>
      </c>
      <c r="I81" s="205" t="s">
        <v>503</v>
      </c>
      <c r="J81" s="203" t="s">
        <v>2102</v>
      </c>
      <c r="K81" s="146" t="s">
        <v>1055</v>
      </c>
      <c r="L81" s="201">
        <v>44687</v>
      </c>
      <c r="M81" s="162" t="s">
        <v>1867</v>
      </c>
      <c r="N81" s="203" t="s">
        <v>2103</v>
      </c>
      <c r="O81" s="214" t="s">
        <v>2104</v>
      </c>
      <c r="P81" s="201">
        <v>44809</v>
      </c>
      <c r="Q81" s="162" t="s">
        <v>1758</v>
      </c>
      <c r="R81" s="606" t="s">
        <v>2733</v>
      </c>
      <c r="S81" s="607" t="s">
        <v>2984</v>
      </c>
      <c r="T81" s="884">
        <v>44909</v>
      </c>
      <c r="U81" s="698" t="s">
        <v>1867</v>
      </c>
      <c r="V81" s="713" t="s">
        <v>3284</v>
      </c>
      <c r="W81" s="194">
        <v>2</v>
      </c>
      <c r="X81" s="194">
        <v>5</v>
      </c>
      <c r="Y81" s="195" t="s">
        <v>379</v>
      </c>
      <c r="Z81" s="147" t="s">
        <v>384</v>
      </c>
      <c r="AA81" s="205" t="s">
        <v>504</v>
      </c>
      <c r="AB81" s="213">
        <v>1</v>
      </c>
      <c r="AC81" s="143" t="s">
        <v>505</v>
      </c>
      <c r="AD81" s="143" t="s">
        <v>249</v>
      </c>
      <c r="AE81" s="80">
        <v>44562</v>
      </c>
      <c r="AF81" s="80">
        <v>44895</v>
      </c>
      <c r="AG81" s="213">
        <v>1</v>
      </c>
      <c r="AH81" s="203" t="s">
        <v>1286</v>
      </c>
      <c r="AI81" s="198" t="s">
        <v>1287</v>
      </c>
      <c r="AJ81" s="199" t="s">
        <v>1288</v>
      </c>
      <c r="AK81" s="197">
        <v>44687</v>
      </c>
      <c r="AL81" s="180" t="s">
        <v>1442</v>
      </c>
      <c r="AM81" s="203" t="s">
        <v>2105</v>
      </c>
      <c r="AN81" s="331" t="s">
        <v>2106</v>
      </c>
      <c r="AO81" s="203" t="s">
        <v>2107</v>
      </c>
      <c r="AP81" s="197">
        <v>44809</v>
      </c>
      <c r="AQ81" s="162" t="s">
        <v>1758</v>
      </c>
      <c r="AR81" s="612" t="s">
        <v>2734</v>
      </c>
      <c r="AS81" s="608" t="s">
        <v>2985</v>
      </c>
      <c r="AT81" s="610" t="s">
        <v>2735</v>
      </c>
      <c r="AU81" s="884">
        <v>44909</v>
      </c>
      <c r="AV81" s="698" t="s">
        <v>1867</v>
      </c>
    </row>
    <row r="82" spans="1:48" ht="59.25" customHeight="1">
      <c r="A82" s="144"/>
      <c r="B82" s="243">
        <v>234</v>
      </c>
      <c r="C82" s="143" t="s">
        <v>22</v>
      </c>
      <c r="D82" s="146" t="s">
        <v>501</v>
      </c>
      <c r="E82" s="148" t="s">
        <v>378</v>
      </c>
      <c r="F82" s="219">
        <v>4</v>
      </c>
      <c r="G82" s="219">
        <v>5</v>
      </c>
      <c r="H82" s="235" t="s">
        <v>379</v>
      </c>
      <c r="I82" s="205" t="s">
        <v>506</v>
      </c>
      <c r="J82" s="332" t="s">
        <v>2108</v>
      </c>
      <c r="K82" s="244" t="s">
        <v>1214</v>
      </c>
      <c r="L82" s="201">
        <v>44687</v>
      </c>
      <c r="M82" s="162" t="s">
        <v>1867</v>
      </c>
      <c r="N82" s="143" t="s">
        <v>1566</v>
      </c>
      <c r="O82" s="146" t="s">
        <v>2109</v>
      </c>
      <c r="P82" s="201">
        <v>44809</v>
      </c>
      <c r="Q82" s="162" t="s">
        <v>1758</v>
      </c>
      <c r="R82" s="614" t="s">
        <v>2694</v>
      </c>
      <c r="S82" s="207" t="s">
        <v>3010</v>
      </c>
      <c r="T82" s="884">
        <v>44909</v>
      </c>
      <c r="U82" s="698" t="s">
        <v>1867</v>
      </c>
      <c r="V82" s="713" t="s">
        <v>3284</v>
      </c>
      <c r="W82" s="194">
        <v>2</v>
      </c>
      <c r="X82" s="194">
        <v>5</v>
      </c>
      <c r="Y82" s="195" t="s">
        <v>379</v>
      </c>
      <c r="Z82" s="147" t="s">
        <v>384</v>
      </c>
      <c r="AA82" s="205" t="s">
        <v>504</v>
      </c>
      <c r="AB82" s="213">
        <v>1</v>
      </c>
      <c r="AC82" s="143" t="s">
        <v>505</v>
      </c>
      <c r="AD82" s="143" t="s">
        <v>507</v>
      </c>
      <c r="AE82" s="80">
        <v>44562</v>
      </c>
      <c r="AF82" s="80">
        <v>44895</v>
      </c>
      <c r="AG82" s="213">
        <v>1</v>
      </c>
      <c r="AH82" s="332" t="s">
        <v>2028</v>
      </c>
      <c r="AI82" s="205" t="s">
        <v>2110</v>
      </c>
      <c r="AJ82" s="203" t="s">
        <v>1056</v>
      </c>
      <c r="AK82" s="197">
        <v>44687</v>
      </c>
      <c r="AL82" s="162" t="s">
        <v>1867</v>
      </c>
      <c r="AM82" s="332" t="s">
        <v>2029</v>
      </c>
      <c r="AN82" s="205" t="s">
        <v>2111</v>
      </c>
      <c r="AO82" s="85" t="s">
        <v>1567</v>
      </c>
      <c r="AP82" s="197">
        <v>44809</v>
      </c>
      <c r="AQ82" s="162" t="s">
        <v>1758</v>
      </c>
      <c r="AR82" s="614" t="s">
        <v>2694</v>
      </c>
      <c r="AS82" s="618" t="s">
        <v>2753</v>
      </c>
      <c r="AT82" s="617" t="s">
        <v>2744</v>
      </c>
      <c r="AU82" s="884">
        <v>44909</v>
      </c>
      <c r="AV82" s="698" t="s">
        <v>1867</v>
      </c>
    </row>
    <row r="83" spans="1:48" ht="59.25" customHeight="1">
      <c r="A83" s="144"/>
      <c r="B83" s="243">
        <v>234</v>
      </c>
      <c r="C83" s="143" t="s">
        <v>22</v>
      </c>
      <c r="D83" s="146" t="s">
        <v>501</v>
      </c>
      <c r="E83" s="148" t="s">
        <v>378</v>
      </c>
      <c r="F83" s="219">
        <v>4</v>
      </c>
      <c r="G83" s="219">
        <v>5</v>
      </c>
      <c r="H83" s="235" t="s">
        <v>379</v>
      </c>
      <c r="I83" s="205" t="s">
        <v>508</v>
      </c>
      <c r="J83" s="203" t="s">
        <v>2112</v>
      </c>
      <c r="K83" s="244" t="s">
        <v>1215</v>
      </c>
      <c r="L83" s="201">
        <v>44687</v>
      </c>
      <c r="M83" s="162" t="s">
        <v>1867</v>
      </c>
      <c r="N83" s="332" t="s">
        <v>2076</v>
      </c>
      <c r="O83" s="244" t="s">
        <v>2113</v>
      </c>
      <c r="P83" s="201">
        <v>44809</v>
      </c>
      <c r="Q83" s="162" t="s">
        <v>1758</v>
      </c>
      <c r="R83" s="613" t="s">
        <v>2701</v>
      </c>
      <c r="S83" s="608" t="s">
        <v>2758</v>
      </c>
      <c r="T83" s="884">
        <v>44909</v>
      </c>
      <c r="U83" s="698" t="s">
        <v>1867</v>
      </c>
      <c r="V83" s="713" t="s">
        <v>3284</v>
      </c>
      <c r="W83" s="194">
        <v>2</v>
      </c>
      <c r="X83" s="194">
        <v>5</v>
      </c>
      <c r="Y83" s="195" t="s">
        <v>379</v>
      </c>
      <c r="Z83" s="147" t="s">
        <v>384</v>
      </c>
      <c r="AA83" s="205" t="s">
        <v>504</v>
      </c>
      <c r="AB83" s="213">
        <v>1</v>
      </c>
      <c r="AC83" s="143" t="s">
        <v>505</v>
      </c>
      <c r="AD83" s="143" t="s">
        <v>509</v>
      </c>
      <c r="AE83" s="80">
        <v>44562</v>
      </c>
      <c r="AF83" s="80">
        <v>44895</v>
      </c>
      <c r="AG83" s="213">
        <v>1</v>
      </c>
      <c r="AH83" s="203" t="s">
        <v>2112</v>
      </c>
      <c r="AI83" s="205" t="s">
        <v>2114</v>
      </c>
      <c r="AJ83" s="203" t="s">
        <v>1057</v>
      </c>
      <c r="AK83" s="197">
        <v>44687</v>
      </c>
      <c r="AL83" s="162" t="s">
        <v>1867</v>
      </c>
      <c r="AM83" s="332" t="s">
        <v>1560</v>
      </c>
      <c r="AN83" s="338" t="s">
        <v>2115</v>
      </c>
      <c r="AO83" s="339" t="s">
        <v>2116</v>
      </c>
      <c r="AP83" s="197">
        <v>44809</v>
      </c>
      <c r="AQ83" s="162" t="s">
        <v>1758</v>
      </c>
      <c r="AR83" s="613" t="s">
        <v>2701</v>
      </c>
      <c r="AS83" s="608" t="s">
        <v>2759</v>
      </c>
      <c r="AT83" s="616" t="s">
        <v>2754</v>
      </c>
      <c r="AU83" s="884">
        <v>44909</v>
      </c>
      <c r="AV83" s="698" t="s">
        <v>1867</v>
      </c>
    </row>
    <row r="84" spans="1:48" ht="59.25" customHeight="1">
      <c r="A84" s="144"/>
      <c r="B84" s="243">
        <v>234</v>
      </c>
      <c r="C84" s="143" t="s">
        <v>22</v>
      </c>
      <c r="D84" s="146" t="s">
        <v>501</v>
      </c>
      <c r="E84" s="148" t="s">
        <v>378</v>
      </c>
      <c r="F84" s="219">
        <v>4</v>
      </c>
      <c r="G84" s="219">
        <v>5</v>
      </c>
      <c r="H84" s="235" t="s">
        <v>379</v>
      </c>
      <c r="I84" s="205" t="s">
        <v>510</v>
      </c>
      <c r="J84" s="80" t="s">
        <v>1058</v>
      </c>
      <c r="K84" s="146" t="s">
        <v>1216</v>
      </c>
      <c r="L84" s="201">
        <v>44687</v>
      </c>
      <c r="M84" s="162" t="s">
        <v>1867</v>
      </c>
      <c r="N84" s="80" t="s">
        <v>2117</v>
      </c>
      <c r="O84" s="146" t="s">
        <v>2118</v>
      </c>
      <c r="P84" s="201">
        <v>44809</v>
      </c>
      <c r="Q84" s="162" t="s">
        <v>1758</v>
      </c>
      <c r="R84" s="80" t="s">
        <v>2767</v>
      </c>
      <c r="S84" s="608" t="s">
        <v>2771</v>
      </c>
      <c r="T84" s="884">
        <v>44909</v>
      </c>
      <c r="U84" s="698" t="s">
        <v>1867</v>
      </c>
      <c r="V84" s="713" t="s">
        <v>3284</v>
      </c>
      <c r="W84" s="194">
        <v>2</v>
      </c>
      <c r="X84" s="194">
        <v>5</v>
      </c>
      <c r="Y84" s="195" t="s">
        <v>379</v>
      </c>
      <c r="Z84" s="147" t="s">
        <v>384</v>
      </c>
      <c r="AA84" s="205" t="s">
        <v>504</v>
      </c>
      <c r="AB84" s="213">
        <v>1</v>
      </c>
      <c r="AC84" s="143" t="s">
        <v>505</v>
      </c>
      <c r="AD84" s="143" t="s">
        <v>255</v>
      </c>
      <c r="AE84" s="80">
        <v>44562</v>
      </c>
      <c r="AF84" s="80">
        <v>44895</v>
      </c>
      <c r="AG84" s="213">
        <v>1</v>
      </c>
      <c r="AH84" s="80" t="s">
        <v>1059</v>
      </c>
      <c r="AI84" s="146" t="s">
        <v>1289</v>
      </c>
      <c r="AJ84" s="203" t="s">
        <v>1060</v>
      </c>
      <c r="AK84" s="197">
        <v>44687</v>
      </c>
      <c r="AL84" s="162" t="s">
        <v>1867</v>
      </c>
      <c r="AM84" s="80" t="s">
        <v>2045</v>
      </c>
      <c r="AN84" s="146" t="s">
        <v>2119</v>
      </c>
      <c r="AO84" s="85" t="s">
        <v>2120</v>
      </c>
      <c r="AP84" s="197">
        <v>44809</v>
      </c>
      <c r="AQ84" s="162" t="s">
        <v>1758</v>
      </c>
      <c r="AR84" s="80" t="s">
        <v>2767</v>
      </c>
      <c r="AS84" s="608" t="s">
        <v>2777</v>
      </c>
      <c r="AT84" s="616" t="s">
        <v>2765</v>
      </c>
      <c r="AU84" s="884">
        <v>44909</v>
      </c>
      <c r="AV84" s="698" t="s">
        <v>1867</v>
      </c>
    </row>
    <row r="85" spans="1:48" ht="59.25" customHeight="1">
      <c r="A85" s="144"/>
      <c r="B85" s="243">
        <v>234</v>
      </c>
      <c r="C85" s="143" t="s">
        <v>22</v>
      </c>
      <c r="D85" s="146" t="s">
        <v>501</v>
      </c>
      <c r="E85" s="148" t="s">
        <v>378</v>
      </c>
      <c r="F85" s="219">
        <v>4</v>
      </c>
      <c r="G85" s="219">
        <v>5</v>
      </c>
      <c r="H85" s="235" t="s">
        <v>379</v>
      </c>
      <c r="I85" s="205" t="s">
        <v>511</v>
      </c>
      <c r="J85" s="80" t="s">
        <v>1091</v>
      </c>
      <c r="K85" s="198" t="s">
        <v>1217</v>
      </c>
      <c r="L85" s="201">
        <v>44687</v>
      </c>
      <c r="M85" s="162" t="s">
        <v>1867</v>
      </c>
      <c r="N85" s="143" t="s">
        <v>2051</v>
      </c>
      <c r="O85" s="214" t="s">
        <v>2121</v>
      </c>
      <c r="P85" s="201">
        <v>44809</v>
      </c>
      <c r="Q85" s="162" t="s">
        <v>1758</v>
      </c>
      <c r="R85" s="333" t="s">
        <v>2778</v>
      </c>
      <c r="S85" s="651" t="s">
        <v>2969</v>
      </c>
      <c r="T85" s="884">
        <v>44909</v>
      </c>
      <c r="U85" s="696" t="s">
        <v>1441</v>
      </c>
      <c r="V85" s="184" t="s">
        <v>3285</v>
      </c>
      <c r="W85" s="194">
        <v>2</v>
      </c>
      <c r="X85" s="194">
        <v>5</v>
      </c>
      <c r="Y85" s="195" t="s">
        <v>379</v>
      </c>
      <c r="Z85" s="147" t="s">
        <v>384</v>
      </c>
      <c r="AA85" s="205" t="s">
        <v>504</v>
      </c>
      <c r="AB85" s="213">
        <v>1</v>
      </c>
      <c r="AC85" s="143" t="s">
        <v>505</v>
      </c>
      <c r="AD85" s="143" t="s">
        <v>256</v>
      </c>
      <c r="AE85" s="80">
        <v>44562</v>
      </c>
      <c r="AF85" s="80">
        <v>44895</v>
      </c>
      <c r="AG85" s="213">
        <v>1</v>
      </c>
      <c r="AH85" s="80" t="s">
        <v>1026</v>
      </c>
      <c r="AI85" s="198" t="s">
        <v>1290</v>
      </c>
      <c r="AJ85" s="199" t="s">
        <v>1291</v>
      </c>
      <c r="AK85" s="197">
        <v>44687</v>
      </c>
      <c r="AL85" s="162" t="s">
        <v>1867</v>
      </c>
      <c r="AM85" s="143" t="s">
        <v>2051</v>
      </c>
      <c r="AN85" s="214" t="s">
        <v>2122</v>
      </c>
      <c r="AO85" s="334" t="s">
        <v>1562</v>
      </c>
      <c r="AP85" s="197">
        <v>44809</v>
      </c>
      <c r="AQ85" s="162" t="s">
        <v>1758</v>
      </c>
      <c r="AR85" s="333" t="s">
        <v>2778</v>
      </c>
      <c r="AS85" s="340" t="s">
        <v>2970</v>
      </c>
      <c r="AT85" s="421" t="s">
        <v>2971</v>
      </c>
      <c r="AU85" s="884">
        <v>44909</v>
      </c>
      <c r="AV85" s="696" t="s">
        <v>1441</v>
      </c>
    </row>
    <row r="86" spans="1:48" ht="59.25" customHeight="1">
      <c r="A86" s="144"/>
      <c r="B86" s="243">
        <v>234</v>
      </c>
      <c r="C86" s="143" t="s">
        <v>22</v>
      </c>
      <c r="D86" s="146" t="s">
        <v>501</v>
      </c>
      <c r="E86" s="148" t="s">
        <v>378</v>
      </c>
      <c r="F86" s="219">
        <v>4</v>
      </c>
      <c r="G86" s="219">
        <v>5</v>
      </c>
      <c r="H86" s="235" t="s">
        <v>379</v>
      </c>
      <c r="I86" s="205" t="s">
        <v>512</v>
      </c>
      <c r="J86" s="201" t="s">
        <v>1027</v>
      </c>
      <c r="K86" s="198" t="s">
        <v>1218</v>
      </c>
      <c r="L86" s="201">
        <v>44687</v>
      </c>
      <c r="M86" s="162" t="s">
        <v>1867</v>
      </c>
      <c r="N86" s="80" t="s">
        <v>2092</v>
      </c>
      <c r="O86" s="198" t="s">
        <v>2123</v>
      </c>
      <c r="P86" s="201">
        <v>44809</v>
      </c>
      <c r="Q86" s="162" t="s">
        <v>1758</v>
      </c>
      <c r="R86" s="625" t="s">
        <v>2782</v>
      </c>
      <c r="S86" s="608" t="s">
        <v>2941</v>
      </c>
      <c r="T86" s="884">
        <v>44909</v>
      </c>
      <c r="U86" s="698" t="s">
        <v>1867</v>
      </c>
      <c r="V86" s="713" t="s">
        <v>3284</v>
      </c>
      <c r="W86" s="194">
        <v>2</v>
      </c>
      <c r="X86" s="194">
        <v>5</v>
      </c>
      <c r="Y86" s="195" t="s">
        <v>379</v>
      </c>
      <c r="Z86" s="147" t="s">
        <v>384</v>
      </c>
      <c r="AA86" s="205" t="s">
        <v>504</v>
      </c>
      <c r="AB86" s="213">
        <v>1</v>
      </c>
      <c r="AC86" s="143" t="s">
        <v>505</v>
      </c>
      <c r="AD86" s="143" t="s">
        <v>257</v>
      </c>
      <c r="AE86" s="80">
        <v>44562</v>
      </c>
      <c r="AF86" s="80">
        <v>44895</v>
      </c>
      <c r="AG86" s="213">
        <v>1</v>
      </c>
      <c r="AH86" s="201" t="s">
        <v>1046</v>
      </c>
      <c r="AI86" s="146" t="s">
        <v>1061</v>
      </c>
      <c r="AJ86" s="143" t="s">
        <v>1292</v>
      </c>
      <c r="AK86" s="197">
        <v>44687</v>
      </c>
      <c r="AL86" s="162" t="s">
        <v>1867</v>
      </c>
      <c r="AM86" s="80" t="s">
        <v>2124</v>
      </c>
      <c r="AN86" s="198" t="s">
        <v>2125</v>
      </c>
      <c r="AO86" s="199" t="s">
        <v>2126</v>
      </c>
      <c r="AP86" s="197">
        <v>44809</v>
      </c>
      <c r="AQ86" s="162" t="s">
        <v>1758</v>
      </c>
      <c r="AR86" s="625" t="s">
        <v>2782</v>
      </c>
      <c r="AS86" s="608" t="s">
        <v>2795</v>
      </c>
      <c r="AT86" s="626" t="s">
        <v>2783</v>
      </c>
      <c r="AU86" s="884">
        <v>44909</v>
      </c>
      <c r="AV86" s="698" t="s">
        <v>1867</v>
      </c>
    </row>
    <row r="87" spans="1:48" ht="59.25" customHeight="1">
      <c r="A87" s="144"/>
      <c r="B87" s="148">
        <v>235</v>
      </c>
      <c r="C87" s="143" t="s">
        <v>23</v>
      </c>
      <c r="D87" s="198" t="s">
        <v>513</v>
      </c>
      <c r="E87" s="148" t="s">
        <v>378</v>
      </c>
      <c r="F87" s="219">
        <v>3</v>
      </c>
      <c r="G87" s="219">
        <v>4</v>
      </c>
      <c r="H87" s="227" t="s">
        <v>379</v>
      </c>
      <c r="I87" s="143" t="s">
        <v>514</v>
      </c>
      <c r="J87" s="201" t="s">
        <v>1125</v>
      </c>
      <c r="K87" s="81" t="s">
        <v>2127</v>
      </c>
      <c r="L87" s="201">
        <v>44687</v>
      </c>
      <c r="M87" s="162" t="s">
        <v>1867</v>
      </c>
      <c r="N87" s="201" t="s">
        <v>2128</v>
      </c>
      <c r="O87" s="81" t="s">
        <v>2127</v>
      </c>
      <c r="P87" s="201">
        <v>44809</v>
      </c>
      <c r="Q87" s="162" t="s">
        <v>1758</v>
      </c>
      <c r="R87" s="267" t="s">
        <v>3136</v>
      </c>
      <c r="S87" s="81" t="s">
        <v>2127</v>
      </c>
      <c r="T87" s="882">
        <v>44910</v>
      </c>
      <c r="U87" s="162" t="s">
        <v>1758</v>
      </c>
      <c r="V87" s="713" t="s">
        <v>3284</v>
      </c>
      <c r="W87" s="194">
        <v>1</v>
      </c>
      <c r="X87" s="194">
        <v>4</v>
      </c>
      <c r="Y87" s="195" t="s">
        <v>389</v>
      </c>
      <c r="Z87" s="147" t="s">
        <v>384</v>
      </c>
      <c r="AA87" s="146" t="s">
        <v>2129</v>
      </c>
      <c r="AB87" s="210">
        <v>1</v>
      </c>
      <c r="AC87" s="198" t="s">
        <v>515</v>
      </c>
      <c r="AD87" s="147" t="s">
        <v>516</v>
      </c>
      <c r="AE87" s="80">
        <v>44562</v>
      </c>
      <c r="AF87" s="80">
        <v>44895</v>
      </c>
      <c r="AG87" s="199">
        <v>1</v>
      </c>
      <c r="AH87" s="201" t="s">
        <v>1127</v>
      </c>
      <c r="AI87" s="214" t="s">
        <v>2130</v>
      </c>
      <c r="AJ87" s="199" t="s">
        <v>1293</v>
      </c>
      <c r="AK87" s="197">
        <v>44687</v>
      </c>
      <c r="AL87" s="162" t="s">
        <v>1867</v>
      </c>
      <c r="AM87" s="201" t="s">
        <v>2131</v>
      </c>
      <c r="AN87" s="214" t="s">
        <v>2132</v>
      </c>
      <c r="AO87" s="199" t="s">
        <v>2133</v>
      </c>
      <c r="AP87" s="201">
        <v>44809</v>
      </c>
      <c r="AQ87" s="162" t="s">
        <v>1758</v>
      </c>
      <c r="AR87" s="560" t="s">
        <v>3139</v>
      </c>
      <c r="AS87" s="340" t="s">
        <v>3262</v>
      </c>
      <c r="AT87" s="421" t="s">
        <v>3265</v>
      </c>
      <c r="AU87" s="885">
        <v>44910</v>
      </c>
      <c r="AV87" s="191" t="s">
        <v>1758</v>
      </c>
    </row>
    <row r="88" spans="1:48" ht="59.25" customHeight="1">
      <c r="A88" s="144"/>
      <c r="B88" s="148">
        <v>236</v>
      </c>
      <c r="C88" s="143" t="s">
        <v>23</v>
      </c>
      <c r="D88" s="198" t="s">
        <v>517</v>
      </c>
      <c r="E88" s="148" t="s">
        <v>378</v>
      </c>
      <c r="F88" s="219">
        <v>3</v>
      </c>
      <c r="G88" s="219">
        <v>4</v>
      </c>
      <c r="H88" s="227" t="s">
        <v>379</v>
      </c>
      <c r="I88" s="143" t="s">
        <v>514</v>
      </c>
      <c r="J88" s="201" t="s">
        <v>1125</v>
      </c>
      <c r="K88" s="81" t="s">
        <v>2127</v>
      </c>
      <c r="L88" s="201">
        <v>44687</v>
      </c>
      <c r="M88" s="162" t="s">
        <v>1867</v>
      </c>
      <c r="N88" s="201" t="s">
        <v>2128</v>
      </c>
      <c r="O88" s="81" t="s">
        <v>2127</v>
      </c>
      <c r="P88" s="201">
        <v>44809</v>
      </c>
      <c r="Q88" s="162" t="s">
        <v>1758</v>
      </c>
      <c r="R88" s="201"/>
      <c r="S88" s="147"/>
      <c r="T88" s="882" t="s">
        <v>2</v>
      </c>
      <c r="U88" s="147" t="s">
        <v>2</v>
      </c>
      <c r="V88" s="201"/>
      <c r="W88" s="194">
        <v>1</v>
      </c>
      <c r="X88" s="194">
        <v>4</v>
      </c>
      <c r="Y88" s="195" t="s">
        <v>389</v>
      </c>
      <c r="Z88" s="147" t="s">
        <v>384</v>
      </c>
      <c r="AA88" s="146" t="s">
        <v>518</v>
      </c>
      <c r="AB88" s="210">
        <v>0.5</v>
      </c>
      <c r="AC88" s="198" t="s">
        <v>515</v>
      </c>
      <c r="AD88" s="147" t="s">
        <v>516</v>
      </c>
      <c r="AE88" s="80">
        <v>44562</v>
      </c>
      <c r="AF88" s="80">
        <v>44895</v>
      </c>
      <c r="AG88" s="199">
        <v>1</v>
      </c>
      <c r="AH88" s="201" t="s">
        <v>1127</v>
      </c>
      <c r="AI88" s="214" t="s">
        <v>2134</v>
      </c>
      <c r="AJ88" s="199" t="s">
        <v>1294</v>
      </c>
      <c r="AK88" s="197">
        <v>44687</v>
      </c>
      <c r="AL88" s="180" t="s">
        <v>1442</v>
      </c>
      <c r="AM88" s="201" t="s">
        <v>2131</v>
      </c>
      <c r="AN88" s="214" t="s">
        <v>2135</v>
      </c>
      <c r="AO88" s="199" t="s">
        <v>2136</v>
      </c>
      <c r="AP88" s="201">
        <v>44809</v>
      </c>
      <c r="AQ88" s="162" t="s">
        <v>1758</v>
      </c>
      <c r="AR88" s="560" t="s">
        <v>3139</v>
      </c>
      <c r="AS88" s="340" t="s">
        <v>3262</v>
      </c>
      <c r="AT88" s="421" t="s">
        <v>3141</v>
      </c>
      <c r="AU88" s="885">
        <v>44910</v>
      </c>
      <c r="AV88" s="191" t="s">
        <v>1758</v>
      </c>
    </row>
    <row r="89" spans="1:48" ht="59.25" customHeight="1">
      <c r="A89" s="144"/>
      <c r="B89" s="148">
        <v>236</v>
      </c>
      <c r="C89" s="143" t="s">
        <v>23</v>
      </c>
      <c r="D89" s="198" t="s">
        <v>517</v>
      </c>
      <c r="E89" s="148" t="s">
        <v>378</v>
      </c>
      <c r="F89" s="201" t="s">
        <v>2</v>
      </c>
      <c r="G89" s="201" t="s">
        <v>2</v>
      </c>
      <c r="H89" s="201" t="s">
        <v>2</v>
      </c>
      <c r="I89" s="143" t="s">
        <v>2</v>
      </c>
      <c r="J89" s="224" t="s">
        <v>2</v>
      </c>
      <c r="K89" s="224" t="s">
        <v>2</v>
      </c>
      <c r="L89" s="201"/>
      <c r="M89" s="147"/>
      <c r="N89" s="201"/>
      <c r="O89" s="340"/>
      <c r="P89" s="201" t="s">
        <v>2</v>
      </c>
      <c r="Q89" s="147" t="s">
        <v>2</v>
      </c>
      <c r="R89" s="201" t="s">
        <v>3137</v>
      </c>
      <c r="S89" s="214" t="s">
        <v>3138</v>
      </c>
      <c r="T89" s="882">
        <v>44910</v>
      </c>
      <c r="U89" s="162" t="s">
        <v>1758</v>
      </c>
      <c r="V89" s="713" t="s">
        <v>3284</v>
      </c>
      <c r="W89" s="194"/>
      <c r="X89" s="194"/>
      <c r="Y89" s="195"/>
      <c r="Z89" s="147" t="s">
        <v>384</v>
      </c>
      <c r="AA89" s="146" t="s">
        <v>519</v>
      </c>
      <c r="AB89" s="210">
        <v>0.5</v>
      </c>
      <c r="AC89" s="198" t="s">
        <v>520</v>
      </c>
      <c r="AD89" s="147" t="s">
        <v>516</v>
      </c>
      <c r="AE89" s="80">
        <v>44562</v>
      </c>
      <c r="AF89" s="80">
        <v>44895</v>
      </c>
      <c r="AG89" s="210">
        <v>1</v>
      </c>
      <c r="AH89" s="201" t="s">
        <v>1127</v>
      </c>
      <c r="AI89" s="214" t="s">
        <v>2137</v>
      </c>
      <c r="AJ89" s="199" t="s">
        <v>1295</v>
      </c>
      <c r="AK89" s="197">
        <v>44687</v>
      </c>
      <c r="AL89" s="162" t="s">
        <v>1867</v>
      </c>
      <c r="AM89" s="201" t="s">
        <v>2131</v>
      </c>
      <c r="AN89" s="214" t="s">
        <v>2138</v>
      </c>
      <c r="AO89" s="334" t="s">
        <v>2139</v>
      </c>
      <c r="AP89" s="201">
        <v>44809</v>
      </c>
      <c r="AQ89" s="162" t="s">
        <v>1758</v>
      </c>
      <c r="AR89" s="560" t="s">
        <v>3139</v>
      </c>
      <c r="AS89" s="340" t="s">
        <v>3140</v>
      </c>
      <c r="AT89" s="421" t="s">
        <v>3141</v>
      </c>
      <c r="AU89" s="885">
        <v>44910</v>
      </c>
      <c r="AV89" s="191" t="s">
        <v>1758</v>
      </c>
    </row>
    <row r="90" spans="1:48" ht="59.25" customHeight="1">
      <c r="A90" s="144"/>
      <c r="B90" s="148">
        <v>237</v>
      </c>
      <c r="C90" s="143" t="s">
        <v>23</v>
      </c>
      <c r="D90" s="198" t="s">
        <v>521</v>
      </c>
      <c r="E90" s="148" t="s">
        <v>378</v>
      </c>
      <c r="F90" s="219">
        <v>4</v>
      </c>
      <c r="G90" s="219">
        <v>5</v>
      </c>
      <c r="H90" s="227" t="s">
        <v>379</v>
      </c>
      <c r="I90" s="143" t="s">
        <v>434</v>
      </c>
      <c r="J90" s="201" t="s">
        <v>1126</v>
      </c>
      <c r="K90" s="214" t="s">
        <v>2140</v>
      </c>
      <c r="L90" s="201">
        <v>44687</v>
      </c>
      <c r="M90" s="162" t="s">
        <v>1867</v>
      </c>
      <c r="N90" s="201" t="s">
        <v>1126</v>
      </c>
      <c r="O90" s="214" t="s">
        <v>2141</v>
      </c>
      <c r="P90" s="201">
        <v>44809</v>
      </c>
      <c r="Q90" s="162" t="s">
        <v>1758</v>
      </c>
      <c r="R90" s="201"/>
      <c r="S90" s="147"/>
      <c r="T90" s="147" t="s">
        <v>2</v>
      </c>
      <c r="U90" s="147" t="s">
        <v>2</v>
      </c>
      <c r="V90" s="201"/>
      <c r="W90" s="194">
        <v>3</v>
      </c>
      <c r="X90" s="194">
        <v>5</v>
      </c>
      <c r="Y90" s="195" t="s">
        <v>379</v>
      </c>
      <c r="Z90" s="147" t="s">
        <v>384</v>
      </c>
      <c r="AA90" s="146" t="s">
        <v>394</v>
      </c>
      <c r="AB90" s="210">
        <v>1</v>
      </c>
      <c r="AC90" s="147" t="s">
        <v>385</v>
      </c>
      <c r="AD90" s="147" t="s">
        <v>522</v>
      </c>
      <c r="AE90" s="80">
        <v>44562</v>
      </c>
      <c r="AF90" s="80">
        <v>44895</v>
      </c>
      <c r="AG90" s="148">
        <v>2</v>
      </c>
      <c r="AH90" s="197" t="s">
        <v>1126</v>
      </c>
      <c r="AI90" s="214" t="s">
        <v>1128</v>
      </c>
      <c r="AJ90" s="199" t="s">
        <v>1296</v>
      </c>
      <c r="AK90" s="197">
        <v>44687</v>
      </c>
      <c r="AL90" s="180" t="s">
        <v>1442</v>
      </c>
      <c r="AM90" s="197"/>
      <c r="AN90" s="148"/>
      <c r="AO90" s="199"/>
      <c r="AP90" s="201">
        <v>44809</v>
      </c>
      <c r="AQ90" s="180" t="s">
        <v>1442</v>
      </c>
      <c r="AR90" s="422" t="s">
        <v>3142</v>
      </c>
      <c r="AS90" s="340" t="s">
        <v>3143</v>
      </c>
      <c r="AT90" s="421" t="s">
        <v>3144</v>
      </c>
      <c r="AU90" s="885">
        <v>44910</v>
      </c>
      <c r="AV90" s="191" t="s">
        <v>1758</v>
      </c>
    </row>
    <row r="91" spans="1:48" ht="59.25" customHeight="1">
      <c r="A91" s="144"/>
      <c r="B91" s="148">
        <v>238</v>
      </c>
      <c r="C91" s="143" t="s">
        <v>24</v>
      </c>
      <c r="D91" s="146" t="s">
        <v>523</v>
      </c>
      <c r="E91" s="148" t="s">
        <v>378</v>
      </c>
      <c r="F91" s="219">
        <v>3</v>
      </c>
      <c r="G91" s="219">
        <v>4</v>
      </c>
      <c r="H91" s="223" t="s">
        <v>379</v>
      </c>
      <c r="I91" s="205" t="s">
        <v>524</v>
      </c>
      <c r="J91" s="202" t="s">
        <v>1147</v>
      </c>
      <c r="K91" s="146" t="s">
        <v>1148</v>
      </c>
      <c r="L91" s="201">
        <v>44685</v>
      </c>
      <c r="M91" s="162" t="s">
        <v>1867</v>
      </c>
      <c r="N91" s="202" t="s">
        <v>2142</v>
      </c>
      <c r="O91" s="242" t="s">
        <v>2143</v>
      </c>
      <c r="P91" s="201">
        <v>44809</v>
      </c>
      <c r="Q91" s="218" t="s">
        <v>1758</v>
      </c>
      <c r="R91" s="202" t="s">
        <v>3181</v>
      </c>
      <c r="S91" s="198" t="s">
        <v>3182</v>
      </c>
      <c r="T91" s="885">
        <v>44910</v>
      </c>
      <c r="U91" s="703" t="s">
        <v>1443</v>
      </c>
      <c r="V91" s="710" t="s">
        <v>3287</v>
      </c>
      <c r="W91" s="194">
        <v>3</v>
      </c>
      <c r="X91" s="194">
        <v>4</v>
      </c>
      <c r="Y91" s="195" t="s">
        <v>379</v>
      </c>
      <c r="Z91" s="147" t="s">
        <v>384</v>
      </c>
      <c r="AA91" s="146" t="s">
        <v>2144</v>
      </c>
      <c r="AB91" s="213">
        <v>1</v>
      </c>
      <c r="AC91" s="143" t="s">
        <v>525</v>
      </c>
      <c r="AD91" s="195" t="s">
        <v>281</v>
      </c>
      <c r="AE91" s="202">
        <v>44562</v>
      </c>
      <c r="AF91" s="202">
        <v>44895</v>
      </c>
      <c r="AG91" s="195">
        <v>3</v>
      </c>
      <c r="AH91" s="80" t="s">
        <v>1779</v>
      </c>
      <c r="AI91" s="146" t="s">
        <v>1780</v>
      </c>
      <c r="AJ91" s="203" t="s">
        <v>1781</v>
      </c>
      <c r="AK91" s="197">
        <v>44686</v>
      </c>
      <c r="AL91" s="162" t="s">
        <v>1867</v>
      </c>
      <c r="AM91" s="201" t="s">
        <v>2145</v>
      </c>
      <c r="AN91" s="242" t="s">
        <v>2146</v>
      </c>
      <c r="AO91" s="199" t="s">
        <v>2147</v>
      </c>
      <c r="AP91" s="197">
        <v>44809</v>
      </c>
      <c r="AQ91" s="162" t="s">
        <v>1758</v>
      </c>
      <c r="AR91" s="424" t="s">
        <v>3201</v>
      </c>
      <c r="AS91" s="207" t="s">
        <v>3202</v>
      </c>
      <c r="AT91" s="421" t="s">
        <v>3203</v>
      </c>
      <c r="AU91" s="885">
        <v>44910</v>
      </c>
      <c r="AV91" s="703" t="s">
        <v>1443</v>
      </c>
    </row>
    <row r="92" spans="1:48" ht="59.25" customHeight="1">
      <c r="A92" s="144"/>
      <c r="B92" s="148">
        <v>240</v>
      </c>
      <c r="C92" s="143" t="s">
        <v>24</v>
      </c>
      <c r="D92" s="146" t="s">
        <v>288</v>
      </c>
      <c r="E92" s="148" t="s">
        <v>378</v>
      </c>
      <c r="F92" s="219">
        <v>3</v>
      </c>
      <c r="G92" s="219">
        <v>4</v>
      </c>
      <c r="H92" s="223" t="s">
        <v>379</v>
      </c>
      <c r="I92" s="205" t="s">
        <v>526</v>
      </c>
      <c r="J92" s="215" t="s">
        <v>1149</v>
      </c>
      <c r="K92" s="214" t="s">
        <v>1150</v>
      </c>
      <c r="L92" s="201">
        <v>44685</v>
      </c>
      <c r="M92" s="162" t="s">
        <v>1867</v>
      </c>
      <c r="N92" s="215" t="s">
        <v>2148</v>
      </c>
      <c r="O92" s="81" t="s">
        <v>2149</v>
      </c>
      <c r="P92" s="201">
        <v>44809</v>
      </c>
      <c r="Q92" s="218" t="s">
        <v>1758</v>
      </c>
      <c r="R92" s="267" t="s">
        <v>3115</v>
      </c>
      <c r="S92" s="408" t="s">
        <v>3183</v>
      </c>
      <c r="T92" s="885">
        <v>44910</v>
      </c>
      <c r="U92" s="162" t="s">
        <v>1758</v>
      </c>
      <c r="V92" s="713" t="s">
        <v>3284</v>
      </c>
      <c r="W92" s="194">
        <v>2</v>
      </c>
      <c r="X92" s="194">
        <v>4</v>
      </c>
      <c r="Y92" s="195" t="s">
        <v>389</v>
      </c>
      <c r="Z92" s="147" t="s">
        <v>384</v>
      </c>
      <c r="AA92" s="146" t="s">
        <v>527</v>
      </c>
      <c r="AB92" s="213">
        <v>0.5</v>
      </c>
      <c r="AC92" s="143" t="s">
        <v>528</v>
      </c>
      <c r="AD92" s="195" t="s">
        <v>155</v>
      </c>
      <c r="AE92" s="202">
        <v>44562</v>
      </c>
      <c r="AF92" s="202">
        <v>44895</v>
      </c>
      <c r="AG92" s="195">
        <v>3</v>
      </c>
      <c r="AH92" s="215" t="s">
        <v>1110</v>
      </c>
      <c r="AI92" s="198" t="s">
        <v>1782</v>
      </c>
      <c r="AJ92" s="199" t="s">
        <v>1783</v>
      </c>
      <c r="AK92" s="197">
        <v>44686</v>
      </c>
      <c r="AL92" s="162" t="s">
        <v>1867</v>
      </c>
      <c r="AM92" s="80" t="s">
        <v>1757</v>
      </c>
      <c r="AN92" s="81" t="s">
        <v>2150</v>
      </c>
      <c r="AO92" s="203" t="s">
        <v>2151</v>
      </c>
      <c r="AP92" s="197">
        <v>44809</v>
      </c>
      <c r="AQ92" s="162" t="s">
        <v>1758</v>
      </c>
      <c r="AR92" s="560" t="s">
        <v>3204</v>
      </c>
      <c r="AS92" s="207" t="s">
        <v>3256</v>
      </c>
      <c r="AT92" s="559" t="s">
        <v>3205</v>
      </c>
      <c r="AU92" s="885">
        <v>44910</v>
      </c>
      <c r="AV92" s="162" t="s">
        <v>1758</v>
      </c>
    </row>
    <row r="93" spans="1:48" ht="59.25" customHeight="1">
      <c r="A93" s="144"/>
      <c r="B93" s="148">
        <v>240</v>
      </c>
      <c r="C93" s="143" t="s">
        <v>24</v>
      </c>
      <c r="D93" s="146" t="s">
        <v>288</v>
      </c>
      <c r="E93" s="148" t="s">
        <v>378</v>
      </c>
      <c r="F93" s="201" t="s">
        <v>2</v>
      </c>
      <c r="G93" s="201" t="s">
        <v>2</v>
      </c>
      <c r="H93" s="201" t="s">
        <v>2</v>
      </c>
      <c r="I93" s="205" t="s">
        <v>529</v>
      </c>
      <c r="J93" s="80" t="s">
        <v>1151</v>
      </c>
      <c r="K93" s="146" t="s">
        <v>1152</v>
      </c>
      <c r="L93" s="201">
        <v>44685</v>
      </c>
      <c r="M93" s="162" t="s">
        <v>1867</v>
      </c>
      <c r="N93" s="80" t="s">
        <v>2152</v>
      </c>
      <c r="O93" s="81" t="s">
        <v>2153</v>
      </c>
      <c r="P93" s="201">
        <v>44809</v>
      </c>
      <c r="Q93" s="218" t="s">
        <v>1758</v>
      </c>
      <c r="R93" s="202" t="s">
        <v>3181</v>
      </c>
      <c r="S93" s="680" t="s">
        <v>3184</v>
      </c>
      <c r="T93" s="885">
        <v>44910</v>
      </c>
      <c r="U93" s="218" t="s">
        <v>1758</v>
      </c>
      <c r="V93" s="713" t="s">
        <v>3284</v>
      </c>
      <c r="W93" s="194"/>
      <c r="X93" s="194"/>
      <c r="Y93" s="195"/>
      <c r="Z93" s="147" t="s">
        <v>384</v>
      </c>
      <c r="AA93" s="146" t="s">
        <v>530</v>
      </c>
      <c r="AB93" s="213">
        <v>0.5</v>
      </c>
      <c r="AC93" s="143" t="s">
        <v>531</v>
      </c>
      <c r="AD93" s="195" t="s">
        <v>155</v>
      </c>
      <c r="AE93" s="202">
        <v>44562</v>
      </c>
      <c r="AF93" s="202">
        <v>44895</v>
      </c>
      <c r="AG93" s="195">
        <v>3</v>
      </c>
      <c r="AH93" s="215" t="s">
        <v>1111</v>
      </c>
      <c r="AI93" s="146" t="s">
        <v>1784</v>
      </c>
      <c r="AJ93" s="203" t="s">
        <v>1785</v>
      </c>
      <c r="AK93" s="197">
        <v>44686</v>
      </c>
      <c r="AL93" s="162" t="s">
        <v>1867</v>
      </c>
      <c r="AM93" s="80" t="s">
        <v>1748</v>
      </c>
      <c r="AN93" s="341" t="s">
        <v>2154</v>
      </c>
      <c r="AO93" s="203" t="s">
        <v>2155</v>
      </c>
      <c r="AP93" s="197">
        <v>44809</v>
      </c>
      <c r="AQ93" s="162" t="s">
        <v>1758</v>
      </c>
      <c r="AR93" s="560" t="s">
        <v>3204</v>
      </c>
      <c r="AS93" s="340" t="s">
        <v>3206</v>
      </c>
      <c r="AT93" s="421" t="s">
        <v>3207</v>
      </c>
      <c r="AU93" s="885">
        <v>44910</v>
      </c>
      <c r="AV93" s="162" t="s">
        <v>1758</v>
      </c>
    </row>
    <row r="94" spans="1:48" ht="59.25" customHeight="1">
      <c r="A94" s="144"/>
      <c r="B94" s="245">
        <v>241</v>
      </c>
      <c r="C94" s="143" t="s">
        <v>24</v>
      </c>
      <c r="D94" s="146" t="s">
        <v>532</v>
      </c>
      <c r="E94" s="148" t="s">
        <v>4</v>
      </c>
      <c r="F94" s="219">
        <v>3</v>
      </c>
      <c r="G94" s="219">
        <v>4</v>
      </c>
      <c r="H94" s="223" t="s">
        <v>389</v>
      </c>
      <c r="I94" s="205" t="s">
        <v>2156</v>
      </c>
      <c r="J94" s="201" t="s">
        <v>1153</v>
      </c>
      <c r="K94" s="214" t="s">
        <v>1154</v>
      </c>
      <c r="L94" s="201">
        <v>44685</v>
      </c>
      <c r="M94" s="180" t="s">
        <v>1442</v>
      </c>
      <c r="N94" s="201" t="s">
        <v>2157</v>
      </c>
      <c r="O94" s="214" t="s">
        <v>2158</v>
      </c>
      <c r="P94" s="201">
        <v>44809</v>
      </c>
      <c r="Q94" s="164" t="s">
        <v>1442</v>
      </c>
      <c r="R94" s="201" t="s">
        <v>3185</v>
      </c>
      <c r="S94" s="214" t="s">
        <v>3186</v>
      </c>
      <c r="T94" s="881">
        <v>44910</v>
      </c>
      <c r="U94" s="164" t="s">
        <v>1442</v>
      </c>
      <c r="V94" s="201" t="s">
        <v>3288</v>
      </c>
      <c r="W94" s="194">
        <v>1</v>
      </c>
      <c r="X94" s="194">
        <v>4</v>
      </c>
      <c r="Y94" s="195" t="s">
        <v>389</v>
      </c>
      <c r="Z94" s="147" t="s">
        <v>384</v>
      </c>
      <c r="AA94" s="205" t="s">
        <v>533</v>
      </c>
      <c r="AB94" s="213">
        <v>1</v>
      </c>
      <c r="AC94" s="143" t="s">
        <v>534</v>
      </c>
      <c r="AD94" s="143" t="s">
        <v>535</v>
      </c>
      <c r="AE94" s="202">
        <v>44562</v>
      </c>
      <c r="AF94" s="202">
        <v>44895</v>
      </c>
      <c r="AG94" s="195">
        <v>3</v>
      </c>
      <c r="AH94" s="201">
        <v>44662</v>
      </c>
      <c r="AI94" s="214" t="s">
        <v>1112</v>
      </c>
      <c r="AJ94" s="199" t="s">
        <v>1113</v>
      </c>
      <c r="AK94" s="197">
        <v>44686</v>
      </c>
      <c r="AL94" s="180" t="s">
        <v>1442</v>
      </c>
      <c r="AM94" s="197" t="s">
        <v>2159</v>
      </c>
      <c r="AN94" s="81" t="s">
        <v>2160</v>
      </c>
      <c r="AO94" s="201" t="s">
        <v>1113</v>
      </c>
      <c r="AP94" s="201">
        <v>44809</v>
      </c>
      <c r="AQ94" s="164" t="s">
        <v>1442</v>
      </c>
      <c r="AR94" s="683" t="s">
        <v>3208</v>
      </c>
      <c r="AS94" s="649" t="s">
        <v>3209</v>
      </c>
      <c r="AT94" s="421" t="s">
        <v>1113</v>
      </c>
      <c r="AU94" s="883" t="s">
        <v>1113</v>
      </c>
      <c r="AV94" s="421" t="s">
        <v>1113</v>
      </c>
    </row>
    <row r="95" spans="1:48" ht="81" customHeight="1">
      <c r="A95" s="144"/>
      <c r="B95" s="245">
        <v>241</v>
      </c>
      <c r="C95" s="143" t="s">
        <v>24</v>
      </c>
      <c r="D95" s="146" t="s">
        <v>532</v>
      </c>
      <c r="E95" s="148" t="s">
        <v>4</v>
      </c>
      <c r="F95" s="219">
        <v>3</v>
      </c>
      <c r="G95" s="219">
        <v>4</v>
      </c>
      <c r="H95" s="223" t="s">
        <v>389</v>
      </c>
      <c r="I95" s="205" t="s">
        <v>2161</v>
      </c>
      <c r="J95" s="80" t="s">
        <v>1155</v>
      </c>
      <c r="K95" s="81" t="s">
        <v>1156</v>
      </c>
      <c r="L95" s="201">
        <v>44685</v>
      </c>
      <c r="M95" s="162" t="s">
        <v>1867</v>
      </c>
      <c r="N95" s="201" t="s">
        <v>2162</v>
      </c>
      <c r="O95" s="214" t="s">
        <v>2163</v>
      </c>
      <c r="P95" s="201">
        <v>44809</v>
      </c>
      <c r="Q95" s="218" t="s">
        <v>1758</v>
      </c>
      <c r="R95" s="201" t="s">
        <v>3187</v>
      </c>
      <c r="S95" s="681" t="s">
        <v>3188</v>
      </c>
      <c r="T95" s="881">
        <v>44910</v>
      </c>
      <c r="U95" s="218" t="s">
        <v>1758</v>
      </c>
      <c r="V95" s="713" t="s">
        <v>3284</v>
      </c>
      <c r="W95" s="194">
        <v>1</v>
      </c>
      <c r="X95" s="194">
        <v>4</v>
      </c>
      <c r="Y95" s="195" t="s">
        <v>389</v>
      </c>
      <c r="Z95" s="147" t="s">
        <v>384</v>
      </c>
      <c r="AA95" s="205" t="s">
        <v>533</v>
      </c>
      <c r="AB95" s="213">
        <v>1</v>
      </c>
      <c r="AC95" s="143" t="s">
        <v>534</v>
      </c>
      <c r="AD95" s="143" t="s">
        <v>1495</v>
      </c>
      <c r="AE95" s="202">
        <v>44562</v>
      </c>
      <c r="AF95" s="202">
        <v>44895</v>
      </c>
      <c r="AG95" s="195">
        <v>3</v>
      </c>
      <c r="AH95" s="80" t="s">
        <v>1114</v>
      </c>
      <c r="AI95" s="81" t="s">
        <v>1786</v>
      </c>
      <c r="AJ95" s="216" t="s">
        <v>1115</v>
      </c>
      <c r="AK95" s="197">
        <v>44686</v>
      </c>
      <c r="AL95" s="162" t="s">
        <v>1867</v>
      </c>
      <c r="AM95" s="197" t="s">
        <v>2164</v>
      </c>
      <c r="AN95" s="214" t="s">
        <v>2165</v>
      </c>
      <c r="AO95" s="199" t="s">
        <v>2166</v>
      </c>
      <c r="AP95" s="197">
        <v>44809</v>
      </c>
      <c r="AQ95" s="162" t="s">
        <v>1758</v>
      </c>
      <c r="AR95" s="422" t="s">
        <v>3210</v>
      </c>
      <c r="AS95" s="684" t="s">
        <v>3211</v>
      </c>
      <c r="AT95" s="612" t="s">
        <v>3212</v>
      </c>
      <c r="AU95" s="881">
        <v>44910</v>
      </c>
      <c r="AV95" s="162" t="s">
        <v>1758</v>
      </c>
    </row>
    <row r="96" spans="1:48" ht="81" customHeight="1">
      <c r="A96" s="144"/>
      <c r="B96" s="245">
        <v>241</v>
      </c>
      <c r="C96" s="143" t="s">
        <v>24</v>
      </c>
      <c r="D96" s="146" t="s">
        <v>532</v>
      </c>
      <c r="E96" s="148" t="s">
        <v>4</v>
      </c>
      <c r="F96" s="219">
        <v>3</v>
      </c>
      <c r="G96" s="219">
        <v>4</v>
      </c>
      <c r="H96" s="223" t="s">
        <v>389</v>
      </c>
      <c r="I96" s="205" t="s">
        <v>2167</v>
      </c>
      <c r="J96" s="80" t="s">
        <v>1157</v>
      </c>
      <c r="K96" s="81" t="s">
        <v>1158</v>
      </c>
      <c r="L96" s="201">
        <v>44685</v>
      </c>
      <c r="M96" s="162" t="s">
        <v>1867</v>
      </c>
      <c r="N96" s="201" t="s">
        <v>2168</v>
      </c>
      <c r="O96" s="214" t="s">
        <v>2169</v>
      </c>
      <c r="P96" s="201">
        <v>44809</v>
      </c>
      <c r="Q96" s="218" t="s">
        <v>1758</v>
      </c>
      <c r="R96" s="201" t="s">
        <v>3189</v>
      </c>
      <c r="S96" s="682" t="s">
        <v>3190</v>
      </c>
      <c r="T96" s="881">
        <v>44910</v>
      </c>
      <c r="U96" s="218" t="s">
        <v>1758</v>
      </c>
      <c r="V96" s="713" t="s">
        <v>3284</v>
      </c>
      <c r="W96" s="194">
        <v>1</v>
      </c>
      <c r="X96" s="194">
        <v>4</v>
      </c>
      <c r="Y96" s="195" t="s">
        <v>389</v>
      </c>
      <c r="Z96" s="147" t="s">
        <v>384</v>
      </c>
      <c r="AA96" s="205" t="s">
        <v>533</v>
      </c>
      <c r="AB96" s="213">
        <v>1</v>
      </c>
      <c r="AC96" s="143" t="s">
        <v>534</v>
      </c>
      <c r="AD96" s="143" t="s">
        <v>536</v>
      </c>
      <c r="AE96" s="202">
        <v>44562</v>
      </c>
      <c r="AF96" s="202">
        <v>44895</v>
      </c>
      <c r="AG96" s="195">
        <v>3</v>
      </c>
      <c r="AH96" s="80" t="s">
        <v>1116</v>
      </c>
      <c r="AI96" s="146" t="s">
        <v>1787</v>
      </c>
      <c r="AJ96" s="217">
        <v>0.33329999999999999</v>
      </c>
      <c r="AK96" s="197">
        <v>44686</v>
      </c>
      <c r="AL96" s="162" t="s">
        <v>1867</v>
      </c>
      <c r="AM96" s="80" t="s">
        <v>2170</v>
      </c>
      <c r="AN96" s="214" t="s">
        <v>2171</v>
      </c>
      <c r="AO96" s="203" t="s">
        <v>2172</v>
      </c>
      <c r="AP96" s="201">
        <v>44809</v>
      </c>
      <c r="AQ96" s="218" t="s">
        <v>1758</v>
      </c>
      <c r="AR96" s="424" t="s">
        <v>3213</v>
      </c>
      <c r="AS96" s="685" t="s">
        <v>3214</v>
      </c>
      <c r="AT96" s="421" t="s">
        <v>3215</v>
      </c>
      <c r="AU96" s="881">
        <v>44910</v>
      </c>
      <c r="AV96" s="162" t="s">
        <v>1758</v>
      </c>
    </row>
    <row r="97" spans="1:48" ht="81" customHeight="1">
      <c r="A97" s="144"/>
      <c r="B97" s="245">
        <v>241</v>
      </c>
      <c r="C97" s="143" t="s">
        <v>24</v>
      </c>
      <c r="D97" s="146" t="s">
        <v>532</v>
      </c>
      <c r="E97" s="148" t="s">
        <v>4</v>
      </c>
      <c r="F97" s="219">
        <v>3</v>
      </c>
      <c r="G97" s="219">
        <v>4</v>
      </c>
      <c r="H97" s="223" t="s">
        <v>389</v>
      </c>
      <c r="I97" s="205" t="s">
        <v>2173</v>
      </c>
      <c r="J97" s="201" t="s">
        <v>1159</v>
      </c>
      <c r="K97" s="214" t="s">
        <v>1160</v>
      </c>
      <c r="L97" s="201">
        <v>44685</v>
      </c>
      <c r="M97" s="162" t="s">
        <v>1867</v>
      </c>
      <c r="N97" s="201" t="s">
        <v>2174</v>
      </c>
      <c r="O97" s="214" t="s">
        <v>2175</v>
      </c>
      <c r="P97" s="201">
        <v>44809</v>
      </c>
      <c r="Q97" s="218" t="s">
        <v>1758</v>
      </c>
      <c r="R97" s="201" t="s">
        <v>3191</v>
      </c>
      <c r="S97" s="214" t="s">
        <v>3192</v>
      </c>
      <c r="T97" s="881">
        <v>44910</v>
      </c>
      <c r="U97" s="218" t="s">
        <v>1758</v>
      </c>
      <c r="V97" s="713" t="s">
        <v>3284</v>
      </c>
      <c r="W97" s="194">
        <v>1</v>
      </c>
      <c r="X97" s="194">
        <v>4</v>
      </c>
      <c r="Y97" s="195" t="s">
        <v>389</v>
      </c>
      <c r="Z97" s="147" t="s">
        <v>384</v>
      </c>
      <c r="AA97" s="205" t="s">
        <v>533</v>
      </c>
      <c r="AB97" s="213">
        <v>1</v>
      </c>
      <c r="AC97" s="143" t="s">
        <v>534</v>
      </c>
      <c r="AD97" s="143" t="s">
        <v>537</v>
      </c>
      <c r="AE97" s="202">
        <v>44562</v>
      </c>
      <c r="AF97" s="202">
        <v>44895</v>
      </c>
      <c r="AG97" s="195">
        <v>3</v>
      </c>
      <c r="AH97" s="202">
        <v>44662</v>
      </c>
      <c r="AI97" s="146" t="s">
        <v>1788</v>
      </c>
      <c r="AJ97" s="203" t="s">
        <v>1117</v>
      </c>
      <c r="AK97" s="197">
        <v>44686</v>
      </c>
      <c r="AL97" s="162" t="s">
        <v>1867</v>
      </c>
      <c r="AM97" s="201" t="s">
        <v>2176</v>
      </c>
      <c r="AN97" s="81" t="s">
        <v>2177</v>
      </c>
      <c r="AO97" s="199" t="s">
        <v>2178</v>
      </c>
      <c r="AP97" s="201">
        <v>44809</v>
      </c>
      <c r="AQ97" s="218" t="s">
        <v>1758</v>
      </c>
      <c r="AR97" s="424" t="s">
        <v>3216</v>
      </c>
      <c r="AS97" s="649" t="s">
        <v>3217</v>
      </c>
      <c r="AT97" s="686" t="s">
        <v>3218</v>
      </c>
      <c r="AU97" s="881">
        <v>44910</v>
      </c>
      <c r="AV97" s="162" t="s">
        <v>1758</v>
      </c>
    </row>
    <row r="98" spans="1:48" ht="81" customHeight="1">
      <c r="A98" s="144"/>
      <c r="B98" s="245">
        <v>241</v>
      </c>
      <c r="C98" s="143" t="s">
        <v>24</v>
      </c>
      <c r="D98" s="146" t="s">
        <v>532</v>
      </c>
      <c r="E98" s="148" t="s">
        <v>4</v>
      </c>
      <c r="F98" s="219">
        <v>3</v>
      </c>
      <c r="G98" s="219">
        <v>4</v>
      </c>
      <c r="H98" s="223" t="s">
        <v>389</v>
      </c>
      <c r="I98" s="205" t="s">
        <v>2179</v>
      </c>
      <c r="J98" s="80" t="s">
        <v>1159</v>
      </c>
      <c r="K98" s="81" t="s">
        <v>1161</v>
      </c>
      <c r="L98" s="201">
        <v>44685</v>
      </c>
      <c r="M98" s="162" t="s">
        <v>1867</v>
      </c>
      <c r="N98" s="201" t="s">
        <v>2180</v>
      </c>
      <c r="O98" s="214" t="s">
        <v>2181</v>
      </c>
      <c r="P98" s="201">
        <v>44809</v>
      </c>
      <c r="Q98" s="218" t="s">
        <v>1758</v>
      </c>
      <c r="R98" s="201" t="s">
        <v>3193</v>
      </c>
      <c r="S98" s="214" t="s">
        <v>3194</v>
      </c>
      <c r="T98" s="881">
        <v>44910</v>
      </c>
      <c r="U98" s="218" t="s">
        <v>1758</v>
      </c>
      <c r="V98" s="713" t="s">
        <v>3284</v>
      </c>
      <c r="W98" s="194">
        <v>1</v>
      </c>
      <c r="X98" s="194">
        <v>4</v>
      </c>
      <c r="Y98" s="195" t="s">
        <v>389</v>
      </c>
      <c r="Z98" s="147" t="s">
        <v>384</v>
      </c>
      <c r="AA98" s="205" t="s">
        <v>533</v>
      </c>
      <c r="AB98" s="213">
        <v>1</v>
      </c>
      <c r="AC98" s="143" t="s">
        <v>534</v>
      </c>
      <c r="AD98" s="143" t="s">
        <v>538</v>
      </c>
      <c r="AE98" s="202">
        <v>44562</v>
      </c>
      <c r="AF98" s="202">
        <v>44895</v>
      </c>
      <c r="AG98" s="195">
        <v>3</v>
      </c>
      <c r="AH98" s="80" t="s">
        <v>1145</v>
      </c>
      <c r="AI98" s="212" t="s">
        <v>1789</v>
      </c>
      <c r="AJ98" s="203" t="s">
        <v>1790</v>
      </c>
      <c r="AK98" s="197">
        <v>44686</v>
      </c>
      <c r="AL98" s="162" t="s">
        <v>1867</v>
      </c>
      <c r="AM98" s="201" t="s">
        <v>2182</v>
      </c>
      <c r="AN98" s="81" t="s">
        <v>2183</v>
      </c>
      <c r="AO98" s="199" t="s">
        <v>2184</v>
      </c>
      <c r="AP98" s="201">
        <v>44809</v>
      </c>
      <c r="AQ98" s="218" t="s">
        <v>1758</v>
      </c>
      <c r="AR98" s="424" t="s">
        <v>3219</v>
      </c>
      <c r="AS98" s="340" t="s">
        <v>3220</v>
      </c>
      <c r="AT98" s="421" t="s">
        <v>3221</v>
      </c>
      <c r="AU98" s="881">
        <v>44910</v>
      </c>
      <c r="AV98" s="162" t="s">
        <v>1758</v>
      </c>
    </row>
    <row r="99" spans="1:48" ht="81" customHeight="1">
      <c r="A99" s="144"/>
      <c r="B99" s="245">
        <v>241</v>
      </c>
      <c r="C99" s="143" t="s">
        <v>24</v>
      </c>
      <c r="D99" s="146" t="s">
        <v>532</v>
      </c>
      <c r="E99" s="148" t="s">
        <v>4</v>
      </c>
      <c r="F99" s="219">
        <v>3</v>
      </c>
      <c r="G99" s="219">
        <v>4</v>
      </c>
      <c r="H99" s="223" t="s">
        <v>389</v>
      </c>
      <c r="I99" s="205" t="s">
        <v>2185</v>
      </c>
      <c r="J99" s="80" t="s">
        <v>1162</v>
      </c>
      <c r="K99" s="146" t="s">
        <v>1163</v>
      </c>
      <c r="L99" s="201">
        <v>44685</v>
      </c>
      <c r="M99" s="162" t="s">
        <v>1867</v>
      </c>
      <c r="N99" s="201" t="s">
        <v>2059</v>
      </c>
      <c r="O99" s="214" t="s">
        <v>2186</v>
      </c>
      <c r="P99" s="201">
        <v>44809</v>
      </c>
      <c r="Q99" s="218" t="s">
        <v>1758</v>
      </c>
      <c r="R99" s="201" t="s">
        <v>3195</v>
      </c>
      <c r="S99" s="214" t="s">
        <v>3196</v>
      </c>
      <c r="T99" s="881">
        <v>44910</v>
      </c>
      <c r="U99" s="218" t="s">
        <v>1758</v>
      </c>
      <c r="V99" s="713" t="s">
        <v>3284</v>
      </c>
      <c r="W99" s="194">
        <v>1</v>
      </c>
      <c r="X99" s="194">
        <v>4</v>
      </c>
      <c r="Y99" s="195" t="s">
        <v>389</v>
      </c>
      <c r="Z99" s="147" t="s">
        <v>384</v>
      </c>
      <c r="AA99" s="205" t="s">
        <v>533</v>
      </c>
      <c r="AB99" s="213">
        <v>1</v>
      </c>
      <c r="AC99" s="143" t="s">
        <v>534</v>
      </c>
      <c r="AD99" s="143" t="s">
        <v>539</v>
      </c>
      <c r="AE99" s="202">
        <v>44562</v>
      </c>
      <c r="AF99" s="202">
        <v>44895</v>
      </c>
      <c r="AG99" s="195">
        <v>3</v>
      </c>
      <c r="AH99" s="80" t="s">
        <v>1791</v>
      </c>
      <c r="AI99" s="146" t="s">
        <v>1792</v>
      </c>
      <c r="AJ99" s="203" t="s">
        <v>1793</v>
      </c>
      <c r="AK99" s="197">
        <v>44686</v>
      </c>
      <c r="AL99" s="162" t="s">
        <v>1867</v>
      </c>
      <c r="AM99" s="80" t="s">
        <v>2187</v>
      </c>
      <c r="AN99" s="214" t="s">
        <v>2188</v>
      </c>
      <c r="AO99" s="203" t="s">
        <v>2189</v>
      </c>
      <c r="AP99" s="201">
        <v>44809</v>
      </c>
      <c r="AQ99" s="218" t="s">
        <v>1758</v>
      </c>
      <c r="AR99" s="424" t="s">
        <v>3222</v>
      </c>
      <c r="AS99" s="340" t="s">
        <v>3223</v>
      </c>
      <c r="AT99" s="421" t="s">
        <v>3224</v>
      </c>
      <c r="AU99" s="881">
        <v>44910</v>
      </c>
      <c r="AV99" s="162" t="s">
        <v>1758</v>
      </c>
    </row>
    <row r="100" spans="1:48" ht="81" customHeight="1">
      <c r="A100" s="144"/>
      <c r="B100" s="148">
        <v>242</v>
      </c>
      <c r="C100" s="143" t="s">
        <v>24</v>
      </c>
      <c r="D100" s="146" t="s">
        <v>540</v>
      </c>
      <c r="E100" s="148" t="s">
        <v>378</v>
      </c>
      <c r="F100" s="219">
        <v>4</v>
      </c>
      <c r="G100" s="219">
        <v>5</v>
      </c>
      <c r="H100" s="223" t="s">
        <v>379</v>
      </c>
      <c r="I100" s="205" t="s">
        <v>434</v>
      </c>
      <c r="J100" s="201" t="s">
        <v>1164</v>
      </c>
      <c r="K100" s="198" t="s">
        <v>1165</v>
      </c>
      <c r="L100" s="201">
        <v>44685</v>
      </c>
      <c r="M100" s="162" t="s">
        <v>1867</v>
      </c>
      <c r="N100" s="201" t="s">
        <v>1605</v>
      </c>
      <c r="O100" s="214" t="s">
        <v>2190</v>
      </c>
      <c r="P100" s="201">
        <v>44809</v>
      </c>
      <c r="Q100" s="218" t="s">
        <v>1758</v>
      </c>
      <c r="R100" s="201" t="s">
        <v>3163</v>
      </c>
      <c r="S100" s="214" t="s">
        <v>3197</v>
      </c>
      <c r="T100" s="881">
        <v>44910</v>
      </c>
      <c r="U100" s="703" t="s">
        <v>1443</v>
      </c>
      <c r="V100" s="710" t="s">
        <v>3287</v>
      </c>
      <c r="W100" s="194">
        <v>3</v>
      </c>
      <c r="X100" s="194">
        <v>5</v>
      </c>
      <c r="Y100" s="195" t="s">
        <v>379</v>
      </c>
      <c r="Z100" s="147" t="s">
        <v>384</v>
      </c>
      <c r="AA100" s="205" t="s">
        <v>394</v>
      </c>
      <c r="AB100" s="213">
        <v>1</v>
      </c>
      <c r="AC100" s="143" t="s">
        <v>385</v>
      </c>
      <c r="AD100" s="143" t="s">
        <v>541</v>
      </c>
      <c r="AE100" s="202">
        <v>44562</v>
      </c>
      <c r="AF100" s="202">
        <v>44895</v>
      </c>
      <c r="AG100" s="195">
        <v>2</v>
      </c>
      <c r="AH100" s="201" t="s">
        <v>1794</v>
      </c>
      <c r="AI100" s="198" t="s">
        <v>1146</v>
      </c>
      <c r="AJ100" s="199">
        <v>1</v>
      </c>
      <c r="AK100" s="197">
        <v>44686</v>
      </c>
      <c r="AL100" s="162" t="s">
        <v>1867</v>
      </c>
      <c r="AM100" s="197" t="s">
        <v>2191</v>
      </c>
      <c r="AN100" s="198" t="s">
        <v>2192</v>
      </c>
      <c r="AO100" s="199" t="s">
        <v>2193</v>
      </c>
      <c r="AP100" s="201">
        <v>44809</v>
      </c>
      <c r="AQ100" s="218" t="s">
        <v>1758</v>
      </c>
      <c r="AR100" s="422" t="s">
        <v>3198</v>
      </c>
      <c r="AS100" s="333" t="s">
        <v>3225</v>
      </c>
      <c r="AT100" s="421" t="s">
        <v>3226</v>
      </c>
      <c r="AU100" s="881">
        <v>44910</v>
      </c>
      <c r="AV100" s="703" t="s">
        <v>1443</v>
      </c>
    </row>
    <row r="101" spans="1:48" ht="81" customHeight="1">
      <c r="A101" s="144"/>
      <c r="B101" s="195">
        <v>243</v>
      </c>
      <c r="C101" s="143" t="s">
        <v>24</v>
      </c>
      <c r="D101" s="146" t="s">
        <v>285</v>
      </c>
      <c r="E101" s="195" t="s">
        <v>378</v>
      </c>
      <c r="F101" s="219">
        <v>5</v>
      </c>
      <c r="G101" s="219">
        <v>5</v>
      </c>
      <c r="H101" s="223" t="s">
        <v>379</v>
      </c>
      <c r="I101" s="205" t="s">
        <v>542</v>
      </c>
      <c r="J101" s="80" t="s">
        <v>1166</v>
      </c>
      <c r="K101" s="81" t="s">
        <v>1167</v>
      </c>
      <c r="L101" s="201">
        <v>44685</v>
      </c>
      <c r="M101" s="162" t="s">
        <v>1867</v>
      </c>
      <c r="N101" s="201" t="s">
        <v>2194</v>
      </c>
      <c r="O101" s="198" t="s">
        <v>2195</v>
      </c>
      <c r="P101" s="201">
        <v>44809</v>
      </c>
      <c r="Q101" s="218" t="s">
        <v>1758</v>
      </c>
      <c r="R101" s="201" t="s">
        <v>3198</v>
      </c>
      <c r="S101" s="198" t="s">
        <v>3199</v>
      </c>
      <c r="T101" s="881">
        <v>44910</v>
      </c>
      <c r="U101" s="218" t="s">
        <v>1758</v>
      </c>
      <c r="V101" s="713" t="s">
        <v>3284</v>
      </c>
      <c r="W101" s="219">
        <v>3</v>
      </c>
      <c r="X101" s="219">
        <v>5</v>
      </c>
      <c r="Y101" s="195" t="s">
        <v>379</v>
      </c>
      <c r="Z101" s="143" t="s">
        <v>384</v>
      </c>
      <c r="AA101" s="205" t="s">
        <v>543</v>
      </c>
      <c r="AB101" s="213">
        <v>0.4</v>
      </c>
      <c r="AC101" s="143" t="s">
        <v>544</v>
      </c>
      <c r="AD101" s="143" t="s">
        <v>281</v>
      </c>
      <c r="AE101" s="202">
        <v>44613</v>
      </c>
      <c r="AF101" s="202">
        <v>44710</v>
      </c>
      <c r="AG101" s="195">
        <v>1</v>
      </c>
      <c r="AH101" s="202">
        <v>44673</v>
      </c>
      <c r="AI101" s="146" t="s">
        <v>1118</v>
      </c>
      <c r="AJ101" s="203">
        <v>0.2</v>
      </c>
      <c r="AK101" s="197">
        <v>44686</v>
      </c>
      <c r="AL101" s="162" t="s">
        <v>1867</v>
      </c>
      <c r="AM101" s="197" t="s">
        <v>2152</v>
      </c>
      <c r="AN101" s="198" t="s">
        <v>2196</v>
      </c>
      <c r="AO101" s="199" t="s">
        <v>2197</v>
      </c>
      <c r="AP101" s="201">
        <v>44809</v>
      </c>
      <c r="AQ101" s="218" t="s">
        <v>1758</v>
      </c>
      <c r="AR101" s="422" t="s">
        <v>3227</v>
      </c>
      <c r="AS101" s="207" t="s">
        <v>3228</v>
      </c>
      <c r="AT101" s="421" t="s">
        <v>3257</v>
      </c>
      <c r="AU101" s="881">
        <v>44910</v>
      </c>
      <c r="AV101" s="218" t="s">
        <v>1758</v>
      </c>
    </row>
    <row r="102" spans="1:48" ht="81" customHeight="1">
      <c r="A102" s="144"/>
      <c r="B102" s="195">
        <v>243</v>
      </c>
      <c r="C102" s="143" t="s">
        <v>24</v>
      </c>
      <c r="D102" s="146" t="s">
        <v>285</v>
      </c>
      <c r="E102" s="195" t="s">
        <v>378</v>
      </c>
      <c r="F102" s="201" t="s">
        <v>2</v>
      </c>
      <c r="G102" s="201" t="s">
        <v>2</v>
      </c>
      <c r="H102" s="201" t="s">
        <v>2</v>
      </c>
      <c r="I102" s="205" t="s">
        <v>545</v>
      </c>
      <c r="J102" s="201" t="s">
        <v>1168</v>
      </c>
      <c r="K102" s="198" t="s">
        <v>1169</v>
      </c>
      <c r="L102" s="201">
        <v>44685</v>
      </c>
      <c r="M102" s="162" t="s">
        <v>1867</v>
      </c>
      <c r="N102" s="201" t="s">
        <v>2194</v>
      </c>
      <c r="O102" s="198" t="s">
        <v>2198</v>
      </c>
      <c r="P102" s="201">
        <v>44809</v>
      </c>
      <c r="Q102" s="218" t="s">
        <v>1758</v>
      </c>
      <c r="R102" s="201" t="s">
        <v>3181</v>
      </c>
      <c r="S102" s="198" t="s">
        <v>3200</v>
      </c>
      <c r="T102" s="881">
        <v>44910</v>
      </c>
      <c r="U102" s="218" t="s">
        <v>1758</v>
      </c>
      <c r="V102" s="713" t="s">
        <v>3284</v>
      </c>
      <c r="W102" s="219">
        <v>3</v>
      </c>
      <c r="X102" s="219">
        <v>5</v>
      </c>
      <c r="Y102" s="195"/>
      <c r="Z102" s="143" t="s">
        <v>384</v>
      </c>
      <c r="AA102" s="205" t="s">
        <v>546</v>
      </c>
      <c r="AB102" s="213">
        <v>0.2</v>
      </c>
      <c r="AC102" s="143" t="s">
        <v>547</v>
      </c>
      <c r="AD102" s="143" t="s">
        <v>281</v>
      </c>
      <c r="AE102" s="202">
        <v>44681</v>
      </c>
      <c r="AF102" s="202">
        <v>44926</v>
      </c>
      <c r="AG102" s="195">
        <v>8</v>
      </c>
      <c r="AH102" s="202" t="s">
        <v>1795</v>
      </c>
      <c r="AI102" s="146" t="s">
        <v>1796</v>
      </c>
      <c r="AJ102" s="203" t="s">
        <v>1797</v>
      </c>
      <c r="AK102" s="197">
        <v>44686</v>
      </c>
      <c r="AL102" s="182" t="s">
        <v>1443</v>
      </c>
      <c r="AM102" s="197" t="s">
        <v>2152</v>
      </c>
      <c r="AN102" s="198" t="s">
        <v>2199</v>
      </c>
      <c r="AO102" s="342" t="s">
        <v>2200</v>
      </c>
      <c r="AP102" s="201">
        <v>44809</v>
      </c>
      <c r="AQ102" s="218" t="s">
        <v>1758</v>
      </c>
      <c r="AR102" s="422" t="s">
        <v>3227</v>
      </c>
      <c r="AS102" s="207" t="s">
        <v>3258</v>
      </c>
      <c r="AT102" s="421" t="s">
        <v>3259</v>
      </c>
      <c r="AU102" s="881">
        <v>44910</v>
      </c>
      <c r="AV102" s="218" t="s">
        <v>1758</v>
      </c>
    </row>
    <row r="103" spans="1:48" ht="81" customHeight="1">
      <c r="A103" s="144"/>
      <c r="B103" s="195">
        <v>243</v>
      </c>
      <c r="C103" s="143" t="s">
        <v>24</v>
      </c>
      <c r="D103" s="146" t="s">
        <v>285</v>
      </c>
      <c r="E103" s="195" t="s">
        <v>378</v>
      </c>
      <c r="F103" s="201" t="s">
        <v>2</v>
      </c>
      <c r="G103" s="201" t="s">
        <v>2</v>
      </c>
      <c r="H103" s="201" t="s">
        <v>2</v>
      </c>
      <c r="I103" s="201" t="s">
        <v>2</v>
      </c>
      <c r="J103" s="201" t="s">
        <v>2</v>
      </c>
      <c r="K103" s="201" t="s">
        <v>2</v>
      </c>
      <c r="L103" s="201" t="s">
        <v>2</v>
      </c>
      <c r="M103" s="201" t="s">
        <v>2</v>
      </c>
      <c r="N103" s="201" t="s">
        <v>2</v>
      </c>
      <c r="O103" s="201" t="s">
        <v>2</v>
      </c>
      <c r="P103" s="201" t="s">
        <v>2</v>
      </c>
      <c r="Q103" s="147" t="s">
        <v>2</v>
      </c>
      <c r="R103" s="201"/>
      <c r="S103" s="147"/>
      <c r="T103" s="881" t="s">
        <v>2</v>
      </c>
      <c r="U103" s="707" t="s">
        <v>2</v>
      </c>
      <c r="V103" s="707"/>
      <c r="W103" s="194"/>
      <c r="X103" s="194"/>
      <c r="Y103" s="195"/>
      <c r="Z103" s="143" t="s">
        <v>384</v>
      </c>
      <c r="AA103" s="205" t="s">
        <v>548</v>
      </c>
      <c r="AB103" s="213">
        <v>0.2</v>
      </c>
      <c r="AC103" s="143" t="s">
        <v>549</v>
      </c>
      <c r="AD103" s="143" t="s">
        <v>281</v>
      </c>
      <c r="AE103" s="202">
        <v>44564</v>
      </c>
      <c r="AF103" s="202">
        <v>44712</v>
      </c>
      <c r="AG103" s="195">
        <v>1</v>
      </c>
      <c r="AH103" s="197"/>
      <c r="AI103" s="198" t="s">
        <v>1119</v>
      </c>
      <c r="AJ103" s="199" t="s">
        <v>1113</v>
      </c>
      <c r="AK103" s="197">
        <v>44686</v>
      </c>
      <c r="AL103" s="562" t="s">
        <v>1447</v>
      </c>
      <c r="AM103" s="197" t="s">
        <v>2152</v>
      </c>
      <c r="AN103" s="198" t="s">
        <v>2201</v>
      </c>
      <c r="AO103" s="199" t="s">
        <v>2202</v>
      </c>
      <c r="AP103" s="201">
        <v>44809</v>
      </c>
      <c r="AQ103" s="218" t="s">
        <v>1758</v>
      </c>
      <c r="AR103" s="422" t="s">
        <v>3227</v>
      </c>
      <c r="AS103" s="207" t="s">
        <v>3229</v>
      </c>
      <c r="AT103" s="421" t="s">
        <v>3260</v>
      </c>
      <c r="AU103" s="881">
        <v>44910</v>
      </c>
      <c r="AV103" s="218" t="s">
        <v>1758</v>
      </c>
    </row>
    <row r="104" spans="1:48" ht="81" customHeight="1">
      <c r="A104" s="144"/>
      <c r="B104" s="195">
        <v>243</v>
      </c>
      <c r="C104" s="143" t="s">
        <v>24</v>
      </c>
      <c r="D104" s="146" t="s">
        <v>285</v>
      </c>
      <c r="E104" s="195" t="s">
        <v>378</v>
      </c>
      <c r="F104" s="201" t="s">
        <v>2</v>
      </c>
      <c r="G104" s="201" t="s">
        <v>2</v>
      </c>
      <c r="H104" s="201" t="s">
        <v>2</v>
      </c>
      <c r="I104" s="201" t="s">
        <v>2</v>
      </c>
      <c r="J104" s="201" t="s">
        <v>2</v>
      </c>
      <c r="K104" s="201" t="s">
        <v>2</v>
      </c>
      <c r="L104" s="201" t="s">
        <v>2</v>
      </c>
      <c r="M104" s="201" t="s">
        <v>2</v>
      </c>
      <c r="N104" s="201" t="s">
        <v>2</v>
      </c>
      <c r="O104" s="201" t="s">
        <v>2</v>
      </c>
      <c r="P104" s="201" t="s">
        <v>2</v>
      </c>
      <c r="Q104" s="147" t="s">
        <v>2</v>
      </c>
      <c r="R104" s="201"/>
      <c r="S104" s="147"/>
      <c r="T104" s="881" t="s">
        <v>2</v>
      </c>
      <c r="U104" s="707" t="s">
        <v>2</v>
      </c>
      <c r="V104" s="707"/>
      <c r="W104" s="194"/>
      <c r="X104" s="194"/>
      <c r="Y104" s="195"/>
      <c r="Z104" s="143" t="s">
        <v>384</v>
      </c>
      <c r="AA104" s="205" t="s">
        <v>550</v>
      </c>
      <c r="AB104" s="213">
        <v>0.2</v>
      </c>
      <c r="AC104" s="143" t="s">
        <v>287</v>
      </c>
      <c r="AD104" s="143" t="s">
        <v>281</v>
      </c>
      <c r="AE104" s="202">
        <v>44613</v>
      </c>
      <c r="AF104" s="202">
        <v>44712</v>
      </c>
      <c r="AG104" s="195">
        <v>1</v>
      </c>
      <c r="AH104" s="197"/>
      <c r="AI104" s="198" t="s">
        <v>1119</v>
      </c>
      <c r="AJ104" s="199" t="s">
        <v>1113</v>
      </c>
      <c r="AK104" s="197">
        <v>44686</v>
      </c>
      <c r="AL104" s="562" t="s">
        <v>1447</v>
      </c>
      <c r="AM104" s="197" t="s">
        <v>2152</v>
      </c>
      <c r="AN104" s="198" t="s">
        <v>2203</v>
      </c>
      <c r="AO104" s="199" t="s">
        <v>2204</v>
      </c>
      <c r="AP104" s="201">
        <v>44809</v>
      </c>
      <c r="AQ104" s="218" t="s">
        <v>1758</v>
      </c>
      <c r="AR104" s="422" t="s">
        <v>3227</v>
      </c>
      <c r="AS104" s="207" t="s">
        <v>3230</v>
      </c>
      <c r="AT104" s="421">
        <v>0.2</v>
      </c>
      <c r="AU104" s="881">
        <v>44910</v>
      </c>
      <c r="AV104" s="206" t="s">
        <v>1759</v>
      </c>
    </row>
    <row r="105" spans="1:48" ht="16.5">
      <c r="A105" s="144"/>
      <c r="B105" s="148"/>
      <c r="C105" s="143"/>
      <c r="D105" s="147"/>
      <c r="E105" s="148"/>
      <c r="F105" s="219"/>
      <c r="G105" s="219"/>
      <c r="H105" s="195"/>
      <c r="I105" s="205"/>
      <c r="J105" s="201"/>
      <c r="K105" s="147"/>
      <c r="L105" s="201"/>
      <c r="M105" s="147"/>
      <c r="N105" s="201"/>
      <c r="O105" s="147"/>
      <c r="P105" s="201"/>
      <c r="Q105" s="147"/>
      <c r="R105" s="201"/>
      <c r="S105" s="147"/>
      <c r="T105" s="201"/>
      <c r="U105" s="147"/>
      <c r="V105" s="714"/>
      <c r="W105" s="194"/>
      <c r="X105" s="194"/>
      <c r="Y105" s="195"/>
      <c r="Z105" s="147"/>
      <c r="AA105" s="146"/>
      <c r="AB105" s="210"/>
      <c r="AC105" s="147"/>
      <c r="AD105" s="147"/>
      <c r="AE105" s="201"/>
      <c r="AF105" s="201"/>
      <c r="AG105" s="195"/>
      <c r="AH105" s="197"/>
      <c r="AI105" s="198"/>
      <c r="AJ105" s="199"/>
      <c r="AK105" s="197"/>
      <c r="AL105" s="220"/>
      <c r="AM105" s="197"/>
      <c r="AN105" s="148"/>
      <c r="AO105" s="199"/>
      <c r="AP105" s="197"/>
      <c r="AQ105" s="148"/>
      <c r="AR105" s="197"/>
      <c r="AS105" s="148"/>
      <c r="AT105" s="199"/>
      <c r="AU105" s="197"/>
      <c r="AV105" s="148"/>
    </row>
    <row r="106" spans="1:48" ht="16.5">
      <c r="A106" s="144"/>
      <c r="B106" s="148"/>
      <c r="C106" s="143"/>
      <c r="D106" s="147"/>
      <c r="E106" s="148"/>
      <c r="F106" s="219"/>
      <c r="G106" s="219"/>
      <c r="H106" s="195"/>
      <c r="I106" s="205"/>
      <c r="J106" s="201"/>
      <c r="K106" s="147"/>
      <c r="L106" s="201"/>
      <c r="M106" s="147"/>
      <c r="N106" s="201"/>
      <c r="O106" s="147"/>
      <c r="P106" s="201"/>
      <c r="Q106" s="147"/>
      <c r="R106" s="201"/>
      <c r="S106" s="147"/>
      <c r="T106" s="201"/>
      <c r="U106" s="147"/>
      <c r="V106" s="714"/>
      <c r="W106" s="194"/>
      <c r="X106" s="194"/>
      <c r="Y106" s="195"/>
      <c r="Z106" s="147"/>
      <c r="AA106" s="146"/>
      <c r="AB106" s="210"/>
      <c r="AC106" s="147"/>
      <c r="AD106" s="147"/>
      <c r="AE106" s="201"/>
      <c r="AF106" s="201"/>
      <c r="AG106" s="195"/>
      <c r="AH106" s="197"/>
      <c r="AI106" s="198"/>
      <c r="AJ106" s="199"/>
      <c r="AK106" s="197"/>
      <c r="AL106" s="220"/>
      <c r="AM106" s="197"/>
      <c r="AN106" s="148"/>
      <c r="AO106" s="199"/>
      <c r="AP106" s="197"/>
      <c r="AQ106" s="148"/>
      <c r="AR106" s="197"/>
      <c r="AS106" s="148"/>
      <c r="AT106" s="199"/>
      <c r="AU106" s="197"/>
      <c r="AV106" s="148"/>
    </row>
    <row r="107" spans="1:48" ht="16.5">
      <c r="A107" s="144"/>
      <c r="B107" s="148"/>
      <c r="C107" s="143"/>
      <c r="D107" s="147"/>
      <c r="E107" s="148"/>
      <c r="F107" s="219"/>
      <c r="G107" s="219"/>
      <c r="H107" s="195"/>
      <c r="I107" s="205"/>
      <c r="J107" s="201"/>
      <c r="K107" s="147"/>
      <c r="L107" s="201"/>
      <c r="M107" s="147"/>
      <c r="N107" s="201"/>
      <c r="O107" s="147"/>
      <c r="P107" s="201"/>
      <c r="Q107" s="147"/>
      <c r="R107" s="201"/>
      <c r="S107" s="147"/>
      <c r="T107" s="201"/>
      <c r="U107" s="147"/>
      <c r="V107" s="714"/>
      <c r="W107" s="194"/>
      <c r="X107" s="194"/>
      <c r="Y107" s="195"/>
      <c r="Z107" s="147"/>
      <c r="AA107" s="146"/>
      <c r="AB107" s="210"/>
      <c r="AC107" s="147"/>
      <c r="AD107" s="147"/>
      <c r="AE107" s="201"/>
      <c r="AF107" s="201"/>
      <c r="AG107" s="195"/>
      <c r="AH107" s="197"/>
      <c r="AI107" s="198"/>
      <c r="AJ107" s="199"/>
      <c r="AK107" s="197"/>
      <c r="AL107" s="220"/>
      <c r="AM107" s="197"/>
      <c r="AN107" s="148"/>
      <c r="AO107" s="199"/>
      <c r="AP107" s="197"/>
      <c r="AQ107" s="148"/>
      <c r="AR107" s="197"/>
      <c r="AS107" s="148"/>
      <c r="AT107" s="199"/>
      <c r="AU107" s="197"/>
      <c r="AV107" s="148"/>
    </row>
    <row r="108" spans="1:48" ht="16.5">
      <c r="A108" s="144"/>
      <c r="B108" s="148"/>
      <c r="C108" s="143"/>
      <c r="D108" s="147"/>
      <c r="E108" s="148"/>
      <c r="F108" s="219"/>
      <c r="G108" s="219"/>
      <c r="H108" s="195"/>
      <c r="I108" s="205"/>
      <c r="J108" s="201"/>
      <c r="K108" s="147"/>
      <c r="L108" s="201"/>
      <c r="M108" s="147"/>
      <c r="N108" s="201"/>
      <c r="O108" s="147"/>
      <c r="P108" s="201"/>
      <c r="Q108" s="147"/>
      <c r="R108" s="201"/>
      <c r="S108" s="147"/>
      <c r="T108" s="201"/>
      <c r="U108" s="147"/>
      <c r="V108" s="714"/>
      <c r="W108" s="194"/>
      <c r="X108" s="194"/>
      <c r="Y108" s="195"/>
      <c r="Z108" s="147"/>
      <c r="AA108" s="146"/>
      <c r="AB108" s="210"/>
      <c r="AC108" s="147"/>
      <c r="AD108" s="147"/>
      <c r="AE108" s="201"/>
      <c r="AF108" s="201"/>
      <c r="AG108" s="195"/>
      <c r="AH108" s="197"/>
      <c r="AI108" s="198"/>
      <c r="AJ108" s="199"/>
      <c r="AK108" s="197"/>
      <c r="AL108" s="220"/>
      <c r="AM108" s="197"/>
      <c r="AN108" s="148"/>
      <c r="AO108" s="199"/>
      <c r="AP108" s="197"/>
      <c r="AQ108" s="148"/>
      <c r="AR108" s="197"/>
      <c r="AS108" s="148"/>
      <c r="AT108" s="199"/>
      <c r="AU108" s="197"/>
      <c r="AV108" s="148"/>
    </row>
    <row r="109" spans="1:48" ht="16.5">
      <c r="A109" s="144"/>
      <c r="B109" s="148"/>
      <c r="C109" s="143"/>
      <c r="D109" s="147"/>
      <c r="E109" s="148"/>
      <c r="F109" s="219"/>
      <c r="G109" s="219"/>
      <c r="H109" s="195"/>
      <c r="I109" s="205"/>
      <c r="J109" s="201"/>
      <c r="K109" s="147"/>
      <c r="L109" s="201"/>
      <c r="M109" s="147"/>
      <c r="N109" s="201"/>
      <c r="O109" s="147"/>
      <c r="P109" s="201"/>
      <c r="Q109" s="147"/>
      <c r="R109" s="201"/>
      <c r="S109" s="147"/>
      <c r="T109" s="201"/>
      <c r="U109" s="147"/>
      <c r="V109" s="714"/>
      <c r="W109" s="194"/>
      <c r="X109" s="194"/>
      <c r="Y109" s="195"/>
      <c r="Z109" s="147"/>
      <c r="AA109" s="146"/>
      <c r="AB109" s="210"/>
      <c r="AC109" s="147"/>
      <c r="AD109" s="147"/>
      <c r="AE109" s="201"/>
      <c r="AF109" s="201"/>
      <c r="AG109" s="195"/>
      <c r="AH109" s="197"/>
      <c r="AI109" s="198"/>
      <c r="AJ109" s="199"/>
      <c r="AK109" s="197"/>
      <c r="AL109" s="220"/>
      <c r="AM109" s="197"/>
      <c r="AN109" s="148"/>
      <c r="AO109" s="199"/>
      <c r="AP109" s="197"/>
      <c r="AQ109" s="148"/>
      <c r="AR109" s="197"/>
      <c r="AS109" s="148"/>
      <c r="AT109" s="199"/>
      <c r="AU109" s="197"/>
      <c r="AV109" s="148"/>
    </row>
    <row r="110" spans="1:48" ht="16.5">
      <c r="A110" s="144"/>
      <c r="B110" s="148"/>
      <c r="C110" s="143"/>
      <c r="D110" s="147"/>
      <c r="E110" s="148"/>
      <c r="F110" s="219"/>
      <c r="G110" s="219"/>
      <c r="H110" s="195"/>
      <c r="I110" s="205"/>
      <c r="J110" s="201"/>
      <c r="K110" s="147"/>
      <c r="L110" s="201"/>
      <c r="M110" s="147"/>
      <c r="N110" s="201"/>
      <c r="O110" s="147"/>
      <c r="P110" s="201"/>
      <c r="Q110" s="147"/>
      <c r="R110" s="201"/>
      <c r="S110" s="147"/>
      <c r="T110" s="201"/>
      <c r="U110" s="147"/>
      <c r="V110" s="714"/>
      <c r="W110" s="194"/>
      <c r="X110" s="194"/>
      <c r="Y110" s="195"/>
      <c r="Z110" s="147"/>
      <c r="AA110" s="146"/>
      <c r="AB110" s="210"/>
      <c r="AC110" s="147"/>
      <c r="AD110" s="147"/>
      <c r="AE110" s="201"/>
      <c r="AF110" s="201"/>
      <c r="AG110" s="195"/>
      <c r="AH110" s="197"/>
      <c r="AI110" s="198"/>
      <c r="AJ110" s="199"/>
      <c r="AK110" s="197"/>
      <c r="AL110" s="220"/>
      <c r="AM110" s="197"/>
      <c r="AN110" s="148"/>
      <c r="AO110" s="199"/>
      <c r="AP110" s="197"/>
      <c r="AQ110" s="148"/>
      <c r="AR110" s="197"/>
      <c r="AS110" s="148"/>
      <c r="AT110" s="199"/>
      <c r="AU110" s="197"/>
      <c r="AV110" s="148"/>
    </row>
    <row r="111" spans="1:48" ht="16.5">
      <c r="A111" s="144"/>
      <c r="B111" s="148"/>
      <c r="C111" s="143"/>
      <c r="D111" s="147"/>
      <c r="E111" s="148"/>
      <c r="F111" s="219"/>
      <c r="G111" s="219"/>
      <c r="H111" s="195"/>
      <c r="I111" s="205"/>
      <c r="J111" s="201"/>
      <c r="K111" s="147"/>
      <c r="L111" s="201"/>
      <c r="M111" s="147"/>
      <c r="N111" s="201"/>
      <c r="O111" s="147"/>
      <c r="P111" s="201"/>
      <c r="Q111" s="147"/>
      <c r="R111" s="201"/>
      <c r="S111" s="147"/>
      <c r="T111" s="201"/>
      <c r="U111" s="147"/>
      <c r="V111" s="714"/>
      <c r="W111" s="194"/>
      <c r="X111" s="194"/>
      <c r="Y111" s="195"/>
      <c r="Z111" s="147"/>
      <c r="AA111" s="146"/>
      <c r="AB111" s="210"/>
      <c r="AC111" s="147"/>
      <c r="AD111" s="147"/>
      <c r="AE111" s="201"/>
      <c r="AF111" s="201"/>
      <c r="AG111" s="195"/>
      <c r="AH111" s="197"/>
      <c r="AI111" s="198"/>
      <c r="AJ111" s="199"/>
      <c r="AK111" s="197"/>
      <c r="AL111" s="220"/>
      <c r="AM111" s="197"/>
      <c r="AN111" s="148"/>
      <c r="AO111" s="199"/>
      <c r="AP111" s="197"/>
      <c r="AQ111" s="148"/>
      <c r="AR111" s="197"/>
      <c r="AS111" s="148"/>
      <c r="AT111" s="199"/>
      <c r="AU111" s="197"/>
      <c r="AV111" s="148"/>
    </row>
    <row r="112" spans="1:48" ht="16.5">
      <c r="A112" s="144"/>
      <c r="B112" s="148"/>
      <c r="C112" s="143"/>
      <c r="D112" s="147"/>
      <c r="E112" s="148"/>
      <c r="F112" s="219"/>
      <c r="G112" s="219"/>
      <c r="H112" s="195"/>
      <c r="I112" s="205"/>
      <c r="J112" s="201"/>
      <c r="K112" s="147"/>
      <c r="L112" s="201"/>
      <c r="M112" s="147"/>
      <c r="N112" s="201"/>
      <c r="O112" s="147"/>
      <c r="P112" s="201"/>
      <c r="Q112" s="147"/>
      <c r="R112" s="201"/>
      <c r="S112" s="147"/>
      <c r="T112" s="201"/>
      <c r="U112" s="147"/>
      <c r="V112" s="714"/>
      <c r="W112" s="194"/>
      <c r="X112" s="194"/>
      <c r="Y112" s="195"/>
      <c r="Z112" s="147"/>
      <c r="AA112" s="146"/>
      <c r="AB112" s="210"/>
      <c r="AC112" s="147"/>
      <c r="AD112" s="147"/>
      <c r="AE112" s="201"/>
      <c r="AF112" s="201"/>
      <c r="AG112" s="195"/>
      <c r="AH112" s="197"/>
      <c r="AI112" s="198"/>
      <c r="AJ112" s="199"/>
      <c r="AK112" s="197"/>
      <c r="AL112" s="220"/>
      <c r="AM112" s="197"/>
      <c r="AN112" s="148"/>
      <c r="AO112" s="199"/>
      <c r="AP112" s="197"/>
      <c r="AQ112" s="148"/>
      <c r="AR112" s="197"/>
      <c r="AS112" s="148"/>
      <c r="AT112" s="199"/>
      <c r="AU112" s="197"/>
      <c r="AV112" s="148"/>
    </row>
    <row r="113" spans="1:48" ht="16.5">
      <c r="A113" s="144"/>
      <c r="B113" s="148"/>
      <c r="C113" s="143"/>
      <c r="D113" s="147"/>
      <c r="E113" s="148"/>
      <c r="F113" s="219"/>
      <c r="G113" s="219"/>
      <c r="H113" s="195"/>
      <c r="I113" s="205"/>
      <c r="J113" s="201"/>
      <c r="K113" s="147"/>
      <c r="L113" s="201"/>
      <c r="M113" s="147"/>
      <c r="N113" s="201"/>
      <c r="O113" s="147"/>
      <c r="P113" s="201"/>
      <c r="Q113" s="147"/>
      <c r="R113" s="201"/>
      <c r="S113" s="147"/>
      <c r="T113" s="201"/>
      <c r="U113" s="147"/>
      <c r="V113" s="714"/>
      <c r="W113" s="194"/>
      <c r="X113" s="194"/>
      <c r="Y113" s="195"/>
      <c r="Z113" s="147"/>
      <c r="AA113" s="146"/>
      <c r="AB113" s="210"/>
      <c r="AC113" s="147"/>
      <c r="AD113" s="147"/>
      <c r="AE113" s="201"/>
      <c r="AF113" s="201"/>
      <c r="AG113" s="195"/>
      <c r="AH113" s="197"/>
      <c r="AI113" s="198"/>
      <c r="AJ113" s="199"/>
      <c r="AK113" s="197"/>
      <c r="AL113" s="220"/>
      <c r="AM113" s="197"/>
      <c r="AN113" s="148"/>
      <c r="AO113" s="199"/>
      <c r="AP113" s="197"/>
      <c r="AQ113" s="148"/>
      <c r="AR113" s="197"/>
      <c r="AS113" s="148"/>
      <c r="AT113" s="199"/>
      <c r="AU113" s="197"/>
      <c r="AV113" s="148"/>
    </row>
    <row r="114" spans="1:48" ht="16.5">
      <c r="A114" s="144"/>
      <c r="B114" s="148"/>
      <c r="C114" s="143"/>
      <c r="D114" s="147"/>
      <c r="E114" s="148"/>
      <c r="F114" s="219"/>
      <c r="G114" s="219"/>
      <c r="H114" s="195"/>
      <c r="I114" s="205"/>
      <c r="J114" s="201"/>
      <c r="K114" s="147"/>
      <c r="L114" s="201"/>
      <c r="M114" s="147"/>
      <c r="N114" s="201"/>
      <c r="O114" s="147"/>
      <c r="P114" s="201"/>
      <c r="Q114" s="147"/>
      <c r="R114" s="201"/>
      <c r="S114" s="147"/>
      <c r="T114" s="201"/>
      <c r="U114" s="147"/>
      <c r="V114" s="714"/>
      <c r="W114" s="194"/>
      <c r="X114" s="194"/>
      <c r="Y114" s="195"/>
      <c r="Z114" s="147"/>
      <c r="AA114" s="146"/>
      <c r="AB114" s="210"/>
      <c r="AC114" s="147"/>
      <c r="AD114" s="147"/>
      <c r="AE114" s="201"/>
      <c r="AF114" s="201"/>
      <c r="AG114" s="195"/>
      <c r="AH114" s="197"/>
      <c r="AI114" s="198"/>
      <c r="AJ114" s="199"/>
      <c r="AK114" s="197"/>
      <c r="AL114" s="220"/>
      <c r="AM114" s="197"/>
      <c r="AN114" s="148"/>
      <c r="AO114" s="199"/>
      <c r="AP114" s="197"/>
      <c r="AQ114" s="148"/>
      <c r="AR114" s="197"/>
      <c r="AS114" s="148"/>
      <c r="AT114" s="199"/>
      <c r="AU114" s="197"/>
      <c r="AV114" s="148"/>
    </row>
    <row r="115" spans="1:48" ht="16.5">
      <c r="A115" s="144"/>
      <c r="B115" s="148"/>
      <c r="C115" s="143"/>
      <c r="D115" s="147"/>
      <c r="E115" s="148"/>
      <c r="F115" s="219"/>
      <c r="G115" s="219"/>
      <c r="H115" s="195"/>
      <c r="I115" s="205"/>
      <c r="J115" s="201"/>
      <c r="K115" s="147"/>
      <c r="L115" s="201"/>
      <c r="M115" s="147"/>
      <c r="N115" s="201"/>
      <c r="O115" s="147"/>
      <c r="P115" s="201"/>
      <c r="Q115" s="147"/>
      <c r="R115" s="201"/>
      <c r="S115" s="147"/>
      <c r="T115" s="201"/>
      <c r="U115" s="147"/>
      <c r="V115" s="714"/>
      <c r="W115" s="194"/>
      <c r="X115" s="194"/>
      <c r="Y115" s="195"/>
      <c r="Z115" s="147"/>
      <c r="AA115" s="146"/>
      <c r="AB115" s="210"/>
      <c r="AC115" s="147"/>
      <c r="AD115" s="147"/>
      <c r="AE115" s="201"/>
      <c r="AF115" s="201"/>
      <c r="AG115" s="195"/>
      <c r="AH115" s="197"/>
      <c r="AI115" s="198"/>
      <c r="AJ115" s="199"/>
      <c r="AK115" s="197"/>
      <c r="AL115" s="220"/>
      <c r="AM115" s="197"/>
      <c r="AN115" s="148"/>
      <c r="AO115" s="199"/>
      <c r="AP115" s="197"/>
      <c r="AQ115" s="148"/>
      <c r="AR115" s="197"/>
      <c r="AS115" s="148"/>
      <c r="AT115" s="199"/>
      <c r="AU115" s="197"/>
      <c r="AV115" s="148"/>
    </row>
    <row r="116" spans="1:48" ht="16.5">
      <c r="A116" s="144"/>
      <c r="B116" s="148"/>
      <c r="C116" s="143"/>
      <c r="D116" s="147"/>
      <c r="E116" s="148"/>
      <c r="F116" s="219"/>
      <c r="G116" s="219"/>
      <c r="H116" s="195"/>
      <c r="I116" s="205"/>
      <c r="J116" s="201"/>
      <c r="K116" s="147"/>
      <c r="L116" s="201"/>
      <c r="M116" s="147"/>
      <c r="N116" s="201"/>
      <c r="O116" s="147"/>
      <c r="P116" s="201"/>
      <c r="Q116" s="147"/>
      <c r="R116" s="201"/>
      <c r="S116" s="147"/>
      <c r="T116" s="201"/>
      <c r="U116" s="147"/>
      <c r="V116" s="714"/>
      <c r="W116" s="194"/>
      <c r="X116" s="194"/>
      <c r="Y116" s="195"/>
      <c r="Z116" s="147"/>
      <c r="AA116" s="146"/>
      <c r="AB116" s="210"/>
      <c r="AC116" s="147"/>
      <c r="AD116" s="147"/>
      <c r="AE116" s="201"/>
      <c r="AF116" s="201"/>
      <c r="AG116" s="195"/>
      <c r="AH116" s="197"/>
      <c r="AI116" s="198"/>
      <c r="AJ116" s="199"/>
      <c r="AK116" s="197"/>
      <c r="AL116" s="220"/>
      <c r="AM116" s="197"/>
      <c r="AN116" s="148"/>
      <c r="AO116" s="199"/>
      <c r="AP116" s="197"/>
      <c r="AQ116" s="148"/>
      <c r="AR116" s="197"/>
      <c r="AS116" s="148"/>
      <c r="AT116" s="199"/>
      <c r="AU116" s="197"/>
      <c r="AV116" s="148"/>
    </row>
    <row r="117" spans="1:48" ht="16.5">
      <c r="A117" s="144"/>
      <c r="B117" s="148"/>
      <c r="C117" s="143"/>
      <c r="D117" s="147"/>
      <c r="E117" s="148"/>
      <c r="F117" s="219"/>
      <c r="G117" s="219"/>
      <c r="H117" s="195"/>
      <c r="I117" s="205"/>
      <c r="J117" s="201"/>
      <c r="K117" s="147"/>
      <c r="L117" s="201"/>
      <c r="M117" s="147"/>
      <c r="N117" s="201"/>
      <c r="O117" s="147"/>
      <c r="P117" s="201"/>
      <c r="Q117" s="147"/>
      <c r="R117" s="201"/>
      <c r="S117" s="147"/>
      <c r="T117" s="201"/>
      <c r="U117" s="147"/>
      <c r="V117" s="714"/>
      <c r="W117" s="194"/>
      <c r="X117" s="194"/>
      <c r="Y117" s="195"/>
      <c r="Z117" s="147"/>
      <c r="AA117" s="146"/>
      <c r="AB117" s="210"/>
      <c r="AC117" s="147"/>
      <c r="AD117" s="147"/>
      <c r="AE117" s="201"/>
      <c r="AF117" s="201"/>
      <c r="AG117" s="195"/>
      <c r="AH117" s="197"/>
      <c r="AI117" s="198"/>
      <c r="AJ117" s="199"/>
      <c r="AK117" s="197"/>
      <c r="AL117" s="220"/>
      <c r="AM117" s="197"/>
      <c r="AN117" s="148"/>
      <c r="AO117" s="199"/>
      <c r="AP117" s="197"/>
      <c r="AQ117" s="148"/>
      <c r="AR117" s="197"/>
      <c r="AS117" s="148"/>
      <c r="AT117" s="199"/>
      <c r="AU117" s="197"/>
      <c r="AV117" s="148"/>
    </row>
    <row r="118" spans="1:48" ht="16.5">
      <c r="A118" s="144"/>
      <c r="B118" s="148"/>
      <c r="C118" s="143"/>
      <c r="D118" s="147"/>
      <c r="E118" s="148"/>
      <c r="F118" s="219"/>
      <c r="G118" s="219"/>
      <c r="H118" s="195"/>
      <c r="I118" s="143"/>
      <c r="J118" s="201"/>
      <c r="K118" s="147"/>
      <c r="L118" s="201"/>
      <c r="M118" s="147"/>
      <c r="N118" s="201"/>
      <c r="O118" s="147"/>
      <c r="P118" s="201"/>
      <c r="Q118" s="147"/>
      <c r="R118" s="201"/>
      <c r="S118" s="147"/>
      <c r="T118" s="201"/>
      <c r="U118" s="147"/>
      <c r="V118" s="714"/>
      <c r="W118" s="194"/>
      <c r="X118" s="194"/>
      <c r="Y118" s="195"/>
      <c r="Z118" s="147"/>
      <c r="AA118" s="146"/>
      <c r="AB118" s="210"/>
      <c r="AC118" s="147"/>
      <c r="AD118" s="147"/>
      <c r="AE118" s="201"/>
      <c r="AF118" s="201"/>
      <c r="AG118" s="195"/>
      <c r="AH118" s="197"/>
      <c r="AI118" s="198"/>
      <c r="AJ118" s="199"/>
      <c r="AK118" s="197"/>
      <c r="AL118" s="220"/>
      <c r="AM118" s="197"/>
      <c r="AN118" s="148"/>
      <c r="AO118" s="199"/>
      <c r="AP118" s="197"/>
      <c r="AQ118" s="148"/>
      <c r="AR118" s="197"/>
      <c r="AS118" s="148"/>
      <c r="AT118" s="199"/>
      <c r="AU118" s="197"/>
      <c r="AV118" s="148"/>
    </row>
    <row r="119" spans="1:48" ht="16.5">
      <c r="A119" s="144"/>
      <c r="B119" s="148"/>
      <c r="C119" s="143"/>
      <c r="D119" s="147"/>
      <c r="E119" s="148"/>
      <c r="F119" s="219"/>
      <c r="G119" s="219"/>
      <c r="H119" s="195"/>
      <c r="I119" s="143"/>
      <c r="J119" s="201"/>
      <c r="K119" s="147"/>
      <c r="L119" s="201"/>
      <c r="M119" s="147"/>
      <c r="N119" s="201"/>
      <c r="O119" s="147"/>
      <c r="P119" s="201"/>
      <c r="Q119" s="147"/>
      <c r="R119" s="201"/>
      <c r="S119" s="147"/>
      <c r="T119" s="201"/>
      <c r="U119" s="147"/>
      <c r="V119" s="714"/>
      <c r="W119" s="194"/>
      <c r="X119" s="194"/>
      <c r="Y119" s="195"/>
      <c r="Z119" s="147"/>
      <c r="AA119" s="146"/>
      <c r="AB119" s="210"/>
      <c r="AC119" s="147"/>
      <c r="AD119" s="147"/>
      <c r="AE119" s="201"/>
      <c r="AF119" s="201"/>
      <c r="AG119" s="195"/>
      <c r="AH119" s="197"/>
      <c r="AI119" s="198"/>
      <c r="AJ119" s="199"/>
      <c r="AK119" s="197"/>
      <c r="AL119" s="220"/>
      <c r="AM119" s="197"/>
      <c r="AN119" s="148"/>
      <c r="AO119" s="199"/>
      <c r="AP119" s="197"/>
      <c r="AQ119" s="148"/>
      <c r="AR119" s="197"/>
      <c r="AS119" s="148"/>
      <c r="AT119" s="199"/>
      <c r="AU119" s="197"/>
      <c r="AV119" s="148"/>
    </row>
    <row r="120" spans="1:48" ht="16.5">
      <c r="A120" s="144"/>
      <c r="B120" s="148"/>
      <c r="C120" s="143"/>
      <c r="D120" s="147"/>
      <c r="E120" s="148"/>
      <c r="F120" s="219"/>
      <c r="G120" s="219"/>
      <c r="H120" s="195"/>
      <c r="I120" s="143"/>
      <c r="J120" s="201"/>
      <c r="K120" s="147"/>
      <c r="L120" s="201"/>
      <c r="M120" s="147"/>
      <c r="N120" s="201"/>
      <c r="O120" s="147"/>
      <c r="P120" s="201"/>
      <c r="Q120" s="147"/>
      <c r="R120" s="201"/>
      <c r="S120" s="147"/>
      <c r="T120" s="201"/>
      <c r="U120" s="147"/>
      <c r="V120" s="714"/>
      <c r="W120" s="194"/>
      <c r="X120" s="194"/>
      <c r="Y120" s="195"/>
      <c r="Z120" s="147"/>
      <c r="AA120" s="146"/>
      <c r="AB120" s="210"/>
      <c r="AC120" s="147"/>
      <c r="AD120" s="147"/>
      <c r="AE120" s="201"/>
      <c r="AF120" s="201"/>
      <c r="AG120" s="195"/>
      <c r="AH120" s="197"/>
      <c r="AI120" s="198"/>
      <c r="AJ120" s="199"/>
      <c r="AK120" s="197"/>
      <c r="AL120" s="220"/>
      <c r="AM120" s="197"/>
      <c r="AN120" s="148"/>
      <c r="AO120" s="199"/>
      <c r="AP120" s="197"/>
      <c r="AQ120" s="148"/>
      <c r="AR120" s="197"/>
      <c r="AS120" s="148"/>
      <c r="AT120" s="199"/>
      <c r="AU120" s="197"/>
      <c r="AV120" s="148"/>
    </row>
    <row r="121" spans="1:48" ht="16.5">
      <c r="A121" s="144"/>
      <c r="B121" s="148"/>
      <c r="C121" s="143"/>
      <c r="D121" s="147"/>
      <c r="E121" s="148"/>
      <c r="F121" s="219"/>
      <c r="G121" s="219"/>
      <c r="H121" s="195"/>
      <c r="I121" s="143"/>
      <c r="J121" s="201"/>
      <c r="K121" s="147"/>
      <c r="L121" s="201"/>
      <c r="M121" s="147"/>
      <c r="N121" s="201"/>
      <c r="O121" s="147"/>
      <c r="P121" s="201"/>
      <c r="Q121" s="147"/>
      <c r="R121" s="201"/>
      <c r="S121" s="147"/>
      <c r="T121" s="201"/>
      <c r="U121" s="147"/>
      <c r="V121" s="714"/>
      <c r="W121" s="194"/>
      <c r="X121" s="194"/>
      <c r="Y121" s="195"/>
      <c r="Z121" s="147"/>
      <c r="AA121" s="146"/>
      <c r="AB121" s="210"/>
      <c r="AC121" s="147"/>
      <c r="AD121" s="147"/>
      <c r="AE121" s="201"/>
      <c r="AF121" s="201"/>
      <c r="AG121" s="195"/>
      <c r="AH121" s="197"/>
      <c r="AI121" s="198"/>
      <c r="AJ121" s="199"/>
      <c r="AK121" s="197"/>
      <c r="AL121" s="220"/>
      <c r="AM121" s="197"/>
      <c r="AN121" s="148"/>
      <c r="AO121" s="199"/>
      <c r="AP121" s="197"/>
      <c r="AQ121" s="148"/>
      <c r="AR121" s="197"/>
      <c r="AS121" s="148"/>
      <c r="AT121" s="199"/>
      <c r="AU121" s="197"/>
      <c r="AV121" s="148"/>
    </row>
    <row r="122" spans="1:48" ht="16.5">
      <c r="A122" s="144"/>
      <c r="B122" s="148"/>
      <c r="C122" s="143"/>
      <c r="D122" s="147"/>
      <c r="E122" s="148"/>
      <c r="F122" s="219"/>
      <c r="G122" s="219"/>
      <c r="H122" s="195"/>
      <c r="I122" s="143"/>
      <c r="J122" s="201"/>
      <c r="K122" s="147"/>
      <c r="L122" s="201"/>
      <c r="M122" s="147"/>
      <c r="N122" s="201"/>
      <c r="O122" s="147"/>
      <c r="P122" s="201"/>
      <c r="Q122" s="147"/>
      <c r="R122" s="201"/>
      <c r="S122" s="147"/>
      <c r="T122" s="201"/>
      <c r="U122" s="147"/>
      <c r="V122" s="714"/>
      <c r="W122" s="194"/>
      <c r="X122" s="194"/>
      <c r="Y122" s="195"/>
      <c r="Z122" s="147"/>
      <c r="AA122" s="146"/>
      <c r="AB122" s="210"/>
      <c r="AC122" s="147"/>
      <c r="AD122" s="147"/>
      <c r="AE122" s="201"/>
      <c r="AF122" s="201"/>
      <c r="AG122" s="195"/>
      <c r="AH122" s="197"/>
      <c r="AI122" s="198"/>
      <c r="AJ122" s="199"/>
      <c r="AK122" s="197"/>
      <c r="AL122" s="220"/>
      <c r="AM122" s="197"/>
      <c r="AN122" s="148"/>
      <c r="AO122" s="199"/>
      <c r="AP122" s="197"/>
      <c r="AQ122" s="148"/>
      <c r="AR122" s="197"/>
      <c r="AS122" s="148"/>
      <c r="AT122" s="199"/>
      <c r="AU122" s="197"/>
      <c r="AV122" s="148"/>
    </row>
    <row r="123" spans="1:48" ht="16.5">
      <c r="A123" s="144"/>
      <c r="B123" s="148"/>
      <c r="C123" s="143"/>
      <c r="D123" s="147"/>
      <c r="E123" s="148"/>
      <c r="F123" s="219"/>
      <c r="G123" s="219"/>
      <c r="H123" s="195"/>
      <c r="I123" s="143"/>
      <c r="J123" s="201"/>
      <c r="K123" s="147"/>
      <c r="L123" s="201"/>
      <c r="M123" s="147"/>
      <c r="N123" s="201"/>
      <c r="O123" s="147"/>
      <c r="P123" s="201"/>
      <c r="Q123" s="147"/>
      <c r="R123" s="201"/>
      <c r="S123" s="147"/>
      <c r="T123" s="201"/>
      <c r="U123" s="147"/>
      <c r="V123" s="714"/>
      <c r="W123" s="194"/>
      <c r="X123" s="194"/>
      <c r="Y123" s="195"/>
      <c r="Z123" s="147"/>
      <c r="AA123" s="146"/>
      <c r="AB123" s="210"/>
      <c r="AC123" s="147"/>
      <c r="AD123" s="147"/>
      <c r="AE123" s="201"/>
      <c r="AF123" s="201"/>
      <c r="AG123" s="195"/>
      <c r="AH123" s="197"/>
      <c r="AI123" s="198"/>
      <c r="AJ123" s="199"/>
      <c r="AK123" s="197"/>
      <c r="AL123" s="220"/>
      <c r="AM123" s="197"/>
      <c r="AN123" s="148"/>
      <c r="AO123" s="199"/>
      <c r="AP123" s="197"/>
      <c r="AQ123" s="148"/>
      <c r="AR123" s="197"/>
      <c r="AS123" s="148"/>
      <c r="AT123" s="199"/>
      <c r="AU123" s="197"/>
      <c r="AV123" s="148"/>
    </row>
    <row r="124" spans="1:48" ht="16.5">
      <c r="A124" s="144"/>
      <c r="B124" s="148"/>
      <c r="C124" s="143"/>
      <c r="D124" s="147"/>
      <c r="E124" s="148"/>
      <c r="F124" s="219"/>
      <c r="G124" s="219"/>
      <c r="H124" s="195"/>
      <c r="I124" s="143"/>
      <c r="J124" s="201"/>
      <c r="K124" s="147"/>
      <c r="L124" s="201"/>
      <c r="M124" s="147"/>
      <c r="N124" s="201"/>
      <c r="O124" s="147"/>
      <c r="P124" s="201"/>
      <c r="Q124" s="147"/>
      <c r="R124" s="201"/>
      <c r="S124" s="147"/>
      <c r="T124" s="201"/>
      <c r="U124" s="147"/>
      <c r="V124" s="714"/>
      <c r="W124" s="194"/>
      <c r="X124" s="194"/>
      <c r="Y124" s="195"/>
      <c r="Z124" s="147"/>
      <c r="AA124" s="146"/>
      <c r="AB124" s="210"/>
      <c r="AC124" s="147"/>
      <c r="AD124" s="147"/>
      <c r="AE124" s="201"/>
      <c r="AF124" s="201"/>
      <c r="AG124" s="195"/>
      <c r="AH124" s="197"/>
      <c r="AI124" s="198"/>
      <c r="AJ124" s="199"/>
      <c r="AK124" s="197"/>
      <c r="AL124" s="220"/>
      <c r="AM124" s="197"/>
      <c r="AN124" s="148"/>
      <c r="AO124" s="199"/>
      <c r="AP124" s="197"/>
      <c r="AQ124" s="148"/>
      <c r="AR124" s="197"/>
      <c r="AS124" s="148"/>
      <c r="AT124" s="199"/>
      <c r="AU124" s="197"/>
      <c r="AV124" s="148"/>
    </row>
    <row r="125" spans="1:48" ht="16.5">
      <c r="A125" s="144"/>
      <c r="B125" s="148"/>
      <c r="C125" s="143"/>
      <c r="D125" s="147"/>
      <c r="E125" s="148"/>
      <c r="F125" s="219"/>
      <c r="G125" s="219"/>
      <c r="H125" s="195"/>
      <c r="I125" s="143"/>
      <c r="J125" s="201"/>
      <c r="K125" s="147"/>
      <c r="L125" s="201"/>
      <c r="M125" s="147"/>
      <c r="N125" s="201"/>
      <c r="O125" s="147"/>
      <c r="P125" s="201"/>
      <c r="Q125" s="147"/>
      <c r="R125" s="201"/>
      <c r="S125" s="147"/>
      <c r="T125" s="201"/>
      <c r="U125" s="147"/>
      <c r="V125" s="714"/>
      <c r="W125" s="194"/>
      <c r="X125" s="194"/>
      <c r="Y125" s="195"/>
      <c r="Z125" s="147"/>
      <c r="AA125" s="146"/>
      <c r="AB125" s="210"/>
      <c r="AC125" s="147"/>
      <c r="AD125" s="147"/>
      <c r="AE125" s="201"/>
      <c r="AF125" s="201"/>
      <c r="AG125" s="195"/>
      <c r="AH125" s="197"/>
      <c r="AI125" s="198"/>
      <c r="AJ125" s="199"/>
      <c r="AK125" s="197"/>
      <c r="AL125" s="220"/>
      <c r="AM125" s="197"/>
      <c r="AN125" s="148"/>
      <c r="AO125" s="199"/>
      <c r="AP125" s="197"/>
      <c r="AQ125" s="148"/>
      <c r="AR125" s="197"/>
      <c r="AS125" s="148"/>
      <c r="AT125" s="199"/>
      <c r="AU125" s="197"/>
      <c r="AV125" s="148"/>
    </row>
    <row r="126" spans="1:48" ht="16.5">
      <c r="A126" s="144"/>
      <c r="B126" s="148"/>
      <c r="C126" s="143"/>
      <c r="D126" s="147"/>
      <c r="E126" s="148"/>
      <c r="F126" s="219"/>
      <c r="G126" s="219"/>
      <c r="H126" s="195"/>
      <c r="I126" s="143"/>
      <c r="J126" s="201"/>
      <c r="K126" s="147"/>
      <c r="L126" s="201"/>
      <c r="M126" s="147"/>
      <c r="N126" s="201"/>
      <c r="O126" s="147"/>
      <c r="P126" s="201"/>
      <c r="Q126" s="147"/>
      <c r="R126" s="201"/>
      <c r="S126" s="147"/>
      <c r="T126" s="201"/>
      <c r="U126" s="147"/>
      <c r="V126" s="714"/>
      <c r="W126" s="194"/>
      <c r="X126" s="194"/>
      <c r="Y126" s="195"/>
      <c r="Z126" s="147"/>
      <c r="AA126" s="146"/>
      <c r="AB126" s="210"/>
      <c r="AC126" s="147"/>
      <c r="AD126" s="147"/>
      <c r="AE126" s="201"/>
      <c r="AF126" s="201"/>
      <c r="AG126" s="195"/>
      <c r="AH126" s="197"/>
      <c r="AI126" s="198"/>
      <c r="AJ126" s="199"/>
      <c r="AK126" s="197"/>
      <c r="AL126" s="220"/>
      <c r="AM126" s="197"/>
      <c r="AN126" s="148"/>
      <c r="AO126" s="199"/>
      <c r="AP126" s="197"/>
      <c r="AQ126" s="148"/>
      <c r="AR126" s="197"/>
      <c r="AS126" s="148"/>
      <c r="AT126" s="199"/>
      <c r="AU126" s="197"/>
      <c r="AV126" s="148"/>
    </row>
    <row r="127" spans="1:48" ht="16.5">
      <c r="A127" s="144"/>
      <c r="B127" s="148"/>
      <c r="C127" s="143"/>
      <c r="D127" s="147"/>
      <c r="E127" s="148"/>
      <c r="F127" s="219"/>
      <c r="G127" s="219"/>
      <c r="H127" s="195"/>
      <c r="I127" s="143"/>
      <c r="J127" s="201"/>
      <c r="K127" s="147"/>
      <c r="L127" s="201"/>
      <c r="M127" s="147"/>
      <c r="N127" s="201"/>
      <c r="O127" s="147"/>
      <c r="P127" s="201"/>
      <c r="Q127" s="147"/>
      <c r="R127" s="201"/>
      <c r="S127" s="147"/>
      <c r="T127" s="201"/>
      <c r="U127" s="147"/>
      <c r="V127" s="714"/>
      <c r="W127" s="194"/>
      <c r="X127" s="194"/>
      <c r="Y127" s="195"/>
      <c r="Z127" s="147"/>
      <c r="AA127" s="146"/>
      <c r="AB127" s="210"/>
      <c r="AC127" s="147"/>
      <c r="AD127" s="147"/>
      <c r="AE127" s="201"/>
      <c r="AF127" s="201"/>
      <c r="AG127" s="201"/>
      <c r="AH127" s="197"/>
      <c r="AI127" s="198"/>
      <c r="AJ127" s="199"/>
      <c r="AK127" s="197"/>
      <c r="AL127" s="220"/>
      <c r="AM127" s="197"/>
      <c r="AN127" s="148"/>
      <c r="AO127" s="199"/>
      <c r="AP127" s="197"/>
      <c r="AQ127" s="148"/>
      <c r="AR127" s="197"/>
      <c r="AS127" s="148"/>
      <c r="AT127" s="199"/>
      <c r="AU127" s="197"/>
      <c r="AV127" s="148"/>
    </row>
    <row r="128" spans="1:48" ht="16.5">
      <c r="A128" s="144"/>
      <c r="B128" s="148"/>
      <c r="C128" s="143"/>
      <c r="D128" s="147"/>
      <c r="E128" s="148"/>
      <c r="F128" s="219"/>
      <c r="G128" s="219"/>
      <c r="H128" s="195"/>
      <c r="I128" s="143"/>
      <c r="J128" s="201"/>
      <c r="K128" s="147"/>
      <c r="L128" s="201"/>
      <c r="M128" s="147"/>
      <c r="N128" s="201"/>
      <c r="O128" s="147"/>
      <c r="P128" s="201"/>
      <c r="Q128" s="147"/>
      <c r="R128" s="201"/>
      <c r="S128" s="147"/>
      <c r="T128" s="201"/>
      <c r="U128" s="147"/>
      <c r="V128" s="714"/>
      <c r="W128" s="194"/>
      <c r="X128" s="194"/>
      <c r="Y128" s="195"/>
      <c r="Z128" s="147"/>
      <c r="AA128" s="146"/>
      <c r="AB128" s="210"/>
      <c r="AC128" s="147"/>
      <c r="AD128" s="147"/>
      <c r="AE128" s="201"/>
      <c r="AF128" s="201"/>
      <c r="AG128" s="201"/>
      <c r="AH128" s="197"/>
      <c r="AI128" s="198"/>
      <c r="AJ128" s="199"/>
      <c r="AK128" s="197"/>
      <c r="AL128" s="220"/>
      <c r="AM128" s="197"/>
      <c r="AN128" s="148"/>
      <c r="AO128" s="199"/>
      <c r="AP128" s="197"/>
      <c r="AQ128" s="148"/>
      <c r="AR128" s="197"/>
      <c r="AS128" s="148"/>
      <c r="AT128" s="199"/>
      <c r="AU128" s="197"/>
      <c r="AV128" s="148"/>
    </row>
    <row r="129" spans="1:48" ht="16.5">
      <c r="A129" s="144"/>
      <c r="B129" s="148"/>
      <c r="C129" s="143"/>
      <c r="D129" s="147"/>
      <c r="E129" s="148"/>
      <c r="F129" s="219"/>
      <c r="G129" s="219"/>
      <c r="H129" s="195"/>
      <c r="I129" s="143"/>
      <c r="J129" s="201"/>
      <c r="K129" s="147"/>
      <c r="L129" s="201"/>
      <c r="M129" s="147"/>
      <c r="N129" s="201"/>
      <c r="O129" s="147"/>
      <c r="P129" s="201"/>
      <c r="Q129" s="147"/>
      <c r="R129" s="201"/>
      <c r="S129" s="147"/>
      <c r="T129" s="201"/>
      <c r="U129" s="147"/>
      <c r="V129" s="714"/>
      <c r="W129" s="194"/>
      <c r="X129" s="194"/>
      <c r="Y129" s="195"/>
      <c r="Z129" s="147"/>
      <c r="AA129" s="146"/>
      <c r="AB129" s="210"/>
      <c r="AC129" s="147"/>
      <c r="AD129" s="147"/>
      <c r="AE129" s="201"/>
      <c r="AF129" s="201"/>
      <c r="AG129" s="201"/>
      <c r="AH129" s="197"/>
      <c r="AI129" s="198"/>
      <c r="AJ129" s="199"/>
      <c r="AK129" s="197"/>
      <c r="AL129" s="220"/>
      <c r="AM129" s="197"/>
      <c r="AN129" s="148"/>
      <c r="AO129" s="199"/>
      <c r="AP129" s="197"/>
      <c r="AQ129" s="148"/>
      <c r="AR129" s="197"/>
      <c r="AS129" s="148"/>
      <c r="AT129" s="199"/>
      <c r="AU129" s="197"/>
      <c r="AV129" s="148"/>
    </row>
    <row r="130" spans="1:48" ht="16.5">
      <c r="A130" s="144"/>
      <c r="B130" s="148"/>
      <c r="C130" s="143"/>
      <c r="D130" s="147"/>
      <c r="E130" s="148"/>
      <c r="F130" s="219"/>
      <c r="G130" s="219"/>
      <c r="H130" s="195"/>
      <c r="I130" s="143"/>
      <c r="J130" s="201"/>
      <c r="K130" s="147"/>
      <c r="L130" s="201"/>
      <c r="M130" s="147"/>
      <c r="N130" s="201"/>
      <c r="O130" s="147"/>
      <c r="P130" s="201"/>
      <c r="Q130" s="147"/>
      <c r="R130" s="201"/>
      <c r="S130" s="147"/>
      <c r="T130" s="201"/>
      <c r="U130" s="147"/>
      <c r="V130" s="714"/>
      <c r="W130" s="194"/>
      <c r="X130" s="194"/>
      <c r="Y130" s="195"/>
      <c r="Z130" s="147"/>
      <c r="AA130" s="146"/>
      <c r="AB130" s="210"/>
      <c r="AC130" s="147"/>
      <c r="AD130" s="147"/>
      <c r="AE130" s="201"/>
      <c r="AF130" s="201"/>
      <c r="AG130" s="201"/>
      <c r="AH130" s="197"/>
      <c r="AI130" s="198"/>
      <c r="AJ130" s="199"/>
      <c r="AK130" s="197"/>
      <c r="AL130" s="220"/>
      <c r="AM130" s="197"/>
      <c r="AN130" s="148"/>
      <c r="AO130" s="199"/>
      <c r="AP130" s="197"/>
      <c r="AQ130" s="148"/>
      <c r="AR130" s="197"/>
      <c r="AS130" s="148"/>
      <c r="AT130" s="199"/>
      <c r="AU130" s="197"/>
      <c r="AV130" s="148"/>
    </row>
    <row r="131" spans="1:48" ht="16.5">
      <c r="A131" s="144"/>
      <c r="B131" s="144"/>
      <c r="C131" s="144"/>
      <c r="D131" s="144"/>
      <c r="E131" s="144"/>
      <c r="F131" s="144"/>
      <c r="G131" s="144"/>
      <c r="H131" s="144"/>
      <c r="I131" s="152"/>
      <c r="J131" s="144"/>
      <c r="K131" s="144"/>
      <c r="L131" s="144"/>
      <c r="M131" s="144"/>
      <c r="N131" s="144"/>
      <c r="O131" s="144"/>
      <c r="P131" s="144"/>
      <c r="Q131" s="144"/>
      <c r="R131" s="144"/>
      <c r="S131" s="144"/>
      <c r="T131" s="144"/>
      <c r="U131" s="144"/>
      <c r="V131" s="715"/>
      <c r="W131" s="133"/>
      <c r="X131" s="133"/>
      <c r="Y131" s="144"/>
      <c r="Z131" s="144"/>
      <c r="AA131" s="144"/>
      <c r="AB131" s="144"/>
      <c r="AC131" s="144"/>
      <c r="AD131" s="144"/>
      <c r="AE131" s="179"/>
      <c r="AF131" s="179"/>
      <c r="AG131" s="144"/>
      <c r="AH131" s="179"/>
      <c r="AI131" s="144"/>
      <c r="AJ131" s="185"/>
      <c r="AK131" s="179"/>
      <c r="AL131" s="144"/>
      <c r="AM131" s="186"/>
      <c r="AN131" s="151"/>
      <c r="AO131" s="187"/>
      <c r="AP131" s="179"/>
      <c r="AQ131" s="144"/>
      <c r="AR131" s="179"/>
      <c r="AS131" s="144"/>
      <c r="AT131" s="185"/>
      <c r="AU131" s="179"/>
      <c r="AV131" s="144"/>
    </row>
    <row r="132" spans="1:48" ht="16.5">
      <c r="A132" s="144"/>
      <c r="B132" s="144"/>
      <c r="C132" s="144"/>
      <c r="D132" s="144"/>
      <c r="E132" s="144"/>
      <c r="F132" s="144"/>
      <c r="G132" s="144"/>
      <c r="H132" s="144"/>
      <c r="I132" s="152"/>
      <c r="J132" s="144"/>
      <c r="K132" s="144"/>
      <c r="L132" s="144"/>
      <c r="M132" s="144"/>
      <c r="N132" s="144"/>
      <c r="O132" s="144"/>
      <c r="P132" s="144"/>
      <c r="Q132" s="144"/>
      <c r="R132" s="144"/>
      <c r="S132" s="144"/>
      <c r="T132" s="144"/>
      <c r="U132" s="144"/>
      <c r="V132" s="715"/>
      <c r="W132" s="133"/>
      <c r="X132" s="133"/>
      <c r="Y132" s="144"/>
      <c r="Z132" s="144"/>
      <c r="AA132" s="144"/>
      <c r="AB132" s="144"/>
      <c r="AC132" s="144"/>
      <c r="AD132" s="144"/>
      <c r="AE132" s="179"/>
      <c r="AF132" s="179"/>
      <c r="AG132" s="144"/>
      <c r="AH132" s="179"/>
      <c r="AI132" s="144"/>
      <c r="AJ132" s="185"/>
      <c r="AK132" s="179"/>
      <c r="AL132" s="144"/>
      <c r="AM132" s="186"/>
      <c r="AN132" s="151"/>
      <c r="AO132" s="187"/>
      <c r="AP132" s="179"/>
      <c r="AQ132" s="144"/>
      <c r="AR132" s="179"/>
      <c r="AS132" s="144"/>
      <c r="AT132" s="185"/>
      <c r="AU132" s="179"/>
      <c r="AV132" s="144"/>
    </row>
    <row r="133" spans="1:48" ht="16.5">
      <c r="A133" s="144"/>
      <c r="B133" s="144"/>
      <c r="C133" s="144"/>
      <c r="D133" s="144"/>
      <c r="E133" s="144"/>
      <c r="F133" s="144"/>
      <c r="G133" s="144"/>
      <c r="H133" s="144"/>
      <c r="I133" s="152"/>
      <c r="J133" s="144"/>
      <c r="K133" s="144"/>
      <c r="L133" s="144"/>
      <c r="M133" s="144"/>
      <c r="N133" s="144"/>
      <c r="O133" s="144"/>
      <c r="P133" s="144"/>
      <c r="Q133" s="144"/>
      <c r="R133" s="144"/>
      <c r="S133" s="144"/>
      <c r="T133" s="144"/>
      <c r="U133" s="144"/>
      <c r="V133" s="715"/>
      <c r="W133" s="133"/>
      <c r="X133" s="133"/>
      <c r="Y133" s="144"/>
      <c r="Z133" s="144"/>
      <c r="AA133" s="144"/>
      <c r="AB133" s="144"/>
      <c r="AC133" s="144"/>
      <c r="AD133" s="144"/>
      <c r="AE133" s="179"/>
      <c r="AF133" s="179"/>
      <c r="AG133" s="144"/>
      <c r="AH133" s="179"/>
      <c r="AI133" s="144"/>
      <c r="AJ133" s="185"/>
      <c r="AK133" s="179"/>
      <c r="AL133" s="144"/>
      <c r="AM133" s="186"/>
      <c r="AN133" s="151"/>
      <c r="AO133" s="187"/>
      <c r="AP133" s="179"/>
      <c r="AQ133" s="144"/>
      <c r="AR133" s="179"/>
      <c r="AS133" s="144"/>
      <c r="AT133" s="185"/>
      <c r="AU133" s="179"/>
      <c r="AV133" s="144"/>
    </row>
    <row r="134" spans="1:48" ht="16.5">
      <c r="A134" s="144"/>
      <c r="B134" s="144"/>
      <c r="C134" s="144"/>
      <c r="D134" s="144"/>
      <c r="E134" s="144"/>
      <c r="F134" s="144"/>
      <c r="G134" s="144"/>
      <c r="H134" s="144"/>
      <c r="I134" s="152"/>
      <c r="J134" s="144"/>
      <c r="K134" s="144"/>
      <c r="L134" s="144"/>
      <c r="M134" s="144"/>
      <c r="N134" s="144"/>
      <c r="O134" s="144"/>
      <c r="P134" s="144"/>
      <c r="Q134" s="144"/>
      <c r="R134" s="144"/>
      <c r="S134" s="144"/>
      <c r="T134" s="144"/>
      <c r="U134" s="144"/>
      <c r="V134" s="715"/>
      <c r="W134" s="133"/>
      <c r="X134" s="133"/>
      <c r="Y134" s="144"/>
      <c r="Z134" s="144"/>
      <c r="AA134" s="144"/>
      <c r="AB134" s="144"/>
      <c r="AC134" s="144"/>
      <c r="AD134" s="144"/>
      <c r="AE134" s="179"/>
      <c r="AF134" s="179"/>
      <c r="AG134" s="144"/>
      <c r="AH134" s="179"/>
      <c r="AI134" s="144"/>
      <c r="AJ134" s="185"/>
      <c r="AK134" s="179"/>
      <c r="AL134" s="144"/>
      <c r="AM134" s="186"/>
      <c r="AN134" s="151"/>
      <c r="AO134" s="187"/>
      <c r="AP134" s="179"/>
      <c r="AQ134" s="144"/>
      <c r="AR134" s="179"/>
      <c r="AS134" s="144"/>
      <c r="AT134" s="185"/>
      <c r="AU134" s="179"/>
      <c r="AV134" s="144"/>
    </row>
    <row r="135" spans="1:48" ht="16.5">
      <c r="A135" s="144"/>
      <c r="B135" s="144"/>
      <c r="C135" s="144"/>
      <c r="D135" s="144"/>
      <c r="E135" s="144"/>
      <c r="F135" s="144"/>
      <c r="G135" s="144"/>
      <c r="H135" s="144"/>
      <c r="I135" s="152"/>
      <c r="J135" s="144"/>
      <c r="K135" s="144"/>
      <c r="L135" s="144"/>
      <c r="M135" s="144"/>
      <c r="N135" s="144"/>
      <c r="O135" s="144"/>
      <c r="P135" s="144"/>
      <c r="Q135" s="144"/>
      <c r="R135" s="144"/>
      <c r="S135" s="144"/>
      <c r="T135" s="144"/>
      <c r="U135" s="144"/>
      <c r="V135" s="715"/>
      <c r="W135" s="133"/>
      <c r="X135" s="133"/>
      <c r="Y135" s="144"/>
      <c r="Z135" s="144"/>
      <c r="AA135" s="144"/>
      <c r="AB135" s="144"/>
      <c r="AC135" s="144"/>
      <c r="AD135" s="144"/>
      <c r="AE135" s="179"/>
      <c r="AF135" s="179"/>
      <c r="AG135" s="144"/>
      <c r="AH135" s="179"/>
      <c r="AI135" s="144"/>
      <c r="AJ135" s="185"/>
      <c r="AK135" s="179"/>
      <c r="AL135" s="144"/>
      <c r="AM135" s="186"/>
      <c r="AN135" s="151"/>
      <c r="AO135" s="187"/>
      <c r="AP135" s="179"/>
      <c r="AQ135" s="144"/>
      <c r="AR135" s="179"/>
      <c r="AS135" s="144"/>
      <c r="AT135" s="185"/>
      <c r="AU135" s="179"/>
      <c r="AV135" s="144"/>
    </row>
    <row r="136" spans="1:48" ht="16.5">
      <c r="A136" s="144"/>
      <c r="B136" s="144"/>
      <c r="C136" s="144"/>
      <c r="D136" s="144"/>
      <c r="E136" s="144"/>
      <c r="F136" s="144"/>
      <c r="G136" s="144"/>
      <c r="H136" s="144"/>
      <c r="I136" s="152"/>
      <c r="J136" s="144"/>
      <c r="K136" s="144"/>
      <c r="L136" s="144"/>
      <c r="M136" s="144"/>
      <c r="N136" s="144"/>
      <c r="O136" s="144"/>
      <c r="P136" s="144"/>
      <c r="Q136" s="144"/>
      <c r="R136" s="144"/>
      <c r="S136" s="144"/>
      <c r="T136" s="144"/>
      <c r="U136" s="144"/>
      <c r="V136" s="715"/>
      <c r="W136" s="133"/>
      <c r="X136" s="133"/>
      <c r="Y136" s="144"/>
      <c r="Z136" s="144"/>
      <c r="AA136" s="144"/>
      <c r="AB136" s="144"/>
      <c r="AC136" s="144"/>
      <c r="AD136" s="144"/>
      <c r="AE136" s="179"/>
      <c r="AF136" s="179"/>
      <c r="AG136" s="144"/>
      <c r="AH136" s="179"/>
      <c r="AI136" s="144"/>
      <c r="AJ136" s="185"/>
      <c r="AK136" s="179"/>
      <c r="AL136" s="144"/>
      <c r="AM136" s="186"/>
      <c r="AN136" s="151"/>
      <c r="AO136" s="187"/>
      <c r="AP136" s="179"/>
      <c r="AQ136" s="144"/>
      <c r="AR136" s="179"/>
      <c r="AS136" s="144"/>
      <c r="AT136" s="185"/>
      <c r="AU136" s="179"/>
      <c r="AV136" s="144"/>
    </row>
    <row r="137" spans="1:48" ht="16.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715"/>
      <c r="W137" s="133"/>
      <c r="X137" s="133"/>
      <c r="Y137" s="144"/>
      <c r="Z137" s="144"/>
      <c r="AA137" s="144"/>
      <c r="AB137" s="144"/>
      <c r="AC137" s="144"/>
      <c r="AD137" s="144"/>
      <c r="AE137" s="179"/>
      <c r="AF137" s="179"/>
      <c r="AG137" s="144"/>
      <c r="AH137" s="179"/>
      <c r="AI137" s="144"/>
      <c r="AJ137" s="185"/>
      <c r="AK137" s="179"/>
      <c r="AL137" s="144"/>
      <c r="AM137" s="186"/>
      <c r="AN137" s="151"/>
      <c r="AO137" s="187"/>
      <c r="AP137" s="179"/>
      <c r="AQ137" s="144"/>
      <c r="AR137" s="179"/>
      <c r="AS137" s="144"/>
      <c r="AT137" s="185"/>
      <c r="AU137" s="179"/>
      <c r="AV137" s="144"/>
    </row>
    <row r="138" spans="1:48" ht="16.5">
      <c r="A138" s="144"/>
      <c r="B138" s="144"/>
      <c r="C138" s="144"/>
      <c r="D138" s="150"/>
      <c r="E138" s="144"/>
      <c r="F138" s="144"/>
      <c r="G138" s="144"/>
      <c r="H138" s="144"/>
      <c r="I138" s="144"/>
      <c r="J138" s="144"/>
      <c r="K138" s="144"/>
      <c r="L138" s="144"/>
      <c r="M138" s="144"/>
      <c r="N138" s="144"/>
      <c r="O138" s="144"/>
      <c r="P138" s="144"/>
      <c r="Q138" s="144"/>
      <c r="R138" s="144"/>
      <c r="S138" s="144"/>
      <c r="T138" s="144"/>
      <c r="U138" s="144"/>
      <c r="V138" s="715"/>
      <c r="W138" s="133"/>
      <c r="X138" s="133"/>
      <c r="Y138" s="144"/>
      <c r="Z138" s="144"/>
      <c r="AA138" s="144"/>
      <c r="AB138" s="144"/>
      <c r="AC138" s="144"/>
      <c r="AD138" s="144"/>
      <c r="AE138" s="179"/>
      <c r="AF138" s="179"/>
      <c r="AG138" s="144"/>
      <c r="AH138" s="179"/>
      <c r="AI138" s="144"/>
      <c r="AJ138" s="185"/>
      <c r="AK138" s="179"/>
      <c r="AL138" s="144"/>
      <c r="AM138" s="186"/>
      <c r="AN138" s="151"/>
      <c r="AO138" s="187"/>
      <c r="AP138" s="179"/>
      <c r="AQ138" s="144"/>
      <c r="AR138" s="179"/>
      <c r="AS138" s="144"/>
      <c r="AT138" s="185"/>
      <c r="AU138" s="179"/>
      <c r="AV138" s="144"/>
    </row>
    <row r="139" spans="1:48" ht="16.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715"/>
      <c r="W139" s="133"/>
      <c r="X139" s="133"/>
      <c r="Y139" s="144"/>
      <c r="Z139" s="144"/>
      <c r="AA139" s="144"/>
      <c r="AB139" s="144"/>
      <c r="AC139" s="144"/>
      <c r="AD139" s="144"/>
      <c r="AE139" s="179"/>
      <c r="AF139" s="179"/>
      <c r="AG139" s="144"/>
      <c r="AH139" s="179"/>
      <c r="AI139" s="144"/>
      <c r="AJ139" s="185"/>
      <c r="AK139" s="179"/>
      <c r="AL139" s="144"/>
      <c r="AM139" s="186"/>
      <c r="AN139" s="151"/>
      <c r="AO139" s="187"/>
      <c r="AP139" s="179"/>
      <c r="AQ139" s="144"/>
      <c r="AR139" s="179"/>
      <c r="AS139" s="144"/>
      <c r="AT139" s="185"/>
      <c r="AU139" s="179"/>
      <c r="AV139" s="144"/>
    </row>
    <row r="140" spans="1:48" ht="16.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715"/>
      <c r="W140" s="133"/>
      <c r="X140" s="133"/>
      <c r="Y140" s="144"/>
      <c r="Z140" s="144"/>
      <c r="AA140" s="144"/>
      <c r="AB140" s="144"/>
      <c r="AC140" s="144"/>
      <c r="AD140" s="144"/>
      <c r="AE140" s="179"/>
      <c r="AF140" s="179"/>
      <c r="AG140" s="144"/>
      <c r="AH140" s="179"/>
      <c r="AI140" s="144"/>
      <c r="AJ140" s="185"/>
      <c r="AK140" s="179"/>
      <c r="AL140" s="144"/>
      <c r="AM140" s="186"/>
      <c r="AN140" s="151"/>
      <c r="AO140" s="187"/>
      <c r="AP140" s="179"/>
      <c r="AQ140" s="144"/>
      <c r="AR140" s="179"/>
      <c r="AS140" s="144"/>
      <c r="AT140" s="185"/>
      <c r="AU140" s="179"/>
      <c r="AV140" s="144"/>
    </row>
    <row r="141" spans="1:48" ht="16.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715"/>
      <c r="W141" s="133"/>
      <c r="X141" s="133"/>
      <c r="Y141" s="144"/>
      <c r="Z141" s="144"/>
      <c r="AA141" s="144"/>
      <c r="AB141" s="144"/>
      <c r="AC141" s="144"/>
      <c r="AD141" s="144"/>
      <c r="AE141" s="179"/>
      <c r="AF141" s="179"/>
      <c r="AG141" s="144"/>
      <c r="AH141" s="179"/>
      <c r="AI141" s="144"/>
      <c r="AJ141" s="185"/>
      <c r="AK141" s="179"/>
      <c r="AL141" s="144"/>
      <c r="AM141" s="186"/>
      <c r="AN141" s="151"/>
      <c r="AO141" s="187"/>
      <c r="AP141" s="179"/>
      <c r="AQ141" s="144"/>
      <c r="AR141" s="179"/>
      <c r="AS141" s="144"/>
      <c r="AT141" s="185"/>
      <c r="AU141" s="179"/>
      <c r="AV141" s="144"/>
    </row>
    <row r="142" spans="1:48" ht="16.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715"/>
      <c r="W142" s="133"/>
      <c r="X142" s="133"/>
      <c r="Y142" s="144"/>
      <c r="Z142" s="144"/>
      <c r="AA142" s="144"/>
      <c r="AB142" s="144"/>
      <c r="AC142" s="144"/>
      <c r="AD142" s="144"/>
      <c r="AE142" s="179"/>
      <c r="AF142" s="179"/>
      <c r="AG142" s="144"/>
      <c r="AH142" s="179"/>
      <c r="AI142" s="144"/>
      <c r="AJ142" s="185"/>
      <c r="AK142" s="179"/>
      <c r="AL142" s="144"/>
      <c r="AM142" s="186"/>
      <c r="AN142" s="151"/>
      <c r="AO142" s="187"/>
      <c r="AP142" s="179"/>
      <c r="AQ142" s="144"/>
      <c r="AR142" s="179"/>
      <c r="AS142" s="144"/>
      <c r="AT142" s="185"/>
      <c r="AU142" s="179"/>
      <c r="AV142" s="144"/>
    </row>
    <row r="143" spans="1:48" ht="16.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715"/>
      <c r="W143" s="133"/>
      <c r="X143" s="133"/>
      <c r="Y143" s="144"/>
      <c r="Z143" s="144"/>
      <c r="AA143" s="144"/>
      <c r="AB143" s="144"/>
      <c r="AC143" s="144"/>
      <c r="AD143" s="144"/>
      <c r="AE143" s="179"/>
      <c r="AF143" s="179"/>
      <c r="AG143" s="144"/>
      <c r="AH143" s="179"/>
      <c r="AI143" s="144"/>
      <c r="AJ143" s="185"/>
      <c r="AK143" s="179"/>
      <c r="AL143" s="144"/>
      <c r="AM143" s="186"/>
      <c r="AN143" s="151"/>
      <c r="AO143" s="187"/>
      <c r="AP143" s="179"/>
      <c r="AQ143" s="144"/>
      <c r="AR143" s="179"/>
      <c r="AS143" s="144"/>
      <c r="AT143" s="185"/>
      <c r="AU143" s="179"/>
      <c r="AV143" s="144"/>
    </row>
    <row r="144" spans="1:48" ht="16.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715"/>
      <c r="W144" s="133"/>
      <c r="X144" s="133"/>
      <c r="Y144" s="144"/>
      <c r="Z144" s="144"/>
      <c r="AA144" s="144"/>
      <c r="AB144" s="144"/>
      <c r="AC144" s="144"/>
      <c r="AD144" s="144"/>
      <c r="AE144" s="179"/>
      <c r="AF144" s="179"/>
      <c r="AG144" s="144"/>
      <c r="AH144" s="179"/>
      <c r="AI144" s="144"/>
      <c r="AJ144" s="185"/>
      <c r="AK144" s="179"/>
      <c r="AL144" s="144"/>
      <c r="AM144" s="186"/>
      <c r="AN144" s="151"/>
      <c r="AO144" s="187"/>
      <c r="AP144" s="179"/>
      <c r="AQ144" s="144"/>
      <c r="AR144" s="179"/>
      <c r="AS144" s="144"/>
      <c r="AT144" s="185"/>
      <c r="AU144" s="179"/>
      <c r="AV144" s="144"/>
    </row>
    <row r="145" spans="1:48" ht="16.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715"/>
      <c r="W145" s="133"/>
      <c r="X145" s="133"/>
      <c r="Y145" s="144"/>
      <c r="Z145" s="144"/>
      <c r="AA145" s="144"/>
      <c r="AB145" s="144"/>
      <c r="AC145" s="144"/>
      <c r="AD145" s="144"/>
      <c r="AE145" s="179"/>
      <c r="AF145" s="179"/>
      <c r="AG145" s="144"/>
      <c r="AH145" s="179"/>
      <c r="AI145" s="144"/>
      <c r="AJ145" s="185"/>
      <c r="AK145" s="179"/>
      <c r="AL145" s="144"/>
      <c r="AM145" s="186"/>
      <c r="AN145" s="151"/>
      <c r="AO145" s="187"/>
      <c r="AP145" s="179"/>
      <c r="AQ145" s="144"/>
      <c r="AR145" s="179"/>
      <c r="AS145" s="144"/>
      <c r="AT145" s="185"/>
      <c r="AU145" s="179"/>
      <c r="AV145" s="144"/>
    </row>
    <row r="146" spans="1:48" ht="16.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715"/>
      <c r="W146" s="133"/>
      <c r="X146" s="133"/>
      <c r="Y146" s="144"/>
      <c r="Z146" s="144"/>
      <c r="AA146" s="144"/>
      <c r="AB146" s="144"/>
      <c r="AC146" s="144"/>
      <c r="AD146" s="144"/>
      <c r="AE146" s="179"/>
      <c r="AF146" s="179"/>
      <c r="AG146" s="144"/>
      <c r="AH146" s="179"/>
      <c r="AI146" s="144"/>
      <c r="AJ146" s="185"/>
      <c r="AK146" s="179"/>
      <c r="AL146" s="144"/>
      <c r="AM146" s="186"/>
      <c r="AN146" s="151"/>
      <c r="AO146" s="187"/>
      <c r="AP146" s="179"/>
      <c r="AQ146" s="144"/>
      <c r="AR146" s="179"/>
      <c r="AS146" s="144"/>
      <c r="AT146" s="185"/>
      <c r="AU146" s="179"/>
      <c r="AV146" s="144"/>
    </row>
    <row r="147" spans="1:48" ht="16.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715"/>
      <c r="W147" s="133"/>
      <c r="X147" s="133"/>
      <c r="Y147" s="144"/>
      <c r="Z147" s="144"/>
      <c r="AA147" s="144"/>
      <c r="AB147" s="144"/>
      <c r="AC147" s="144"/>
      <c r="AD147" s="144"/>
      <c r="AE147" s="179"/>
      <c r="AF147" s="179"/>
      <c r="AG147" s="144"/>
      <c r="AH147" s="179"/>
      <c r="AI147" s="144"/>
      <c r="AJ147" s="185"/>
      <c r="AK147" s="179"/>
      <c r="AL147" s="144"/>
      <c r="AM147" s="186"/>
      <c r="AN147" s="151"/>
      <c r="AO147" s="187"/>
      <c r="AP147" s="179"/>
      <c r="AQ147" s="144"/>
      <c r="AR147" s="179"/>
      <c r="AS147" s="144"/>
      <c r="AT147" s="185"/>
      <c r="AU147" s="179"/>
      <c r="AV147" s="144"/>
    </row>
    <row r="148" spans="1:48" ht="16.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715"/>
      <c r="W148" s="133"/>
      <c r="X148" s="133"/>
      <c r="Y148" s="144"/>
      <c r="Z148" s="144"/>
      <c r="AA148" s="144"/>
      <c r="AB148" s="144"/>
      <c r="AC148" s="144"/>
      <c r="AD148" s="144"/>
      <c r="AE148" s="179"/>
      <c r="AF148" s="179"/>
      <c r="AG148" s="144"/>
      <c r="AH148" s="179"/>
      <c r="AI148" s="144"/>
      <c r="AJ148" s="185"/>
      <c r="AK148" s="179"/>
      <c r="AL148" s="144"/>
      <c r="AM148" s="186"/>
      <c r="AN148" s="151"/>
      <c r="AO148" s="187"/>
      <c r="AP148" s="179"/>
      <c r="AQ148" s="144"/>
      <c r="AR148" s="179"/>
      <c r="AS148" s="144"/>
      <c r="AT148" s="185"/>
      <c r="AU148" s="179"/>
      <c r="AV148" s="144"/>
    </row>
    <row r="149" spans="1:48" ht="16.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715"/>
      <c r="W149" s="133"/>
      <c r="X149" s="133"/>
      <c r="Y149" s="144"/>
      <c r="Z149" s="144"/>
      <c r="AA149" s="144"/>
      <c r="AB149" s="144"/>
      <c r="AC149" s="144"/>
      <c r="AD149" s="144"/>
      <c r="AE149" s="179"/>
      <c r="AF149" s="179"/>
      <c r="AG149" s="144"/>
      <c r="AH149" s="179"/>
      <c r="AI149" s="144"/>
      <c r="AJ149" s="185"/>
      <c r="AK149" s="179"/>
      <c r="AL149" s="144"/>
      <c r="AM149" s="186"/>
      <c r="AN149" s="151"/>
      <c r="AO149" s="187"/>
      <c r="AP149" s="179"/>
      <c r="AQ149" s="144"/>
      <c r="AR149" s="179"/>
      <c r="AS149" s="144"/>
      <c r="AT149" s="185"/>
      <c r="AU149" s="179"/>
      <c r="AV149" s="144"/>
    </row>
    <row r="150" spans="1:48" ht="16.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715"/>
      <c r="W150" s="133"/>
      <c r="X150" s="133"/>
      <c r="Y150" s="144"/>
      <c r="Z150" s="144"/>
      <c r="AA150" s="144"/>
      <c r="AB150" s="144"/>
      <c r="AC150" s="144"/>
      <c r="AD150" s="144"/>
      <c r="AE150" s="179"/>
      <c r="AF150" s="179"/>
      <c r="AG150" s="144"/>
      <c r="AH150" s="179"/>
      <c r="AI150" s="144"/>
      <c r="AJ150" s="185"/>
      <c r="AK150" s="179"/>
      <c r="AL150" s="144"/>
      <c r="AM150" s="186"/>
      <c r="AN150" s="151"/>
      <c r="AO150" s="187"/>
      <c r="AP150" s="179"/>
      <c r="AQ150" s="144"/>
      <c r="AR150" s="179"/>
      <c r="AS150" s="144"/>
      <c r="AT150" s="185"/>
      <c r="AU150" s="179"/>
      <c r="AV150" s="144"/>
    </row>
    <row r="151" spans="1:48" ht="16.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715"/>
      <c r="W151" s="133"/>
      <c r="X151" s="133"/>
      <c r="Y151" s="144"/>
      <c r="Z151" s="144"/>
      <c r="AA151" s="144"/>
      <c r="AB151" s="144"/>
      <c r="AC151" s="144"/>
      <c r="AD151" s="144"/>
      <c r="AE151" s="179"/>
      <c r="AF151" s="179"/>
      <c r="AG151" s="144"/>
      <c r="AH151" s="179"/>
      <c r="AI151" s="144"/>
      <c r="AJ151" s="185"/>
      <c r="AK151" s="179"/>
      <c r="AL151" s="144"/>
      <c r="AM151" s="186"/>
      <c r="AN151" s="151"/>
      <c r="AO151" s="187"/>
      <c r="AP151" s="179"/>
      <c r="AQ151" s="144"/>
      <c r="AR151" s="179"/>
      <c r="AS151" s="144"/>
      <c r="AT151" s="185"/>
      <c r="AU151" s="179"/>
      <c r="AV151" s="144"/>
    </row>
    <row r="152" spans="1:48" ht="16.5">
      <c r="A152" s="144"/>
      <c r="B152" s="144"/>
      <c r="C152" s="144"/>
      <c r="D152" s="144"/>
      <c r="E152" s="144"/>
      <c r="F152" s="144"/>
      <c r="G152" s="144"/>
      <c r="H152" s="144"/>
      <c r="I152" s="152"/>
      <c r="J152" s="144"/>
      <c r="K152" s="144"/>
      <c r="L152" s="144"/>
      <c r="M152" s="144"/>
      <c r="N152" s="144"/>
      <c r="O152" s="144"/>
      <c r="P152" s="144"/>
      <c r="Q152" s="144"/>
      <c r="R152" s="144"/>
      <c r="S152" s="144"/>
      <c r="T152" s="144"/>
      <c r="U152" s="144"/>
      <c r="V152" s="715"/>
      <c r="W152" s="133"/>
      <c r="X152" s="133"/>
      <c r="Y152" s="144"/>
      <c r="Z152" s="144"/>
      <c r="AA152" s="144"/>
      <c r="AB152" s="144"/>
      <c r="AC152" s="144"/>
      <c r="AD152" s="144"/>
      <c r="AE152" s="179"/>
      <c r="AF152" s="179"/>
      <c r="AG152" s="144"/>
      <c r="AH152" s="179"/>
      <c r="AI152" s="144"/>
      <c r="AJ152" s="185"/>
      <c r="AK152" s="179"/>
      <c r="AL152" s="144"/>
      <c r="AM152" s="186"/>
      <c r="AN152" s="151"/>
      <c r="AO152" s="187"/>
      <c r="AP152" s="179"/>
      <c r="AQ152" s="144"/>
      <c r="AR152" s="179"/>
      <c r="AS152" s="144"/>
      <c r="AT152" s="185"/>
      <c r="AU152" s="179"/>
      <c r="AV152" s="144"/>
    </row>
    <row r="153" spans="1:48" ht="16.5">
      <c r="A153" s="144"/>
      <c r="B153" s="144"/>
      <c r="C153" s="144"/>
      <c r="D153" s="144"/>
      <c r="E153" s="144"/>
      <c r="F153" s="144"/>
      <c r="G153" s="144"/>
      <c r="H153" s="144"/>
      <c r="I153" s="152"/>
      <c r="J153" s="144"/>
      <c r="K153" s="144"/>
      <c r="L153" s="144"/>
      <c r="M153" s="144"/>
      <c r="N153" s="144"/>
      <c r="O153" s="144"/>
      <c r="P153" s="144"/>
      <c r="Q153" s="144"/>
      <c r="R153" s="144"/>
      <c r="S153" s="144"/>
      <c r="T153" s="144"/>
      <c r="U153" s="144"/>
      <c r="V153" s="715"/>
      <c r="W153" s="133"/>
      <c r="X153" s="133"/>
      <c r="Y153" s="144"/>
      <c r="Z153" s="144"/>
      <c r="AA153" s="144"/>
      <c r="AB153" s="144"/>
      <c r="AC153" s="144"/>
      <c r="AD153" s="144"/>
      <c r="AE153" s="179"/>
      <c r="AF153" s="179"/>
      <c r="AG153" s="144"/>
      <c r="AH153" s="179"/>
      <c r="AI153" s="144"/>
      <c r="AJ153" s="185"/>
      <c r="AK153" s="179"/>
      <c r="AL153" s="144"/>
      <c r="AM153" s="186"/>
      <c r="AN153" s="151"/>
      <c r="AO153" s="187"/>
      <c r="AP153" s="179"/>
      <c r="AQ153" s="144"/>
      <c r="AR153" s="179"/>
      <c r="AS153" s="144"/>
      <c r="AT153" s="185"/>
      <c r="AU153" s="179"/>
      <c r="AV153" s="144"/>
    </row>
    <row r="154" spans="1:48" ht="16.5">
      <c r="A154" s="144"/>
      <c r="B154" s="144"/>
      <c r="C154" s="144"/>
      <c r="D154" s="144"/>
      <c r="E154" s="144"/>
      <c r="F154" s="144"/>
      <c r="G154" s="144"/>
      <c r="H154" s="144"/>
      <c r="I154" s="152"/>
      <c r="J154" s="144"/>
      <c r="K154" s="144"/>
      <c r="L154" s="144"/>
      <c r="M154" s="144"/>
      <c r="N154" s="144"/>
      <c r="O154" s="144"/>
      <c r="P154" s="144"/>
      <c r="Q154" s="144"/>
      <c r="R154" s="144"/>
      <c r="S154" s="144"/>
      <c r="T154" s="144"/>
      <c r="U154" s="144"/>
      <c r="V154" s="715"/>
      <c r="W154" s="133"/>
      <c r="X154" s="133"/>
      <c r="Y154" s="144"/>
      <c r="Z154" s="144"/>
      <c r="AA154" s="144"/>
      <c r="AB154" s="144"/>
      <c r="AC154" s="144"/>
      <c r="AD154" s="144"/>
      <c r="AE154" s="179"/>
      <c r="AF154" s="179"/>
      <c r="AG154" s="144"/>
      <c r="AH154" s="179"/>
      <c r="AI154" s="144"/>
      <c r="AJ154" s="185"/>
      <c r="AK154" s="179"/>
      <c r="AL154" s="144"/>
      <c r="AM154" s="186"/>
      <c r="AN154" s="151"/>
      <c r="AO154" s="187"/>
      <c r="AP154" s="179"/>
      <c r="AQ154" s="144"/>
      <c r="AR154" s="179"/>
      <c r="AS154" s="144"/>
      <c r="AT154" s="185"/>
      <c r="AU154" s="179"/>
      <c r="AV154" s="144"/>
    </row>
    <row r="155" spans="1:48" ht="16.5">
      <c r="A155" s="144"/>
      <c r="B155" s="144"/>
      <c r="C155" s="144"/>
      <c r="D155" s="144"/>
      <c r="E155" s="144"/>
      <c r="F155" s="144"/>
      <c r="G155" s="144"/>
      <c r="H155" s="144"/>
      <c r="I155" s="152"/>
      <c r="J155" s="144"/>
      <c r="K155" s="144"/>
      <c r="L155" s="144"/>
      <c r="M155" s="144"/>
      <c r="N155" s="144"/>
      <c r="O155" s="144"/>
      <c r="P155" s="144"/>
      <c r="Q155" s="144"/>
      <c r="R155" s="144"/>
      <c r="S155" s="144"/>
      <c r="T155" s="144"/>
      <c r="U155" s="144"/>
      <c r="V155" s="715"/>
      <c r="W155" s="133"/>
      <c r="X155" s="133"/>
      <c r="Y155" s="144"/>
      <c r="Z155" s="144"/>
      <c r="AA155" s="144"/>
      <c r="AB155" s="144"/>
      <c r="AC155" s="144"/>
      <c r="AD155" s="144"/>
      <c r="AE155" s="179"/>
      <c r="AF155" s="179"/>
      <c r="AG155" s="144"/>
      <c r="AH155" s="179"/>
      <c r="AI155" s="144"/>
      <c r="AJ155" s="185"/>
      <c r="AK155" s="179"/>
      <c r="AL155" s="144"/>
      <c r="AM155" s="186"/>
      <c r="AN155" s="151"/>
      <c r="AO155" s="187"/>
      <c r="AP155" s="179"/>
      <c r="AQ155" s="144"/>
      <c r="AR155" s="179"/>
      <c r="AS155" s="144"/>
      <c r="AT155" s="185"/>
      <c r="AU155" s="179"/>
      <c r="AV155" s="144"/>
    </row>
    <row r="156" spans="1:48" ht="16.5">
      <c r="A156" s="144"/>
      <c r="B156" s="144"/>
      <c r="C156" s="144"/>
      <c r="D156" s="144"/>
      <c r="E156" s="144"/>
      <c r="F156" s="144"/>
      <c r="G156" s="144"/>
      <c r="H156" s="144"/>
      <c r="I156" s="152"/>
      <c r="J156" s="144"/>
      <c r="K156" s="144"/>
      <c r="L156" s="144"/>
      <c r="M156" s="144"/>
      <c r="N156" s="144"/>
      <c r="O156" s="144"/>
      <c r="P156" s="144"/>
      <c r="Q156" s="144"/>
      <c r="R156" s="144"/>
      <c r="S156" s="144"/>
      <c r="T156" s="144"/>
      <c r="U156" s="144"/>
      <c r="V156" s="715"/>
      <c r="W156" s="133"/>
      <c r="X156" s="133"/>
      <c r="Y156" s="144"/>
      <c r="Z156" s="144"/>
      <c r="AA156" s="144"/>
      <c r="AB156" s="144"/>
      <c r="AC156" s="144"/>
      <c r="AD156" s="144"/>
      <c r="AE156" s="179"/>
      <c r="AF156" s="179"/>
      <c r="AG156" s="144"/>
      <c r="AH156" s="179"/>
      <c r="AI156" s="144"/>
      <c r="AJ156" s="185"/>
      <c r="AK156" s="179"/>
      <c r="AL156" s="144"/>
      <c r="AM156" s="186"/>
      <c r="AN156" s="151"/>
      <c r="AO156" s="187"/>
      <c r="AP156" s="179"/>
      <c r="AQ156" s="144"/>
      <c r="AR156" s="179"/>
      <c r="AS156" s="144"/>
      <c r="AT156" s="185"/>
      <c r="AU156" s="179"/>
      <c r="AV156" s="144"/>
    </row>
    <row r="157" spans="1:48" ht="16.5">
      <c r="A157" s="144"/>
      <c r="B157" s="144"/>
      <c r="C157" s="144"/>
      <c r="D157" s="144"/>
      <c r="E157" s="144"/>
      <c r="F157" s="144"/>
      <c r="G157" s="144"/>
      <c r="H157" s="144"/>
      <c r="I157" s="152"/>
      <c r="J157" s="144"/>
      <c r="K157" s="144"/>
      <c r="L157" s="144"/>
      <c r="M157" s="144"/>
      <c r="N157" s="144"/>
      <c r="O157" s="144"/>
      <c r="P157" s="144"/>
      <c r="Q157" s="144"/>
      <c r="R157" s="144"/>
      <c r="S157" s="144"/>
      <c r="T157" s="144"/>
      <c r="U157" s="144"/>
      <c r="V157" s="715"/>
      <c r="W157" s="133"/>
      <c r="X157" s="133"/>
      <c r="Y157" s="144"/>
      <c r="Z157" s="144"/>
      <c r="AA157" s="144"/>
      <c r="AB157" s="144"/>
      <c r="AC157" s="144"/>
      <c r="AD157" s="144"/>
      <c r="AE157" s="179"/>
      <c r="AF157" s="179"/>
      <c r="AG157" s="144"/>
      <c r="AH157" s="179"/>
      <c r="AI157" s="144"/>
      <c r="AJ157" s="185"/>
      <c r="AK157" s="179"/>
      <c r="AL157" s="144"/>
      <c r="AM157" s="186"/>
      <c r="AN157" s="151"/>
      <c r="AO157" s="187"/>
      <c r="AP157" s="179"/>
      <c r="AQ157" s="144"/>
      <c r="AR157" s="179"/>
      <c r="AS157" s="144"/>
      <c r="AT157" s="185"/>
      <c r="AU157" s="179"/>
      <c r="AV157" s="144"/>
    </row>
    <row r="158" spans="1:48" ht="16.5">
      <c r="A158" s="144"/>
      <c r="B158" s="144"/>
      <c r="C158" s="144"/>
      <c r="D158" s="144"/>
      <c r="E158" s="144"/>
      <c r="F158" s="144"/>
      <c r="G158" s="144"/>
      <c r="H158" s="144"/>
      <c r="I158" s="152"/>
      <c r="J158" s="144"/>
      <c r="K158" s="144"/>
      <c r="L158" s="144"/>
      <c r="M158" s="144"/>
      <c r="N158" s="144"/>
      <c r="O158" s="144"/>
      <c r="P158" s="144"/>
      <c r="Q158" s="144"/>
      <c r="R158" s="144"/>
      <c r="S158" s="144"/>
      <c r="T158" s="144"/>
      <c r="U158" s="144"/>
      <c r="V158" s="715"/>
      <c r="W158" s="133"/>
      <c r="X158" s="133"/>
      <c r="Y158" s="144"/>
      <c r="Z158" s="144"/>
      <c r="AA158" s="144"/>
      <c r="AB158" s="144"/>
      <c r="AC158" s="144"/>
      <c r="AD158" s="144"/>
      <c r="AE158" s="179"/>
      <c r="AF158" s="179"/>
      <c r="AG158" s="144"/>
      <c r="AH158" s="179"/>
      <c r="AI158" s="144"/>
      <c r="AJ158" s="185"/>
      <c r="AK158" s="179"/>
      <c r="AL158" s="144"/>
      <c r="AM158" s="186"/>
      <c r="AN158" s="151"/>
      <c r="AO158" s="187"/>
      <c r="AP158" s="179"/>
      <c r="AQ158" s="144"/>
      <c r="AR158" s="179"/>
      <c r="AS158" s="144"/>
      <c r="AT158" s="185"/>
      <c r="AU158" s="179"/>
      <c r="AV158" s="144"/>
    </row>
    <row r="159" spans="1:48" ht="16.5">
      <c r="A159" s="144"/>
      <c r="B159" s="144"/>
      <c r="C159" s="144"/>
      <c r="D159" s="144"/>
      <c r="E159" s="144"/>
      <c r="F159" s="144"/>
      <c r="G159" s="144"/>
      <c r="H159" s="144"/>
      <c r="I159" s="152"/>
      <c r="J159" s="144"/>
      <c r="K159" s="144"/>
      <c r="L159" s="144"/>
      <c r="M159" s="144"/>
      <c r="N159" s="144"/>
      <c r="O159" s="144"/>
      <c r="P159" s="144"/>
      <c r="Q159" s="144"/>
      <c r="R159" s="144"/>
      <c r="S159" s="144"/>
      <c r="T159" s="144"/>
      <c r="U159" s="144"/>
      <c r="V159" s="715"/>
      <c r="W159" s="133"/>
      <c r="X159" s="133"/>
      <c r="Y159" s="144"/>
      <c r="Z159" s="144"/>
      <c r="AA159" s="144"/>
      <c r="AB159" s="144"/>
      <c r="AC159" s="144"/>
      <c r="AD159" s="144"/>
      <c r="AE159" s="179"/>
      <c r="AF159" s="179"/>
      <c r="AG159" s="144"/>
      <c r="AH159" s="179"/>
      <c r="AI159" s="144"/>
      <c r="AJ159" s="185"/>
      <c r="AK159" s="179"/>
      <c r="AL159" s="144"/>
      <c r="AM159" s="186"/>
      <c r="AN159" s="151"/>
      <c r="AO159" s="187"/>
      <c r="AP159" s="179"/>
      <c r="AQ159" s="144"/>
      <c r="AR159" s="179"/>
      <c r="AS159" s="144"/>
      <c r="AT159" s="185"/>
      <c r="AU159" s="179"/>
      <c r="AV159" s="144"/>
    </row>
    <row r="160" spans="1:48" ht="16.5">
      <c r="A160" s="144"/>
      <c r="B160" s="144"/>
      <c r="C160" s="144"/>
      <c r="D160" s="144"/>
      <c r="E160" s="144"/>
      <c r="F160" s="144"/>
      <c r="G160" s="144"/>
      <c r="H160" s="144"/>
      <c r="I160" s="152"/>
      <c r="J160" s="144"/>
      <c r="K160" s="144"/>
      <c r="L160" s="144"/>
      <c r="M160" s="144"/>
      <c r="N160" s="144"/>
      <c r="O160" s="144"/>
      <c r="P160" s="144"/>
      <c r="Q160" s="144"/>
      <c r="R160" s="144"/>
      <c r="S160" s="144"/>
      <c r="T160" s="144"/>
      <c r="U160" s="144"/>
      <c r="V160" s="715"/>
      <c r="W160" s="133"/>
      <c r="X160" s="133"/>
      <c r="Y160" s="144"/>
      <c r="Z160" s="144"/>
      <c r="AA160" s="144"/>
      <c r="AB160" s="144"/>
      <c r="AC160" s="144"/>
      <c r="AD160" s="144"/>
      <c r="AE160" s="179"/>
      <c r="AF160" s="179"/>
      <c r="AG160" s="144"/>
      <c r="AH160" s="179"/>
      <c r="AI160" s="144"/>
      <c r="AJ160" s="185"/>
      <c r="AK160" s="179"/>
      <c r="AL160" s="144"/>
      <c r="AM160" s="186"/>
      <c r="AN160" s="151"/>
      <c r="AO160" s="187"/>
      <c r="AP160" s="179"/>
      <c r="AQ160" s="144"/>
      <c r="AR160" s="179"/>
      <c r="AS160" s="144"/>
      <c r="AT160" s="185"/>
      <c r="AU160" s="179"/>
      <c r="AV160" s="144"/>
    </row>
    <row r="161" spans="1:48" ht="16.5">
      <c r="A161" s="144"/>
      <c r="B161" s="144"/>
      <c r="C161" s="144"/>
      <c r="D161" s="144"/>
      <c r="E161" s="144"/>
      <c r="F161" s="144"/>
      <c r="G161" s="144"/>
      <c r="H161" s="144"/>
      <c r="I161" s="152"/>
      <c r="J161" s="144"/>
      <c r="K161" s="144"/>
      <c r="L161" s="144"/>
      <c r="M161" s="144"/>
      <c r="N161" s="144"/>
      <c r="O161" s="144"/>
      <c r="P161" s="144"/>
      <c r="Q161" s="144"/>
      <c r="R161" s="144"/>
      <c r="S161" s="144"/>
      <c r="T161" s="144"/>
      <c r="U161" s="144"/>
      <c r="V161" s="715"/>
      <c r="W161" s="133"/>
      <c r="X161" s="133"/>
      <c r="Y161" s="144"/>
      <c r="Z161" s="144"/>
      <c r="AA161" s="144"/>
      <c r="AB161" s="144"/>
      <c r="AC161" s="144"/>
      <c r="AD161" s="144"/>
      <c r="AE161" s="179"/>
      <c r="AF161" s="179"/>
      <c r="AG161" s="144"/>
      <c r="AH161" s="179"/>
      <c r="AI161" s="144"/>
      <c r="AJ161" s="185"/>
      <c r="AK161" s="179"/>
      <c r="AL161" s="144"/>
      <c r="AM161" s="186"/>
      <c r="AN161" s="151"/>
      <c r="AO161" s="187"/>
      <c r="AP161" s="179"/>
      <c r="AQ161" s="144"/>
      <c r="AR161" s="179"/>
      <c r="AS161" s="144"/>
      <c r="AT161" s="185"/>
      <c r="AU161" s="179"/>
      <c r="AV161" s="144"/>
    </row>
    <row r="162" spans="1:48" ht="16.5">
      <c r="A162" s="144"/>
      <c r="B162" s="144"/>
      <c r="C162" s="144"/>
      <c r="D162" s="144"/>
      <c r="E162" s="144"/>
      <c r="F162" s="144"/>
      <c r="G162" s="144"/>
      <c r="H162" s="144"/>
      <c r="I162" s="152"/>
      <c r="J162" s="144"/>
      <c r="K162" s="144"/>
      <c r="L162" s="144"/>
      <c r="M162" s="144"/>
      <c r="N162" s="144"/>
      <c r="O162" s="144"/>
      <c r="P162" s="144"/>
      <c r="Q162" s="144"/>
      <c r="R162" s="144"/>
      <c r="S162" s="144"/>
      <c r="T162" s="144"/>
      <c r="U162" s="144"/>
      <c r="V162" s="715"/>
      <c r="W162" s="133"/>
      <c r="X162" s="133"/>
      <c r="Y162" s="144"/>
      <c r="Z162" s="144"/>
      <c r="AA162" s="144"/>
      <c r="AB162" s="144"/>
      <c r="AC162" s="144"/>
      <c r="AD162" s="144"/>
      <c r="AE162" s="179"/>
      <c r="AF162" s="179"/>
      <c r="AG162" s="144"/>
      <c r="AH162" s="179"/>
      <c r="AI162" s="144"/>
      <c r="AJ162" s="185"/>
      <c r="AK162" s="179"/>
      <c r="AL162" s="144"/>
      <c r="AM162" s="186"/>
      <c r="AN162" s="151"/>
      <c r="AO162" s="187"/>
      <c r="AP162" s="179"/>
      <c r="AQ162" s="144"/>
      <c r="AR162" s="179"/>
      <c r="AS162" s="144"/>
      <c r="AT162" s="185"/>
      <c r="AU162" s="179"/>
      <c r="AV162" s="144"/>
    </row>
    <row r="163" spans="1:48" ht="16.5">
      <c r="A163" s="144"/>
      <c r="B163" s="144"/>
      <c r="C163" s="144"/>
      <c r="D163" s="144"/>
      <c r="E163" s="144"/>
      <c r="F163" s="144"/>
      <c r="G163" s="144"/>
      <c r="H163" s="144"/>
      <c r="I163" s="152"/>
      <c r="J163" s="144"/>
      <c r="K163" s="144"/>
      <c r="L163" s="144"/>
      <c r="M163" s="144"/>
      <c r="N163" s="144"/>
      <c r="O163" s="144"/>
      <c r="P163" s="144"/>
      <c r="Q163" s="144"/>
      <c r="R163" s="144"/>
      <c r="S163" s="144"/>
      <c r="T163" s="144"/>
      <c r="U163" s="144"/>
      <c r="V163" s="715"/>
      <c r="W163" s="133"/>
      <c r="X163" s="133"/>
      <c r="Y163" s="144"/>
      <c r="Z163" s="144"/>
      <c r="AA163" s="144"/>
      <c r="AB163" s="144"/>
      <c r="AC163" s="144"/>
      <c r="AD163" s="144"/>
      <c r="AE163" s="179"/>
      <c r="AF163" s="179"/>
      <c r="AG163" s="144"/>
      <c r="AH163" s="179"/>
      <c r="AI163" s="144"/>
      <c r="AJ163" s="185"/>
      <c r="AK163" s="179"/>
      <c r="AL163" s="144"/>
      <c r="AM163" s="186"/>
      <c r="AN163" s="151"/>
      <c r="AO163" s="187"/>
      <c r="AP163" s="179"/>
      <c r="AQ163" s="144"/>
      <c r="AR163" s="179"/>
      <c r="AS163" s="144"/>
      <c r="AT163" s="185"/>
      <c r="AU163" s="179"/>
      <c r="AV163" s="144"/>
    </row>
    <row r="164" spans="1:48" ht="16.5">
      <c r="A164" s="144"/>
      <c r="B164" s="144"/>
      <c r="C164" s="144"/>
      <c r="D164" s="144"/>
      <c r="E164" s="144"/>
      <c r="F164" s="144"/>
      <c r="G164" s="144"/>
      <c r="H164" s="144"/>
      <c r="I164" s="152"/>
      <c r="J164" s="144"/>
      <c r="K164" s="144"/>
      <c r="L164" s="144"/>
      <c r="M164" s="144"/>
      <c r="N164" s="144"/>
      <c r="O164" s="144"/>
      <c r="P164" s="144"/>
      <c r="Q164" s="144"/>
      <c r="R164" s="144"/>
      <c r="S164" s="144"/>
      <c r="T164" s="144"/>
      <c r="U164" s="144"/>
      <c r="V164" s="715"/>
      <c r="W164" s="133"/>
      <c r="X164" s="133"/>
      <c r="Y164" s="144"/>
      <c r="Z164" s="144"/>
      <c r="AA164" s="144"/>
      <c r="AB164" s="144"/>
      <c r="AC164" s="144"/>
      <c r="AD164" s="144"/>
      <c r="AE164" s="179"/>
      <c r="AF164" s="179"/>
      <c r="AG164" s="144"/>
      <c r="AH164" s="179"/>
      <c r="AI164" s="144"/>
      <c r="AJ164" s="185"/>
      <c r="AK164" s="179"/>
      <c r="AL164" s="144"/>
      <c r="AM164" s="186"/>
      <c r="AN164" s="151"/>
      <c r="AO164" s="187"/>
      <c r="AP164" s="179"/>
      <c r="AQ164" s="144"/>
      <c r="AR164" s="179"/>
      <c r="AS164" s="144"/>
      <c r="AT164" s="185"/>
      <c r="AU164" s="179"/>
      <c r="AV164" s="144"/>
    </row>
    <row r="165" spans="1:48" ht="16.5">
      <c r="A165" s="144"/>
      <c r="B165" s="144"/>
      <c r="C165" s="144"/>
      <c r="D165" s="144"/>
      <c r="E165" s="144"/>
      <c r="F165" s="144"/>
      <c r="G165" s="144"/>
      <c r="H165" s="144"/>
      <c r="I165" s="152"/>
      <c r="J165" s="144"/>
      <c r="K165" s="144"/>
      <c r="L165" s="144"/>
      <c r="M165" s="144"/>
      <c r="N165" s="144"/>
      <c r="O165" s="144"/>
      <c r="P165" s="144"/>
      <c r="Q165" s="144"/>
      <c r="R165" s="144"/>
      <c r="S165" s="144"/>
      <c r="T165" s="144"/>
      <c r="U165" s="144"/>
      <c r="V165" s="715"/>
      <c r="W165" s="133"/>
      <c r="X165" s="133"/>
      <c r="Y165" s="144"/>
      <c r="Z165" s="144"/>
      <c r="AA165" s="144"/>
      <c r="AB165" s="144"/>
      <c r="AC165" s="144"/>
      <c r="AD165" s="144"/>
      <c r="AE165" s="179"/>
      <c r="AF165" s="179"/>
      <c r="AG165" s="144"/>
      <c r="AH165" s="179"/>
      <c r="AI165" s="144"/>
      <c r="AJ165" s="185"/>
      <c r="AK165" s="179"/>
      <c r="AL165" s="144"/>
      <c r="AM165" s="186"/>
      <c r="AN165" s="151"/>
      <c r="AO165" s="187"/>
      <c r="AP165" s="179"/>
      <c r="AQ165" s="144"/>
      <c r="AR165" s="179"/>
      <c r="AS165" s="144"/>
      <c r="AT165" s="185"/>
      <c r="AU165" s="179"/>
      <c r="AV165" s="144"/>
    </row>
    <row r="166" spans="1:48" ht="16.5">
      <c r="A166" s="144"/>
      <c r="B166" s="144"/>
      <c r="C166" s="144"/>
      <c r="D166" s="144"/>
      <c r="E166" s="144"/>
      <c r="F166" s="144"/>
      <c r="G166" s="144"/>
      <c r="H166" s="144"/>
      <c r="I166" s="152"/>
      <c r="J166" s="144"/>
      <c r="K166" s="144"/>
      <c r="L166" s="144"/>
      <c r="M166" s="144"/>
      <c r="N166" s="144"/>
      <c r="O166" s="144"/>
      <c r="P166" s="144"/>
      <c r="Q166" s="144"/>
      <c r="R166" s="144"/>
      <c r="S166" s="144"/>
      <c r="T166" s="144"/>
      <c r="U166" s="144"/>
      <c r="V166" s="715"/>
      <c r="W166" s="133"/>
      <c r="X166" s="133"/>
      <c r="Y166" s="144"/>
      <c r="Z166" s="144"/>
      <c r="AA166" s="144"/>
      <c r="AB166" s="144"/>
      <c r="AC166" s="144"/>
      <c r="AD166" s="144"/>
      <c r="AE166" s="179"/>
      <c r="AF166" s="179"/>
      <c r="AG166" s="144"/>
      <c r="AH166" s="179"/>
      <c r="AI166" s="144"/>
      <c r="AJ166" s="185"/>
      <c r="AK166" s="179"/>
      <c r="AL166" s="144"/>
      <c r="AM166" s="186"/>
      <c r="AN166" s="151"/>
      <c r="AO166" s="187"/>
      <c r="AP166" s="179"/>
      <c r="AQ166" s="144"/>
      <c r="AR166" s="179"/>
      <c r="AS166" s="144"/>
      <c r="AT166" s="185"/>
      <c r="AU166" s="179"/>
      <c r="AV166" s="144"/>
    </row>
    <row r="167" spans="1:48" ht="16.5">
      <c r="A167" s="144"/>
      <c r="B167" s="144"/>
      <c r="C167" s="144"/>
      <c r="D167" s="144"/>
      <c r="E167" s="144"/>
      <c r="F167" s="144"/>
      <c r="G167" s="144"/>
      <c r="H167" s="144"/>
      <c r="I167" s="152"/>
      <c r="J167" s="144"/>
      <c r="K167" s="144"/>
      <c r="L167" s="144"/>
      <c r="M167" s="144"/>
      <c r="N167" s="144"/>
      <c r="O167" s="144"/>
      <c r="P167" s="144"/>
      <c r="Q167" s="144"/>
      <c r="R167" s="144"/>
      <c r="S167" s="144"/>
      <c r="T167" s="144"/>
      <c r="U167" s="144"/>
      <c r="V167" s="715"/>
      <c r="W167" s="133"/>
      <c r="X167" s="133"/>
      <c r="Y167" s="144"/>
      <c r="Z167" s="144"/>
      <c r="AA167" s="144"/>
      <c r="AB167" s="144"/>
      <c r="AC167" s="144"/>
      <c r="AD167" s="144"/>
      <c r="AE167" s="179"/>
      <c r="AF167" s="179"/>
      <c r="AG167" s="144"/>
      <c r="AH167" s="179"/>
      <c r="AI167" s="144"/>
      <c r="AJ167" s="185"/>
      <c r="AK167" s="179"/>
      <c r="AL167" s="144"/>
      <c r="AM167" s="186"/>
      <c r="AN167" s="151"/>
      <c r="AO167" s="187"/>
      <c r="AP167" s="179"/>
      <c r="AQ167" s="144"/>
      <c r="AR167" s="179"/>
      <c r="AS167" s="144"/>
      <c r="AT167" s="185"/>
      <c r="AU167" s="179"/>
      <c r="AV167" s="144"/>
    </row>
    <row r="168" spans="1:48" ht="16.5">
      <c r="A168" s="144"/>
      <c r="B168" s="144"/>
      <c r="C168" s="144"/>
      <c r="D168" s="144"/>
      <c r="E168" s="144"/>
      <c r="F168" s="144"/>
      <c r="G168" s="144"/>
      <c r="H168" s="144"/>
      <c r="I168" s="152"/>
      <c r="J168" s="144"/>
      <c r="K168" s="144"/>
      <c r="L168" s="144"/>
      <c r="M168" s="144"/>
      <c r="N168" s="144"/>
      <c r="O168" s="144"/>
      <c r="P168" s="144"/>
      <c r="Q168" s="144"/>
      <c r="R168" s="144"/>
      <c r="S168" s="144"/>
      <c r="T168" s="144"/>
      <c r="U168" s="144"/>
      <c r="V168" s="715"/>
      <c r="W168" s="133"/>
      <c r="X168" s="133"/>
      <c r="Y168" s="144"/>
      <c r="Z168" s="144"/>
      <c r="AA168" s="144"/>
      <c r="AB168" s="144"/>
      <c r="AC168" s="144"/>
      <c r="AD168" s="144"/>
      <c r="AE168" s="179"/>
      <c r="AF168" s="179"/>
      <c r="AG168" s="144"/>
      <c r="AH168" s="179"/>
      <c r="AI168" s="144"/>
      <c r="AJ168" s="185"/>
      <c r="AK168" s="179"/>
      <c r="AL168" s="144"/>
      <c r="AM168" s="186"/>
      <c r="AN168" s="151"/>
      <c r="AO168" s="187"/>
      <c r="AP168" s="179"/>
      <c r="AQ168" s="144"/>
      <c r="AR168" s="179"/>
      <c r="AS168" s="144"/>
      <c r="AT168" s="185"/>
      <c r="AU168" s="179"/>
      <c r="AV168" s="144"/>
    </row>
    <row r="169" spans="1:48" ht="16.5">
      <c r="A169" s="144"/>
      <c r="B169" s="144"/>
      <c r="C169" s="144"/>
      <c r="D169" s="144"/>
      <c r="E169" s="144"/>
      <c r="F169" s="144"/>
      <c r="G169" s="144"/>
      <c r="H169" s="144"/>
      <c r="I169" s="152"/>
      <c r="J169" s="144"/>
      <c r="K169" s="144"/>
      <c r="L169" s="144"/>
      <c r="M169" s="144"/>
      <c r="N169" s="144"/>
      <c r="O169" s="144"/>
      <c r="P169" s="144"/>
      <c r="Q169" s="144"/>
      <c r="R169" s="144"/>
      <c r="S169" s="144"/>
      <c r="T169" s="144"/>
      <c r="U169" s="144"/>
      <c r="V169" s="715"/>
      <c r="W169" s="133"/>
      <c r="X169" s="133"/>
      <c r="Y169" s="144"/>
      <c r="Z169" s="144"/>
      <c r="AA169" s="144"/>
      <c r="AB169" s="144"/>
      <c r="AC169" s="144"/>
      <c r="AD169" s="144"/>
      <c r="AE169" s="179"/>
      <c r="AF169" s="179"/>
      <c r="AG169" s="144"/>
      <c r="AH169" s="179"/>
      <c r="AI169" s="144"/>
      <c r="AJ169" s="185"/>
      <c r="AK169" s="179"/>
      <c r="AL169" s="144"/>
      <c r="AM169" s="186"/>
      <c r="AN169" s="151"/>
      <c r="AO169" s="187"/>
      <c r="AP169" s="179"/>
      <c r="AQ169" s="144"/>
      <c r="AR169" s="179"/>
      <c r="AS169" s="144"/>
      <c r="AT169" s="185"/>
      <c r="AU169" s="179"/>
      <c r="AV169" s="144"/>
    </row>
    <row r="170" spans="1:48" ht="16.5">
      <c r="A170" s="144"/>
      <c r="B170" s="144"/>
      <c r="C170" s="144"/>
      <c r="D170" s="144"/>
      <c r="E170" s="144"/>
      <c r="F170" s="144"/>
      <c r="G170" s="144"/>
      <c r="H170" s="144"/>
      <c r="I170" s="152"/>
      <c r="J170" s="144"/>
      <c r="K170" s="144"/>
      <c r="L170" s="144"/>
      <c r="M170" s="144"/>
      <c r="N170" s="144"/>
      <c r="O170" s="144"/>
      <c r="P170" s="144"/>
      <c r="Q170" s="144"/>
      <c r="R170" s="144"/>
      <c r="S170" s="144"/>
      <c r="T170" s="144"/>
      <c r="U170" s="144"/>
      <c r="V170" s="715"/>
      <c r="W170" s="133"/>
      <c r="X170" s="133"/>
      <c r="Y170" s="144"/>
      <c r="Z170" s="144"/>
      <c r="AA170" s="144"/>
      <c r="AB170" s="144"/>
      <c r="AC170" s="144"/>
      <c r="AD170" s="144"/>
      <c r="AE170" s="179"/>
      <c r="AF170" s="179"/>
      <c r="AG170" s="144"/>
      <c r="AH170" s="179"/>
      <c r="AI170" s="144"/>
      <c r="AJ170" s="185"/>
      <c r="AK170" s="179"/>
      <c r="AL170" s="144"/>
      <c r="AM170" s="186"/>
      <c r="AN170" s="151"/>
      <c r="AO170" s="187"/>
      <c r="AP170" s="179"/>
      <c r="AQ170" s="144"/>
      <c r="AR170" s="179"/>
      <c r="AS170" s="144"/>
      <c r="AT170" s="185"/>
      <c r="AU170" s="179"/>
      <c r="AV170" s="144"/>
    </row>
    <row r="171" spans="1:48" ht="16.5">
      <c r="A171" s="144"/>
      <c r="B171" s="144"/>
      <c r="C171" s="144"/>
      <c r="D171" s="144"/>
      <c r="E171" s="144"/>
      <c r="F171" s="144"/>
      <c r="G171" s="144"/>
      <c r="H171" s="144"/>
      <c r="I171" s="152"/>
      <c r="J171" s="144"/>
      <c r="K171" s="144"/>
      <c r="L171" s="144"/>
      <c r="M171" s="144"/>
      <c r="N171" s="144"/>
      <c r="O171" s="144"/>
      <c r="P171" s="144"/>
      <c r="Q171" s="144"/>
      <c r="R171" s="144"/>
      <c r="S171" s="144"/>
      <c r="T171" s="144"/>
      <c r="U171" s="144"/>
      <c r="V171" s="715"/>
      <c r="W171" s="133"/>
      <c r="X171" s="133"/>
      <c r="Y171" s="144"/>
      <c r="Z171" s="144"/>
      <c r="AA171" s="144"/>
      <c r="AB171" s="144"/>
      <c r="AC171" s="144"/>
      <c r="AD171" s="144"/>
      <c r="AE171" s="179"/>
      <c r="AF171" s="179"/>
      <c r="AG171" s="144"/>
      <c r="AH171" s="179"/>
      <c r="AI171" s="144"/>
      <c r="AJ171" s="185"/>
      <c r="AK171" s="179"/>
      <c r="AL171" s="144"/>
      <c r="AM171" s="186"/>
      <c r="AN171" s="151"/>
      <c r="AO171" s="187"/>
      <c r="AP171" s="179"/>
      <c r="AQ171" s="144"/>
      <c r="AR171" s="179"/>
      <c r="AS171" s="144"/>
      <c r="AT171" s="185"/>
      <c r="AU171" s="179"/>
      <c r="AV171" s="144"/>
    </row>
    <row r="172" spans="1:48" ht="16.5">
      <c r="A172" s="144"/>
      <c r="B172" s="144"/>
      <c r="C172" s="144"/>
      <c r="D172" s="144"/>
      <c r="E172" s="144"/>
      <c r="F172" s="144"/>
      <c r="G172" s="144"/>
      <c r="H172" s="144"/>
      <c r="I172" s="152"/>
      <c r="J172" s="144"/>
      <c r="K172" s="144"/>
      <c r="L172" s="144"/>
      <c r="M172" s="144"/>
      <c r="N172" s="144"/>
      <c r="O172" s="144"/>
      <c r="P172" s="144"/>
      <c r="Q172" s="144"/>
      <c r="R172" s="144"/>
      <c r="S172" s="144"/>
      <c r="T172" s="144"/>
      <c r="U172" s="144"/>
      <c r="V172" s="715"/>
      <c r="W172" s="133"/>
      <c r="X172" s="133"/>
      <c r="Y172" s="144"/>
      <c r="Z172" s="144"/>
      <c r="AA172" s="144"/>
      <c r="AB172" s="144"/>
      <c r="AC172" s="144"/>
      <c r="AD172" s="144"/>
      <c r="AE172" s="179"/>
      <c r="AF172" s="179"/>
      <c r="AG172" s="144"/>
      <c r="AH172" s="179"/>
      <c r="AI172" s="144"/>
      <c r="AJ172" s="185"/>
      <c r="AK172" s="179"/>
      <c r="AL172" s="144"/>
      <c r="AM172" s="186"/>
      <c r="AN172" s="151"/>
      <c r="AO172" s="187"/>
      <c r="AP172" s="179"/>
      <c r="AQ172" s="144"/>
      <c r="AR172" s="179"/>
      <c r="AS172" s="144"/>
      <c r="AT172" s="185"/>
      <c r="AU172" s="179"/>
      <c r="AV172" s="144"/>
    </row>
    <row r="173" spans="1:48" ht="16.5">
      <c r="A173" s="144"/>
      <c r="B173" s="144"/>
      <c r="C173" s="144"/>
      <c r="D173" s="144"/>
      <c r="E173" s="144"/>
      <c r="F173" s="144"/>
      <c r="G173" s="144"/>
      <c r="H173" s="144"/>
      <c r="I173" s="152"/>
      <c r="J173" s="144"/>
      <c r="K173" s="144"/>
      <c r="L173" s="144"/>
      <c r="M173" s="144"/>
      <c r="N173" s="144"/>
      <c r="O173" s="144"/>
      <c r="P173" s="144"/>
      <c r="Q173" s="144"/>
      <c r="R173" s="144"/>
      <c r="S173" s="144"/>
      <c r="T173" s="144"/>
      <c r="U173" s="144"/>
      <c r="V173" s="715"/>
      <c r="W173" s="133"/>
      <c r="X173" s="133"/>
      <c r="Y173" s="144"/>
      <c r="Z173" s="144"/>
      <c r="AA173" s="144"/>
      <c r="AB173" s="144"/>
      <c r="AC173" s="144"/>
      <c r="AD173" s="144"/>
      <c r="AE173" s="179"/>
      <c r="AF173" s="179"/>
      <c r="AG173" s="144"/>
      <c r="AH173" s="179"/>
      <c r="AI173" s="144"/>
      <c r="AJ173" s="185"/>
      <c r="AK173" s="179"/>
      <c r="AL173" s="144"/>
      <c r="AM173" s="186"/>
      <c r="AN173" s="151"/>
      <c r="AO173" s="187"/>
      <c r="AP173" s="179"/>
      <c r="AQ173" s="144"/>
      <c r="AR173" s="179"/>
      <c r="AS173" s="144"/>
      <c r="AT173" s="185"/>
      <c r="AU173" s="179"/>
      <c r="AV173" s="144"/>
    </row>
    <row r="174" spans="1:48" ht="16.5">
      <c r="A174" s="144"/>
      <c r="B174" s="144"/>
      <c r="C174" s="144"/>
      <c r="D174" s="144"/>
      <c r="E174" s="144"/>
      <c r="F174" s="144"/>
      <c r="G174" s="144"/>
      <c r="H174" s="144"/>
      <c r="I174" s="152"/>
      <c r="J174" s="144"/>
      <c r="K174" s="144"/>
      <c r="L174" s="144"/>
      <c r="M174" s="144"/>
      <c r="N174" s="144"/>
      <c r="O174" s="144"/>
      <c r="P174" s="144"/>
      <c r="Q174" s="144"/>
      <c r="R174" s="144"/>
      <c r="S174" s="144"/>
      <c r="T174" s="144"/>
      <c r="U174" s="144"/>
      <c r="V174" s="715"/>
      <c r="W174" s="133"/>
      <c r="X174" s="133"/>
      <c r="Y174" s="144"/>
      <c r="Z174" s="144"/>
      <c r="AA174" s="144"/>
      <c r="AB174" s="144"/>
      <c r="AC174" s="144"/>
      <c r="AD174" s="144"/>
      <c r="AE174" s="179"/>
      <c r="AF174" s="179"/>
      <c r="AG174" s="144"/>
      <c r="AH174" s="179"/>
      <c r="AI174" s="144"/>
      <c r="AJ174" s="185"/>
      <c r="AK174" s="179"/>
      <c r="AL174" s="144"/>
      <c r="AM174" s="186"/>
      <c r="AN174" s="151"/>
      <c r="AO174" s="187"/>
      <c r="AP174" s="179"/>
      <c r="AQ174" s="144"/>
      <c r="AR174" s="179"/>
      <c r="AS174" s="144"/>
      <c r="AT174" s="185"/>
      <c r="AU174" s="179"/>
      <c r="AV174" s="144"/>
    </row>
    <row r="175" spans="1:48" ht="16.5">
      <c r="A175" s="144"/>
      <c r="B175" s="144"/>
      <c r="C175" s="144"/>
      <c r="D175" s="144"/>
      <c r="E175" s="144"/>
      <c r="F175" s="144"/>
      <c r="G175" s="144"/>
      <c r="H175" s="144"/>
      <c r="I175" s="152"/>
      <c r="J175" s="144"/>
      <c r="K175" s="144"/>
      <c r="L175" s="144"/>
      <c r="M175" s="144"/>
      <c r="N175" s="144"/>
      <c r="O175" s="144"/>
      <c r="P175" s="144"/>
      <c r="Q175" s="144"/>
      <c r="R175" s="144"/>
      <c r="S175" s="144"/>
      <c r="T175" s="144"/>
      <c r="U175" s="144"/>
      <c r="V175" s="715"/>
      <c r="W175" s="133"/>
      <c r="X175" s="133"/>
      <c r="Y175" s="144"/>
      <c r="Z175" s="144"/>
      <c r="AA175" s="144"/>
      <c r="AB175" s="144"/>
      <c r="AC175" s="144"/>
      <c r="AD175" s="144"/>
      <c r="AE175" s="179"/>
      <c r="AF175" s="179"/>
      <c r="AG175" s="144"/>
      <c r="AH175" s="179"/>
      <c r="AI175" s="144"/>
      <c r="AJ175" s="185"/>
      <c r="AK175" s="179"/>
      <c r="AL175" s="144"/>
      <c r="AM175" s="186"/>
      <c r="AN175" s="151"/>
      <c r="AO175" s="187"/>
      <c r="AP175" s="179"/>
      <c r="AQ175" s="144"/>
      <c r="AR175" s="179"/>
      <c r="AS175" s="144"/>
      <c r="AT175" s="185"/>
      <c r="AU175" s="179"/>
      <c r="AV175" s="144"/>
    </row>
    <row r="176" spans="1:48" ht="16.5">
      <c r="A176" s="144"/>
      <c r="B176" s="144"/>
      <c r="C176" s="144"/>
      <c r="D176" s="144"/>
      <c r="E176" s="144"/>
      <c r="F176" s="144"/>
      <c r="G176" s="144"/>
      <c r="H176" s="144"/>
      <c r="I176" s="152"/>
      <c r="J176" s="144"/>
      <c r="K176" s="144"/>
      <c r="L176" s="144"/>
      <c r="M176" s="144"/>
      <c r="N176" s="144"/>
      <c r="O176" s="144"/>
      <c r="P176" s="144"/>
      <c r="Q176" s="144"/>
      <c r="R176" s="144"/>
      <c r="S176" s="144"/>
      <c r="T176" s="144"/>
      <c r="U176" s="144"/>
      <c r="V176" s="715"/>
      <c r="W176" s="133"/>
      <c r="X176" s="133"/>
      <c r="Y176" s="144"/>
      <c r="Z176" s="144"/>
      <c r="AA176" s="144"/>
      <c r="AB176" s="144"/>
      <c r="AC176" s="144"/>
      <c r="AD176" s="144"/>
      <c r="AE176" s="179"/>
      <c r="AF176" s="179"/>
      <c r="AG176" s="144"/>
      <c r="AH176" s="179"/>
      <c r="AI176" s="144"/>
      <c r="AJ176" s="185"/>
      <c r="AK176" s="179"/>
      <c r="AL176" s="144"/>
      <c r="AM176" s="186"/>
      <c r="AN176" s="151"/>
      <c r="AO176" s="187"/>
      <c r="AP176" s="179"/>
      <c r="AQ176" s="144"/>
      <c r="AR176" s="179"/>
      <c r="AS176" s="144"/>
      <c r="AT176" s="185"/>
      <c r="AU176" s="179"/>
      <c r="AV176" s="144"/>
    </row>
    <row r="177" spans="1:48" ht="16.5">
      <c r="A177" s="144"/>
      <c r="B177" s="144"/>
      <c r="C177" s="144"/>
      <c r="D177" s="144"/>
      <c r="E177" s="144"/>
      <c r="F177" s="144"/>
      <c r="G177" s="144"/>
      <c r="H177" s="144"/>
      <c r="I177" s="152"/>
      <c r="J177" s="144"/>
      <c r="K177" s="144"/>
      <c r="L177" s="144"/>
      <c r="M177" s="144"/>
      <c r="N177" s="144"/>
      <c r="O177" s="144"/>
      <c r="P177" s="144"/>
      <c r="Q177" s="144"/>
      <c r="R177" s="144"/>
      <c r="S177" s="144"/>
      <c r="T177" s="144"/>
      <c r="U177" s="144"/>
      <c r="V177" s="715"/>
      <c r="W177" s="133"/>
      <c r="X177" s="133"/>
      <c r="Y177" s="144"/>
      <c r="Z177" s="144"/>
      <c r="AA177" s="144"/>
      <c r="AB177" s="144"/>
      <c r="AC177" s="144"/>
      <c r="AD177" s="144"/>
      <c r="AE177" s="179"/>
      <c r="AF177" s="179"/>
      <c r="AG177" s="144"/>
      <c r="AH177" s="179"/>
      <c r="AI177" s="144"/>
      <c r="AJ177" s="185"/>
      <c r="AK177" s="179"/>
      <c r="AL177" s="144"/>
      <c r="AM177" s="186"/>
      <c r="AN177" s="151"/>
      <c r="AO177" s="187"/>
      <c r="AP177" s="179"/>
      <c r="AQ177" s="144"/>
      <c r="AR177" s="179"/>
      <c r="AS177" s="144"/>
      <c r="AT177" s="185"/>
      <c r="AU177" s="179"/>
      <c r="AV177" s="144"/>
    </row>
    <row r="178" spans="1:48" ht="16.5">
      <c r="A178" s="144"/>
      <c r="B178" s="144"/>
      <c r="C178" s="144"/>
      <c r="D178" s="144"/>
      <c r="E178" s="144"/>
      <c r="F178" s="144"/>
      <c r="G178" s="144"/>
      <c r="H178" s="144"/>
      <c r="I178" s="152"/>
      <c r="J178" s="144"/>
      <c r="K178" s="144"/>
      <c r="L178" s="144"/>
      <c r="M178" s="144"/>
      <c r="N178" s="144"/>
      <c r="O178" s="144"/>
      <c r="P178" s="144"/>
      <c r="Q178" s="144"/>
      <c r="R178" s="144"/>
      <c r="S178" s="144"/>
      <c r="T178" s="144"/>
      <c r="U178" s="144"/>
      <c r="V178" s="715"/>
      <c r="W178" s="133"/>
      <c r="X178" s="133"/>
      <c r="Y178" s="144"/>
      <c r="Z178" s="144"/>
      <c r="AA178" s="144"/>
      <c r="AB178" s="144"/>
      <c r="AC178" s="144"/>
      <c r="AD178" s="144"/>
      <c r="AE178" s="179"/>
      <c r="AF178" s="179"/>
      <c r="AG178" s="144"/>
      <c r="AH178" s="179"/>
      <c r="AI178" s="144"/>
      <c r="AJ178" s="185"/>
      <c r="AK178" s="179"/>
      <c r="AL178" s="144"/>
      <c r="AM178" s="186"/>
      <c r="AN178" s="151"/>
      <c r="AO178" s="187"/>
      <c r="AP178" s="179"/>
      <c r="AQ178" s="144"/>
      <c r="AR178" s="179"/>
      <c r="AS178" s="144"/>
      <c r="AT178" s="185"/>
      <c r="AU178" s="179"/>
      <c r="AV178" s="144"/>
    </row>
    <row r="179" spans="1:48" ht="16.5">
      <c r="A179" s="144"/>
      <c r="B179" s="144"/>
      <c r="C179" s="144"/>
      <c r="D179" s="144"/>
      <c r="E179" s="144"/>
      <c r="F179" s="144"/>
      <c r="G179" s="144"/>
      <c r="H179" s="144"/>
      <c r="I179" s="152"/>
      <c r="J179" s="144"/>
      <c r="K179" s="144"/>
      <c r="L179" s="144"/>
      <c r="M179" s="144"/>
      <c r="N179" s="144"/>
      <c r="O179" s="144"/>
      <c r="P179" s="144"/>
      <c r="Q179" s="144"/>
      <c r="R179" s="144"/>
      <c r="S179" s="144"/>
      <c r="T179" s="144"/>
      <c r="U179" s="144"/>
      <c r="V179" s="715"/>
      <c r="W179" s="133"/>
      <c r="X179" s="133"/>
      <c r="Y179" s="144"/>
      <c r="Z179" s="144"/>
      <c r="AA179" s="144"/>
      <c r="AB179" s="144"/>
      <c r="AC179" s="144"/>
      <c r="AD179" s="144"/>
      <c r="AE179" s="179"/>
      <c r="AF179" s="179"/>
      <c r="AG179" s="144"/>
      <c r="AH179" s="179"/>
      <c r="AI179" s="144"/>
      <c r="AJ179" s="185"/>
      <c r="AK179" s="179"/>
      <c r="AL179" s="144"/>
      <c r="AM179" s="186"/>
      <c r="AN179" s="151"/>
      <c r="AO179" s="187"/>
      <c r="AP179" s="179"/>
      <c r="AQ179" s="144"/>
      <c r="AR179" s="179"/>
      <c r="AS179" s="144"/>
      <c r="AT179" s="185"/>
      <c r="AU179" s="179"/>
      <c r="AV179" s="144"/>
    </row>
    <row r="180" spans="1:48" ht="16.5">
      <c r="A180" s="144"/>
      <c r="B180" s="144"/>
      <c r="C180" s="144"/>
      <c r="D180" s="144"/>
      <c r="E180" s="144"/>
      <c r="F180" s="144"/>
      <c r="G180" s="144"/>
      <c r="H180" s="144"/>
      <c r="I180" s="152"/>
      <c r="J180" s="144"/>
      <c r="K180" s="144"/>
      <c r="L180" s="144"/>
      <c r="M180" s="144"/>
      <c r="N180" s="144"/>
      <c r="O180" s="144"/>
      <c r="P180" s="144"/>
      <c r="Q180" s="144"/>
      <c r="R180" s="144"/>
      <c r="S180" s="144"/>
      <c r="T180" s="144"/>
      <c r="U180" s="144"/>
      <c r="V180" s="715"/>
      <c r="W180" s="133"/>
      <c r="X180" s="133"/>
      <c r="Y180" s="144"/>
      <c r="Z180" s="144"/>
      <c r="AA180" s="144"/>
      <c r="AB180" s="144"/>
      <c r="AC180" s="144"/>
      <c r="AD180" s="144"/>
      <c r="AE180" s="179"/>
      <c r="AF180" s="179"/>
      <c r="AG180" s="144"/>
      <c r="AH180" s="179"/>
      <c r="AI180" s="144"/>
      <c r="AJ180" s="185"/>
      <c r="AK180" s="179"/>
      <c r="AL180" s="144"/>
      <c r="AM180" s="186"/>
      <c r="AN180" s="151"/>
      <c r="AO180" s="187"/>
      <c r="AP180" s="179"/>
      <c r="AQ180" s="144"/>
      <c r="AR180" s="179"/>
      <c r="AS180" s="144"/>
      <c r="AT180" s="185"/>
      <c r="AU180" s="179"/>
      <c r="AV180" s="144"/>
    </row>
    <row r="181" spans="1:48" ht="16.5">
      <c r="A181" s="144"/>
      <c r="B181" s="144"/>
      <c r="C181" s="144"/>
      <c r="D181" s="144"/>
      <c r="E181" s="144"/>
      <c r="F181" s="144"/>
      <c r="G181" s="144"/>
      <c r="H181" s="144"/>
      <c r="I181" s="152"/>
      <c r="J181" s="144"/>
      <c r="K181" s="144"/>
      <c r="L181" s="144"/>
      <c r="M181" s="144"/>
      <c r="N181" s="144"/>
      <c r="O181" s="144"/>
      <c r="P181" s="144"/>
      <c r="Q181" s="144"/>
      <c r="R181" s="144"/>
      <c r="S181" s="144"/>
      <c r="T181" s="144"/>
      <c r="U181" s="144"/>
      <c r="V181" s="715"/>
      <c r="W181" s="133"/>
      <c r="X181" s="133"/>
      <c r="Y181" s="144"/>
      <c r="Z181" s="144"/>
      <c r="AA181" s="144"/>
      <c r="AB181" s="144"/>
      <c r="AC181" s="144"/>
      <c r="AD181" s="144"/>
      <c r="AE181" s="179"/>
      <c r="AF181" s="179"/>
      <c r="AG181" s="144"/>
      <c r="AH181" s="179"/>
      <c r="AI181" s="144"/>
      <c r="AJ181" s="185"/>
      <c r="AK181" s="179"/>
      <c r="AL181" s="144"/>
      <c r="AM181" s="186"/>
      <c r="AN181" s="151"/>
      <c r="AO181" s="187"/>
      <c r="AP181" s="179"/>
      <c r="AQ181" s="144"/>
      <c r="AR181" s="179"/>
      <c r="AS181" s="144"/>
      <c r="AT181" s="185"/>
      <c r="AU181" s="179"/>
      <c r="AV181" s="144"/>
    </row>
    <row r="182" spans="1:48" ht="16.5">
      <c r="A182" s="144"/>
      <c r="B182" s="144"/>
      <c r="C182" s="144"/>
      <c r="D182" s="144"/>
      <c r="E182" s="144"/>
      <c r="F182" s="144"/>
      <c r="G182" s="144"/>
      <c r="H182" s="144"/>
      <c r="I182" s="152"/>
      <c r="J182" s="144"/>
      <c r="K182" s="144"/>
      <c r="L182" s="144"/>
      <c r="M182" s="144"/>
      <c r="N182" s="144"/>
      <c r="O182" s="144"/>
      <c r="P182" s="144"/>
      <c r="Q182" s="144"/>
      <c r="R182" s="144"/>
      <c r="S182" s="144"/>
      <c r="T182" s="144"/>
      <c r="U182" s="144"/>
      <c r="V182" s="715"/>
      <c r="W182" s="133"/>
      <c r="X182" s="133"/>
      <c r="Y182" s="144"/>
      <c r="Z182" s="144"/>
      <c r="AA182" s="144"/>
      <c r="AB182" s="144"/>
      <c r="AC182" s="144"/>
      <c r="AD182" s="144"/>
      <c r="AE182" s="179"/>
      <c r="AF182" s="179"/>
      <c r="AG182" s="144"/>
      <c r="AH182" s="179"/>
      <c r="AI182" s="144"/>
      <c r="AJ182" s="185"/>
      <c r="AK182" s="179"/>
      <c r="AL182" s="144"/>
      <c r="AM182" s="186"/>
      <c r="AN182" s="151"/>
      <c r="AO182" s="187"/>
      <c r="AP182" s="179"/>
      <c r="AQ182" s="144"/>
      <c r="AR182" s="179"/>
      <c r="AS182" s="144"/>
      <c r="AT182" s="185"/>
      <c r="AU182" s="179"/>
      <c r="AV182" s="144"/>
    </row>
    <row r="183" spans="1:48" ht="16.5">
      <c r="A183" s="144"/>
      <c r="B183" s="144"/>
      <c r="C183" s="144"/>
      <c r="D183" s="144"/>
      <c r="E183" s="144"/>
      <c r="F183" s="144"/>
      <c r="G183" s="144"/>
      <c r="H183" s="144"/>
      <c r="I183" s="152"/>
      <c r="J183" s="144"/>
      <c r="K183" s="144"/>
      <c r="L183" s="144"/>
      <c r="M183" s="144"/>
      <c r="N183" s="144"/>
      <c r="O183" s="144"/>
      <c r="P183" s="144"/>
      <c r="Q183" s="144"/>
      <c r="R183" s="144"/>
      <c r="S183" s="144"/>
      <c r="T183" s="144"/>
      <c r="U183" s="144"/>
      <c r="V183" s="715"/>
      <c r="W183" s="133"/>
      <c r="X183" s="133"/>
      <c r="Y183" s="144"/>
      <c r="Z183" s="144"/>
      <c r="AA183" s="144"/>
      <c r="AB183" s="144"/>
      <c r="AC183" s="144"/>
      <c r="AD183" s="144"/>
      <c r="AE183" s="179"/>
      <c r="AF183" s="179"/>
      <c r="AG183" s="144"/>
      <c r="AH183" s="179"/>
      <c r="AI183" s="144"/>
      <c r="AJ183" s="185"/>
      <c r="AK183" s="179"/>
      <c r="AL183" s="144"/>
      <c r="AM183" s="186"/>
      <c r="AN183" s="151"/>
      <c r="AO183" s="187"/>
      <c r="AP183" s="179"/>
      <c r="AQ183" s="144"/>
      <c r="AR183" s="179"/>
      <c r="AS183" s="144"/>
      <c r="AT183" s="185"/>
      <c r="AU183" s="179"/>
      <c r="AV183" s="144"/>
    </row>
    <row r="184" spans="1:48" ht="16.5">
      <c r="A184" s="144"/>
      <c r="B184" s="144"/>
      <c r="C184" s="144"/>
      <c r="D184" s="144"/>
      <c r="E184" s="144"/>
      <c r="F184" s="144"/>
      <c r="G184" s="144"/>
      <c r="H184" s="144"/>
      <c r="I184" s="152"/>
      <c r="J184" s="144"/>
      <c r="K184" s="144"/>
      <c r="L184" s="144"/>
      <c r="M184" s="144"/>
      <c r="N184" s="144"/>
      <c r="O184" s="144"/>
      <c r="P184" s="144"/>
      <c r="Q184" s="144"/>
      <c r="R184" s="144"/>
      <c r="S184" s="144"/>
      <c r="T184" s="144"/>
      <c r="U184" s="144"/>
      <c r="V184" s="715"/>
      <c r="W184" s="133"/>
      <c r="X184" s="133"/>
      <c r="Y184" s="144"/>
      <c r="Z184" s="144"/>
      <c r="AA184" s="144"/>
      <c r="AB184" s="144"/>
      <c r="AC184" s="144"/>
      <c r="AD184" s="144"/>
      <c r="AE184" s="179"/>
      <c r="AF184" s="179"/>
      <c r="AG184" s="144"/>
      <c r="AH184" s="179"/>
      <c r="AI184" s="144"/>
      <c r="AJ184" s="185"/>
      <c r="AK184" s="179"/>
      <c r="AL184" s="144"/>
      <c r="AM184" s="186"/>
      <c r="AN184" s="151"/>
      <c r="AO184" s="187"/>
      <c r="AP184" s="179"/>
      <c r="AQ184" s="144"/>
      <c r="AR184" s="179"/>
      <c r="AS184" s="144"/>
      <c r="AT184" s="185"/>
      <c r="AU184" s="179"/>
      <c r="AV184" s="144"/>
    </row>
    <row r="185" spans="1:48" ht="16.5">
      <c r="A185" s="144"/>
      <c r="B185" s="144"/>
      <c r="C185" s="144"/>
      <c r="D185" s="144"/>
      <c r="E185" s="144"/>
      <c r="F185" s="144"/>
      <c r="G185" s="144"/>
      <c r="H185" s="144"/>
      <c r="I185" s="152"/>
      <c r="J185" s="144"/>
      <c r="K185" s="144"/>
      <c r="L185" s="144"/>
      <c r="M185" s="144"/>
      <c r="N185" s="144"/>
      <c r="O185" s="144"/>
      <c r="P185" s="144"/>
      <c r="Q185" s="144"/>
      <c r="R185" s="144"/>
      <c r="S185" s="144"/>
      <c r="T185" s="144"/>
      <c r="U185" s="144"/>
      <c r="V185" s="715"/>
      <c r="W185" s="133"/>
      <c r="X185" s="133"/>
      <c r="Y185" s="144"/>
      <c r="Z185" s="144"/>
      <c r="AA185" s="144"/>
      <c r="AB185" s="144"/>
      <c r="AC185" s="144"/>
      <c r="AD185" s="144"/>
      <c r="AE185" s="179"/>
      <c r="AF185" s="179"/>
      <c r="AG185" s="144"/>
      <c r="AH185" s="179"/>
      <c r="AI185" s="144"/>
      <c r="AJ185" s="185"/>
      <c r="AK185" s="179"/>
      <c r="AL185" s="144"/>
      <c r="AM185" s="186"/>
      <c r="AN185" s="151"/>
      <c r="AO185" s="187"/>
      <c r="AP185" s="179"/>
      <c r="AQ185" s="144"/>
      <c r="AR185" s="179"/>
      <c r="AS185" s="144"/>
      <c r="AT185" s="185"/>
      <c r="AU185" s="179"/>
      <c r="AV185" s="144"/>
    </row>
    <row r="186" spans="1:48" ht="16.5">
      <c r="A186" s="144"/>
      <c r="B186" s="144"/>
      <c r="C186" s="144"/>
      <c r="D186" s="144"/>
      <c r="E186" s="144"/>
      <c r="F186" s="144"/>
      <c r="G186" s="144"/>
      <c r="H186" s="144"/>
      <c r="I186" s="152"/>
      <c r="J186" s="144"/>
      <c r="K186" s="144"/>
      <c r="L186" s="144"/>
      <c r="M186" s="144"/>
      <c r="N186" s="144"/>
      <c r="O186" s="144"/>
      <c r="P186" s="144"/>
      <c r="Q186" s="144"/>
      <c r="R186" s="144"/>
      <c r="S186" s="144"/>
      <c r="T186" s="144"/>
      <c r="U186" s="144"/>
      <c r="V186" s="715"/>
      <c r="W186" s="133"/>
      <c r="X186" s="133"/>
      <c r="Y186" s="144"/>
      <c r="Z186" s="144"/>
      <c r="AA186" s="144"/>
      <c r="AB186" s="144"/>
      <c r="AC186" s="144"/>
      <c r="AD186" s="144"/>
      <c r="AE186" s="179"/>
      <c r="AF186" s="179"/>
      <c r="AG186" s="144"/>
      <c r="AH186" s="179"/>
      <c r="AI186" s="144"/>
      <c r="AJ186" s="185"/>
      <c r="AK186" s="179"/>
      <c r="AL186" s="144"/>
      <c r="AM186" s="186"/>
      <c r="AN186" s="151"/>
      <c r="AO186" s="187"/>
      <c r="AP186" s="179"/>
      <c r="AQ186" s="144"/>
      <c r="AR186" s="179"/>
      <c r="AS186" s="144"/>
      <c r="AT186" s="185"/>
      <c r="AU186" s="179"/>
      <c r="AV186" s="144"/>
    </row>
    <row r="187" spans="1:48" ht="16.5">
      <c r="A187" s="144"/>
      <c r="B187" s="144"/>
      <c r="C187" s="144"/>
      <c r="D187" s="144"/>
      <c r="E187" s="144"/>
      <c r="F187" s="144"/>
      <c r="G187" s="144"/>
      <c r="H187" s="144"/>
      <c r="I187" s="152"/>
      <c r="J187" s="144"/>
      <c r="K187" s="144"/>
      <c r="L187" s="144"/>
      <c r="M187" s="144"/>
      <c r="N187" s="144"/>
      <c r="O187" s="144"/>
      <c r="P187" s="144"/>
      <c r="Q187" s="144"/>
      <c r="R187" s="144"/>
      <c r="S187" s="144"/>
      <c r="T187" s="144"/>
      <c r="U187" s="144"/>
      <c r="V187" s="715"/>
      <c r="W187" s="133"/>
      <c r="X187" s="133"/>
      <c r="Y187" s="144"/>
      <c r="Z187" s="144"/>
      <c r="AA187" s="144"/>
      <c r="AB187" s="144"/>
      <c r="AC187" s="144"/>
      <c r="AD187" s="144"/>
      <c r="AE187" s="179"/>
      <c r="AF187" s="179"/>
      <c r="AG187" s="144"/>
      <c r="AH187" s="179"/>
      <c r="AI187" s="144"/>
      <c r="AJ187" s="185"/>
      <c r="AK187" s="179"/>
      <c r="AL187" s="144"/>
      <c r="AM187" s="186"/>
      <c r="AN187" s="151"/>
      <c r="AO187" s="187"/>
      <c r="AP187" s="179"/>
      <c r="AQ187" s="144"/>
      <c r="AR187" s="179"/>
      <c r="AS187" s="144"/>
      <c r="AT187" s="185"/>
      <c r="AU187" s="179"/>
      <c r="AV187" s="144"/>
    </row>
    <row r="188" spans="1:48" ht="16.5">
      <c r="A188" s="144"/>
      <c r="B188" s="144"/>
      <c r="C188" s="144"/>
      <c r="D188" s="144"/>
      <c r="E188" s="144"/>
      <c r="F188" s="144"/>
      <c r="G188" s="144"/>
      <c r="H188" s="144"/>
      <c r="I188" s="152"/>
      <c r="J188" s="144"/>
      <c r="K188" s="144"/>
      <c r="L188" s="144"/>
      <c r="M188" s="144"/>
      <c r="N188" s="144"/>
      <c r="O188" s="144"/>
      <c r="P188" s="144"/>
      <c r="Q188" s="144"/>
      <c r="R188" s="144"/>
      <c r="S188" s="144"/>
      <c r="T188" s="144"/>
      <c r="U188" s="144"/>
      <c r="V188" s="715"/>
      <c r="W188" s="133"/>
      <c r="X188" s="133"/>
      <c r="Y188" s="144"/>
      <c r="Z188" s="144"/>
      <c r="AA188" s="144"/>
      <c r="AB188" s="144"/>
      <c r="AC188" s="144"/>
      <c r="AD188" s="144"/>
      <c r="AE188" s="179"/>
      <c r="AF188" s="179"/>
      <c r="AG188" s="144"/>
      <c r="AH188" s="179"/>
      <c r="AI188" s="144"/>
      <c r="AJ188" s="185"/>
      <c r="AK188" s="179"/>
      <c r="AL188" s="144"/>
      <c r="AM188" s="186"/>
      <c r="AN188" s="151"/>
      <c r="AO188" s="187"/>
      <c r="AP188" s="179"/>
      <c r="AQ188" s="144"/>
      <c r="AR188" s="179"/>
      <c r="AS188" s="144"/>
      <c r="AT188" s="185"/>
      <c r="AU188" s="179"/>
      <c r="AV188" s="144"/>
    </row>
    <row r="189" spans="1:48" ht="16.5">
      <c r="A189" s="144"/>
      <c r="B189" s="144"/>
      <c r="C189" s="144"/>
      <c r="D189" s="144"/>
      <c r="E189" s="144"/>
      <c r="F189" s="144"/>
      <c r="G189" s="144"/>
      <c r="H189" s="144"/>
      <c r="I189" s="152"/>
      <c r="J189" s="144"/>
      <c r="K189" s="144"/>
      <c r="L189" s="144"/>
      <c r="M189" s="144"/>
      <c r="N189" s="144"/>
      <c r="O189" s="144"/>
      <c r="P189" s="144"/>
      <c r="Q189" s="144"/>
      <c r="R189" s="144"/>
      <c r="S189" s="144"/>
      <c r="T189" s="144"/>
      <c r="U189" s="144"/>
      <c r="V189" s="715"/>
      <c r="W189" s="133"/>
      <c r="X189" s="133"/>
      <c r="Y189" s="144"/>
      <c r="Z189" s="144"/>
      <c r="AA189" s="144"/>
      <c r="AB189" s="144"/>
      <c r="AC189" s="144"/>
      <c r="AD189" s="144"/>
      <c r="AE189" s="179"/>
      <c r="AF189" s="179"/>
      <c r="AG189" s="144"/>
      <c r="AH189" s="179"/>
      <c r="AI189" s="144"/>
      <c r="AJ189" s="185"/>
      <c r="AK189" s="179"/>
      <c r="AL189" s="144"/>
      <c r="AM189" s="186"/>
      <c r="AN189" s="151"/>
      <c r="AO189" s="187"/>
      <c r="AP189" s="179"/>
      <c r="AQ189" s="144"/>
      <c r="AR189" s="179"/>
      <c r="AS189" s="144"/>
      <c r="AT189" s="185"/>
      <c r="AU189" s="179"/>
      <c r="AV189" s="144"/>
    </row>
    <row r="190" spans="1:48" ht="16.5">
      <c r="A190" s="144"/>
      <c r="B190" s="144"/>
      <c r="C190" s="144"/>
      <c r="D190" s="144"/>
      <c r="E190" s="144"/>
      <c r="F190" s="144"/>
      <c r="G190" s="144"/>
      <c r="H190" s="144"/>
      <c r="I190" s="152"/>
      <c r="J190" s="144"/>
      <c r="K190" s="144"/>
      <c r="L190" s="144"/>
      <c r="M190" s="144"/>
      <c r="N190" s="144"/>
      <c r="O190" s="144"/>
      <c r="P190" s="144"/>
      <c r="Q190" s="144"/>
      <c r="R190" s="144"/>
      <c r="S190" s="144"/>
      <c r="T190" s="144"/>
      <c r="U190" s="144"/>
      <c r="V190" s="715"/>
      <c r="W190" s="133"/>
      <c r="X190" s="133"/>
      <c r="Y190" s="144"/>
      <c r="Z190" s="144"/>
      <c r="AA190" s="144"/>
      <c r="AB190" s="144"/>
      <c r="AC190" s="144"/>
      <c r="AD190" s="144"/>
      <c r="AE190" s="179"/>
      <c r="AF190" s="179"/>
      <c r="AG190" s="144"/>
      <c r="AH190" s="179"/>
      <c r="AI190" s="144"/>
      <c r="AJ190" s="185"/>
      <c r="AK190" s="179"/>
      <c r="AL190" s="144"/>
      <c r="AM190" s="186"/>
      <c r="AN190" s="151"/>
      <c r="AO190" s="187"/>
      <c r="AP190" s="179"/>
      <c r="AQ190" s="144"/>
      <c r="AR190" s="179"/>
      <c r="AS190" s="144"/>
      <c r="AT190" s="185"/>
      <c r="AU190" s="179"/>
      <c r="AV190" s="144"/>
    </row>
    <row r="191" spans="1:48" ht="16.5">
      <c r="A191" s="144"/>
      <c r="B191" s="144"/>
      <c r="C191" s="144"/>
      <c r="D191" s="144"/>
      <c r="E191" s="144"/>
      <c r="F191" s="144"/>
      <c r="G191" s="144"/>
      <c r="H191" s="144"/>
      <c r="I191" s="152"/>
      <c r="J191" s="144"/>
      <c r="K191" s="144"/>
      <c r="L191" s="144"/>
      <c r="M191" s="144"/>
      <c r="N191" s="144"/>
      <c r="O191" s="144"/>
      <c r="P191" s="144"/>
      <c r="Q191" s="144"/>
      <c r="R191" s="144"/>
      <c r="S191" s="144"/>
      <c r="T191" s="144"/>
      <c r="U191" s="144"/>
      <c r="V191" s="715"/>
      <c r="W191" s="133"/>
      <c r="X191" s="133"/>
      <c r="Y191" s="144"/>
      <c r="Z191" s="144"/>
      <c r="AA191" s="144"/>
      <c r="AB191" s="144"/>
      <c r="AC191" s="144"/>
      <c r="AD191" s="144"/>
      <c r="AE191" s="179"/>
      <c r="AF191" s="179"/>
      <c r="AG191" s="144"/>
      <c r="AH191" s="179"/>
      <c r="AI191" s="144"/>
      <c r="AJ191" s="185"/>
      <c r="AK191" s="179"/>
      <c r="AL191" s="144"/>
      <c r="AM191" s="186"/>
      <c r="AN191" s="151"/>
      <c r="AO191" s="187"/>
      <c r="AP191" s="179"/>
      <c r="AQ191" s="144"/>
      <c r="AR191" s="179"/>
      <c r="AS191" s="144"/>
      <c r="AT191" s="185"/>
      <c r="AU191" s="179"/>
      <c r="AV191" s="144"/>
    </row>
    <row r="192" spans="1:48" ht="16.5">
      <c r="A192" s="144"/>
      <c r="B192" s="144"/>
      <c r="C192" s="144"/>
      <c r="D192" s="144"/>
      <c r="E192" s="144"/>
      <c r="F192" s="144"/>
      <c r="G192" s="144"/>
      <c r="H192" s="144"/>
      <c r="I192" s="152"/>
      <c r="J192" s="144"/>
      <c r="K192" s="144"/>
      <c r="L192" s="144"/>
      <c r="M192" s="144"/>
      <c r="N192" s="144"/>
      <c r="O192" s="144"/>
      <c r="P192" s="144"/>
      <c r="Q192" s="144"/>
      <c r="R192" s="144"/>
      <c r="S192" s="144"/>
      <c r="T192" s="144"/>
      <c r="U192" s="144"/>
      <c r="V192" s="715"/>
      <c r="W192" s="133"/>
      <c r="X192" s="133"/>
      <c r="Y192" s="144"/>
      <c r="Z192" s="144"/>
      <c r="AA192" s="144"/>
      <c r="AB192" s="144"/>
      <c r="AC192" s="144"/>
      <c r="AD192" s="144"/>
      <c r="AE192" s="179"/>
      <c r="AF192" s="179"/>
      <c r="AG192" s="144"/>
      <c r="AH192" s="179"/>
      <c r="AI192" s="144"/>
      <c r="AJ192" s="185"/>
      <c r="AK192" s="179"/>
      <c r="AL192" s="144"/>
      <c r="AM192" s="186"/>
      <c r="AN192" s="151"/>
      <c r="AO192" s="187"/>
      <c r="AP192" s="179"/>
      <c r="AQ192" s="144"/>
      <c r="AR192" s="179"/>
      <c r="AS192" s="144"/>
      <c r="AT192" s="185"/>
      <c r="AU192" s="179"/>
      <c r="AV192" s="144"/>
    </row>
    <row r="193" spans="1:48" ht="16.5">
      <c r="A193" s="144"/>
      <c r="B193" s="144"/>
      <c r="C193" s="144"/>
      <c r="D193" s="144"/>
      <c r="E193" s="144"/>
      <c r="F193" s="144"/>
      <c r="G193" s="144"/>
      <c r="H193" s="144"/>
      <c r="I193" s="152"/>
      <c r="J193" s="144"/>
      <c r="K193" s="144"/>
      <c r="L193" s="144"/>
      <c r="M193" s="144"/>
      <c r="N193" s="144"/>
      <c r="O193" s="144"/>
      <c r="P193" s="144"/>
      <c r="Q193" s="144"/>
      <c r="R193" s="144"/>
      <c r="S193" s="144"/>
      <c r="T193" s="144"/>
      <c r="U193" s="144"/>
      <c r="V193" s="715"/>
      <c r="W193" s="133"/>
      <c r="X193" s="133"/>
      <c r="Y193" s="144"/>
      <c r="Z193" s="144"/>
      <c r="AA193" s="144"/>
      <c r="AB193" s="144"/>
      <c r="AC193" s="144"/>
      <c r="AD193" s="144"/>
      <c r="AE193" s="179"/>
      <c r="AF193" s="179"/>
      <c r="AG193" s="144"/>
      <c r="AH193" s="179"/>
      <c r="AI193" s="144"/>
      <c r="AJ193" s="185"/>
      <c r="AK193" s="179"/>
      <c r="AL193" s="144"/>
      <c r="AM193" s="186"/>
      <c r="AN193" s="151"/>
      <c r="AO193" s="187"/>
      <c r="AP193" s="179"/>
      <c r="AQ193" s="144"/>
      <c r="AR193" s="179"/>
      <c r="AS193" s="144"/>
      <c r="AT193" s="185"/>
      <c r="AU193" s="179"/>
      <c r="AV193" s="144"/>
    </row>
    <row r="194" spans="1:48" ht="16.5">
      <c r="A194" s="144"/>
      <c r="B194" s="144"/>
      <c r="C194" s="144"/>
      <c r="D194" s="144"/>
      <c r="E194" s="144"/>
      <c r="F194" s="144"/>
      <c r="G194" s="144"/>
      <c r="H194" s="144"/>
      <c r="I194" s="152"/>
      <c r="J194" s="144"/>
      <c r="K194" s="144"/>
      <c r="L194" s="144"/>
      <c r="M194" s="144"/>
      <c r="N194" s="144"/>
      <c r="O194" s="144"/>
      <c r="P194" s="144"/>
      <c r="Q194" s="144"/>
      <c r="R194" s="144"/>
      <c r="S194" s="144"/>
      <c r="T194" s="144"/>
      <c r="U194" s="144"/>
      <c r="V194" s="715"/>
      <c r="W194" s="133"/>
      <c r="X194" s="133"/>
      <c r="Y194" s="144"/>
      <c r="Z194" s="144"/>
      <c r="AA194" s="144"/>
      <c r="AB194" s="144"/>
      <c r="AC194" s="144"/>
      <c r="AD194" s="144"/>
      <c r="AE194" s="179"/>
      <c r="AF194" s="179"/>
      <c r="AG194" s="144"/>
      <c r="AH194" s="179"/>
      <c r="AI194" s="144"/>
      <c r="AJ194" s="185"/>
      <c r="AK194" s="179"/>
      <c r="AL194" s="144"/>
      <c r="AM194" s="186"/>
      <c r="AN194" s="151"/>
      <c r="AO194" s="187"/>
      <c r="AP194" s="179"/>
      <c r="AQ194" s="144"/>
      <c r="AR194" s="179"/>
      <c r="AS194" s="144"/>
      <c r="AT194" s="185"/>
      <c r="AU194" s="179"/>
      <c r="AV194" s="144"/>
    </row>
    <row r="195" spans="1:48" ht="16.5">
      <c r="A195" s="144"/>
      <c r="B195" s="144"/>
      <c r="C195" s="144"/>
      <c r="D195" s="144"/>
      <c r="E195" s="144"/>
      <c r="F195" s="144"/>
      <c r="G195" s="144"/>
      <c r="H195" s="144"/>
      <c r="I195" s="152"/>
      <c r="J195" s="144"/>
      <c r="K195" s="144"/>
      <c r="L195" s="144"/>
      <c r="M195" s="144"/>
      <c r="N195" s="144"/>
      <c r="O195" s="144"/>
      <c r="P195" s="144"/>
      <c r="Q195" s="144"/>
      <c r="R195" s="144"/>
      <c r="S195" s="144"/>
      <c r="T195" s="144"/>
      <c r="U195" s="144"/>
      <c r="V195" s="715"/>
      <c r="W195" s="133"/>
      <c r="X195" s="133"/>
      <c r="Y195" s="144"/>
      <c r="Z195" s="144"/>
      <c r="AA195" s="144"/>
      <c r="AB195" s="144"/>
      <c r="AC195" s="144"/>
      <c r="AD195" s="144"/>
      <c r="AE195" s="179"/>
      <c r="AF195" s="179"/>
      <c r="AG195" s="144"/>
      <c r="AH195" s="179"/>
      <c r="AI195" s="144"/>
      <c r="AJ195" s="185"/>
      <c r="AK195" s="179"/>
      <c r="AL195" s="144"/>
      <c r="AM195" s="186"/>
      <c r="AN195" s="151"/>
      <c r="AO195" s="187"/>
      <c r="AP195" s="179"/>
      <c r="AQ195" s="144"/>
      <c r="AR195" s="179"/>
      <c r="AS195" s="144"/>
      <c r="AT195" s="185"/>
      <c r="AU195" s="179"/>
      <c r="AV195" s="144"/>
    </row>
    <row r="196" spans="1:48" ht="16.5">
      <c r="A196" s="144"/>
      <c r="B196" s="144"/>
      <c r="C196" s="144"/>
      <c r="D196" s="144"/>
      <c r="E196" s="144"/>
      <c r="F196" s="144"/>
      <c r="G196" s="144"/>
      <c r="H196" s="144"/>
      <c r="I196" s="152"/>
      <c r="J196" s="144"/>
      <c r="K196" s="144"/>
      <c r="L196" s="144"/>
      <c r="M196" s="144"/>
      <c r="N196" s="144"/>
      <c r="O196" s="144"/>
      <c r="P196" s="144"/>
      <c r="Q196" s="144"/>
      <c r="R196" s="144"/>
      <c r="S196" s="144"/>
      <c r="T196" s="144"/>
      <c r="U196" s="144"/>
      <c r="V196" s="715"/>
      <c r="W196" s="133"/>
      <c r="X196" s="133"/>
      <c r="Y196" s="144"/>
      <c r="Z196" s="144"/>
      <c r="AA196" s="144"/>
      <c r="AB196" s="144"/>
      <c r="AC196" s="144"/>
      <c r="AD196" s="144"/>
      <c r="AE196" s="179"/>
      <c r="AF196" s="179"/>
      <c r="AG196" s="144"/>
      <c r="AH196" s="179"/>
      <c r="AI196" s="144"/>
      <c r="AJ196" s="185"/>
      <c r="AK196" s="179"/>
      <c r="AL196" s="144"/>
      <c r="AM196" s="186"/>
      <c r="AN196" s="151"/>
      <c r="AO196" s="187"/>
      <c r="AP196" s="179"/>
      <c r="AQ196" s="144"/>
      <c r="AR196" s="179"/>
      <c r="AS196" s="144"/>
      <c r="AT196" s="185"/>
      <c r="AU196" s="179"/>
      <c r="AV196" s="144"/>
    </row>
    <row r="197" spans="1:48" ht="16.5">
      <c r="A197" s="144"/>
      <c r="B197" s="144"/>
      <c r="C197" s="144"/>
      <c r="D197" s="144"/>
      <c r="E197" s="144"/>
      <c r="F197" s="144"/>
      <c r="G197" s="144"/>
      <c r="H197" s="144"/>
      <c r="I197" s="152"/>
      <c r="J197" s="144"/>
      <c r="K197" s="144"/>
      <c r="L197" s="144"/>
      <c r="M197" s="144"/>
      <c r="N197" s="144"/>
      <c r="O197" s="144"/>
      <c r="P197" s="144"/>
      <c r="Q197" s="144"/>
      <c r="R197" s="144"/>
      <c r="S197" s="144"/>
      <c r="T197" s="144"/>
      <c r="U197" s="144"/>
      <c r="V197" s="715"/>
      <c r="W197" s="133"/>
      <c r="X197" s="133"/>
      <c r="Y197" s="144"/>
      <c r="Z197" s="144"/>
      <c r="AA197" s="144"/>
      <c r="AB197" s="144"/>
      <c r="AC197" s="144"/>
      <c r="AD197" s="144"/>
      <c r="AE197" s="179"/>
      <c r="AF197" s="179"/>
      <c r="AG197" s="144"/>
      <c r="AH197" s="179"/>
      <c r="AI197" s="144"/>
      <c r="AJ197" s="185"/>
      <c r="AK197" s="179"/>
      <c r="AL197" s="144"/>
      <c r="AM197" s="186"/>
      <c r="AN197" s="151"/>
      <c r="AO197" s="187"/>
      <c r="AP197" s="179"/>
      <c r="AQ197" s="144"/>
      <c r="AR197" s="179"/>
      <c r="AS197" s="144"/>
      <c r="AT197" s="185"/>
      <c r="AU197" s="179"/>
      <c r="AV197" s="144"/>
    </row>
    <row r="198" spans="1:48" ht="16.5">
      <c r="A198" s="144"/>
      <c r="B198" s="144"/>
      <c r="C198" s="144"/>
      <c r="D198" s="144"/>
      <c r="E198" s="144"/>
      <c r="F198" s="144"/>
      <c r="G198" s="144"/>
      <c r="H198" s="144"/>
      <c r="I198" s="152"/>
      <c r="J198" s="144"/>
      <c r="K198" s="144"/>
      <c r="L198" s="144"/>
      <c r="M198" s="144"/>
      <c r="N198" s="144"/>
      <c r="O198" s="144"/>
      <c r="P198" s="144"/>
      <c r="Q198" s="144"/>
      <c r="R198" s="144"/>
      <c r="S198" s="144"/>
      <c r="T198" s="144"/>
      <c r="U198" s="144"/>
      <c r="V198" s="715"/>
      <c r="W198" s="133"/>
      <c r="X198" s="133"/>
      <c r="Y198" s="144"/>
      <c r="Z198" s="144"/>
      <c r="AA198" s="144"/>
      <c r="AB198" s="144"/>
      <c r="AC198" s="144"/>
      <c r="AD198" s="144"/>
      <c r="AE198" s="179"/>
      <c r="AF198" s="179"/>
      <c r="AG198" s="144"/>
      <c r="AH198" s="179"/>
      <c r="AI198" s="144"/>
      <c r="AJ198" s="185"/>
      <c r="AK198" s="179"/>
      <c r="AL198" s="144"/>
      <c r="AM198" s="186"/>
      <c r="AN198" s="151"/>
      <c r="AO198" s="187"/>
      <c r="AP198" s="179"/>
      <c r="AQ198" s="144"/>
      <c r="AR198" s="179"/>
      <c r="AS198" s="144"/>
      <c r="AT198" s="185"/>
      <c r="AU198" s="179"/>
      <c r="AV198" s="144"/>
    </row>
    <row r="199" spans="1:48" ht="16.5">
      <c r="A199" s="144"/>
      <c r="B199" s="144"/>
      <c r="C199" s="144"/>
      <c r="D199" s="144"/>
      <c r="E199" s="144"/>
      <c r="F199" s="144"/>
      <c r="G199" s="144"/>
      <c r="H199" s="144"/>
      <c r="I199" s="152"/>
      <c r="J199" s="144"/>
      <c r="K199" s="144"/>
      <c r="L199" s="144"/>
      <c r="M199" s="144"/>
      <c r="N199" s="144"/>
      <c r="O199" s="144"/>
      <c r="P199" s="144"/>
      <c r="Q199" s="144"/>
      <c r="R199" s="144"/>
      <c r="S199" s="144"/>
      <c r="T199" s="144"/>
      <c r="U199" s="144"/>
      <c r="V199" s="715"/>
      <c r="W199" s="133"/>
      <c r="X199" s="133"/>
      <c r="Y199" s="144"/>
      <c r="Z199" s="144"/>
      <c r="AA199" s="144"/>
      <c r="AB199" s="144"/>
      <c r="AC199" s="144"/>
      <c r="AD199" s="144"/>
      <c r="AE199" s="179"/>
      <c r="AF199" s="179"/>
      <c r="AG199" s="144"/>
      <c r="AH199" s="179"/>
      <c r="AI199" s="144"/>
      <c r="AJ199" s="185"/>
      <c r="AK199" s="179"/>
      <c r="AL199" s="144"/>
      <c r="AM199" s="186"/>
      <c r="AN199" s="151"/>
      <c r="AO199" s="187"/>
      <c r="AP199" s="179"/>
      <c r="AQ199" s="144"/>
      <c r="AR199" s="179"/>
      <c r="AS199" s="144"/>
      <c r="AT199" s="185"/>
      <c r="AU199" s="179"/>
      <c r="AV199" s="144"/>
    </row>
    <row r="200" spans="1:48" ht="16.5">
      <c r="A200" s="144"/>
      <c r="B200" s="144"/>
      <c r="C200" s="144"/>
      <c r="D200" s="144"/>
      <c r="E200" s="144"/>
      <c r="F200" s="144"/>
      <c r="G200" s="144"/>
      <c r="H200" s="144"/>
      <c r="I200" s="152"/>
      <c r="J200" s="144"/>
      <c r="K200" s="144"/>
      <c r="L200" s="144"/>
      <c r="M200" s="144"/>
      <c r="N200" s="144"/>
      <c r="O200" s="144"/>
      <c r="P200" s="144"/>
      <c r="Q200" s="144"/>
      <c r="R200" s="144"/>
      <c r="S200" s="144"/>
      <c r="T200" s="144"/>
      <c r="U200" s="144"/>
      <c r="V200" s="715"/>
      <c r="W200" s="133"/>
      <c r="X200" s="133"/>
      <c r="Y200" s="144"/>
      <c r="Z200" s="144"/>
      <c r="AA200" s="144"/>
      <c r="AB200" s="144"/>
      <c r="AC200" s="144"/>
      <c r="AD200" s="144"/>
      <c r="AE200" s="179"/>
      <c r="AF200" s="179"/>
      <c r="AG200" s="144"/>
      <c r="AH200" s="179"/>
      <c r="AI200" s="144"/>
      <c r="AJ200" s="185"/>
      <c r="AK200" s="179"/>
      <c r="AL200" s="144"/>
      <c r="AM200" s="186"/>
      <c r="AN200" s="151"/>
      <c r="AO200" s="187"/>
      <c r="AP200" s="179"/>
      <c r="AQ200" s="144"/>
      <c r="AR200" s="179"/>
      <c r="AS200" s="144"/>
      <c r="AT200" s="185"/>
      <c r="AU200" s="179"/>
      <c r="AV200" s="144"/>
    </row>
    <row r="201" spans="1:48" ht="16.5">
      <c r="A201" s="144"/>
      <c r="B201" s="144"/>
      <c r="C201" s="144"/>
      <c r="D201" s="144"/>
      <c r="E201" s="144"/>
      <c r="F201" s="144"/>
      <c r="G201" s="144"/>
      <c r="H201" s="144"/>
      <c r="I201" s="152"/>
      <c r="J201" s="144"/>
      <c r="K201" s="144"/>
      <c r="L201" s="144"/>
      <c r="M201" s="144"/>
      <c r="N201" s="144"/>
      <c r="O201" s="144"/>
      <c r="P201" s="144"/>
      <c r="Q201" s="144"/>
      <c r="R201" s="144"/>
      <c r="S201" s="144"/>
      <c r="T201" s="144"/>
      <c r="U201" s="144"/>
      <c r="V201" s="715"/>
      <c r="W201" s="133"/>
      <c r="X201" s="133"/>
      <c r="Y201" s="144"/>
      <c r="Z201" s="144"/>
      <c r="AA201" s="144"/>
      <c r="AB201" s="144"/>
      <c r="AC201" s="144"/>
      <c r="AD201" s="144"/>
      <c r="AE201" s="179"/>
      <c r="AF201" s="179"/>
      <c r="AG201" s="144"/>
      <c r="AH201" s="179"/>
      <c r="AI201" s="144"/>
      <c r="AJ201" s="185"/>
      <c r="AK201" s="179"/>
      <c r="AL201" s="144"/>
      <c r="AM201" s="186"/>
      <c r="AN201" s="151"/>
      <c r="AO201" s="187"/>
      <c r="AP201" s="179"/>
      <c r="AQ201" s="144"/>
      <c r="AR201" s="179"/>
      <c r="AS201" s="144"/>
      <c r="AT201" s="185"/>
      <c r="AU201" s="179"/>
      <c r="AV201" s="144"/>
    </row>
    <row r="202" spans="1:48" ht="16.5">
      <c r="A202" s="144"/>
      <c r="B202" s="144"/>
      <c r="C202" s="144"/>
      <c r="D202" s="144"/>
      <c r="E202" s="144"/>
      <c r="F202" s="144"/>
      <c r="G202" s="144"/>
      <c r="H202" s="144"/>
      <c r="I202" s="152"/>
      <c r="J202" s="144"/>
      <c r="K202" s="144"/>
      <c r="L202" s="144"/>
      <c r="M202" s="144"/>
      <c r="N202" s="144"/>
      <c r="O202" s="144"/>
      <c r="P202" s="144"/>
      <c r="Q202" s="144"/>
      <c r="R202" s="144"/>
      <c r="S202" s="144"/>
      <c r="T202" s="144"/>
      <c r="U202" s="144"/>
      <c r="V202" s="715"/>
      <c r="W202" s="133"/>
      <c r="X202" s="133"/>
      <c r="Y202" s="144"/>
      <c r="Z202" s="144"/>
      <c r="AA202" s="144"/>
      <c r="AB202" s="144"/>
      <c r="AC202" s="144"/>
      <c r="AD202" s="144"/>
      <c r="AE202" s="179"/>
      <c r="AF202" s="179"/>
      <c r="AG202" s="144"/>
      <c r="AH202" s="179"/>
      <c r="AI202" s="144"/>
      <c r="AJ202" s="185"/>
      <c r="AK202" s="179"/>
      <c r="AL202" s="144"/>
      <c r="AM202" s="186"/>
      <c r="AN202" s="151"/>
      <c r="AO202" s="187"/>
      <c r="AP202" s="179"/>
      <c r="AQ202" s="144"/>
      <c r="AR202" s="179"/>
      <c r="AS202" s="144"/>
      <c r="AT202" s="185"/>
      <c r="AU202" s="179"/>
      <c r="AV202" s="144"/>
    </row>
    <row r="203" spans="1:48" ht="16.5">
      <c r="A203" s="144"/>
      <c r="B203" s="144"/>
      <c r="C203" s="144"/>
      <c r="D203" s="144"/>
      <c r="E203" s="144"/>
      <c r="F203" s="144"/>
      <c r="G203" s="144"/>
      <c r="H203" s="144"/>
      <c r="I203" s="152"/>
      <c r="J203" s="144"/>
      <c r="K203" s="144"/>
      <c r="L203" s="144"/>
      <c r="M203" s="144"/>
      <c r="N203" s="144"/>
      <c r="O203" s="144"/>
      <c r="P203" s="144"/>
      <c r="Q203" s="144"/>
      <c r="R203" s="144"/>
      <c r="S203" s="144"/>
      <c r="T203" s="144"/>
      <c r="U203" s="144"/>
      <c r="V203" s="715"/>
      <c r="W203" s="133"/>
      <c r="X203" s="133"/>
      <c r="Y203" s="144"/>
      <c r="Z203" s="144"/>
      <c r="AA203" s="144"/>
      <c r="AB203" s="144"/>
      <c r="AC203" s="144"/>
      <c r="AD203" s="144"/>
      <c r="AE203" s="179"/>
      <c r="AF203" s="179"/>
      <c r="AG203" s="144"/>
      <c r="AH203" s="179"/>
      <c r="AI203" s="144"/>
      <c r="AJ203" s="185"/>
      <c r="AK203" s="179"/>
      <c r="AL203" s="144"/>
      <c r="AM203" s="186"/>
      <c r="AN203" s="151"/>
      <c r="AO203" s="187"/>
      <c r="AP203" s="179"/>
      <c r="AQ203" s="144"/>
      <c r="AR203" s="179"/>
      <c r="AS203" s="144"/>
      <c r="AT203" s="185"/>
      <c r="AU203" s="179"/>
      <c r="AV203" s="144"/>
    </row>
    <row r="204" spans="1:48" ht="16.5">
      <c r="A204" s="144"/>
      <c r="B204" s="144"/>
      <c r="C204" s="144"/>
      <c r="D204" s="144"/>
      <c r="E204" s="144"/>
      <c r="F204" s="144"/>
      <c r="G204" s="144"/>
      <c r="H204" s="144"/>
      <c r="I204" s="152"/>
      <c r="J204" s="144"/>
      <c r="K204" s="144"/>
      <c r="L204" s="144"/>
      <c r="M204" s="144"/>
      <c r="N204" s="144"/>
      <c r="O204" s="144"/>
      <c r="P204" s="144"/>
      <c r="Q204" s="144"/>
      <c r="R204" s="144"/>
      <c r="S204" s="144"/>
      <c r="T204" s="144"/>
      <c r="U204" s="144"/>
      <c r="V204" s="715"/>
      <c r="W204" s="133"/>
      <c r="X204" s="133"/>
      <c r="Y204" s="144"/>
      <c r="Z204" s="144"/>
      <c r="AA204" s="144"/>
      <c r="AB204" s="144"/>
      <c r="AC204" s="144"/>
      <c r="AD204" s="144"/>
      <c r="AE204" s="179"/>
      <c r="AF204" s="179"/>
      <c r="AG204" s="144"/>
      <c r="AH204" s="179"/>
      <c r="AI204" s="144"/>
      <c r="AJ204" s="185"/>
      <c r="AK204" s="179"/>
      <c r="AL204" s="144"/>
      <c r="AM204" s="186"/>
      <c r="AN204" s="151"/>
      <c r="AO204" s="187"/>
      <c r="AP204" s="179"/>
      <c r="AQ204" s="144"/>
      <c r="AR204" s="179"/>
      <c r="AS204" s="144"/>
      <c r="AT204" s="185"/>
      <c r="AU204" s="179"/>
      <c r="AV204" s="144"/>
    </row>
    <row r="205" spans="1:48" ht="16.5">
      <c r="A205" s="144"/>
      <c r="B205" s="144"/>
      <c r="C205" s="144"/>
      <c r="D205" s="144"/>
      <c r="E205" s="144"/>
      <c r="F205" s="144"/>
      <c r="G205" s="144"/>
      <c r="H205" s="144"/>
      <c r="I205" s="152"/>
      <c r="J205" s="144"/>
      <c r="K205" s="144"/>
      <c r="L205" s="144"/>
      <c r="M205" s="144"/>
      <c r="N205" s="144"/>
      <c r="O205" s="144"/>
      <c r="P205" s="144"/>
      <c r="Q205" s="144"/>
      <c r="R205" s="144"/>
      <c r="S205" s="144"/>
      <c r="T205" s="144"/>
      <c r="U205" s="144"/>
      <c r="V205" s="715"/>
      <c r="W205" s="133"/>
      <c r="X205" s="133"/>
      <c r="Y205" s="144"/>
      <c r="Z205" s="144"/>
      <c r="AA205" s="144"/>
      <c r="AB205" s="144"/>
      <c r="AC205" s="144"/>
      <c r="AD205" s="144"/>
      <c r="AE205" s="179"/>
      <c r="AF205" s="179"/>
      <c r="AG205" s="144"/>
      <c r="AH205" s="179"/>
      <c r="AI205" s="144"/>
      <c r="AJ205" s="185"/>
      <c r="AK205" s="179"/>
      <c r="AL205" s="144"/>
      <c r="AM205" s="186"/>
      <c r="AN205" s="151"/>
      <c r="AO205" s="187"/>
      <c r="AP205" s="179"/>
      <c r="AQ205" s="144"/>
      <c r="AR205" s="179"/>
      <c r="AS205" s="144"/>
      <c r="AT205" s="185"/>
      <c r="AU205" s="179"/>
      <c r="AV205" s="144"/>
    </row>
    <row r="206" spans="1:48" ht="16.5">
      <c r="A206" s="144"/>
      <c r="B206" s="144"/>
      <c r="C206" s="144"/>
      <c r="D206" s="144"/>
      <c r="E206" s="144"/>
      <c r="F206" s="144"/>
      <c r="G206" s="144"/>
      <c r="H206" s="144"/>
      <c r="I206" s="152"/>
      <c r="J206" s="144"/>
      <c r="K206" s="144"/>
      <c r="L206" s="144"/>
      <c r="M206" s="144"/>
      <c r="N206" s="144"/>
      <c r="O206" s="144"/>
      <c r="P206" s="144"/>
      <c r="Q206" s="144"/>
      <c r="R206" s="144"/>
      <c r="S206" s="144"/>
      <c r="T206" s="144"/>
      <c r="U206" s="144"/>
      <c r="V206" s="715"/>
      <c r="W206" s="133"/>
      <c r="X206" s="133"/>
      <c r="Y206" s="144"/>
      <c r="Z206" s="144"/>
      <c r="AA206" s="144"/>
      <c r="AB206" s="144"/>
      <c r="AC206" s="144"/>
      <c r="AD206" s="144"/>
      <c r="AE206" s="179"/>
      <c r="AF206" s="179"/>
      <c r="AG206" s="144"/>
      <c r="AH206" s="179"/>
      <c r="AI206" s="144"/>
      <c r="AJ206" s="185"/>
      <c r="AK206" s="179"/>
      <c r="AL206" s="144"/>
      <c r="AM206" s="186"/>
      <c r="AN206" s="151"/>
      <c r="AO206" s="187"/>
      <c r="AP206" s="179"/>
      <c r="AQ206" s="144"/>
      <c r="AR206" s="179"/>
      <c r="AS206" s="144"/>
      <c r="AT206" s="185"/>
      <c r="AU206" s="179"/>
      <c r="AV206" s="144"/>
    </row>
    <row r="207" spans="1:48" ht="16.5">
      <c r="A207" s="144"/>
      <c r="B207" s="144"/>
      <c r="C207" s="144"/>
      <c r="D207" s="144"/>
      <c r="E207" s="144"/>
      <c r="F207" s="144"/>
      <c r="G207" s="144"/>
      <c r="H207" s="144"/>
      <c r="I207" s="152"/>
      <c r="J207" s="144"/>
      <c r="K207" s="144"/>
      <c r="L207" s="144"/>
      <c r="M207" s="144"/>
      <c r="N207" s="144"/>
      <c r="O207" s="144"/>
      <c r="P207" s="144"/>
      <c r="Q207" s="144"/>
      <c r="R207" s="144"/>
      <c r="S207" s="144"/>
      <c r="T207" s="144"/>
      <c r="U207" s="144"/>
      <c r="V207" s="715"/>
      <c r="W207" s="133"/>
      <c r="X207" s="133"/>
      <c r="Y207" s="144"/>
      <c r="Z207" s="144"/>
      <c r="AA207" s="144"/>
      <c r="AB207" s="144"/>
      <c r="AC207" s="144"/>
      <c r="AD207" s="144"/>
      <c r="AE207" s="179"/>
      <c r="AF207" s="179"/>
      <c r="AG207" s="144"/>
      <c r="AH207" s="179"/>
      <c r="AI207" s="144"/>
      <c r="AJ207" s="185"/>
      <c r="AK207" s="179"/>
      <c r="AL207" s="144"/>
      <c r="AM207" s="186"/>
      <c r="AN207" s="151"/>
      <c r="AO207" s="187"/>
      <c r="AP207" s="179"/>
      <c r="AQ207" s="144"/>
      <c r="AR207" s="179"/>
      <c r="AS207" s="144"/>
      <c r="AT207" s="185"/>
      <c r="AU207" s="179"/>
      <c r="AV207" s="144"/>
    </row>
    <row r="208" spans="1:48" ht="16.5">
      <c r="A208" s="144"/>
      <c r="B208" s="144"/>
      <c r="C208" s="144"/>
      <c r="D208" s="144"/>
      <c r="E208" s="144"/>
      <c r="F208" s="144"/>
      <c r="G208" s="144"/>
      <c r="H208" s="144"/>
      <c r="I208" s="152"/>
      <c r="J208" s="144"/>
      <c r="K208" s="144"/>
      <c r="L208" s="144"/>
      <c r="M208" s="144"/>
      <c r="N208" s="144"/>
      <c r="O208" s="144"/>
      <c r="P208" s="144"/>
      <c r="Q208" s="144"/>
      <c r="R208" s="144"/>
      <c r="S208" s="144"/>
      <c r="T208" s="144"/>
      <c r="U208" s="144"/>
      <c r="V208" s="715"/>
      <c r="W208" s="133"/>
      <c r="X208" s="133"/>
      <c r="Y208" s="144"/>
      <c r="Z208" s="144"/>
      <c r="AA208" s="144"/>
      <c r="AB208" s="144"/>
      <c r="AC208" s="144"/>
      <c r="AD208" s="144"/>
      <c r="AE208" s="179"/>
      <c r="AF208" s="179"/>
      <c r="AG208" s="144"/>
      <c r="AH208" s="179"/>
      <c r="AI208" s="144"/>
      <c r="AJ208" s="185"/>
      <c r="AK208" s="179"/>
      <c r="AL208" s="144"/>
      <c r="AM208" s="186"/>
      <c r="AN208" s="151"/>
      <c r="AO208" s="187"/>
      <c r="AP208" s="179"/>
      <c r="AQ208" s="144"/>
      <c r="AR208" s="179"/>
      <c r="AS208" s="144"/>
      <c r="AT208" s="185"/>
      <c r="AU208" s="179"/>
      <c r="AV208" s="144"/>
    </row>
    <row r="209" spans="1:48" ht="16.5">
      <c r="A209" s="144"/>
      <c r="B209" s="144"/>
      <c r="C209" s="144"/>
      <c r="D209" s="144"/>
      <c r="E209" s="144"/>
      <c r="F209" s="144"/>
      <c r="G209" s="144"/>
      <c r="H209" s="144"/>
      <c r="I209" s="152"/>
      <c r="J209" s="144"/>
      <c r="K209" s="144"/>
      <c r="L209" s="144"/>
      <c r="M209" s="144"/>
      <c r="N209" s="144"/>
      <c r="O209" s="144"/>
      <c r="P209" s="144"/>
      <c r="Q209" s="144"/>
      <c r="R209" s="144"/>
      <c r="S209" s="144"/>
      <c r="T209" s="144"/>
      <c r="U209" s="144"/>
      <c r="V209" s="715"/>
      <c r="W209" s="133"/>
      <c r="X209" s="133"/>
      <c r="Y209" s="144"/>
      <c r="Z209" s="144"/>
      <c r="AA209" s="144"/>
      <c r="AB209" s="144"/>
      <c r="AC209" s="144"/>
      <c r="AD209" s="144"/>
      <c r="AE209" s="179"/>
      <c r="AF209" s="179"/>
      <c r="AG209" s="144"/>
      <c r="AH209" s="179"/>
      <c r="AI209" s="144"/>
      <c r="AJ209" s="185"/>
      <c r="AK209" s="179"/>
      <c r="AL209" s="144"/>
      <c r="AM209" s="186"/>
      <c r="AN209" s="151"/>
      <c r="AO209" s="187"/>
      <c r="AP209" s="179"/>
      <c r="AQ209" s="144"/>
      <c r="AR209" s="179"/>
      <c r="AS209" s="144"/>
      <c r="AT209" s="185"/>
      <c r="AU209" s="179"/>
      <c r="AV209" s="144"/>
    </row>
    <row r="210" spans="1:48" ht="16.5">
      <c r="A210" s="144"/>
      <c r="B210" s="144"/>
      <c r="C210" s="144"/>
      <c r="D210" s="144"/>
      <c r="E210" s="144"/>
      <c r="F210" s="144"/>
      <c r="G210" s="144"/>
      <c r="H210" s="144"/>
      <c r="I210" s="152"/>
      <c r="J210" s="144"/>
      <c r="K210" s="144"/>
      <c r="L210" s="144"/>
      <c r="M210" s="144"/>
      <c r="N210" s="144"/>
      <c r="O210" s="144"/>
      <c r="P210" s="144"/>
      <c r="Q210" s="144"/>
      <c r="R210" s="144"/>
      <c r="S210" s="144"/>
      <c r="T210" s="144"/>
      <c r="U210" s="144"/>
      <c r="V210" s="715"/>
      <c r="W210" s="133"/>
      <c r="X210" s="133"/>
      <c r="Y210" s="144"/>
      <c r="Z210" s="144"/>
      <c r="AA210" s="144"/>
      <c r="AB210" s="144"/>
      <c r="AC210" s="144"/>
      <c r="AD210" s="144"/>
      <c r="AE210" s="179"/>
      <c r="AF210" s="179"/>
      <c r="AG210" s="144"/>
      <c r="AH210" s="179"/>
      <c r="AI210" s="144"/>
      <c r="AJ210" s="185"/>
      <c r="AK210" s="179"/>
      <c r="AL210" s="144"/>
      <c r="AM210" s="186"/>
      <c r="AN210" s="151"/>
      <c r="AO210" s="187"/>
      <c r="AP210" s="179"/>
      <c r="AQ210" s="144"/>
      <c r="AR210" s="179"/>
      <c r="AS210" s="144"/>
      <c r="AT210" s="185"/>
      <c r="AU210" s="179"/>
      <c r="AV210" s="144"/>
    </row>
    <row r="211" spans="1:48" ht="16.5">
      <c r="A211" s="144"/>
      <c r="B211" s="144"/>
      <c r="C211" s="144"/>
      <c r="D211" s="144"/>
      <c r="E211" s="144"/>
      <c r="F211" s="144"/>
      <c r="G211" s="144"/>
      <c r="H211" s="144"/>
      <c r="I211" s="152"/>
      <c r="J211" s="144"/>
      <c r="K211" s="144"/>
      <c r="L211" s="144"/>
      <c r="M211" s="144"/>
      <c r="N211" s="144"/>
      <c r="O211" s="144"/>
      <c r="P211" s="144"/>
      <c r="Q211" s="144"/>
      <c r="R211" s="144"/>
      <c r="S211" s="144"/>
      <c r="T211" s="144"/>
      <c r="U211" s="144"/>
      <c r="V211" s="715"/>
      <c r="W211" s="133"/>
      <c r="X211" s="133"/>
      <c r="Y211" s="144"/>
      <c r="Z211" s="144"/>
      <c r="AA211" s="144"/>
      <c r="AB211" s="144"/>
      <c r="AC211" s="144"/>
      <c r="AD211" s="144"/>
      <c r="AE211" s="179"/>
      <c r="AF211" s="179"/>
      <c r="AG211" s="144"/>
      <c r="AH211" s="179"/>
      <c r="AI211" s="144"/>
      <c r="AJ211" s="185"/>
      <c r="AK211" s="179"/>
      <c r="AL211" s="144"/>
      <c r="AM211" s="186"/>
      <c r="AN211" s="151"/>
      <c r="AO211" s="187"/>
      <c r="AP211" s="179"/>
      <c r="AQ211" s="144"/>
      <c r="AR211" s="179"/>
      <c r="AS211" s="144"/>
      <c r="AT211" s="185"/>
      <c r="AU211" s="179"/>
      <c r="AV211" s="144"/>
    </row>
    <row r="212" spans="1:48" ht="16.5">
      <c r="A212" s="144"/>
      <c r="B212" s="144"/>
      <c r="C212" s="144"/>
      <c r="D212" s="144"/>
      <c r="E212" s="144"/>
      <c r="F212" s="144"/>
      <c r="G212" s="144"/>
      <c r="H212" s="144"/>
      <c r="I212" s="152"/>
      <c r="J212" s="144"/>
      <c r="K212" s="144"/>
      <c r="L212" s="144"/>
      <c r="M212" s="144"/>
      <c r="N212" s="144"/>
      <c r="O212" s="144"/>
      <c r="P212" s="144"/>
      <c r="Q212" s="144"/>
      <c r="R212" s="144"/>
      <c r="S212" s="144"/>
      <c r="T212" s="144"/>
      <c r="U212" s="144"/>
      <c r="V212" s="715"/>
      <c r="W212" s="133"/>
      <c r="X212" s="133"/>
      <c r="Y212" s="144"/>
      <c r="Z212" s="144"/>
      <c r="AA212" s="144"/>
      <c r="AB212" s="144"/>
      <c r="AC212" s="144"/>
      <c r="AD212" s="144"/>
      <c r="AE212" s="179"/>
      <c r="AF212" s="179"/>
      <c r="AG212" s="144"/>
      <c r="AH212" s="179"/>
      <c r="AI212" s="144"/>
      <c r="AJ212" s="185"/>
      <c r="AK212" s="179"/>
      <c r="AL212" s="144"/>
      <c r="AM212" s="186"/>
      <c r="AN212" s="151"/>
      <c r="AO212" s="187"/>
      <c r="AP212" s="179"/>
      <c r="AQ212" s="144"/>
      <c r="AR212" s="179"/>
      <c r="AS212" s="144"/>
      <c r="AT212" s="185"/>
      <c r="AU212" s="179"/>
      <c r="AV212" s="144"/>
    </row>
    <row r="213" spans="1:48" ht="16.5">
      <c r="A213" s="144"/>
      <c r="B213" s="144"/>
      <c r="C213" s="144"/>
      <c r="D213" s="144"/>
      <c r="E213" s="144"/>
      <c r="F213" s="144"/>
      <c r="G213" s="144"/>
      <c r="H213" s="144"/>
      <c r="I213" s="152"/>
      <c r="J213" s="144"/>
      <c r="K213" s="144"/>
      <c r="L213" s="144"/>
      <c r="M213" s="144"/>
      <c r="N213" s="144"/>
      <c r="O213" s="144"/>
      <c r="P213" s="144"/>
      <c r="Q213" s="144"/>
      <c r="R213" s="144"/>
      <c r="S213" s="144"/>
      <c r="T213" s="144"/>
      <c r="U213" s="144"/>
      <c r="V213" s="715"/>
      <c r="W213" s="133"/>
      <c r="X213" s="133"/>
      <c r="Y213" s="144"/>
      <c r="Z213" s="144"/>
      <c r="AA213" s="144"/>
      <c r="AB213" s="144"/>
      <c r="AC213" s="144"/>
      <c r="AD213" s="144"/>
      <c r="AE213" s="179"/>
      <c r="AF213" s="179"/>
      <c r="AG213" s="144"/>
      <c r="AH213" s="179"/>
      <c r="AI213" s="144"/>
      <c r="AJ213" s="185"/>
      <c r="AK213" s="179"/>
      <c r="AL213" s="144"/>
      <c r="AM213" s="186"/>
      <c r="AN213" s="151"/>
      <c r="AO213" s="187"/>
      <c r="AP213" s="179"/>
      <c r="AQ213" s="144"/>
      <c r="AR213" s="179"/>
      <c r="AS213" s="144"/>
      <c r="AT213" s="185"/>
      <c r="AU213" s="179"/>
      <c r="AV213" s="144"/>
    </row>
    <row r="214" spans="1:48" ht="16.5">
      <c r="A214" s="144"/>
      <c r="B214" s="144"/>
      <c r="C214" s="144"/>
      <c r="D214" s="144"/>
      <c r="E214" s="144"/>
      <c r="F214" s="144"/>
      <c r="G214" s="144"/>
      <c r="H214" s="144"/>
      <c r="I214" s="152"/>
      <c r="J214" s="144"/>
      <c r="K214" s="144"/>
      <c r="L214" s="144"/>
      <c r="M214" s="144"/>
      <c r="N214" s="144"/>
      <c r="O214" s="144"/>
      <c r="P214" s="144"/>
      <c r="Q214" s="144"/>
      <c r="R214" s="144"/>
      <c r="S214" s="144"/>
      <c r="T214" s="144"/>
      <c r="U214" s="144"/>
      <c r="V214" s="715"/>
      <c r="W214" s="133"/>
      <c r="X214" s="133"/>
      <c r="Y214" s="144"/>
      <c r="Z214" s="144"/>
      <c r="AA214" s="144"/>
      <c r="AB214" s="144"/>
      <c r="AC214" s="144"/>
      <c r="AD214" s="144"/>
      <c r="AE214" s="179"/>
      <c r="AF214" s="179"/>
      <c r="AG214" s="144"/>
      <c r="AH214" s="179"/>
      <c r="AI214" s="144"/>
      <c r="AJ214" s="185"/>
      <c r="AK214" s="179"/>
      <c r="AL214" s="144"/>
      <c r="AM214" s="186"/>
      <c r="AN214" s="151"/>
      <c r="AO214" s="187"/>
      <c r="AP214" s="179"/>
      <c r="AQ214" s="144"/>
      <c r="AR214" s="179"/>
      <c r="AS214" s="144"/>
      <c r="AT214" s="185"/>
      <c r="AU214" s="179"/>
      <c r="AV214" s="144"/>
    </row>
    <row r="215" spans="1:48" ht="16.5">
      <c r="A215" s="144"/>
      <c r="B215" s="144"/>
      <c r="C215" s="144"/>
      <c r="D215" s="144"/>
      <c r="E215" s="144"/>
      <c r="F215" s="144"/>
      <c r="G215" s="144"/>
      <c r="H215" s="144"/>
      <c r="I215" s="152"/>
      <c r="J215" s="144"/>
      <c r="K215" s="144"/>
      <c r="L215" s="144"/>
      <c r="M215" s="144"/>
      <c r="N215" s="144"/>
      <c r="O215" s="144"/>
      <c r="P215" s="144"/>
      <c r="Q215" s="144"/>
      <c r="R215" s="144"/>
      <c r="S215" s="144"/>
      <c r="T215" s="144"/>
      <c r="U215" s="144"/>
      <c r="V215" s="715"/>
      <c r="W215" s="133"/>
      <c r="X215" s="133"/>
      <c r="Y215" s="144"/>
      <c r="Z215" s="144"/>
      <c r="AA215" s="144"/>
      <c r="AB215" s="144"/>
      <c r="AC215" s="144"/>
      <c r="AD215" s="144"/>
      <c r="AE215" s="179"/>
      <c r="AF215" s="179"/>
      <c r="AG215" s="144"/>
      <c r="AH215" s="179"/>
      <c r="AI215" s="144"/>
      <c r="AJ215" s="185"/>
      <c r="AK215" s="179"/>
      <c r="AL215" s="144"/>
      <c r="AM215" s="186"/>
      <c r="AN215" s="151"/>
      <c r="AO215" s="187"/>
      <c r="AP215" s="179"/>
      <c r="AQ215" s="144"/>
      <c r="AR215" s="179"/>
      <c r="AS215" s="144"/>
      <c r="AT215" s="185"/>
      <c r="AU215" s="179"/>
      <c r="AV215" s="144"/>
    </row>
    <row r="216" spans="1:48" ht="16.5">
      <c r="A216" s="144"/>
      <c r="B216" s="144"/>
      <c r="C216" s="144"/>
      <c r="D216" s="144"/>
      <c r="E216" s="144"/>
      <c r="F216" s="144"/>
      <c r="G216" s="144"/>
      <c r="H216" s="144"/>
      <c r="I216" s="152"/>
      <c r="J216" s="144"/>
      <c r="K216" s="144"/>
      <c r="L216" s="144"/>
      <c r="M216" s="144"/>
      <c r="N216" s="144"/>
      <c r="O216" s="144"/>
      <c r="P216" s="144"/>
      <c r="Q216" s="144"/>
      <c r="R216" s="144"/>
      <c r="S216" s="144"/>
      <c r="T216" s="144"/>
      <c r="U216" s="144"/>
      <c r="V216" s="715"/>
      <c r="W216" s="133"/>
      <c r="X216" s="133"/>
      <c r="Y216" s="144"/>
      <c r="Z216" s="144"/>
      <c r="AA216" s="144"/>
      <c r="AB216" s="144"/>
      <c r="AC216" s="144"/>
      <c r="AD216" s="144"/>
      <c r="AE216" s="179"/>
      <c r="AF216" s="179"/>
      <c r="AG216" s="144"/>
      <c r="AH216" s="179"/>
      <c r="AI216" s="144"/>
      <c r="AJ216" s="185"/>
      <c r="AK216" s="179"/>
      <c r="AL216" s="144"/>
      <c r="AM216" s="186"/>
      <c r="AN216" s="151"/>
      <c r="AO216" s="187"/>
      <c r="AP216" s="179"/>
      <c r="AQ216" s="144"/>
      <c r="AR216" s="179"/>
      <c r="AS216" s="144"/>
      <c r="AT216" s="185"/>
      <c r="AU216" s="179"/>
      <c r="AV216" s="144"/>
    </row>
    <row r="217" spans="1:48" ht="16.5">
      <c r="A217" s="144"/>
      <c r="B217" s="144"/>
      <c r="C217" s="144"/>
      <c r="D217" s="144"/>
      <c r="E217" s="144"/>
      <c r="F217" s="144"/>
      <c r="G217" s="144"/>
      <c r="H217" s="144"/>
      <c r="I217" s="152"/>
      <c r="J217" s="144"/>
      <c r="K217" s="144"/>
      <c r="L217" s="144"/>
      <c r="M217" s="144"/>
      <c r="N217" s="144"/>
      <c r="O217" s="144"/>
      <c r="P217" s="144"/>
      <c r="Q217" s="144"/>
      <c r="R217" s="144"/>
      <c r="S217" s="144"/>
      <c r="T217" s="144"/>
      <c r="U217" s="144"/>
      <c r="V217" s="715"/>
      <c r="W217" s="133"/>
      <c r="X217" s="133"/>
      <c r="Y217" s="144"/>
      <c r="Z217" s="144"/>
      <c r="AA217" s="144"/>
      <c r="AB217" s="144"/>
      <c r="AC217" s="144"/>
      <c r="AD217" s="144"/>
      <c r="AE217" s="179"/>
      <c r="AF217" s="179"/>
      <c r="AG217" s="144"/>
      <c r="AH217" s="179"/>
      <c r="AI217" s="144"/>
      <c r="AJ217" s="185"/>
      <c r="AK217" s="179"/>
      <c r="AL217" s="144"/>
      <c r="AM217" s="186"/>
      <c r="AN217" s="151"/>
      <c r="AO217" s="187"/>
      <c r="AP217" s="179"/>
      <c r="AQ217" s="144"/>
      <c r="AR217" s="179"/>
      <c r="AS217" s="144"/>
      <c r="AT217" s="185"/>
      <c r="AU217" s="179"/>
      <c r="AV217" s="144"/>
    </row>
    <row r="218" spans="1:48" ht="16.5">
      <c r="A218" s="144"/>
      <c r="B218" s="144"/>
      <c r="C218" s="144"/>
      <c r="D218" s="144"/>
      <c r="E218" s="144"/>
      <c r="F218" s="144"/>
      <c r="G218" s="144"/>
      <c r="H218" s="144"/>
      <c r="I218" s="152"/>
      <c r="J218" s="144"/>
      <c r="K218" s="144"/>
      <c r="L218" s="144"/>
      <c r="M218" s="144"/>
      <c r="N218" s="144"/>
      <c r="O218" s="144"/>
      <c r="P218" s="144"/>
      <c r="Q218" s="144"/>
      <c r="R218" s="144"/>
      <c r="S218" s="144"/>
      <c r="T218" s="144"/>
      <c r="U218" s="144"/>
      <c r="V218" s="715"/>
      <c r="W218" s="133"/>
      <c r="X218" s="133"/>
      <c r="Y218" s="144"/>
      <c r="Z218" s="144"/>
      <c r="AA218" s="144"/>
      <c r="AB218" s="144"/>
      <c r="AC218" s="144"/>
      <c r="AD218" s="144"/>
      <c r="AE218" s="179"/>
      <c r="AF218" s="179"/>
      <c r="AG218" s="144"/>
      <c r="AH218" s="179"/>
      <c r="AI218" s="144"/>
      <c r="AJ218" s="185"/>
      <c r="AK218" s="179"/>
      <c r="AL218" s="144"/>
      <c r="AM218" s="186"/>
      <c r="AN218" s="151"/>
      <c r="AO218" s="187"/>
      <c r="AP218" s="179"/>
      <c r="AQ218" s="144"/>
      <c r="AR218" s="179"/>
      <c r="AS218" s="144"/>
      <c r="AT218" s="185"/>
      <c r="AU218" s="179"/>
      <c r="AV218" s="144"/>
    </row>
    <row r="219" spans="1:48" ht="16.5">
      <c r="A219" s="144"/>
      <c r="B219" s="144"/>
      <c r="C219" s="144"/>
      <c r="D219" s="144"/>
      <c r="E219" s="144"/>
      <c r="F219" s="144"/>
      <c r="G219" s="144"/>
      <c r="H219" s="144"/>
      <c r="I219" s="152"/>
      <c r="J219" s="144"/>
      <c r="K219" s="144"/>
      <c r="L219" s="144"/>
      <c r="M219" s="144"/>
      <c r="N219" s="144"/>
      <c r="O219" s="144"/>
      <c r="P219" s="144"/>
      <c r="Q219" s="144"/>
      <c r="R219" s="144"/>
      <c r="S219" s="144"/>
      <c r="T219" s="144"/>
      <c r="U219" s="144"/>
      <c r="V219" s="715"/>
      <c r="W219" s="133"/>
      <c r="X219" s="133"/>
      <c r="Y219" s="144"/>
      <c r="Z219" s="144"/>
      <c r="AA219" s="144"/>
      <c r="AB219" s="144"/>
      <c r="AC219" s="144"/>
      <c r="AD219" s="144"/>
      <c r="AE219" s="179"/>
      <c r="AF219" s="179"/>
      <c r="AG219" s="144"/>
      <c r="AH219" s="179"/>
      <c r="AI219" s="144"/>
      <c r="AJ219" s="185"/>
      <c r="AK219" s="179"/>
      <c r="AL219" s="144"/>
      <c r="AM219" s="186"/>
      <c r="AN219" s="151"/>
      <c r="AO219" s="187"/>
      <c r="AP219" s="179"/>
      <c r="AQ219" s="144"/>
      <c r="AR219" s="179"/>
      <c r="AS219" s="144"/>
      <c r="AT219" s="185"/>
      <c r="AU219" s="179"/>
      <c r="AV219" s="144"/>
    </row>
    <row r="220" spans="1:48" ht="16.5">
      <c r="A220" s="144"/>
      <c r="B220" s="144"/>
      <c r="C220" s="144"/>
      <c r="D220" s="144"/>
      <c r="E220" s="144"/>
      <c r="F220" s="144"/>
      <c r="G220" s="144"/>
      <c r="H220" s="144"/>
      <c r="I220" s="152"/>
      <c r="J220" s="144"/>
      <c r="K220" s="144"/>
      <c r="L220" s="144"/>
      <c r="M220" s="144"/>
      <c r="N220" s="144"/>
      <c r="O220" s="144"/>
      <c r="P220" s="144"/>
      <c r="Q220" s="144"/>
      <c r="R220" s="144"/>
      <c r="S220" s="144"/>
      <c r="T220" s="144"/>
      <c r="U220" s="144"/>
      <c r="V220" s="715"/>
      <c r="W220" s="133"/>
      <c r="X220" s="133"/>
      <c r="Y220" s="144"/>
      <c r="Z220" s="144"/>
      <c r="AA220" s="144"/>
      <c r="AB220" s="144"/>
      <c r="AC220" s="144"/>
      <c r="AD220" s="144"/>
      <c r="AE220" s="179"/>
      <c r="AF220" s="179"/>
      <c r="AG220" s="144"/>
      <c r="AH220" s="179"/>
      <c r="AI220" s="144"/>
      <c r="AJ220" s="185"/>
      <c r="AK220" s="179"/>
      <c r="AL220" s="144"/>
      <c r="AM220" s="186"/>
      <c r="AN220" s="151"/>
      <c r="AO220" s="187"/>
      <c r="AP220" s="179"/>
      <c r="AQ220" s="144"/>
      <c r="AR220" s="179"/>
      <c r="AS220" s="144"/>
      <c r="AT220" s="185"/>
      <c r="AU220" s="179"/>
      <c r="AV220" s="144"/>
    </row>
    <row r="221" spans="1:48" ht="16.5">
      <c r="A221" s="144"/>
      <c r="B221" s="144"/>
      <c r="C221" s="144"/>
      <c r="D221" s="144"/>
      <c r="E221" s="144"/>
      <c r="F221" s="144"/>
      <c r="G221" s="144"/>
      <c r="H221" s="144"/>
      <c r="I221" s="152"/>
      <c r="J221" s="144"/>
      <c r="K221" s="144"/>
      <c r="L221" s="144"/>
      <c r="M221" s="144"/>
      <c r="N221" s="144"/>
      <c r="O221" s="144"/>
      <c r="P221" s="144"/>
      <c r="Q221" s="144"/>
      <c r="R221" s="144"/>
      <c r="S221" s="144"/>
      <c r="T221" s="144"/>
      <c r="U221" s="144"/>
      <c r="V221" s="715"/>
      <c r="W221" s="133"/>
      <c r="X221" s="133"/>
      <c r="Y221" s="144"/>
      <c r="Z221" s="144"/>
      <c r="AA221" s="144"/>
      <c r="AB221" s="144"/>
      <c r="AC221" s="144"/>
      <c r="AD221" s="144"/>
      <c r="AE221" s="179"/>
      <c r="AF221" s="179"/>
      <c r="AG221" s="144"/>
      <c r="AH221" s="179"/>
      <c r="AI221" s="144"/>
      <c r="AJ221" s="185"/>
      <c r="AK221" s="179"/>
      <c r="AL221" s="144"/>
      <c r="AM221" s="186"/>
      <c r="AN221" s="151"/>
      <c r="AO221" s="187"/>
      <c r="AP221" s="179"/>
      <c r="AQ221" s="144"/>
      <c r="AR221" s="179"/>
      <c r="AS221" s="144"/>
      <c r="AT221" s="185"/>
      <c r="AU221" s="179"/>
      <c r="AV221" s="144"/>
    </row>
    <row r="222" spans="1:48" ht="16.5">
      <c r="A222" s="144"/>
      <c r="B222" s="144"/>
      <c r="C222" s="144"/>
      <c r="D222" s="144"/>
      <c r="E222" s="144"/>
      <c r="F222" s="144"/>
      <c r="G222" s="144"/>
      <c r="H222" s="144"/>
      <c r="I222" s="152"/>
      <c r="J222" s="144"/>
      <c r="K222" s="144"/>
      <c r="L222" s="144"/>
      <c r="M222" s="144"/>
      <c r="N222" s="144"/>
      <c r="O222" s="144"/>
      <c r="P222" s="144"/>
      <c r="Q222" s="144"/>
      <c r="R222" s="144"/>
      <c r="S222" s="144"/>
      <c r="T222" s="144"/>
      <c r="U222" s="144"/>
      <c r="V222" s="715"/>
      <c r="W222" s="133"/>
      <c r="X222" s="133"/>
      <c r="Y222" s="144"/>
      <c r="Z222" s="144"/>
      <c r="AA222" s="144"/>
      <c r="AB222" s="144"/>
      <c r="AC222" s="144"/>
      <c r="AD222" s="144"/>
      <c r="AE222" s="179"/>
      <c r="AF222" s="179"/>
      <c r="AG222" s="144"/>
      <c r="AH222" s="179"/>
      <c r="AI222" s="144"/>
      <c r="AJ222" s="185"/>
      <c r="AK222" s="179"/>
      <c r="AL222" s="144"/>
      <c r="AM222" s="186"/>
      <c r="AN222" s="151"/>
      <c r="AO222" s="187"/>
      <c r="AP222" s="179"/>
      <c r="AQ222" s="144"/>
      <c r="AR222" s="179"/>
      <c r="AS222" s="144"/>
      <c r="AT222" s="185"/>
      <c r="AU222" s="179"/>
      <c r="AV222" s="144"/>
    </row>
    <row r="223" spans="1:48" ht="16.5">
      <c r="A223" s="144"/>
      <c r="B223" s="144"/>
      <c r="C223" s="144"/>
      <c r="D223" s="144"/>
      <c r="E223" s="144"/>
      <c r="F223" s="144"/>
      <c r="G223" s="144"/>
      <c r="H223" s="144"/>
      <c r="I223" s="152"/>
      <c r="J223" s="144"/>
      <c r="K223" s="144"/>
      <c r="L223" s="144"/>
      <c r="M223" s="144"/>
      <c r="N223" s="144"/>
      <c r="O223" s="144"/>
      <c r="P223" s="144"/>
      <c r="Q223" s="144"/>
      <c r="R223" s="144"/>
      <c r="S223" s="144"/>
      <c r="T223" s="144"/>
      <c r="U223" s="144"/>
      <c r="V223" s="715"/>
      <c r="W223" s="133"/>
      <c r="X223" s="133"/>
      <c r="Y223" s="144"/>
      <c r="Z223" s="144"/>
      <c r="AA223" s="144"/>
      <c r="AB223" s="144"/>
      <c r="AC223" s="144"/>
      <c r="AD223" s="144"/>
      <c r="AE223" s="179"/>
      <c r="AF223" s="179"/>
      <c r="AG223" s="144"/>
      <c r="AH223" s="179"/>
      <c r="AI223" s="144"/>
      <c r="AJ223" s="185"/>
      <c r="AK223" s="179"/>
      <c r="AL223" s="144"/>
      <c r="AM223" s="186"/>
      <c r="AN223" s="151"/>
      <c r="AO223" s="187"/>
      <c r="AP223" s="179"/>
      <c r="AQ223" s="144"/>
      <c r="AR223" s="179"/>
      <c r="AS223" s="144"/>
      <c r="AT223" s="185"/>
      <c r="AU223" s="179"/>
      <c r="AV223" s="144"/>
    </row>
    <row r="224" spans="1:48" ht="16.5">
      <c r="A224" s="144"/>
      <c r="B224" s="144"/>
      <c r="C224" s="144"/>
      <c r="D224" s="144"/>
      <c r="E224" s="144"/>
      <c r="F224" s="144"/>
      <c r="G224" s="144"/>
      <c r="H224" s="144"/>
      <c r="I224" s="152"/>
      <c r="J224" s="144"/>
      <c r="K224" s="144"/>
      <c r="L224" s="144"/>
      <c r="M224" s="144"/>
      <c r="N224" s="144"/>
      <c r="O224" s="144"/>
      <c r="P224" s="144"/>
      <c r="Q224" s="144"/>
      <c r="R224" s="144"/>
      <c r="S224" s="144"/>
      <c r="T224" s="144"/>
      <c r="U224" s="144"/>
      <c r="V224" s="715"/>
      <c r="W224" s="133"/>
      <c r="X224" s="133"/>
      <c r="Y224" s="144"/>
      <c r="Z224" s="144"/>
      <c r="AA224" s="144"/>
      <c r="AB224" s="144"/>
      <c r="AC224" s="144"/>
      <c r="AD224" s="144"/>
      <c r="AE224" s="179"/>
      <c r="AF224" s="179"/>
      <c r="AG224" s="144"/>
      <c r="AH224" s="179"/>
      <c r="AI224" s="144"/>
      <c r="AJ224" s="185"/>
      <c r="AK224" s="179"/>
      <c r="AL224" s="144"/>
      <c r="AM224" s="186"/>
      <c r="AN224" s="151"/>
      <c r="AO224" s="187"/>
      <c r="AP224" s="179"/>
      <c r="AQ224" s="144"/>
      <c r="AR224" s="179"/>
      <c r="AS224" s="144"/>
      <c r="AT224" s="185"/>
      <c r="AU224" s="179"/>
      <c r="AV224" s="144"/>
    </row>
    <row r="225" spans="1:48" ht="16.5">
      <c r="A225" s="144"/>
      <c r="B225" s="144"/>
      <c r="C225" s="144"/>
      <c r="D225" s="144"/>
      <c r="E225" s="144"/>
      <c r="F225" s="144"/>
      <c r="G225" s="144"/>
      <c r="H225" s="144"/>
      <c r="I225" s="152"/>
      <c r="J225" s="144"/>
      <c r="K225" s="144"/>
      <c r="L225" s="144"/>
      <c r="M225" s="144"/>
      <c r="N225" s="144"/>
      <c r="O225" s="144"/>
      <c r="P225" s="144"/>
      <c r="Q225" s="144"/>
      <c r="R225" s="144"/>
      <c r="S225" s="144"/>
      <c r="T225" s="144"/>
      <c r="U225" s="144"/>
      <c r="V225" s="715"/>
      <c r="W225" s="133"/>
      <c r="X225" s="133"/>
      <c r="Y225" s="144"/>
      <c r="Z225" s="144"/>
      <c r="AA225" s="144"/>
      <c r="AB225" s="144"/>
      <c r="AC225" s="144"/>
      <c r="AD225" s="144"/>
      <c r="AE225" s="179"/>
      <c r="AF225" s="179"/>
      <c r="AG225" s="144"/>
      <c r="AH225" s="179"/>
      <c r="AI225" s="144"/>
      <c r="AJ225" s="185"/>
      <c r="AK225" s="179"/>
      <c r="AL225" s="144"/>
      <c r="AM225" s="186"/>
      <c r="AN225" s="151"/>
      <c r="AO225" s="187"/>
      <c r="AP225" s="179"/>
      <c r="AQ225" s="144"/>
      <c r="AR225" s="179"/>
      <c r="AS225" s="144"/>
      <c r="AT225" s="185"/>
      <c r="AU225" s="179"/>
      <c r="AV225" s="144"/>
    </row>
    <row r="226" spans="1:48" ht="16.5">
      <c r="A226" s="144"/>
      <c r="B226" s="144"/>
      <c r="C226" s="144"/>
      <c r="D226" s="144"/>
      <c r="E226" s="144"/>
      <c r="F226" s="144"/>
      <c r="G226" s="144"/>
      <c r="H226" s="144"/>
      <c r="I226" s="152"/>
      <c r="J226" s="144"/>
      <c r="K226" s="144"/>
      <c r="L226" s="144"/>
      <c r="M226" s="144"/>
      <c r="N226" s="144"/>
      <c r="O226" s="144"/>
      <c r="P226" s="144"/>
      <c r="Q226" s="144"/>
      <c r="R226" s="144"/>
      <c r="S226" s="144"/>
      <c r="T226" s="144"/>
      <c r="U226" s="144"/>
      <c r="V226" s="715"/>
      <c r="W226" s="133"/>
      <c r="X226" s="133"/>
      <c r="Y226" s="144"/>
      <c r="Z226" s="144"/>
      <c r="AA226" s="144"/>
      <c r="AB226" s="144"/>
      <c r="AC226" s="144"/>
      <c r="AD226" s="144"/>
      <c r="AE226" s="179"/>
      <c r="AF226" s="179"/>
      <c r="AG226" s="144"/>
      <c r="AH226" s="179"/>
      <c r="AI226" s="144"/>
      <c r="AJ226" s="185"/>
      <c r="AK226" s="179"/>
      <c r="AL226" s="144"/>
      <c r="AM226" s="186"/>
      <c r="AN226" s="151"/>
      <c r="AO226" s="187"/>
      <c r="AP226" s="179"/>
      <c r="AQ226" s="144"/>
      <c r="AR226" s="179"/>
      <c r="AS226" s="144"/>
      <c r="AT226" s="185"/>
      <c r="AU226" s="179"/>
      <c r="AV226" s="144"/>
    </row>
    <row r="227" spans="1:48" ht="16.5">
      <c r="A227" s="144"/>
      <c r="B227" s="144"/>
      <c r="C227" s="144"/>
      <c r="D227" s="144"/>
      <c r="E227" s="144"/>
      <c r="F227" s="144"/>
      <c r="G227" s="144"/>
      <c r="H227" s="144"/>
      <c r="I227" s="152"/>
      <c r="J227" s="144"/>
      <c r="K227" s="144"/>
      <c r="L227" s="144"/>
      <c r="M227" s="144"/>
      <c r="N227" s="144"/>
      <c r="O227" s="144"/>
      <c r="P227" s="144"/>
      <c r="Q227" s="144"/>
      <c r="R227" s="144"/>
      <c r="S227" s="144"/>
      <c r="T227" s="144"/>
      <c r="U227" s="144"/>
      <c r="V227" s="715"/>
      <c r="W227" s="133"/>
      <c r="X227" s="133"/>
      <c r="Y227" s="144"/>
      <c r="Z227" s="144"/>
      <c r="AA227" s="144"/>
      <c r="AB227" s="144"/>
      <c r="AC227" s="144"/>
      <c r="AD227" s="144"/>
      <c r="AE227" s="179"/>
      <c r="AF227" s="179"/>
      <c r="AG227" s="144"/>
      <c r="AH227" s="179"/>
      <c r="AI227" s="144"/>
      <c r="AJ227" s="185"/>
      <c r="AK227" s="179"/>
      <c r="AL227" s="144"/>
      <c r="AM227" s="186"/>
      <c r="AN227" s="151"/>
      <c r="AO227" s="187"/>
      <c r="AP227" s="179"/>
      <c r="AQ227" s="144"/>
      <c r="AR227" s="179"/>
      <c r="AS227" s="144"/>
      <c r="AT227" s="185"/>
      <c r="AU227" s="179"/>
      <c r="AV227" s="144"/>
    </row>
    <row r="228" spans="1:48" ht="16.5">
      <c r="A228" s="144"/>
      <c r="B228" s="144"/>
      <c r="C228" s="144"/>
      <c r="D228" s="144"/>
      <c r="E228" s="144"/>
      <c r="F228" s="144"/>
      <c r="G228" s="144"/>
      <c r="H228" s="144"/>
      <c r="I228" s="152"/>
      <c r="J228" s="144"/>
      <c r="K228" s="144"/>
      <c r="L228" s="144"/>
      <c r="M228" s="144"/>
      <c r="N228" s="144"/>
      <c r="O228" s="144"/>
      <c r="P228" s="144"/>
      <c r="Q228" s="144"/>
      <c r="R228" s="144"/>
      <c r="S228" s="144"/>
      <c r="T228" s="144"/>
      <c r="U228" s="144"/>
      <c r="V228" s="715"/>
      <c r="W228" s="133"/>
      <c r="X228" s="133"/>
      <c r="Y228" s="144"/>
      <c r="Z228" s="144"/>
      <c r="AA228" s="144"/>
      <c r="AB228" s="144"/>
      <c r="AC228" s="144"/>
      <c r="AD228" s="144"/>
      <c r="AE228" s="179"/>
      <c r="AF228" s="179"/>
      <c r="AG228" s="144"/>
      <c r="AH228" s="179"/>
      <c r="AI228" s="144"/>
      <c r="AJ228" s="185"/>
      <c r="AK228" s="179"/>
      <c r="AL228" s="144"/>
      <c r="AM228" s="186"/>
      <c r="AN228" s="151"/>
      <c r="AO228" s="187"/>
      <c r="AP228" s="179"/>
      <c r="AQ228" s="144"/>
      <c r="AR228" s="179"/>
      <c r="AS228" s="144"/>
      <c r="AT228" s="185"/>
      <c r="AU228" s="179"/>
      <c r="AV228" s="144"/>
    </row>
    <row r="229" spans="1:48" ht="16.5">
      <c r="A229" s="144"/>
      <c r="B229" s="144"/>
      <c r="C229" s="144"/>
      <c r="D229" s="144"/>
      <c r="E229" s="144"/>
      <c r="F229" s="144"/>
      <c r="G229" s="144"/>
      <c r="H229" s="144"/>
      <c r="I229" s="152"/>
      <c r="J229" s="144"/>
      <c r="K229" s="144"/>
      <c r="L229" s="144"/>
      <c r="M229" s="144"/>
      <c r="N229" s="144"/>
      <c r="O229" s="144"/>
      <c r="P229" s="144"/>
      <c r="Q229" s="144"/>
      <c r="R229" s="144"/>
      <c r="S229" s="144"/>
      <c r="T229" s="144"/>
      <c r="U229" s="144"/>
      <c r="V229" s="715"/>
      <c r="W229" s="133"/>
      <c r="X229" s="133"/>
      <c r="Y229" s="144"/>
      <c r="Z229" s="144"/>
      <c r="AA229" s="144"/>
      <c r="AB229" s="144"/>
      <c r="AC229" s="144"/>
      <c r="AD229" s="144"/>
      <c r="AE229" s="179"/>
      <c r="AF229" s="179"/>
      <c r="AG229" s="144"/>
      <c r="AH229" s="179"/>
      <c r="AI229" s="144"/>
      <c r="AJ229" s="185"/>
      <c r="AK229" s="179"/>
      <c r="AL229" s="144"/>
      <c r="AM229" s="186"/>
      <c r="AN229" s="151"/>
      <c r="AO229" s="187"/>
      <c r="AP229" s="179"/>
      <c r="AQ229" s="144"/>
      <c r="AR229" s="179"/>
      <c r="AS229" s="144"/>
      <c r="AT229" s="185"/>
      <c r="AU229" s="179"/>
      <c r="AV229" s="144"/>
    </row>
    <row r="230" spans="1:48" ht="16.5">
      <c r="A230" s="144"/>
      <c r="B230" s="144"/>
      <c r="C230" s="144"/>
      <c r="D230" s="144"/>
      <c r="E230" s="144"/>
      <c r="F230" s="144"/>
      <c r="G230" s="144"/>
      <c r="H230" s="144"/>
      <c r="I230" s="152"/>
      <c r="J230" s="144"/>
      <c r="K230" s="144"/>
      <c r="L230" s="144"/>
      <c r="M230" s="144"/>
      <c r="N230" s="144"/>
      <c r="O230" s="144"/>
      <c r="P230" s="144"/>
      <c r="Q230" s="144"/>
      <c r="R230" s="144"/>
      <c r="S230" s="144"/>
      <c r="T230" s="144"/>
      <c r="U230" s="144"/>
      <c r="V230" s="715"/>
      <c r="W230" s="133"/>
      <c r="X230" s="133"/>
      <c r="Y230" s="144"/>
      <c r="Z230" s="144"/>
      <c r="AA230" s="144"/>
      <c r="AB230" s="144"/>
      <c r="AC230" s="144"/>
      <c r="AD230" s="144"/>
      <c r="AE230" s="179"/>
      <c r="AF230" s="179"/>
      <c r="AG230" s="144"/>
      <c r="AH230" s="179"/>
      <c r="AI230" s="144"/>
      <c r="AJ230" s="185"/>
      <c r="AK230" s="179"/>
      <c r="AL230" s="144"/>
      <c r="AM230" s="186"/>
      <c r="AN230" s="151"/>
      <c r="AO230" s="187"/>
      <c r="AP230" s="179"/>
      <c r="AQ230" s="144"/>
      <c r="AR230" s="179"/>
      <c r="AS230" s="144"/>
      <c r="AT230" s="185"/>
      <c r="AU230" s="179"/>
      <c r="AV230" s="144"/>
    </row>
    <row r="231" spans="1:48" ht="16.5">
      <c r="A231" s="144"/>
      <c r="B231" s="144"/>
      <c r="C231" s="144"/>
      <c r="D231" s="144"/>
      <c r="E231" s="144"/>
      <c r="F231" s="144"/>
      <c r="G231" s="144"/>
      <c r="H231" s="144"/>
      <c r="I231" s="152"/>
      <c r="J231" s="144"/>
      <c r="K231" s="144"/>
      <c r="L231" s="144"/>
      <c r="M231" s="144"/>
      <c r="N231" s="144"/>
      <c r="O231" s="144"/>
      <c r="P231" s="144"/>
      <c r="Q231" s="144"/>
      <c r="R231" s="144"/>
      <c r="S231" s="144"/>
      <c r="T231" s="144"/>
      <c r="U231" s="144"/>
      <c r="V231" s="715"/>
      <c r="W231" s="133"/>
      <c r="X231" s="133"/>
      <c r="Y231" s="144"/>
      <c r="Z231" s="144"/>
      <c r="AA231" s="144"/>
      <c r="AB231" s="144"/>
      <c r="AC231" s="144"/>
      <c r="AD231" s="144"/>
      <c r="AE231" s="179"/>
      <c r="AF231" s="179"/>
      <c r="AG231" s="144"/>
      <c r="AH231" s="179"/>
      <c r="AI231" s="144"/>
      <c r="AJ231" s="185"/>
      <c r="AK231" s="179"/>
      <c r="AL231" s="144"/>
      <c r="AM231" s="186"/>
      <c r="AN231" s="151"/>
      <c r="AO231" s="187"/>
      <c r="AP231" s="179"/>
      <c r="AQ231" s="144"/>
      <c r="AR231" s="179"/>
      <c r="AS231" s="144"/>
      <c r="AT231" s="185"/>
      <c r="AU231" s="179"/>
      <c r="AV231" s="144"/>
    </row>
    <row r="232" spans="1:48" ht="16.5">
      <c r="A232" s="144"/>
      <c r="B232" s="144"/>
      <c r="C232" s="144"/>
      <c r="D232" s="144"/>
      <c r="E232" s="144"/>
      <c r="F232" s="144"/>
      <c r="G232" s="144"/>
      <c r="H232" s="144"/>
      <c r="I232" s="152"/>
      <c r="J232" s="144"/>
      <c r="K232" s="144"/>
      <c r="L232" s="144"/>
      <c r="M232" s="144"/>
      <c r="N232" s="144"/>
      <c r="O232" s="144"/>
      <c r="P232" s="144"/>
      <c r="Q232" s="144"/>
      <c r="R232" s="144"/>
      <c r="S232" s="144"/>
      <c r="T232" s="144"/>
      <c r="U232" s="144"/>
      <c r="V232" s="715"/>
      <c r="W232" s="133"/>
      <c r="X232" s="133"/>
      <c r="Y232" s="144"/>
      <c r="Z232" s="144"/>
      <c r="AA232" s="144"/>
      <c r="AB232" s="144"/>
      <c r="AC232" s="144"/>
      <c r="AD232" s="144"/>
      <c r="AE232" s="179"/>
      <c r="AF232" s="179"/>
      <c r="AG232" s="144"/>
      <c r="AH232" s="179"/>
      <c r="AI232" s="144"/>
      <c r="AJ232" s="185"/>
      <c r="AK232" s="179"/>
      <c r="AL232" s="144"/>
      <c r="AM232" s="186"/>
      <c r="AN232" s="151"/>
      <c r="AO232" s="187"/>
      <c r="AP232" s="179"/>
      <c r="AQ232" s="144"/>
      <c r="AR232" s="179"/>
      <c r="AS232" s="144"/>
      <c r="AT232" s="185"/>
      <c r="AU232" s="179"/>
      <c r="AV232" s="144"/>
    </row>
    <row r="233" spans="1:48" ht="16.5">
      <c r="A233" s="144"/>
      <c r="B233" s="144"/>
      <c r="C233" s="144"/>
      <c r="D233" s="144"/>
      <c r="E233" s="144"/>
      <c r="F233" s="144"/>
      <c r="G233" s="144"/>
      <c r="H233" s="144"/>
      <c r="I233" s="152"/>
      <c r="J233" s="144"/>
      <c r="K233" s="144"/>
      <c r="L233" s="144"/>
      <c r="M233" s="144"/>
      <c r="N233" s="144"/>
      <c r="O233" s="144"/>
      <c r="P233" s="144"/>
      <c r="Q233" s="144"/>
      <c r="R233" s="144"/>
      <c r="S233" s="144"/>
      <c r="T233" s="144"/>
      <c r="U233" s="144"/>
      <c r="V233" s="715"/>
      <c r="W233" s="133"/>
      <c r="X233" s="133"/>
      <c r="Y233" s="144"/>
      <c r="Z233" s="144"/>
      <c r="AA233" s="144"/>
      <c r="AB233" s="144"/>
      <c r="AC233" s="144"/>
      <c r="AD233" s="144"/>
      <c r="AE233" s="179"/>
      <c r="AF233" s="179"/>
      <c r="AG233" s="144"/>
      <c r="AH233" s="179"/>
      <c r="AI233" s="144"/>
      <c r="AJ233" s="185"/>
      <c r="AK233" s="179"/>
      <c r="AL233" s="144"/>
      <c r="AM233" s="186"/>
      <c r="AN233" s="151"/>
      <c r="AO233" s="187"/>
      <c r="AP233" s="179"/>
      <c r="AQ233" s="144"/>
      <c r="AR233" s="179"/>
      <c r="AS233" s="144"/>
      <c r="AT233" s="185"/>
      <c r="AU233" s="179"/>
      <c r="AV233" s="144"/>
    </row>
    <row r="234" spans="1:48" ht="16.5">
      <c r="A234" s="144"/>
      <c r="B234" s="144"/>
      <c r="C234" s="144"/>
      <c r="D234" s="144"/>
      <c r="E234" s="144"/>
      <c r="F234" s="144"/>
      <c r="G234" s="144"/>
      <c r="H234" s="144"/>
      <c r="I234" s="152"/>
      <c r="J234" s="144"/>
      <c r="K234" s="144"/>
      <c r="L234" s="144"/>
      <c r="M234" s="144"/>
      <c r="N234" s="144"/>
      <c r="O234" s="144"/>
      <c r="P234" s="144"/>
      <c r="Q234" s="144"/>
      <c r="R234" s="144"/>
      <c r="S234" s="144"/>
      <c r="T234" s="144"/>
      <c r="U234" s="144"/>
      <c r="V234" s="715"/>
      <c r="W234" s="133"/>
      <c r="X234" s="133"/>
      <c r="Y234" s="144"/>
      <c r="Z234" s="144"/>
      <c r="AA234" s="144"/>
      <c r="AB234" s="144"/>
      <c r="AC234" s="144"/>
      <c r="AD234" s="144"/>
      <c r="AE234" s="179"/>
      <c r="AF234" s="179"/>
      <c r="AG234" s="144"/>
      <c r="AH234" s="179"/>
      <c r="AI234" s="144"/>
      <c r="AJ234" s="185"/>
      <c r="AK234" s="179"/>
      <c r="AL234" s="144"/>
      <c r="AM234" s="186"/>
      <c r="AN234" s="151"/>
      <c r="AO234" s="187"/>
      <c r="AP234" s="179"/>
      <c r="AQ234" s="144"/>
      <c r="AR234" s="179"/>
      <c r="AS234" s="144"/>
      <c r="AT234" s="185"/>
      <c r="AU234" s="179"/>
      <c r="AV234" s="144"/>
    </row>
    <row r="235" spans="1:48" ht="16.5">
      <c r="A235" s="144"/>
      <c r="B235" s="144"/>
      <c r="C235" s="144"/>
      <c r="D235" s="144"/>
      <c r="E235" s="144"/>
      <c r="F235" s="144"/>
      <c r="G235" s="144"/>
      <c r="H235" s="144"/>
      <c r="I235" s="152"/>
      <c r="J235" s="144"/>
      <c r="K235" s="144"/>
      <c r="L235" s="144"/>
      <c r="M235" s="144"/>
      <c r="N235" s="144"/>
      <c r="O235" s="144"/>
      <c r="P235" s="144"/>
      <c r="Q235" s="144"/>
      <c r="R235" s="144"/>
      <c r="S235" s="144"/>
      <c r="T235" s="144"/>
      <c r="U235" s="144"/>
      <c r="V235" s="715"/>
      <c r="W235" s="133"/>
      <c r="X235" s="133"/>
      <c r="Y235" s="144"/>
      <c r="Z235" s="144"/>
      <c r="AA235" s="144"/>
      <c r="AB235" s="144"/>
      <c r="AC235" s="144"/>
      <c r="AD235" s="144"/>
      <c r="AE235" s="179"/>
      <c r="AF235" s="179"/>
      <c r="AG235" s="144"/>
      <c r="AH235" s="179"/>
      <c r="AI235" s="144"/>
      <c r="AJ235" s="185"/>
      <c r="AK235" s="179"/>
      <c r="AL235" s="144"/>
      <c r="AM235" s="186"/>
      <c r="AN235" s="151"/>
      <c r="AO235" s="187"/>
      <c r="AP235" s="179"/>
      <c r="AQ235" s="144"/>
      <c r="AR235" s="179"/>
      <c r="AS235" s="144"/>
      <c r="AT235" s="185"/>
      <c r="AU235" s="179"/>
      <c r="AV235" s="144"/>
    </row>
    <row r="236" spans="1:48" ht="16.5">
      <c r="A236" s="144"/>
      <c r="B236" s="144"/>
      <c r="C236" s="144"/>
      <c r="D236" s="144"/>
      <c r="E236" s="144"/>
      <c r="F236" s="144"/>
      <c r="G236" s="144"/>
      <c r="H236" s="144"/>
      <c r="I236" s="152"/>
      <c r="J236" s="144"/>
      <c r="K236" s="144"/>
      <c r="L236" s="144"/>
      <c r="M236" s="144"/>
      <c r="N236" s="144"/>
      <c r="O236" s="144"/>
      <c r="P236" s="144"/>
      <c r="Q236" s="144"/>
      <c r="R236" s="144"/>
      <c r="S236" s="144"/>
      <c r="T236" s="144"/>
      <c r="U236" s="144"/>
      <c r="V236" s="715"/>
      <c r="W236" s="133"/>
      <c r="X236" s="133"/>
      <c r="Y236" s="144"/>
      <c r="Z236" s="144"/>
      <c r="AA236" s="144"/>
      <c r="AB236" s="144"/>
      <c r="AC236" s="144"/>
      <c r="AD236" s="144"/>
      <c r="AE236" s="179"/>
      <c r="AF236" s="179"/>
      <c r="AG236" s="144"/>
      <c r="AH236" s="179"/>
      <c r="AI236" s="144"/>
      <c r="AJ236" s="185"/>
      <c r="AK236" s="179"/>
      <c r="AL236" s="144"/>
      <c r="AM236" s="186"/>
      <c r="AN236" s="151"/>
      <c r="AO236" s="187"/>
      <c r="AP236" s="179"/>
      <c r="AQ236" s="144"/>
      <c r="AR236" s="179"/>
      <c r="AS236" s="144"/>
      <c r="AT236" s="185"/>
      <c r="AU236" s="179"/>
      <c r="AV236" s="144"/>
    </row>
    <row r="237" spans="1:48" ht="16.5">
      <c r="A237" s="144"/>
      <c r="B237" s="144"/>
      <c r="C237" s="144"/>
      <c r="D237" s="144"/>
      <c r="E237" s="144"/>
      <c r="F237" s="144"/>
      <c r="G237" s="144"/>
      <c r="H237" s="144"/>
      <c r="I237" s="152"/>
      <c r="J237" s="144"/>
      <c r="K237" s="144"/>
      <c r="L237" s="144"/>
      <c r="M237" s="144"/>
      <c r="N237" s="144"/>
      <c r="O237" s="144"/>
      <c r="P237" s="144"/>
      <c r="Q237" s="144"/>
      <c r="R237" s="144"/>
      <c r="S237" s="144"/>
      <c r="T237" s="144"/>
      <c r="U237" s="144"/>
      <c r="V237" s="715"/>
      <c r="W237" s="133"/>
      <c r="X237" s="133"/>
      <c r="Y237" s="144"/>
      <c r="Z237" s="144"/>
      <c r="AA237" s="144"/>
      <c r="AB237" s="144"/>
      <c r="AC237" s="144"/>
      <c r="AD237" s="144"/>
      <c r="AE237" s="179"/>
      <c r="AF237" s="179"/>
      <c r="AG237" s="144"/>
      <c r="AH237" s="179"/>
      <c r="AI237" s="144"/>
      <c r="AJ237" s="185"/>
      <c r="AK237" s="179"/>
      <c r="AL237" s="144"/>
      <c r="AM237" s="186"/>
      <c r="AN237" s="151"/>
      <c r="AO237" s="187"/>
      <c r="AP237" s="179"/>
      <c r="AQ237" s="144"/>
      <c r="AR237" s="179"/>
      <c r="AS237" s="144"/>
      <c r="AT237" s="185"/>
      <c r="AU237" s="179"/>
      <c r="AV237" s="144"/>
    </row>
    <row r="238" spans="1:48" ht="16.5">
      <c r="A238" s="144"/>
      <c r="B238" s="144"/>
      <c r="C238" s="144"/>
      <c r="D238" s="144"/>
      <c r="E238" s="144"/>
      <c r="F238" s="144"/>
      <c r="G238" s="144"/>
      <c r="H238" s="144"/>
      <c r="I238" s="152"/>
      <c r="J238" s="144"/>
      <c r="K238" s="144"/>
      <c r="L238" s="144"/>
      <c r="M238" s="144"/>
      <c r="N238" s="144"/>
      <c r="O238" s="144"/>
      <c r="P238" s="144"/>
      <c r="Q238" s="144"/>
      <c r="R238" s="144"/>
      <c r="S238" s="144"/>
      <c r="T238" s="144"/>
      <c r="U238" s="144"/>
      <c r="V238" s="715"/>
      <c r="W238" s="133"/>
      <c r="X238" s="133"/>
      <c r="Y238" s="144"/>
      <c r="Z238" s="144"/>
      <c r="AA238" s="144"/>
      <c r="AB238" s="144"/>
      <c r="AC238" s="144"/>
      <c r="AD238" s="144"/>
      <c r="AE238" s="179"/>
      <c r="AF238" s="179"/>
      <c r="AG238" s="144"/>
      <c r="AH238" s="179"/>
      <c r="AI238" s="144"/>
      <c r="AJ238" s="185"/>
      <c r="AK238" s="179"/>
      <c r="AL238" s="144"/>
      <c r="AM238" s="186"/>
      <c r="AN238" s="151"/>
      <c r="AO238" s="187"/>
      <c r="AP238" s="179"/>
      <c r="AQ238" s="144"/>
      <c r="AR238" s="179"/>
      <c r="AS238" s="144"/>
      <c r="AT238" s="185"/>
      <c r="AU238" s="179"/>
      <c r="AV238" s="144"/>
    </row>
    <row r="239" spans="1:48" ht="16.5">
      <c r="A239" s="144"/>
      <c r="B239" s="144"/>
      <c r="C239" s="144"/>
      <c r="D239" s="144"/>
      <c r="E239" s="144"/>
      <c r="F239" s="144"/>
      <c r="G239" s="144"/>
      <c r="H239" s="144"/>
      <c r="I239" s="152"/>
      <c r="J239" s="144"/>
      <c r="K239" s="144"/>
      <c r="L239" s="144"/>
      <c r="M239" s="144"/>
      <c r="N239" s="144"/>
      <c r="O239" s="144"/>
      <c r="P239" s="144"/>
      <c r="Q239" s="144"/>
      <c r="R239" s="144"/>
      <c r="S239" s="144"/>
      <c r="T239" s="144"/>
      <c r="U239" s="144"/>
      <c r="V239" s="715"/>
      <c r="W239" s="133"/>
      <c r="X239" s="133"/>
      <c r="Y239" s="144"/>
      <c r="Z239" s="144"/>
      <c r="AA239" s="144"/>
      <c r="AB239" s="144"/>
      <c r="AC239" s="144"/>
      <c r="AD239" s="144"/>
      <c r="AE239" s="179"/>
      <c r="AF239" s="179"/>
      <c r="AG239" s="144"/>
      <c r="AH239" s="179"/>
      <c r="AI239" s="144"/>
      <c r="AJ239" s="185"/>
      <c r="AK239" s="179"/>
      <c r="AL239" s="144"/>
      <c r="AM239" s="186"/>
      <c r="AN239" s="151"/>
      <c r="AO239" s="187"/>
      <c r="AP239" s="179"/>
      <c r="AQ239" s="144"/>
      <c r="AR239" s="179"/>
      <c r="AS239" s="144"/>
      <c r="AT239" s="185"/>
      <c r="AU239" s="179"/>
      <c r="AV239" s="144"/>
    </row>
    <row r="240" spans="1:48" ht="16.5">
      <c r="A240" s="144"/>
      <c r="B240" s="144"/>
      <c r="C240" s="144"/>
      <c r="D240" s="144"/>
      <c r="E240" s="144"/>
      <c r="F240" s="144"/>
      <c r="G240" s="144"/>
      <c r="H240" s="144"/>
      <c r="I240" s="152"/>
      <c r="J240" s="144"/>
      <c r="K240" s="144"/>
      <c r="L240" s="144"/>
      <c r="M240" s="144"/>
      <c r="N240" s="144"/>
      <c r="O240" s="144"/>
      <c r="P240" s="144"/>
      <c r="Q240" s="144"/>
      <c r="R240" s="144"/>
      <c r="S240" s="144"/>
      <c r="T240" s="144"/>
      <c r="U240" s="144"/>
      <c r="V240" s="715"/>
      <c r="W240" s="133"/>
      <c r="X240" s="133"/>
      <c r="Y240" s="144"/>
      <c r="Z240" s="144"/>
      <c r="AA240" s="144"/>
      <c r="AB240" s="144"/>
      <c r="AC240" s="144"/>
      <c r="AD240" s="144"/>
      <c r="AE240" s="179"/>
      <c r="AF240" s="179"/>
      <c r="AG240" s="144"/>
      <c r="AH240" s="179"/>
      <c r="AI240" s="144"/>
      <c r="AJ240" s="185"/>
      <c r="AK240" s="179"/>
      <c r="AL240" s="144"/>
      <c r="AM240" s="186"/>
      <c r="AN240" s="151"/>
      <c r="AO240" s="187"/>
      <c r="AP240" s="179"/>
      <c r="AQ240" s="144"/>
      <c r="AR240" s="179"/>
      <c r="AS240" s="144"/>
      <c r="AT240" s="185"/>
      <c r="AU240" s="179"/>
      <c r="AV240" s="144"/>
    </row>
    <row r="241" spans="1:48" ht="16.5">
      <c r="A241" s="144"/>
      <c r="B241" s="144"/>
      <c r="C241" s="144"/>
      <c r="D241" s="144"/>
      <c r="E241" s="144"/>
      <c r="F241" s="144"/>
      <c r="G241" s="144"/>
      <c r="H241" s="144"/>
      <c r="I241" s="152"/>
      <c r="J241" s="144"/>
      <c r="K241" s="144"/>
      <c r="L241" s="144"/>
      <c r="M241" s="144"/>
      <c r="N241" s="144"/>
      <c r="O241" s="144"/>
      <c r="P241" s="144"/>
      <c r="Q241" s="144"/>
      <c r="R241" s="144"/>
      <c r="S241" s="144"/>
      <c r="T241" s="144"/>
      <c r="U241" s="144"/>
      <c r="V241" s="715"/>
      <c r="W241" s="133"/>
      <c r="X241" s="133"/>
      <c r="Y241" s="144"/>
      <c r="Z241" s="144"/>
      <c r="AA241" s="144"/>
      <c r="AB241" s="144"/>
      <c r="AC241" s="144"/>
      <c r="AD241" s="144"/>
      <c r="AE241" s="179"/>
      <c r="AF241" s="179"/>
      <c r="AG241" s="144"/>
      <c r="AH241" s="179"/>
      <c r="AI241" s="144"/>
      <c r="AJ241" s="185"/>
      <c r="AK241" s="179"/>
      <c r="AL241" s="144"/>
      <c r="AM241" s="186"/>
      <c r="AN241" s="151"/>
      <c r="AO241" s="187"/>
      <c r="AP241" s="179"/>
      <c r="AQ241" s="144"/>
      <c r="AR241" s="179"/>
      <c r="AS241" s="144"/>
      <c r="AT241" s="185"/>
      <c r="AU241" s="179"/>
      <c r="AV241" s="144"/>
    </row>
    <row r="242" spans="1:48" ht="16.5">
      <c r="A242" s="144"/>
      <c r="B242" s="144"/>
      <c r="C242" s="144"/>
      <c r="D242" s="144"/>
      <c r="E242" s="144"/>
      <c r="F242" s="144"/>
      <c r="G242" s="144"/>
      <c r="H242" s="144"/>
      <c r="I242" s="152"/>
      <c r="J242" s="144"/>
      <c r="K242" s="144"/>
      <c r="L242" s="144"/>
      <c r="M242" s="144"/>
      <c r="N242" s="144"/>
      <c r="O242" s="144"/>
      <c r="P242" s="144"/>
      <c r="Q242" s="144"/>
      <c r="R242" s="144"/>
      <c r="S242" s="144"/>
      <c r="T242" s="144"/>
      <c r="U242" s="144"/>
      <c r="V242" s="715"/>
      <c r="W242" s="133"/>
      <c r="X242" s="133"/>
      <c r="Y242" s="144"/>
      <c r="Z242" s="144"/>
      <c r="AA242" s="144"/>
      <c r="AB242" s="144"/>
      <c r="AC242" s="144"/>
      <c r="AD242" s="144"/>
      <c r="AE242" s="179"/>
      <c r="AF242" s="179"/>
      <c r="AG242" s="144"/>
      <c r="AH242" s="179"/>
      <c r="AI242" s="144"/>
      <c r="AJ242" s="185"/>
      <c r="AK242" s="179"/>
      <c r="AL242" s="144"/>
      <c r="AM242" s="186"/>
      <c r="AN242" s="151"/>
      <c r="AO242" s="187"/>
      <c r="AP242" s="179"/>
      <c r="AQ242" s="144"/>
      <c r="AR242" s="179"/>
      <c r="AS242" s="144"/>
      <c r="AT242" s="185"/>
      <c r="AU242" s="179"/>
      <c r="AV242" s="144"/>
    </row>
    <row r="243" spans="1:48" ht="16.5">
      <c r="A243" s="144"/>
      <c r="B243" s="144"/>
      <c r="C243" s="144"/>
      <c r="D243" s="144"/>
      <c r="E243" s="144"/>
      <c r="F243" s="144"/>
      <c r="G243" s="144"/>
      <c r="H243" s="144"/>
      <c r="I243" s="152"/>
      <c r="J243" s="144"/>
      <c r="K243" s="144"/>
      <c r="L243" s="144"/>
      <c r="M243" s="144"/>
      <c r="N243" s="144"/>
      <c r="O243" s="144"/>
      <c r="P243" s="144"/>
      <c r="Q243" s="144"/>
      <c r="R243" s="144"/>
      <c r="S243" s="144"/>
      <c r="T243" s="144"/>
      <c r="U243" s="144"/>
      <c r="V243" s="715"/>
      <c r="W243" s="133"/>
      <c r="X243" s="133"/>
      <c r="Y243" s="144"/>
      <c r="Z243" s="144"/>
      <c r="AA243" s="144"/>
      <c r="AB243" s="144"/>
      <c r="AC243" s="144"/>
      <c r="AD243" s="144"/>
      <c r="AE243" s="179"/>
      <c r="AF243" s="179"/>
      <c r="AG243" s="144"/>
      <c r="AH243" s="179"/>
      <c r="AI243" s="144"/>
      <c r="AJ243" s="185"/>
      <c r="AK243" s="179"/>
      <c r="AL243" s="144"/>
      <c r="AM243" s="186"/>
      <c r="AN243" s="151"/>
      <c r="AO243" s="187"/>
      <c r="AP243" s="179"/>
      <c r="AQ243" s="144"/>
      <c r="AR243" s="179"/>
      <c r="AS243" s="144"/>
      <c r="AT243" s="185"/>
      <c r="AU243" s="179"/>
      <c r="AV243" s="144"/>
    </row>
    <row r="244" spans="1:48" ht="16.5">
      <c r="A244" s="144"/>
      <c r="B244" s="144"/>
      <c r="C244" s="144"/>
      <c r="D244" s="144"/>
      <c r="E244" s="144"/>
      <c r="F244" s="144"/>
      <c r="G244" s="144"/>
      <c r="H244" s="144"/>
      <c r="I244" s="152"/>
      <c r="J244" s="144"/>
      <c r="K244" s="144"/>
      <c r="L244" s="144"/>
      <c r="M244" s="144"/>
      <c r="N244" s="144"/>
      <c r="O244" s="144"/>
      <c r="P244" s="144"/>
      <c r="Q244" s="144"/>
      <c r="R244" s="144"/>
      <c r="S244" s="144"/>
      <c r="T244" s="144"/>
      <c r="U244" s="144"/>
      <c r="V244" s="715"/>
      <c r="W244" s="133"/>
      <c r="X244" s="133"/>
      <c r="Y244" s="144"/>
      <c r="Z244" s="144"/>
      <c r="AA244" s="144"/>
      <c r="AB244" s="144"/>
      <c r="AC244" s="144"/>
      <c r="AD244" s="144"/>
      <c r="AE244" s="179"/>
      <c r="AF244" s="179"/>
      <c r="AG244" s="144"/>
      <c r="AH244" s="179"/>
      <c r="AI244" s="144"/>
      <c r="AJ244" s="185"/>
      <c r="AK244" s="179"/>
      <c r="AL244" s="144"/>
      <c r="AM244" s="186"/>
      <c r="AN244" s="151"/>
      <c r="AO244" s="187"/>
      <c r="AP244" s="179"/>
      <c r="AQ244" s="144"/>
      <c r="AR244" s="179"/>
      <c r="AS244" s="144"/>
      <c r="AT244" s="185"/>
      <c r="AU244" s="179"/>
      <c r="AV244" s="144"/>
    </row>
    <row r="245" spans="1:48" ht="16.5">
      <c r="A245" s="144"/>
      <c r="B245" s="144"/>
      <c r="C245" s="144"/>
      <c r="D245" s="144"/>
      <c r="E245" s="144"/>
      <c r="F245" s="144"/>
      <c r="G245" s="144"/>
      <c r="H245" s="144"/>
      <c r="I245" s="152"/>
      <c r="J245" s="144"/>
      <c r="K245" s="144"/>
      <c r="L245" s="144"/>
      <c r="M245" s="144"/>
      <c r="N245" s="144"/>
      <c r="O245" s="144"/>
      <c r="P245" s="144"/>
      <c r="Q245" s="144"/>
      <c r="R245" s="144"/>
      <c r="S245" s="144"/>
      <c r="T245" s="144"/>
      <c r="U245" s="144"/>
      <c r="V245" s="715"/>
      <c r="W245" s="133"/>
      <c r="X245" s="133"/>
      <c r="Y245" s="144"/>
      <c r="Z245" s="144"/>
      <c r="AA245" s="144"/>
      <c r="AB245" s="144"/>
      <c r="AC245" s="144"/>
      <c r="AD245" s="144"/>
      <c r="AE245" s="179"/>
      <c r="AF245" s="179"/>
      <c r="AG245" s="144"/>
      <c r="AH245" s="179"/>
      <c r="AI245" s="144"/>
      <c r="AJ245" s="185"/>
      <c r="AK245" s="179"/>
      <c r="AL245" s="144"/>
      <c r="AM245" s="186"/>
      <c r="AN245" s="151"/>
      <c r="AO245" s="187"/>
      <c r="AP245" s="179"/>
      <c r="AQ245" s="144"/>
      <c r="AR245" s="179"/>
      <c r="AS245" s="144"/>
      <c r="AT245" s="185"/>
      <c r="AU245" s="179"/>
      <c r="AV245" s="144"/>
    </row>
    <row r="246" spans="1:48" ht="16.5">
      <c r="A246" s="144"/>
      <c r="B246" s="144"/>
      <c r="C246" s="144"/>
      <c r="D246" s="144"/>
      <c r="E246" s="144"/>
      <c r="F246" s="144"/>
      <c r="G246" s="144"/>
      <c r="H246" s="144"/>
      <c r="I246" s="152"/>
      <c r="J246" s="144"/>
      <c r="K246" s="144"/>
      <c r="L246" s="144"/>
      <c r="M246" s="144"/>
      <c r="N246" s="144"/>
      <c r="O246" s="144"/>
      <c r="P246" s="144"/>
      <c r="Q246" s="144"/>
      <c r="R246" s="144"/>
      <c r="S246" s="144"/>
      <c r="T246" s="144"/>
      <c r="U246" s="144"/>
      <c r="V246" s="715"/>
      <c r="W246" s="133"/>
      <c r="X246" s="133"/>
      <c r="Y246" s="144"/>
      <c r="Z246" s="144"/>
      <c r="AA246" s="144"/>
      <c r="AB246" s="144"/>
      <c r="AC246" s="144"/>
      <c r="AD246" s="144"/>
      <c r="AE246" s="179"/>
      <c r="AF246" s="179"/>
      <c r="AG246" s="144"/>
      <c r="AH246" s="179"/>
      <c r="AI246" s="144"/>
      <c r="AJ246" s="185"/>
      <c r="AK246" s="179"/>
      <c r="AL246" s="144"/>
      <c r="AM246" s="186"/>
      <c r="AN246" s="151"/>
      <c r="AO246" s="187"/>
      <c r="AP246" s="179"/>
      <c r="AQ246" s="144"/>
      <c r="AR246" s="179"/>
      <c r="AS246" s="144"/>
      <c r="AT246" s="185"/>
      <c r="AU246" s="179"/>
      <c r="AV246" s="144"/>
    </row>
    <row r="247" spans="1:48" ht="16.5">
      <c r="A247" s="144"/>
      <c r="B247" s="144"/>
      <c r="C247" s="144"/>
      <c r="D247" s="144"/>
      <c r="E247" s="144"/>
      <c r="F247" s="144"/>
      <c r="G247" s="144"/>
      <c r="H247" s="144"/>
      <c r="I247" s="152"/>
      <c r="J247" s="144"/>
      <c r="K247" s="144"/>
      <c r="L247" s="144"/>
      <c r="M247" s="144"/>
      <c r="N247" s="144"/>
      <c r="O247" s="144"/>
      <c r="P247" s="144"/>
      <c r="Q247" s="144"/>
      <c r="R247" s="144"/>
      <c r="S247" s="144"/>
      <c r="T247" s="144"/>
      <c r="U247" s="144"/>
      <c r="V247" s="715"/>
      <c r="W247" s="133"/>
      <c r="X247" s="133"/>
      <c r="Y247" s="144"/>
      <c r="Z247" s="144"/>
      <c r="AA247" s="144"/>
      <c r="AB247" s="144"/>
      <c r="AC247" s="144"/>
      <c r="AD247" s="144"/>
      <c r="AE247" s="179"/>
      <c r="AF247" s="179"/>
      <c r="AG247" s="144"/>
      <c r="AH247" s="179"/>
      <c r="AI247" s="144"/>
      <c r="AJ247" s="185"/>
      <c r="AK247" s="179"/>
      <c r="AL247" s="144"/>
      <c r="AM247" s="186"/>
      <c r="AN247" s="151"/>
      <c r="AO247" s="187"/>
      <c r="AP247" s="179"/>
      <c r="AQ247" s="144"/>
      <c r="AR247" s="179"/>
      <c r="AS247" s="144"/>
      <c r="AT247" s="185"/>
      <c r="AU247" s="179"/>
      <c r="AV247" s="144"/>
    </row>
    <row r="248" spans="1:48" ht="16.5">
      <c r="A248" s="144"/>
      <c r="B248" s="144"/>
      <c r="C248" s="144"/>
      <c r="D248" s="144"/>
      <c r="E248" s="144"/>
      <c r="F248" s="144"/>
      <c r="G248" s="144"/>
      <c r="H248" s="144"/>
      <c r="I248" s="152"/>
      <c r="J248" s="144"/>
      <c r="K248" s="144"/>
      <c r="L248" s="144"/>
      <c r="M248" s="144"/>
      <c r="N248" s="144"/>
      <c r="O248" s="144"/>
      <c r="P248" s="144"/>
      <c r="Q248" s="144"/>
      <c r="R248" s="144"/>
      <c r="S248" s="144"/>
      <c r="T248" s="144"/>
      <c r="U248" s="144"/>
      <c r="V248" s="715"/>
      <c r="W248" s="133"/>
      <c r="X248" s="133"/>
      <c r="Y248" s="144"/>
      <c r="Z248" s="144"/>
      <c r="AA248" s="144"/>
      <c r="AB248" s="144"/>
      <c r="AC248" s="144"/>
      <c r="AD248" s="144"/>
      <c r="AE248" s="179"/>
      <c r="AF248" s="179"/>
      <c r="AG248" s="144"/>
      <c r="AH248" s="179"/>
      <c r="AI248" s="144"/>
      <c r="AJ248" s="185"/>
      <c r="AK248" s="179"/>
      <c r="AL248" s="144"/>
      <c r="AM248" s="186"/>
      <c r="AN248" s="151"/>
      <c r="AO248" s="187"/>
      <c r="AP248" s="179"/>
      <c r="AQ248" s="144"/>
      <c r="AR248" s="179"/>
      <c r="AS248" s="144"/>
      <c r="AT248" s="185"/>
      <c r="AU248" s="179"/>
      <c r="AV248" s="144"/>
    </row>
    <row r="249" spans="1:48" ht="16.5">
      <c r="A249" s="144"/>
      <c r="B249" s="144"/>
      <c r="C249" s="144"/>
      <c r="D249" s="144"/>
      <c r="E249" s="144"/>
      <c r="F249" s="144"/>
      <c r="G249" s="144"/>
      <c r="H249" s="144"/>
      <c r="I249" s="152"/>
      <c r="J249" s="144"/>
      <c r="K249" s="144"/>
      <c r="L249" s="144"/>
      <c r="M249" s="144"/>
      <c r="N249" s="144"/>
      <c r="O249" s="144"/>
      <c r="P249" s="144"/>
      <c r="Q249" s="144"/>
      <c r="R249" s="144"/>
      <c r="S249" s="144"/>
      <c r="T249" s="144"/>
      <c r="U249" s="144"/>
      <c r="V249" s="715"/>
      <c r="W249" s="133"/>
      <c r="X249" s="133"/>
      <c r="Y249" s="144"/>
      <c r="Z249" s="144"/>
      <c r="AA249" s="144"/>
      <c r="AB249" s="144"/>
      <c r="AC249" s="144"/>
      <c r="AD249" s="144"/>
      <c r="AE249" s="179"/>
      <c r="AF249" s="179"/>
      <c r="AG249" s="144"/>
      <c r="AH249" s="179"/>
      <c r="AI249" s="144"/>
      <c r="AJ249" s="185"/>
      <c r="AK249" s="179"/>
      <c r="AL249" s="144"/>
      <c r="AM249" s="186"/>
      <c r="AN249" s="151"/>
      <c r="AO249" s="187"/>
      <c r="AP249" s="179"/>
      <c r="AQ249" s="144"/>
      <c r="AR249" s="179"/>
      <c r="AS249" s="144"/>
      <c r="AT249" s="185"/>
      <c r="AU249" s="179"/>
      <c r="AV249" s="144"/>
    </row>
    <row r="250" spans="1:48" ht="16.5">
      <c r="A250" s="144"/>
      <c r="B250" s="144"/>
      <c r="C250" s="144"/>
      <c r="D250" s="144"/>
      <c r="E250" s="144"/>
      <c r="F250" s="144"/>
      <c r="G250" s="144"/>
      <c r="H250" s="144"/>
      <c r="I250" s="152"/>
      <c r="J250" s="144"/>
      <c r="K250" s="144"/>
      <c r="L250" s="144"/>
      <c r="M250" s="144"/>
      <c r="N250" s="144"/>
      <c r="O250" s="144"/>
      <c r="P250" s="144"/>
      <c r="Q250" s="144"/>
      <c r="R250" s="144"/>
      <c r="S250" s="144"/>
      <c r="T250" s="144"/>
      <c r="U250" s="144"/>
      <c r="V250" s="715"/>
      <c r="W250" s="133"/>
      <c r="X250" s="133"/>
      <c r="Y250" s="144"/>
      <c r="Z250" s="144"/>
      <c r="AA250" s="144"/>
      <c r="AB250" s="144"/>
      <c r="AC250" s="144"/>
      <c r="AD250" s="144"/>
      <c r="AE250" s="179"/>
      <c r="AF250" s="179"/>
      <c r="AG250" s="144"/>
      <c r="AH250" s="179"/>
      <c r="AI250" s="144"/>
      <c r="AJ250" s="185"/>
      <c r="AK250" s="179"/>
      <c r="AL250" s="144"/>
      <c r="AM250" s="186"/>
      <c r="AN250" s="151"/>
      <c r="AO250" s="187"/>
      <c r="AP250" s="179"/>
      <c r="AQ250" s="144"/>
      <c r="AR250" s="179"/>
      <c r="AS250" s="144"/>
      <c r="AT250" s="185"/>
      <c r="AU250" s="179"/>
      <c r="AV250" s="144"/>
    </row>
    <row r="251" spans="1:48" ht="16.5">
      <c r="A251" s="144"/>
      <c r="B251" s="144"/>
      <c r="C251" s="144"/>
      <c r="D251" s="144"/>
      <c r="E251" s="144"/>
      <c r="F251" s="144"/>
      <c r="G251" s="144"/>
      <c r="H251" s="144"/>
      <c r="I251" s="152"/>
      <c r="J251" s="144"/>
      <c r="K251" s="144"/>
      <c r="L251" s="144"/>
      <c r="M251" s="144"/>
      <c r="N251" s="144"/>
      <c r="O251" s="144"/>
      <c r="P251" s="144"/>
      <c r="Q251" s="144"/>
      <c r="R251" s="144"/>
      <c r="S251" s="144"/>
      <c r="T251" s="144"/>
      <c r="U251" s="144"/>
      <c r="V251" s="715"/>
      <c r="W251" s="133"/>
      <c r="X251" s="133"/>
      <c r="Y251" s="144"/>
      <c r="Z251" s="144"/>
      <c r="AA251" s="144"/>
      <c r="AB251" s="144"/>
      <c r="AC251" s="144"/>
      <c r="AD251" s="144"/>
      <c r="AE251" s="179"/>
      <c r="AF251" s="179"/>
      <c r="AG251" s="144"/>
      <c r="AH251" s="179"/>
      <c r="AI251" s="144"/>
      <c r="AJ251" s="185"/>
      <c r="AK251" s="179"/>
      <c r="AL251" s="144"/>
      <c r="AM251" s="186"/>
      <c r="AN251" s="151"/>
      <c r="AO251" s="187"/>
      <c r="AP251" s="179"/>
      <c r="AQ251" s="144"/>
      <c r="AR251" s="179"/>
      <c r="AS251" s="144"/>
      <c r="AT251" s="185"/>
      <c r="AU251" s="179"/>
      <c r="AV251" s="144"/>
    </row>
    <row r="252" spans="1:48" ht="16.5">
      <c r="A252" s="144"/>
      <c r="B252" s="144"/>
      <c r="C252" s="144"/>
      <c r="D252" s="144"/>
      <c r="E252" s="144"/>
      <c r="F252" s="144"/>
      <c r="G252" s="144"/>
      <c r="H252" s="144"/>
      <c r="I252" s="152"/>
      <c r="J252" s="144"/>
      <c r="K252" s="144"/>
      <c r="L252" s="144"/>
      <c r="M252" s="144"/>
      <c r="N252" s="144"/>
      <c r="O252" s="144"/>
      <c r="P252" s="144"/>
      <c r="Q252" s="144"/>
      <c r="R252" s="144"/>
      <c r="S252" s="144"/>
      <c r="T252" s="144"/>
      <c r="U252" s="144"/>
      <c r="V252" s="715"/>
      <c r="W252" s="133"/>
      <c r="X252" s="133"/>
      <c r="Y252" s="144"/>
      <c r="Z252" s="144"/>
      <c r="AA252" s="144"/>
      <c r="AB252" s="144"/>
      <c r="AC252" s="144"/>
      <c r="AD252" s="144"/>
      <c r="AE252" s="179"/>
      <c r="AF252" s="179"/>
      <c r="AG252" s="144"/>
      <c r="AH252" s="179"/>
      <c r="AI252" s="144"/>
      <c r="AJ252" s="185"/>
      <c r="AK252" s="179"/>
      <c r="AL252" s="144"/>
      <c r="AM252" s="186"/>
      <c r="AN252" s="151"/>
      <c r="AO252" s="187"/>
      <c r="AP252" s="179"/>
      <c r="AQ252" s="144"/>
      <c r="AR252" s="179"/>
      <c r="AS252" s="144"/>
      <c r="AT252" s="185"/>
      <c r="AU252" s="179"/>
      <c r="AV252" s="144"/>
    </row>
    <row r="253" spans="1:48" ht="16.5">
      <c r="A253" s="144"/>
      <c r="B253" s="144"/>
      <c r="C253" s="144"/>
      <c r="D253" s="144"/>
      <c r="E253" s="144"/>
      <c r="F253" s="144"/>
      <c r="G253" s="144"/>
      <c r="H253" s="144"/>
      <c r="I253" s="152"/>
      <c r="J253" s="144"/>
      <c r="K253" s="144"/>
      <c r="L253" s="144"/>
      <c r="M253" s="144"/>
      <c r="N253" s="144"/>
      <c r="O253" s="144"/>
      <c r="P253" s="144"/>
      <c r="Q253" s="144"/>
      <c r="R253" s="144"/>
      <c r="S253" s="144"/>
      <c r="T253" s="144"/>
      <c r="U253" s="144"/>
      <c r="V253" s="715"/>
      <c r="W253" s="133"/>
      <c r="X253" s="133"/>
      <c r="Y253" s="144"/>
      <c r="Z253" s="144"/>
      <c r="AA253" s="144"/>
      <c r="AB253" s="144"/>
      <c r="AC253" s="144"/>
      <c r="AD253" s="144"/>
      <c r="AE253" s="179"/>
      <c r="AF253" s="179"/>
      <c r="AG253" s="144"/>
      <c r="AH253" s="179"/>
      <c r="AI253" s="144"/>
      <c r="AJ253" s="185"/>
      <c r="AK253" s="179"/>
      <c r="AL253" s="144"/>
      <c r="AM253" s="186"/>
      <c r="AN253" s="151"/>
      <c r="AO253" s="187"/>
      <c r="AP253" s="179"/>
      <c r="AQ253" s="144"/>
      <c r="AR253" s="179"/>
      <c r="AS253" s="144"/>
      <c r="AT253" s="185"/>
      <c r="AU253" s="179"/>
      <c r="AV253" s="144"/>
    </row>
    <row r="254" spans="1:48" ht="16.5">
      <c r="A254" s="144"/>
      <c r="B254" s="144"/>
      <c r="C254" s="144"/>
      <c r="D254" s="144"/>
      <c r="E254" s="144"/>
      <c r="F254" s="144"/>
      <c r="G254" s="144"/>
      <c r="H254" s="144"/>
      <c r="I254" s="152"/>
      <c r="J254" s="144"/>
      <c r="K254" s="144"/>
      <c r="L254" s="144"/>
      <c r="M254" s="144"/>
      <c r="N254" s="144"/>
      <c r="O254" s="144"/>
      <c r="P254" s="144"/>
      <c r="Q254" s="144"/>
      <c r="R254" s="144"/>
      <c r="S254" s="144"/>
      <c r="T254" s="144"/>
      <c r="U254" s="144"/>
      <c r="V254" s="715"/>
      <c r="W254" s="133"/>
      <c r="X254" s="133"/>
      <c r="Y254" s="144"/>
      <c r="Z254" s="144"/>
      <c r="AA254" s="144"/>
      <c r="AB254" s="144"/>
      <c r="AC254" s="144"/>
      <c r="AD254" s="144"/>
      <c r="AE254" s="179"/>
      <c r="AF254" s="179"/>
      <c r="AG254" s="144"/>
      <c r="AH254" s="179"/>
      <c r="AI254" s="144"/>
      <c r="AJ254" s="185"/>
      <c r="AK254" s="179"/>
      <c r="AL254" s="144"/>
      <c r="AM254" s="186"/>
      <c r="AN254" s="151"/>
      <c r="AO254" s="187"/>
      <c r="AP254" s="179"/>
      <c r="AQ254" s="144"/>
      <c r="AR254" s="179"/>
      <c r="AS254" s="144"/>
      <c r="AT254" s="185"/>
      <c r="AU254" s="179"/>
      <c r="AV254" s="144"/>
    </row>
    <row r="255" spans="1:48" ht="16.5">
      <c r="A255" s="144"/>
      <c r="B255" s="144"/>
      <c r="C255" s="144"/>
      <c r="D255" s="144"/>
      <c r="E255" s="144"/>
      <c r="F255" s="144"/>
      <c r="G255" s="144"/>
      <c r="H255" s="144"/>
      <c r="I255" s="152"/>
      <c r="J255" s="144"/>
      <c r="K255" s="144"/>
      <c r="L255" s="144"/>
      <c r="M255" s="144"/>
      <c r="N255" s="144"/>
      <c r="O255" s="144"/>
      <c r="P255" s="144"/>
      <c r="Q255" s="144"/>
      <c r="R255" s="144"/>
      <c r="S255" s="144"/>
      <c r="T255" s="144"/>
      <c r="U255" s="144"/>
      <c r="V255" s="715"/>
      <c r="W255" s="133"/>
      <c r="X255" s="133"/>
      <c r="Y255" s="144"/>
      <c r="Z255" s="144"/>
      <c r="AA255" s="144"/>
      <c r="AB255" s="144"/>
      <c r="AC255" s="144"/>
      <c r="AD255" s="144"/>
      <c r="AE255" s="179"/>
      <c r="AF255" s="179"/>
      <c r="AG255" s="144"/>
      <c r="AH255" s="179"/>
      <c r="AI255" s="144"/>
      <c r="AJ255" s="185"/>
      <c r="AK255" s="179"/>
      <c r="AL255" s="144"/>
      <c r="AM255" s="186"/>
      <c r="AN255" s="151"/>
      <c r="AO255" s="187"/>
      <c r="AP255" s="179"/>
      <c r="AQ255" s="144"/>
      <c r="AR255" s="179"/>
      <c r="AS255" s="144"/>
      <c r="AT255" s="185"/>
      <c r="AU255" s="179"/>
      <c r="AV255" s="144"/>
    </row>
    <row r="256" spans="1:48" ht="16.5">
      <c r="A256" s="144"/>
      <c r="B256" s="144"/>
      <c r="C256" s="144"/>
      <c r="D256" s="144"/>
      <c r="E256" s="144"/>
      <c r="F256" s="144"/>
      <c r="G256" s="144"/>
      <c r="H256" s="144"/>
      <c r="I256" s="152"/>
      <c r="J256" s="144"/>
      <c r="K256" s="144"/>
      <c r="L256" s="144"/>
      <c r="M256" s="144"/>
      <c r="N256" s="144"/>
      <c r="O256" s="144"/>
      <c r="P256" s="144"/>
      <c r="Q256" s="144"/>
      <c r="R256" s="144"/>
      <c r="S256" s="144"/>
      <c r="T256" s="144"/>
      <c r="U256" s="144"/>
      <c r="V256" s="715"/>
      <c r="W256" s="133"/>
      <c r="X256" s="133"/>
      <c r="Y256" s="144"/>
      <c r="Z256" s="144"/>
      <c r="AA256" s="144"/>
      <c r="AB256" s="144"/>
      <c r="AC256" s="144"/>
      <c r="AD256" s="144"/>
      <c r="AE256" s="179"/>
      <c r="AF256" s="179"/>
      <c r="AG256" s="144"/>
      <c r="AH256" s="179"/>
      <c r="AI256" s="144"/>
      <c r="AJ256" s="185"/>
      <c r="AK256" s="179"/>
      <c r="AL256" s="144"/>
      <c r="AM256" s="186"/>
      <c r="AN256" s="151"/>
      <c r="AO256" s="187"/>
      <c r="AP256" s="179"/>
      <c r="AQ256" s="144"/>
      <c r="AR256" s="179"/>
      <c r="AS256" s="144"/>
      <c r="AT256" s="185"/>
      <c r="AU256" s="179"/>
      <c r="AV256" s="144"/>
    </row>
    <row r="257" spans="1:48" ht="16.5">
      <c r="A257" s="144"/>
      <c r="B257" s="144"/>
      <c r="C257" s="144"/>
      <c r="D257" s="144"/>
      <c r="E257" s="144"/>
      <c r="F257" s="144"/>
      <c r="G257" s="144"/>
      <c r="H257" s="144"/>
      <c r="I257" s="152"/>
      <c r="J257" s="144"/>
      <c r="K257" s="144"/>
      <c r="L257" s="144"/>
      <c r="M257" s="144"/>
      <c r="N257" s="144"/>
      <c r="O257" s="144"/>
      <c r="P257" s="144"/>
      <c r="Q257" s="144"/>
      <c r="R257" s="144"/>
      <c r="S257" s="144"/>
      <c r="T257" s="144"/>
      <c r="U257" s="144"/>
      <c r="V257" s="715"/>
      <c r="W257" s="133"/>
      <c r="X257" s="133"/>
      <c r="Y257" s="144"/>
      <c r="Z257" s="144"/>
      <c r="AA257" s="144"/>
      <c r="AB257" s="144"/>
      <c r="AC257" s="144"/>
      <c r="AD257" s="144"/>
      <c r="AE257" s="179"/>
      <c r="AF257" s="179"/>
      <c r="AG257" s="144"/>
      <c r="AH257" s="179"/>
      <c r="AI257" s="144"/>
      <c r="AJ257" s="185"/>
      <c r="AK257" s="179"/>
      <c r="AL257" s="144"/>
      <c r="AM257" s="186"/>
      <c r="AN257" s="151"/>
      <c r="AO257" s="187"/>
      <c r="AP257" s="179"/>
      <c r="AQ257" s="144"/>
      <c r="AR257" s="179"/>
      <c r="AS257" s="144"/>
      <c r="AT257" s="185"/>
      <c r="AU257" s="179"/>
      <c r="AV257" s="144"/>
    </row>
    <row r="258" spans="1:48" ht="16.5">
      <c r="A258" s="144"/>
      <c r="B258" s="144"/>
      <c r="C258" s="144"/>
      <c r="D258" s="144"/>
      <c r="E258" s="144"/>
      <c r="F258" s="144"/>
      <c r="G258" s="144"/>
      <c r="H258" s="144"/>
      <c r="I258" s="152"/>
      <c r="J258" s="144"/>
      <c r="K258" s="144"/>
      <c r="L258" s="144"/>
      <c r="M258" s="144"/>
      <c r="N258" s="144"/>
      <c r="O258" s="144"/>
      <c r="P258" s="144"/>
      <c r="Q258" s="144"/>
      <c r="R258" s="144"/>
      <c r="S258" s="144"/>
      <c r="T258" s="144"/>
      <c r="U258" s="144"/>
      <c r="V258" s="715"/>
      <c r="W258" s="133"/>
      <c r="X258" s="133"/>
      <c r="Y258" s="144"/>
      <c r="Z258" s="144"/>
      <c r="AA258" s="144"/>
      <c r="AB258" s="144"/>
      <c r="AC258" s="144"/>
      <c r="AD258" s="144"/>
      <c r="AE258" s="179"/>
      <c r="AF258" s="179"/>
      <c r="AG258" s="144"/>
      <c r="AH258" s="179"/>
      <c r="AI258" s="144"/>
      <c r="AJ258" s="185"/>
      <c r="AK258" s="179"/>
      <c r="AL258" s="144"/>
      <c r="AM258" s="186"/>
      <c r="AN258" s="151"/>
      <c r="AO258" s="187"/>
      <c r="AP258" s="179"/>
      <c r="AQ258" s="144"/>
      <c r="AR258" s="179"/>
      <c r="AS258" s="144"/>
      <c r="AT258" s="185"/>
      <c r="AU258" s="179"/>
      <c r="AV258" s="144"/>
    </row>
    <row r="259" spans="1:48" ht="16.5">
      <c r="A259" s="144"/>
      <c r="B259" s="144"/>
      <c r="C259" s="144"/>
      <c r="D259" s="144"/>
      <c r="E259" s="144"/>
      <c r="F259" s="144"/>
      <c r="G259" s="144"/>
      <c r="H259" s="144"/>
      <c r="I259" s="152"/>
      <c r="J259" s="144"/>
      <c r="K259" s="144"/>
      <c r="L259" s="144"/>
      <c r="M259" s="144"/>
      <c r="N259" s="144"/>
      <c r="O259" s="144"/>
      <c r="P259" s="144"/>
      <c r="Q259" s="144"/>
      <c r="R259" s="144"/>
      <c r="S259" s="144"/>
      <c r="T259" s="144"/>
      <c r="U259" s="144"/>
      <c r="V259" s="715"/>
      <c r="W259" s="133"/>
      <c r="X259" s="133"/>
      <c r="Y259" s="144"/>
      <c r="Z259" s="144"/>
      <c r="AA259" s="144"/>
      <c r="AB259" s="144"/>
      <c r="AC259" s="144"/>
      <c r="AD259" s="144"/>
      <c r="AE259" s="179"/>
      <c r="AF259" s="179"/>
      <c r="AG259" s="144"/>
      <c r="AH259" s="179"/>
      <c r="AI259" s="144"/>
      <c r="AJ259" s="185"/>
      <c r="AK259" s="179"/>
      <c r="AL259" s="144"/>
      <c r="AM259" s="186"/>
      <c r="AN259" s="151"/>
      <c r="AO259" s="187"/>
      <c r="AP259" s="179"/>
      <c r="AQ259" s="144"/>
      <c r="AR259" s="179"/>
      <c r="AS259" s="144"/>
      <c r="AT259" s="185"/>
      <c r="AU259" s="179"/>
      <c r="AV259" s="144"/>
    </row>
    <row r="260" spans="1:48" ht="16.5">
      <c r="A260" s="144"/>
      <c r="B260" s="144"/>
      <c r="C260" s="144"/>
      <c r="D260" s="144"/>
      <c r="E260" s="144"/>
      <c r="F260" s="144"/>
      <c r="G260" s="144"/>
      <c r="H260" s="144"/>
      <c r="I260" s="152"/>
      <c r="J260" s="144"/>
      <c r="K260" s="144"/>
      <c r="L260" s="144"/>
      <c r="M260" s="144"/>
      <c r="N260" s="144"/>
      <c r="O260" s="144"/>
      <c r="P260" s="144"/>
      <c r="Q260" s="144"/>
      <c r="R260" s="144"/>
      <c r="S260" s="144"/>
      <c r="T260" s="144"/>
      <c r="U260" s="144"/>
      <c r="V260" s="715"/>
      <c r="W260" s="133"/>
      <c r="X260" s="133"/>
      <c r="Y260" s="144"/>
      <c r="Z260" s="144"/>
      <c r="AA260" s="144"/>
      <c r="AB260" s="144"/>
      <c r="AC260" s="144"/>
      <c r="AD260" s="144"/>
      <c r="AE260" s="179"/>
      <c r="AF260" s="179"/>
      <c r="AG260" s="144"/>
      <c r="AH260" s="179"/>
      <c r="AI260" s="144"/>
      <c r="AJ260" s="185"/>
      <c r="AK260" s="179"/>
      <c r="AL260" s="144"/>
      <c r="AM260" s="186"/>
      <c r="AN260" s="151"/>
      <c r="AO260" s="187"/>
      <c r="AP260" s="179"/>
      <c r="AQ260" s="144"/>
      <c r="AR260" s="179"/>
      <c r="AS260" s="144"/>
      <c r="AT260" s="185"/>
      <c r="AU260" s="179"/>
      <c r="AV260" s="144"/>
    </row>
    <row r="261" spans="1:48" ht="16.5">
      <c r="A261" s="144"/>
      <c r="B261" s="144"/>
      <c r="C261" s="144"/>
      <c r="D261" s="144"/>
      <c r="E261" s="144"/>
      <c r="F261" s="144"/>
      <c r="G261" s="144"/>
      <c r="H261" s="144"/>
      <c r="I261" s="152"/>
      <c r="J261" s="144"/>
      <c r="K261" s="144"/>
      <c r="L261" s="144"/>
      <c r="M261" s="144"/>
      <c r="N261" s="144"/>
      <c r="O261" s="144"/>
      <c r="P261" s="144"/>
      <c r="Q261" s="144"/>
      <c r="R261" s="144"/>
      <c r="S261" s="144"/>
      <c r="T261" s="144"/>
      <c r="U261" s="144"/>
      <c r="V261" s="715"/>
      <c r="W261" s="133"/>
      <c r="X261" s="133"/>
      <c r="Y261" s="144"/>
      <c r="Z261" s="144"/>
      <c r="AA261" s="144"/>
      <c r="AB261" s="144"/>
      <c r="AC261" s="144"/>
      <c r="AD261" s="144"/>
      <c r="AE261" s="179"/>
      <c r="AF261" s="179"/>
      <c r="AG261" s="144"/>
      <c r="AH261" s="179"/>
      <c r="AI261" s="144"/>
      <c r="AJ261" s="185"/>
      <c r="AK261" s="179"/>
      <c r="AL261" s="144"/>
      <c r="AM261" s="186"/>
      <c r="AN261" s="151"/>
      <c r="AO261" s="187"/>
      <c r="AP261" s="179"/>
      <c r="AQ261" s="144"/>
      <c r="AR261" s="179"/>
      <c r="AS261" s="144"/>
      <c r="AT261" s="185"/>
      <c r="AU261" s="179"/>
      <c r="AV261" s="144"/>
    </row>
    <row r="262" spans="1:48" ht="16.5">
      <c r="A262" s="144"/>
      <c r="B262" s="144"/>
      <c r="C262" s="144"/>
      <c r="D262" s="144"/>
      <c r="E262" s="144"/>
      <c r="F262" s="144"/>
      <c r="G262" s="144"/>
      <c r="H262" s="144"/>
      <c r="I262" s="152"/>
      <c r="J262" s="144"/>
      <c r="K262" s="144"/>
      <c r="L262" s="144"/>
      <c r="M262" s="144"/>
      <c r="N262" s="144"/>
      <c r="O262" s="144"/>
      <c r="P262" s="144"/>
      <c r="Q262" s="144"/>
      <c r="R262" s="144"/>
      <c r="S262" s="144"/>
      <c r="T262" s="144"/>
      <c r="U262" s="144"/>
      <c r="V262" s="715"/>
      <c r="W262" s="133"/>
      <c r="X262" s="133"/>
      <c r="Y262" s="144"/>
      <c r="Z262" s="144"/>
      <c r="AA262" s="144"/>
      <c r="AB262" s="144"/>
      <c r="AC262" s="144"/>
      <c r="AD262" s="144"/>
      <c r="AE262" s="179"/>
      <c r="AF262" s="179"/>
      <c r="AG262" s="144"/>
      <c r="AH262" s="179"/>
      <c r="AI262" s="144"/>
      <c r="AJ262" s="185"/>
      <c r="AK262" s="179"/>
      <c r="AL262" s="144"/>
      <c r="AM262" s="186"/>
      <c r="AN262" s="151"/>
      <c r="AO262" s="187"/>
      <c r="AP262" s="179"/>
      <c r="AQ262" s="144"/>
      <c r="AR262" s="179"/>
      <c r="AS262" s="144"/>
      <c r="AT262" s="185"/>
      <c r="AU262" s="179"/>
      <c r="AV262" s="144"/>
    </row>
    <row r="263" spans="1:48" ht="16.5">
      <c r="A263" s="144"/>
      <c r="B263" s="144"/>
      <c r="C263" s="144"/>
      <c r="D263" s="144"/>
      <c r="E263" s="144"/>
      <c r="F263" s="144"/>
      <c r="G263" s="144"/>
      <c r="H263" s="144"/>
      <c r="I263" s="152"/>
      <c r="J263" s="144"/>
      <c r="K263" s="144"/>
      <c r="L263" s="144"/>
      <c r="M263" s="144"/>
      <c r="N263" s="144"/>
      <c r="O263" s="144"/>
      <c r="P263" s="144"/>
      <c r="Q263" s="144"/>
      <c r="R263" s="144"/>
      <c r="S263" s="144"/>
      <c r="T263" s="144"/>
      <c r="U263" s="144"/>
      <c r="V263" s="715"/>
      <c r="W263" s="133"/>
      <c r="X263" s="133"/>
      <c r="Y263" s="144"/>
      <c r="Z263" s="144"/>
      <c r="AA263" s="144"/>
      <c r="AB263" s="144"/>
      <c r="AC263" s="144"/>
      <c r="AD263" s="144"/>
      <c r="AE263" s="179"/>
      <c r="AF263" s="179"/>
      <c r="AG263" s="144"/>
      <c r="AH263" s="179"/>
      <c r="AI263" s="144"/>
      <c r="AJ263" s="185"/>
      <c r="AK263" s="179"/>
      <c r="AL263" s="144"/>
      <c r="AM263" s="186"/>
      <c r="AN263" s="151"/>
      <c r="AO263" s="187"/>
      <c r="AP263" s="179"/>
      <c r="AQ263" s="144"/>
      <c r="AR263" s="179"/>
      <c r="AS263" s="144"/>
      <c r="AT263" s="185"/>
      <c r="AU263" s="179"/>
      <c r="AV263" s="144"/>
    </row>
    <row r="264" spans="1:48" ht="16.5">
      <c r="A264" s="144"/>
      <c r="B264" s="144"/>
      <c r="C264" s="144"/>
      <c r="D264" s="144"/>
      <c r="E264" s="144"/>
      <c r="F264" s="144"/>
      <c r="G264" s="144"/>
      <c r="H264" s="144"/>
      <c r="I264" s="152"/>
      <c r="J264" s="144"/>
      <c r="K264" s="144"/>
      <c r="L264" s="144"/>
      <c r="M264" s="144"/>
      <c r="N264" s="144"/>
      <c r="O264" s="144"/>
      <c r="P264" s="144"/>
      <c r="Q264" s="144"/>
      <c r="R264" s="144"/>
      <c r="S264" s="144"/>
      <c r="T264" s="144"/>
      <c r="U264" s="144"/>
      <c r="V264" s="715"/>
      <c r="W264" s="133"/>
      <c r="X264" s="133"/>
      <c r="Y264" s="144"/>
      <c r="Z264" s="144"/>
      <c r="AA264" s="144"/>
      <c r="AB264" s="144"/>
      <c r="AC264" s="144"/>
      <c r="AD264" s="144"/>
      <c r="AE264" s="179"/>
      <c r="AF264" s="179"/>
      <c r="AG264" s="144"/>
      <c r="AH264" s="179"/>
      <c r="AI264" s="144"/>
      <c r="AJ264" s="185"/>
      <c r="AK264" s="179"/>
      <c r="AL264" s="144"/>
      <c r="AM264" s="186"/>
      <c r="AN264" s="151"/>
      <c r="AO264" s="187"/>
      <c r="AP264" s="179"/>
      <c r="AQ264" s="144"/>
      <c r="AR264" s="179"/>
      <c r="AS264" s="144"/>
      <c r="AT264" s="185"/>
      <c r="AU264" s="179"/>
      <c r="AV264" s="144"/>
    </row>
    <row r="265" spans="1:48" ht="16.5">
      <c r="A265" s="144"/>
      <c r="B265" s="144"/>
      <c r="C265" s="144"/>
      <c r="D265" s="144"/>
      <c r="E265" s="144"/>
      <c r="F265" s="144"/>
      <c r="G265" s="144"/>
      <c r="H265" s="144"/>
      <c r="I265" s="152"/>
      <c r="J265" s="144"/>
      <c r="K265" s="144"/>
      <c r="L265" s="144"/>
      <c r="M265" s="144"/>
      <c r="N265" s="144"/>
      <c r="O265" s="144"/>
      <c r="P265" s="144"/>
      <c r="Q265" s="144"/>
      <c r="R265" s="144"/>
      <c r="S265" s="144"/>
      <c r="T265" s="144"/>
      <c r="U265" s="144"/>
      <c r="V265" s="715"/>
      <c r="W265" s="133"/>
      <c r="X265" s="133"/>
      <c r="Y265" s="144"/>
      <c r="Z265" s="144"/>
      <c r="AA265" s="144"/>
      <c r="AB265" s="144"/>
      <c r="AC265" s="144"/>
      <c r="AD265" s="144"/>
      <c r="AE265" s="179"/>
      <c r="AF265" s="179"/>
      <c r="AG265" s="144"/>
      <c r="AH265" s="179"/>
      <c r="AI265" s="144"/>
      <c r="AJ265" s="185"/>
      <c r="AK265" s="179"/>
      <c r="AL265" s="144"/>
      <c r="AM265" s="186"/>
      <c r="AN265" s="151"/>
      <c r="AO265" s="187"/>
      <c r="AP265" s="179"/>
      <c r="AQ265" s="144"/>
      <c r="AR265" s="179"/>
      <c r="AS265" s="144"/>
      <c r="AT265" s="185"/>
      <c r="AU265" s="179"/>
      <c r="AV265" s="144"/>
    </row>
    <row r="266" spans="1:48" ht="16.5">
      <c r="A266" s="144"/>
      <c r="B266" s="144"/>
      <c r="C266" s="144"/>
      <c r="D266" s="144"/>
      <c r="E266" s="144"/>
      <c r="F266" s="144"/>
      <c r="G266" s="144"/>
      <c r="H266" s="144"/>
      <c r="I266" s="152"/>
      <c r="J266" s="144"/>
      <c r="K266" s="144"/>
      <c r="L266" s="144"/>
      <c r="M266" s="144"/>
      <c r="N266" s="144"/>
      <c r="O266" s="144"/>
      <c r="P266" s="144"/>
      <c r="Q266" s="144"/>
      <c r="R266" s="144"/>
      <c r="S266" s="144"/>
      <c r="T266" s="144"/>
      <c r="U266" s="144"/>
      <c r="V266" s="715"/>
      <c r="W266" s="133"/>
      <c r="X266" s="133"/>
      <c r="Y266" s="144"/>
      <c r="Z266" s="144"/>
      <c r="AA266" s="144"/>
      <c r="AB266" s="144"/>
      <c r="AC266" s="144"/>
      <c r="AD266" s="144"/>
      <c r="AE266" s="179"/>
      <c r="AF266" s="179"/>
      <c r="AG266" s="144"/>
      <c r="AH266" s="179"/>
      <c r="AI266" s="144"/>
      <c r="AJ266" s="185"/>
      <c r="AK266" s="179"/>
      <c r="AL266" s="144"/>
      <c r="AM266" s="186"/>
      <c r="AN266" s="151"/>
      <c r="AO266" s="187"/>
      <c r="AP266" s="179"/>
      <c r="AQ266" s="144"/>
      <c r="AR266" s="179"/>
      <c r="AS266" s="144"/>
      <c r="AT266" s="185"/>
      <c r="AU266" s="179"/>
      <c r="AV266" s="144"/>
    </row>
    <row r="267" spans="1:48" ht="16.5">
      <c r="A267" s="144"/>
      <c r="B267" s="144"/>
      <c r="C267" s="144"/>
      <c r="D267" s="144"/>
      <c r="E267" s="144"/>
      <c r="F267" s="144"/>
      <c r="G267" s="144"/>
      <c r="H267" s="144"/>
      <c r="I267" s="152"/>
      <c r="J267" s="144"/>
      <c r="K267" s="144"/>
      <c r="L267" s="144"/>
      <c r="M267" s="144"/>
      <c r="N267" s="144"/>
      <c r="O267" s="144"/>
      <c r="P267" s="144"/>
      <c r="Q267" s="144"/>
      <c r="R267" s="144"/>
      <c r="S267" s="144"/>
      <c r="T267" s="144"/>
      <c r="U267" s="144"/>
      <c r="V267" s="715"/>
      <c r="W267" s="133"/>
      <c r="X267" s="133"/>
      <c r="Y267" s="144"/>
      <c r="Z267" s="144"/>
      <c r="AA267" s="144"/>
      <c r="AB267" s="144"/>
      <c r="AC267" s="144"/>
      <c r="AD267" s="144"/>
      <c r="AE267" s="179"/>
      <c r="AF267" s="179"/>
      <c r="AG267" s="144"/>
      <c r="AH267" s="179"/>
      <c r="AI267" s="144"/>
      <c r="AJ267" s="185"/>
      <c r="AK267" s="179"/>
      <c r="AL267" s="144"/>
      <c r="AM267" s="186"/>
      <c r="AN267" s="151"/>
      <c r="AO267" s="187"/>
      <c r="AP267" s="179"/>
      <c r="AQ267" s="144"/>
      <c r="AR267" s="179"/>
      <c r="AS267" s="144"/>
      <c r="AT267" s="185"/>
      <c r="AU267" s="179"/>
      <c r="AV267" s="144"/>
    </row>
    <row r="268" spans="1:48" ht="16.5">
      <c r="A268" s="144"/>
      <c r="B268" s="144"/>
      <c r="C268" s="144"/>
      <c r="D268" s="144"/>
      <c r="E268" s="144"/>
      <c r="F268" s="144"/>
      <c r="G268" s="144"/>
      <c r="H268" s="144"/>
      <c r="I268" s="152"/>
      <c r="J268" s="144"/>
      <c r="K268" s="144"/>
      <c r="L268" s="144"/>
      <c r="M268" s="144"/>
      <c r="N268" s="144"/>
      <c r="O268" s="144"/>
      <c r="P268" s="144"/>
      <c r="Q268" s="144"/>
      <c r="R268" s="144"/>
      <c r="S268" s="144"/>
      <c r="T268" s="144"/>
      <c r="U268" s="144"/>
      <c r="V268" s="715"/>
      <c r="W268" s="133"/>
      <c r="X268" s="133"/>
      <c r="Y268" s="144"/>
      <c r="Z268" s="144"/>
      <c r="AA268" s="144"/>
      <c r="AB268" s="144"/>
      <c r="AC268" s="144"/>
      <c r="AD268" s="144"/>
      <c r="AE268" s="179"/>
      <c r="AF268" s="179"/>
      <c r="AG268" s="144"/>
      <c r="AH268" s="179"/>
      <c r="AI268" s="144"/>
      <c r="AJ268" s="185"/>
      <c r="AK268" s="179"/>
      <c r="AL268" s="144"/>
      <c r="AM268" s="186"/>
      <c r="AN268" s="151"/>
      <c r="AO268" s="187"/>
      <c r="AP268" s="179"/>
      <c r="AQ268" s="144"/>
      <c r="AR268" s="179"/>
      <c r="AS268" s="144"/>
      <c r="AT268" s="185"/>
      <c r="AU268" s="179"/>
      <c r="AV268" s="144"/>
    </row>
    <row r="269" spans="1:48" ht="16.5">
      <c r="A269" s="144"/>
      <c r="B269" s="144"/>
      <c r="C269" s="144"/>
      <c r="D269" s="144"/>
      <c r="E269" s="144"/>
      <c r="F269" s="144"/>
      <c r="G269" s="144"/>
      <c r="H269" s="144"/>
      <c r="I269" s="152"/>
      <c r="J269" s="144"/>
      <c r="K269" s="144"/>
      <c r="L269" s="144"/>
      <c r="M269" s="144"/>
      <c r="N269" s="144"/>
      <c r="O269" s="144"/>
      <c r="P269" s="144"/>
      <c r="Q269" s="144"/>
      <c r="R269" s="144"/>
      <c r="S269" s="144"/>
      <c r="T269" s="144"/>
      <c r="U269" s="144"/>
      <c r="V269" s="715"/>
      <c r="W269" s="133"/>
      <c r="X269" s="133"/>
      <c r="Y269" s="144"/>
      <c r="Z269" s="144"/>
      <c r="AA269" s="144"/>
      <c r="AB269" s="144"/>
      <c r="AC269" s="144"/>
      <c r="AD269" s="144"/>
      <c r="AE269" s="179"/>
      <c r="AF269" s="179"/>
      <c r="AG269" s="144"/>
      <c r="AH269" s="179"/>
      <c r="AI269" s="144"/>
      <c r="AJ269" s="185"/>
      <c r="AK269" s="179"/>
      <c r="AL269" s="144"/>
      <c r="AM269" s="186"/>
      <c r="AN269" s="151"/>
      <c r="AO269" s="187"/>
      <c r="AP269" s="179"/>
      <c r="AQ269" s="144"/>
      <c r="AR269" s="179"/>
      <c r="AS269" s="144"/>
      <c r="AT269" s="185"/>
      <c r="AU269" s="179"/>
      <c r="AV269" s="144"/>
    </row>
    <row r="270" spans="1:48" ht="16.5">
      <c r="A270" s="144"/>
      <c r="B270" s="144"/>
      <c r="C270" s="144"/>
      <c r="D270" s="144"/>
      <c r="E270" s="144"/>
      <c r="F270" s="144"/>
      <c r="G270" s="144"/>
      <c r="H270" s="144"/>
      <c r="I270" s="152"/>
      <c r="J270" s="144"/>
      <c r="K270" s="144"/>
      <c r="L270" s="144"/>
      <c r="M270" s="144"/>
      <c r="N270" s="144"/>
      <c r="O270" s="144"/>
      <c r="P270" s="144"/>
      <c r="Q270" s="144"/>
      <c r="R270" s="144"/>
      <c r="S270" s="144"/>
      <c r="T270" s="144"/>
      <c r="U270" s="144"/>
      <c r="V270" s="715"/>
      <c r="W270" s="133"/>
      <c r="X270" s="133"/>
      <c r="Y270" s="144"/>
      <c r="Z270" s="144"/>
      <c r="AA270" s="144"/>
      <c r="AB270" s="144"/>
      <c r="AC270" s="144"/>
      <c r="AD270" s="144"/>
      <c r="AE270" s="179"/>
      <c r="AF270" s="179"/>
      <c r="AG270" s="144"/>
      <c r="AH270" s="179"/>
      <c r="AI270" s="144"/>
      <c r="AJ270" s="185"/>
      <c r="AK270" s="179"/>
      <c r="AL270" s="144"/>
      <c r="AM270" s="186"/>
      <c r="AN270" s="151"/>
      <c r="AO270" s="187"/>
      <c r="AP270" s="179"/>
      <c r="AQ270" s="144"/>
      <c r="AR270" s="179"/>
      <c r="AS270" s="144"/>
      <c r="AT270" s="185"/>
      <c r="AU270" s="179"/>
      <c r="AV270" s="144"/>
    </row>
    <row r="271" spans="1:48" ht="16.5">
      <c r="A271" s="144"/>
      <c r="B271" s="144"/>
      <c r="C271" s="144"/>
      <c r="D271" s="144"/>
      <c r="E271" s="144"/>
      <c r="F271" s="144"/>
      <c r="G271" s="144"/>
      <c r="H271" s="144"/>
      <c r="I271" s="152"/>
      <c r="J271" s="144"/>
      <c r="K271" s="144"/>
      <c r="L271" s="144"/>
      <c r="M271" s="144"/>
      <c r="N271" s="144"/>
      <c r="O271" s="144"/>
      <c r="P271" s="144"/>
      <c r="Q271" s="144"/>
      <c r="R271" s="144"/>
      <c r="S271" s="144"/>
      <c r="T271" s="144"/>
      <c r="U271" s="144"/>
      <c r="V271" s="715"/>
      <c r="W271" s="133"/>
      <c r="X271" s="133"/>
      <c r="Y271" s="144"/>
      <c r="Z271" s="144"/>
      <c r="AA271" s="144"/>
      <c r="AB271" s="144"/>
      <c r="AC271" s="144"/>
      <c r="AD271" s="144"/>
      <c r="AE271" s="179"/>
      <c r="AF271" s="179"/>
      <c r="AG271" s="144"/>
      <c r="AH271" s="179"/>
      <c r="AI271" s="144"/>
      <c r="AJ271" s="185"/>
      <c r="AK271" s="179"/>
      <c r="AL271" s="144"/>
      <c r="AM271" s="186"/>
      <c r="AN271" s="151"/>
      <c r="AO271" s="187"/>
      <c r="AP271" s="179"/>
      <c r="AQ271" s="144"/>
      <c r="AR271" s="179"/>
      <c r="AS271" s="144"/>
      <c r="AT271" s="185"/>
      <c r="AU271" s="179"/>
      <c r="AV271" s="144"/>
    </row>
    <row r="272" spans="1:48" ht="16.5">
      <c r="A272" s="144"/>
      <c r="B272" s="144"/>
      <c r="C272" s="144"/>
      <c r="D272" s="144"/>
      <c r="E272" s="144"/>
      <c r="F272" s="144"/>
      <c r="G272" s="144"/>
      <c r="H272" s="144"/>
      <c r="I272" s="152"/>
      <c r="J272" s="144"/>
      <c r="K272" s="144"/>
      <c r="L272" s="144"/>
      <c r="M272" s="144"/>
      <c r="N272" s="144"/>
      <c r="O272" s="144"/>
      <c r="P272" s="144"/>
      <c r="Q272" s="144"/>
      <c r="R272" s="144"/>
      <c r="S272" s="144"/>
      <c r="T272" s="144"/>
      <c r="U272" s="144"/>
      <c r="V272" s="715"/>
      <c r="W272" s="133"/>
      <c r="X272" s="133"/>
      <c r="Y272" s="144"/>
      <c r="Z272" s="144"/>
      <c r="AA272" s="144"/>
      <c r="AB272" s="144"/>
      <c r="AC272" s="144"/>
      <c r="AD272" s="144"/>
      <c r="AE272" s="179"/>
      <c r="AF272" s="179"/>
      <c r="AG272" s="144"/>
      <c r="AH272" s="179"/>
      <c r="AI272" s="144"/>
      <c r="AJ272" s="185"/>
      <c r="AK272" s="179"/>
      <c r="AL272" s="144"/>
      <c r="AM272" s="186"/>
      <c r="AN272" s="151"/>
      <c r="AO272" s="187"/>
      <c r="AP272" s="179"/>
      <c r="AQ272" s="144"/>
      <c r="AR272" s="179"/>
      <c r="AS272" s="144"/>
      <c r="AT272" s="185"/>
      <c r="AU272" s="179"/>
      <c r="AV272" s="144"/>
    </row>
    <row r="273" spans="1:48" ht="16.5">
      <c r="A273" s="144"/>
      <c r="B273" s="144"/>
      <c r="C273" s="144"/>
      <c r="D273" s="144"/>
      <c r="E273" s="144"/>
      <c r="F273" s="144"/>
      <c r="G273" s="144"/>
      <c r="H273" s="144"/>
      <c r="I273" s="152"/>
      <c r="J273" s="144"/>
      <c r="K273" s="144"/>
      <c r="L273" s="144"/>
      <c r="M273" s="144"/>
      <c r="N273" s="144"/>
      <c r="O273" s="144"/>
      <c r="P273" s="144"/>
      <c r="Q273" s="144"/>
      <c r="R273" s="144"/>
      <c r="S273" s="144"/>
      <c r="T273" s="144"/>
      <c r="U273" s="144"/>
      <c r="V273" s="715"/>
      <c r="W273" s="133"/>
      <c r="X273" s="133"/>
      <c r="Y273" s="144"/>
      <c r="Z273" s="144"/>
      <c r="AA273" s="144"/>
      <c r="AB273" s="144"/>
      <c r="AC273" s="144"/>
      <c r="AD273" s="144"/>
      <c r="AE273" s="179"/>
      <c r="AF273" s="179"/>
      <c r="AG273" s="144"/>
      <c r="AH273" s="179"/>
      <c r="AI273" s="144"/>
      <c r="AJ273" s="185"/>
      <c r="AK273" s="179"/>
      <c r="AL273" s="144"/>
      <c r="AM273" s="186"/>
      <c r="AN273" s="151"/>
      <c r="AO273" s="187"/>
      <c r="AP273" s="179"/>
      <c r="AQ273" s="144"/>
      <c r="AR273" s="179"/>
      <c r="AS273" s="144"/>
      <c r="AT273" s="185"/>
      <c r="AU273" s="179"/>
      <c r="AV273" s="144"/>
    </row>
    <row r="274" spans="1:48" ht="16.5">
      <c r="A274" s="144"/>
      <c r="B274" s="144"/>
      <c r="C274" s="144"/>
      <c r="D274" s="144"/>
      <c r="E274" s="144"/>
      <c r="F274" s="144"/>
      <c r="G274" s="144"/>
      <c r="H274" s="144"/>
      <c r="I274" s="152"/>
      <c r="J274" s="144"/>
      <c r="K274" s="144"/>
      <c r="L274" s="144"/>
      <c r="M274" s="144"/>
      <c r="N274" s="144"/>
      <c r="O274" s="144"/>
      <c r="P274" s="144"/>
      <c r="Q274" s="144"/>
      <c r="R274" s="144"/>
      <c r="S274" s="144"/>
      <c r="T274" s="144"/>
      <c r="U274" s="144"/>
      <c r="V274" s="715"/>
      <c r="W274" s="133"/>
      <c r="X274" s="133"/>
      <c r="Y274" s="144"/>
      <c r="Z274" s="144"/>
      <c r="AA274" s="144"/>
      <c r="AB274" s="144"/>
      <c r="AC274" s="144"/>
      <c r="AD274" s="144"/>
      <c r="AE274" s="179"/>
      <c r="AF274" s="179"/>
      <c r="AG274" s="144"/>
      <c r="AH274" s="179"/>
      <c r="AI274" s="144"/>
      <c r="AJ274" s="185"/>
      <c r="AK274" s="179"/>
      <c r="AL274" s="144"/>
      <c r="AM274" s="186"/>
      <c r="AN274" s="151"/>
      <c r="AO274" s="187"/>
      <c r="AP274" s="179"/>
      <c r="AQ274" s="144"/>
      <c r="AR274" s="179"/>
      <c r="AS274" s="144"/>
      <c r="AT274" s="185"/>
      <c r="AU274" s="179"/>
      <c r="AV274" s="144"/>
    </row>
    <row r="275" spans="1:48" ht="16.5">
      <c r="A275" s="144"/>
      <c r="B275" s="144"/>
      <c r="C275" s="144"/>
      <c r="D275" s="144"/>
      <c r="E275" s="144"/>
      <c r="F275" s="144"/>
      <c r="G275" s="144"/>
      <c r="H275" s="144"/>
      <c r="I275" s="152"/>
      <c r="J275" s="144"/>
      <c r="K275" s="144"/>
      <c r="L275" s="144"/>
      <c r="M275" s="144"/>
      <c r="N275" s="144"/>
      <c r="O275" s="144"/>
      <c r="P275" s="144"/>
      <c r="Q275" s="144"/>
      <c r="R275" s="144"/>
      <c r="S275" s="144"/>
      <c r="T275" s="144"/>
      <c r="U275" s="144"/>
      <c r="V275" s="715"/>
      <c r="W275" s="133"/>
      <c r="X275" s="133"/>
      <c r="Y275" s="144"/>
      <c r="Z275" s="144"/>
      <c r="AA275" s="144"/>
      <c r="AB275" s="144"/>
      <c r="AC275" s="144"/>
      <c r="AD275" s="144"/>
      <c r="AE275" s="179"/>
      <c r="AF275" s="179"/>
      <c r="AG275" s="144"/>
      <c r="AH275" s="179"/>
      <c r="AI275" s="144"/>
      <c r="AJ275" s="185"/>
      <c r="AK275" s="179"/>
      <c r="AL275" s="144"/>
      <c r="AM275" s="186"/>
      <c r="AN275" s="151"/>
      <c r="AO275" s="187"/>
      <c r="AP275" s="179"/>
      <c r="AQ275" s="144"/>
      <c r="AR275" s="179"/>
      <c r="AS275" s="144"/>
      <c r="AT275" s="185"/>
      <c r="AU275" s="179"/>
      <c r="AV275" s="144"/>
    </row>
    <row r="276" spans="1:48" ht="16.5">
      <c r="A276" s="144"/>
      <c r="B276" s="144"/>
      <c r="C276" s="144"/>
      <c r="D276" s="144"/>
      <c r="E276" s="144"/>
      <c r="F276" s="144"/>
      <c r="G276" s="144"/>
      <c r="H276" s="144"/>
      <c r="I276" s="152"/>
      <c r="J276" s="144"/>
      <c r="K276" s="144"/>
      <c r="L276" s="144"/>
      <c r="M276" s="144"/>
      <c r="N276" s="144"/>
      <c r="O276" s="144"/>
      <c r="P276" s="144"/>
      <c r="Q276" s="144"/>
      <c r="R276" s="144"/>
      <c r="S276" s="144"/>
      <c r="T276" s="144"/>
      <c r="U276" s="144"/>
      <c r="V276" s="715"/>
      <c r="W276" s="133"/>
      <c r="X276" s="133"/>
      <c r="Y276" s="144"/>
      <c r="Z276" s="144"/>
      <c r="AA276" s="144"/>
      <c r="AB276" s="144"/>
      <c r="AC276" s="144"/>
      <c r="AD276" s="144"/>
      <c r="AE276" s="179"/>
      <c r="AF276" s="179"/>
      <c r="AG276" s="144"/>
      <c r="AH276" s="179"/>
      <c r="AI276" s="144"/>
      <c r="AJ276" s="185"/>
      <c r="AK276" s="179"/>
      <c r="AL276" s="144"/>
      <c r="AM276" s="186"/>
      <c r="AN276" s="151"/>
      <c r="AO276" s="187"/>
      <c r="AP276" s="179"/>
      <c r="AQ276" s="144"/>
      <c r="AR276" s="179"/>
      <c r="AS276" s="144"/>
      <c r="AT276" s="185"/>
      <c r="AU276" s="179"/>
      <c r="AV276" s="144"/>
    </row>
    <row r="277" spans="1:48" ht="16.5">
      <c r="A277" s="144"/>
      <c r="B277" s="144"/>
      <c r="C277" s="144"/>
      <c r="D277" s="144"/>
      <c r="E277" s="144"/>
      <c r="F277" s="144"/>
      <c r="G277" s="144"/>
      <c r="H277" s="144"/>
      <c r="I277" s="152"/>
      <c r="J277" s="144"/>
      <c r="K277" s="144"/>
      <c r="L277" s="144"/>
      <c r="M277" s="144"/>
      <c r="N277" s="144"/>
      <c r="O277" s="144"/>
      <c r="P277" s="144"/>
      <c r="Q277" s="144"/>
      <c r="R277" s="144"/>
      <c r="S277" s="144"/>
      <c r="T277" s="144"/>
      <c r="U277" s="144"/>
      <c r="V277" s="715"/>
      <c r="W277" s="133"/>
      <c r="X277" s="133"/>
      <c r="Y277" s="144"/>
      <c r="Z277" s="144"/>
      <c r="AA277" s="144"/>
      <c r="AB277" s="144"/>
      <c r="AC277" s="144"/>
      <c r="AD277" s="144"/>
      <c r="AE277" s="179"/>
      <c r="AF277" s="179"/>
      <c r="AG277" s="144"/>
      <c r="AH277" s="179"/>
      <c r="AI277" s="144"/>
      <c r="AJ277" s="185"/>
      <c r="AK277" s="179"/>
      <c r="AL277" s="144"/>
      <c r="AM277" s="186"/>
      <c r="AN277" s="151"/>
      <c r="AO277" s="187"/>
      <c r="AP277" s="179"/>
      <c r="AQ277" s="144"/>
      <c r="AR277" s="179"/>
      <c r="AS277" s="144"/>
      <c r="AT277" s="185"/>
      <c r="AU277" s="179"/>
      <c r="AV277" s="144"/>
    </row>
    <row r="278" spans="1:48" ht="16.5">
      <c r="A278" s="144"/>
      <c r="B278" s="144"/>
      <c r="C278" s="144"/>
      <c r="D278" s="144"/>
      <c r="E278" s="144"/>
      <c r="F278" s="144"/>
      <c r="G278" s="144"/>
      <c r="H278" s="144"/>
      <c r="I278" s="152"/>
      <c r="J278" s="144"/>
      <c r="K278" s="144"/>
      <c r="L278" s="144"/>
      <c r="M278" s="144"/>
      <c r="N278" s="144"/>
      <c r="O278" s="144"/>
      <c r="P278" s="144"/>
      <c r="Q278" s="144"/>
      <c r="R278" s="144"/>
      <c r="S278" s="144"/>
      <c r="T278" s="144"/>
      <c r="U278" s="144"/>
      <c r="V278" s="715"/>
      <c r="W278" s="133"/>
      <c r="X278" s="133"/>
      <c r="Y278" s="144"/>
      <c r="Z278" s="144"/>
      <c r="AA278" s="144"/>
      <c r="AB278" s="144"/>
      <c r="AC278" s="144"/>
      <c r="AD278" s="144"/>
      <c r="AE278" s="179"/>
      <c r="AF278" s="179"/>
      <c r="AG278" s="144"/>
      <c r="AH278" s="179"/>
      <c r="AI278" s="144"/>
      <c r="AJ278" s="185"/>
      <c r="AK278" s="179"/>
      <c r="AL278" s="144"/>
      <c r="AM278" s="186"/>
      <c r="AN278" s="151"/>
      <c r="AO278" s="187"/>
      <c r="AP278" s="179"/>
      <c r="AQ278" s="144"/>
      <c r="AR278" s="179"/>
      <c r="AS278" s="144"/>
      <c r="AT278" s="185"/>
      <c r="AU278" s="179"/>
      <c r="AV278" s="144"/>
    </row>
    <row r="279" spans="1:48" ht="16.5">
      <c r="A279" s="144"/>
      <c r="B279" s="144"/>
      <c r="C279" s="144"/>
      <c r="D279" s="144"/>
      <c r="E279" s="144"/>
      <c r="F279" s="144"/>
      <c r="G279" s="144"/>
      <c r="H279" s="144"/>
      <c r="I279" s="152"/>
      <c r="J279" s="144"/>
      <c r="K279" s="144"/>
      <c r="L279" s="144"/>
      <c r="M279" s="144"/>
      <c r="N279" s="144"/>
      <c r="O279" s="144"/>
      <c r="P279" s="144"/>
      <c r="Q279" s="144"/>
      <c r="R279" s="144"/>
      <c r="S279" s="144"/>
      <c r="T279" s="144"/>
      <c r="U279" s="144"/>
      <c r="V279" s="715"/>
      <c r="W279" s="133"/>
      <c r="X279" s="133"/>
      <c r="Y279" s="144"/>
      <c r="Z279" s="144"/>
      <c r="AA279" s="144"/>
      <c r="AB279" s="144"/>
      <c r="AC279" s="144"/>
      <c r="AD279" s="144"/>
      <c r="AE279" s="179"/>
      <c r="AF279" s="179"/>
      <c r="AG279" s="144"/>
      <c r="AH279" s="179"/>
      <c r="AI279" s="144"/>
      <c r="AJ279" s="185"/>
      <c r="AK279" s="179"/>
      <c r="AL279" s="144"/>
      <c r="AM279" s="186"/>
      <c r="AN279" s="151"/>
      <c r="AO279" s="187"/>
      <c r="AP279" s="179"/>
      <c r="AQ279" s="144"/>
      <c r="AR279" s="179"/>
      <c r="AS279" s="144"/>
      <c r="AT279" s="185"/>
      <c r="AU279" s="179"/>
      <c r="AV279" s="144"/>
    </row>
    <row r="280" spans="1:48" ht="16.5">
      <c r="A280" s="144"/>
      <c r="B280" s="144"/>
      <c r="C280" s="144"/>
      <c r="D280" s="144"/>
      <c r="E280" s="144"/>
      <c r="F280" s="144"/>
      <c r="G280" s="144"/>
      <c r="H280" s="144"/>
      <c r="I280" s="152"/>
      <c r="J280" s="144"/>
      <c r="K280" s="144"/>
      <c r="L280" s="144"/>
      <c r="M280" s="144"/>
      <c r="N280" s="144"/>
      <c r="O280" s="144"/>
      <c r="P280" s="144"/>
      <c r="Q280" s="144"/>
      <c r="R280" s="144"/>
      <c r="S280" s="144"/>
      <c r="T280" s="144"/>
      <c r="U280" s="144"/>
      <c r="V280" s="715"/>
      <c r="W280" s="133"/>
      <c r="X280" s="133"/>
      <c r="Y280" s="144"/>
      <c r="Z280" s="144"/>
      <c r="AA280" s="144"/>
      <c r="AB280" s="144"/>
      <c r="AC280" s="144"/>
      <c r="AD280" s="144"/>
      <c r="AE280" s="179"/>
      <c r="AF280" s="179"/>
      <c r="AG280" s="144"/>
      <c r="AH280" s="179"/>
      <c r="AI280" s="144"/>
      <c r="AJ280" s="185"/>
      <c r="AK280" s="179"/>
      <c r="AL280" s="144"/>
      <c r="AM280" s="186"/>
      <c r="AN280" s="151"/>
      <c r="AO280" s="187"/>
      <c r="AP280" s="179"/>
      <c r="AQ280" s="144"/>
      <c r="AR280" s="179"/>
      <c r="AS280" s="144"/>
      <c r="AT280" s="185"/>
      <c r="AU280" s="179"/>
      <c r="AV280" s="144"/>
    </row>
    <row r="281" spans="1:48" ht="16.5">
      <c r="A281" s="144"/>
      <c r="B281" s="144"/>
      <c r="C281" s="144"/>
      <c r="D281" s="144"/>
      <c r="E281" s="144"/>
      <c r="F281" s="144"/>
      <c r="G281" s="144"/>
      <c r="H281" s="144"/>
      <c r="I281" s="152"/>
      <c r="J281" s="144"/>
      <c r="K281" s="144"/>
      <c r="L281" s="144"/>
      <c r="M281" s="144"/>
      <c r="N281" s="144"/>
      <c r="O281" s="144"/>
      <c r="P281" s="144"/>
      <c r="Q281" s="144"/>
      <c r="R281" s="144"/>
      <c r="S281" s="144"/>
      <c r="T281" s="144"/>
      <c r="U281" s="144"/>
      <c r="V281" s="715"/>
      <c r="W281" s="133"/>
      <c r="X281" s="133"/>
      <c r="Y281" s="144"/>
      <c r="Z281" s="144"/>
      <c r="AA281" s="144"/>
      <c r="AB281" s="144"/>
      <c r="AC281" s="144"/>
      <c r="AD281" s="144"/>
      <c r="AE281" s="179"/>
      <c r="AF281" s="179"/>
      <c r="AG281" s="144"/>
      <c r="AH281" s="179"/>
      <c r="AI281" s="144"/>
      <c r="AJ281" s="185"/>
      <c r="AK281" s="179"/>
      <c r="AL281" s="144"/>
      <c r="AM281" s="186"/>
      <c r="AN281" s="151"/>
      <c r="AO281" s="187"/>
      <c r="AP281" s="179"/>
      <c r="AQ281" s="144"/>
      <c r="AR281" s="179"/>
      <c r="AS281" s="144"/>
      <c r="AT281" s="185"/>
      <c r="AU281" s="179"/>
      <c r="AV281" s="144"/>
    </row>
    <row r="282" spans="1:48" ht="16.5">
      <c r="A282" s="144"/>
      <c r="B282" s="144"/>
      <c r="C282" s="144"/>
      <c r="D282" s="144"/>
      <c r="E282" s="144"/>
      <c r="F282" s="144"/>
      <c r="G282" s="144"/>
      <c r="H282" s="144"/>
      <c r="I282" s="152"/>
      <c r="J282" s="144"/>
      <c r="K282" s="144"/>
      <c r="L282" s="144"/>
      <c r="M282" s="144"/>
      <c r="N282" s="144"/>
      <c r="O282" s="144"/>
      <c r="P282" s="144"/>
      <c r="Q282" s="144"/>
      <c r="R282" s="144"/>
      <c r="S282" s="144"/>
      <c r="T282" s="144"/>
      <c r="U282" s="144"/>
      <c r="V282" s="715"/>
      <c r="W282" s="133"/>
      <c r="X282" s="133"/>
      <c r="Y282" s="144"/>
      <c r="Z282" s="144"/>
      <c r="AA282" s="144"/>
      <c r="AB282" s="144"/>
      <c r="AC282" s="144"/>
      <c r="AD282" s="144"/>
      <c r="AE282" s="179"/>
      <c r="AF282" s="179"/>
      <c r="AG282" s="144"/>
      <c r="AH282" s="179"/>
      <c r="AI282" s="144"/>
      <c r="AJ282" s="185"/>
      <c r="AK282" s="179"/>
      <c r="AL282" s="144"/>
      <c r="AM282" s="186"/>
      <c r="AN282" s="151"/>
      <c r="AO282" s="187"/>
      <c r="AP282" s="179"/>
      <c r="AQ282" s="144"/>
      <c r="AR282" s="179"/>
      <c r="AS282" s="144"/>
      <c r="AT282" s="185"/>
      <c r="AU282" s="179"/>
      <c r="AV282" s="144"/>
    </row>
    <row r="283" spans="1:48" ht="16.5">
      <c r="A283" s="144"/>
      <c r="B283" s="144"/>
      <c r="C283" s="144"/>
      <c r="D283" s="144"/>
      <c r="E283" s="144"/>
      <c r="F283" s="144"/>
      <c r="G283" s="144"/>
      <c r="H283" s="144"/>
      <c r="I283" s="152"/>
      <c r="J283" s="144"/>
      <c r="K283" s="144"/>
      <c r="L283" s="144"/>
      <c r="M283" s="144"/>
      <c r="N283" s="144"/>
      <c r="O283" s="144"/>
      <c r="P283" s="144"/>
      <c r="Q283" s="144"/>
      <c r="R283" s="144"/>
      <c r="S283" s="144"/>
      <c r="T283" s="144"/>
      <c r="U283" s="144"/>
      <c r="V283" s="715"/>
      <c r="W283" s="133"/>
      <c r="X283" s="133"/>
      <c r="Y283" s="144"/>
      <c r="Z283" s="144"/>
      <c r="AA283" s="144"/>
      <c r="AB283" s="144"/>
      <c r="AC283" s="144"/>
      <c r="AD283" s="144"/>
      <c r="AE283" s="179"/>
      <c r="AF283" s="179"/>
      <c r="AG283" s="144"/>
      <c r="AH283" s="179"/>
      <c r="AI283" s="144"/>
      <c r="AJ283" s="185"/>
      <c r="AK283" s="179"/>
      <c r="AL283" s="144"/>
      <c r="AM283" s="186"/>
      <c r="AN283" s="151"/>
      <c r="AO283" s="187"/>
      <c r="AP283" s="179"/>
      <c r="AQ283" s="144"/>
      <c r="AR283" s="179"/>
      <c r="AS283" s="144"/>
      <c r="AT283" s="185"/>
      <c r="AU283" s="179"/>
      <c r="AV283" s="144"/>
    </row>
    <row r="284" spans="1:48" ht="16.5">
      <c r="A284" s="144"/>
      <c r="B284" s="144"/>
      <c r="C284" s="144"/>
      <c r="D284" s="144"/>
      <c r="E284" s="144"/>
      <c r="F284" s="144"/>
      <c r="G284" s="144"/>
      <c r="H284" s="144"/>
      <c r="I284" s="152"/>
      <c r="J284" s="144"/>
      <c r="K284" s="144"/>
      <c r="L284" s="144"/>
      <c r="M284" s="144"/>
      <c r="N284" s="144"/>
      <c r="O284" s="144"/>
      <c r="P284" s="144"/>
      <c r="Q284" s="144"/>
      <c r="R284" s="144"/>
      <c r="S284" s="144"/>
      <c r="T284" s="144"/>
      <c r="U284" s="144"/>
      <c r="V284" s="715"/>
      <c r="W284" s="133"/>
      <c r="X284" s="133"/>
      <c r="Y284" s="144"/>
      <c r="Z284" s="144"/>
      <c r="AA284" s="144"/>
      <c r="AB284" s="144"/>
      <c r="AC284" s="144"/>
      <c r="AD284" s="144"/>
      <c r="AE284" s="179"/>
      <c r="AF284" s="179"/>
      <c r="AG284" s="144"/>
      <c r="AH284" s="179"/>
      <c r="AI284" s="144"/>
      <c r="AJ284" s="185"/>
      <c r="AK284" s="179"/>
      <c r="AL284" s="144"/>
      <c r="AM284" s="186"/>
      <c r="AN284" s="151"/>
      <c r="AO284" s="187"/>
      <c r="AP284" s="179"/>
      <c r="AQ284" s="144"/>
      <c r="AR284" s="179"/>
      <c r="AS284" s="144"/>
      <c r="AT284" s="185"/>
      <c r="AU284" s="179"/>
      <c r="AV284" s="144"/>
    </row>
    <row r="285" spans="1:48" ht="16.5">
      <c r="A285" s="144"/>
      <c r="B285" s="144"/>
      <c r="C285" s="144"/>
      <c r="D285" s="144"/>
      <c r="E285" s="144"/>
      <c r="F285" s="144"/>
      <c r="G285" s="144"/>
      <c r="H285" s="144"/>
      <c r="I285" s="152"/>
      <c r="J285" s="144"/>
      <c r="K285" s="144"/>
      <c r="L285" s="144"/>
      <c r="M285" s="144"/>
      <c r="N285" s="144"/>
      <c r="O285" s="144"/>
      <c r="P285" s="144"/>
      <c r="Q285" s="144"/>
      <c r="R285" s="144"/>
      <c r="S285" s="144"/>
      <c r="T285" s="144"/>
      <c r="U285" s="144"/>
      <c r="V285" s="715"/>
      <c r="W285" s="133"/>
      <c r="X285" s="133"/>
      <c r="Y285" s="144"/>
      <c r="Z285" s="144"/>
      <c r="AA285" s="144"/>
      <c r="AB285" s="144"/>
      <c r="AC285" s="144"/>
      <c r="AD285" s="144"/>
      <c r="AE285" s="179"/>
      <c r="AF285" s="179"/>
      <c r="AG285" s="144"/>
      <c r="AH285" s="179"/>
      <c r="AI285" s="144"/>
      <c r="AJ285" s="185"/>
      <c r="AK285" s="179"/>
      <c r="AL285" s="144"/>
      <c r="AM285" s="186"/>
      <c r="AN285" s="151"/>
      <c r="AO285" s="187"/>
      <c r="AP285" s="179"/>
      <c r="AQ285" s="144"/>
      <c r="AR285" s="179"/>
      <c r="AS285" s="144"/>
      <c r="AT285" s="185"/>
      <c r="AU285" s="179"/>
      <c r="AV285" s="144"/>
    </row>
    <row r="286" spans="1:48" ht="16.5">
      <c r="A286" s="144"/>
      <c r="B286" s="144"/>
      <c r="C286" s="144"/>
      <c r="D286" s="144"/>
      <c r="E286" s="144"/>
      <c r="F286" s="144"/>
      <c r="G286" s="144"/>
      <c r="H286" s="144"/>
      <c r="I286" s="152"/>
      <c r="J286" s="144"/>
      <c r="K286" s="144"/>
      <c r="L286" s="144"/>
      <c r="M286" s="144"/>
      <c r="N286" s="144"/>
      <c r="O286" s="144"/>
      <c r="P286" s="144"/>
      <c r="Q286" s="144"/>
      <c r="R286" s="144"/>
      <c r="S286" s="144"/>
      <c r="T286" s="144"/>
      <c r="U286" s="144"/>
      <c r="V286" s="715"/>
      <c r="W286" s="133"/>
      <c r="X286" s="133"/>
      <c r="Y286" s="144"/>
      <c r="Z286" s="144"/>
      <c r="AA286" s="144"/>
      <c r="AB286" s="144"/>
      <c r="AC286" s="144"/>
      <c r="AD286" s="144"/>
      <c r="AE286" s="179"/>
      <c r="AF286" s="179"/>
      <c r="AG286" s="144"/>
      <c r="AH286" s="179"/>
      <c r="AI286" s="144"/>
      <c r="AJ286" s="185"/>
      <c r="AK286" s="179"/>
      <c r="AL286" s="144"/>
      <c r="AM286" s="186"/>
      <c r="AN286" s="151"/>
      <c r="AO286" s="187"/>
      <c r="AP286" s="179"/>
      <c r="AQ286" s="144"/>
      <c r="AR286" s="179"/>
      <c r="AS286" s="144"/>
      <c r="AT286" s="185"/>
      <c r="AU286" s="179"/>
      <c r="AV286" s="144"/>
    </row>
    <row r="287" spans="1:48" ht="16.5">
      <c r="A287" s="144"/>
      <c r="B287" s="144"/>
      <c r="C287" s="144"/>
      <c r="D287" s="144"/>
      <c r="E287" s="144"/>
      <c r="F287" s="144"/>
      <c r="G287" s="144"/>
      <c r="H287" s="144"/>
      <c r="I287" s="152"/>
      <c r="J287" s="144"/>
      <c r="K287" s="144"/>
      <c r="L287" s="144"/>
      <c r="M287" s="144"/>
      <c r="N287" s="144"/>
      <c r="O287" s="144"/>
      <c r="P287" s="144"/>
      <c r="Q287" s="144"/>
      <c r="R287" s="144"/>
      <c r="S287" s="144"/>
      <c r="T287" s="144"/>
      <c r="U287" s="144"/>
      <c r="V287" s="715"/>
      <c r="W287" s="133"/>
      <c r="X287" s="133"/>
      <c r="Y287" s="144"/>
      <c r="Z287" s="144"/>
      <c r="AA287" s="144"/>
      <c r="AB287" s="144"/>
      <c r="AC287" s="144"/>
      <c r="AD287" s="144"/>
      <c r="AE287" s="179"/>
      <c r="AF287" s="179"/>
      <c r="AG287" s="144"/>
      <c r="AH287" s="179"/>
      <c r="AI287" s="144"/>
      <c r="AJ287" s="185"/>
      <c r="AK287" s="179"/>
      <c r="AL287" s="144"/>
      <c r="AM287" s="186"/>
      <c r="AN287" s="151"/>
      <c r="AO287" s="187"/>
      <c r="AP287" s="179"/>
      <c r="AQ287" s="144"/>
      <c r="AR287" s="179"/>
      <c r="AS287" s="144"/>
      <c r="AT287" s="185"/>
      <c r="AU287" s="179"/>
      <c r="AV287" s="144"/>
    </row>
    <row r="288" spans="1:48" ht="16.5">
      <c r="A288" s="144"/>
      <c r="B288" s="144"/>
      <c r="C288" s="144"/>
      <c r="D288" s="144"/>
      <c r="E288" s="144"/>
      <c r="F288" s="144"/>
      <c r="G288" s="144"/>
      <c r="H288" s="144"/>
      <c r="I288" s="152"/>
      <c r="J288" s="144"/>
      <c r="K288" s="144"/>
      <c r="L288" s="144"/>
      <c r="M288" s="144"/>
      <c r="N288" s="144"/>
      <c r="O288" s="144"/>
      <c r="P288" s="144"/>
      <c r="Q288" s="144"/>
      <c r="R288" s="144"/>
      <c r="S288" s="144"/>
      <c r="T288" s="144"/>
      <c r="U288" s="144"/>
      <c r="V288" s="715"/>
      <c r="W288" s="133"/>
      <c r="X288" s="133"/>
      <c r="Y288" s="144"/>
      <c r="Z288" s="144"/>
      <c r="AA288" s="144"/>
      <c r="AB288" s="144"/>
      <c r="AC288" s="144"/>
      <c r="AD288" s="144"/>
      <c r="AE288" s="179"/>
      <c r="AF288" s="179"/>
      <c r="AG288" s="144"/>
      <c r="AH288" s="179"/>
      <c r="AI288" s="144"/>
      <c r="AJ288" s="185"/>
      <c r="AK288" s="179"/>
      <c r="AL288" s="144"/>
      <c r="AM288" s="179"/>
      <c r="AN288" s="144"/>
      <c r="AO288" s="185"/>
      <c r="AP288" s="179"/>
      <c r="AQ288" s="144"/>
      <c r="AR288" s="179"/>
      <c r="AS288" s="144"/>
      <c r="AT288" s="185"/>
      <c r="AU288" s="179"/>
      <c r="AV288" s="144"/>
    </row>
    <row r="289" spans="1:48" ht="16.5">
      <c r="A289" s="144"/>
      <c r="B289" s="144"/>
      <c r="C289" s="144"/>
      <c r="D289" s="144"/>
      <c r="E289" s="144"/>
      <c r="F289" s="144"/>
      <c r="G289" s="144"/>
      <c r="H289" s="144"/>
      <c r="I289" s="152"/>
      <c r="J289" s="144"/>
      <c r="K289" s="144"/>
      <c r="L289" s="144"/>
      <c r="M289" s="144"/>
      <c r="N289" s="144"/>
      <c r="O289" s="144"/>
      <c r="P289" s="144"/>
      <c r="Q289" s="144"/>
      <c r="R289" s="144"/>
      <c r="S289" s="144"/>
      <c r="T289" s="144"/>
      <c r="U289" s="144"/>
      <c r="V289" s="715"/>
      <c r="W289" s="133"/>
      <c r="X289" s="133"/>
      <c r="Y289" s="144"/>
      <c r="Z289" s="144"/>
      <c r="AA289" s="144"/>
      <c r="AB289" s="144"/>
      <c r="AC289" s="144"/>
      <c r="AD289" s="144"/>
      <c r="AE289" s="179"/>
      <c r="AF289" s="179"/>
      <c r="AG289" s="144"/>
      <c r="AH289" s="179"/>
      <c r="AI289" s="144"/>
      <c r="AJ289" s="185"/>
      <c r="AK289" s="179"/>
      <c r="AL289" s="144"/>
      <c r="AM289" s="179"/>
      <c r="AN289" s="144"/>
      <c r="AO289" s="185"/>
      <c r="AP289" s="179"/>
      <c r="AQ289" s="144"/>
      <c r="AR289" s="179"/>
      <c r="AS289" s="144"/>
      <c r="AT289" s="185"/>
      <c r="AU289" s="179"/>
      <c r="AV289" s="144"/>
    </row>
    <row r="290" spans="1:48" ht="16.5">
      <c r="A290" s="144"/>
      <c r="B290" s="144"/>
      <c r="C290" s="144"/>
      <c r="D290" s="144"/>
      <c r="E290" s="144"/>
      <c r="F290" s="144"/>
      <c r="G290" s="144"/>
      <c r="H290" s="144"/>
      <c r="I290" s="152"/>
      <c r="J290" s="144"/>
      <c r="K290" s="144"/>
      <c r="L290" s="144"/>
      <c r="M290" s="144"/>
      <c r="N290" s="144"/>
      <c r="O290" s="144"/>
      <c r="P290" s="144"/>
      <c r="Q290" s="144"/>
      <c r="R290" s="144"/>
      <c r="S290" s="144"/>
      <c r="T290" s="144"/>
      <c r="U290" s="144"/>
      <c r="V290" s="715"/>
      <c r="W290" s="133"/>
      <c r="X290" s="133"/>
      <c r="Y290" s="144"/>
      <c r="Z290" s="144"/>
      <c r="AA290" s="144"/>
      <c r="AB290" s="144"/>
      <c r="AC290" s="144"/>
      <c r="AD290" s="144"/>
      <c r="AE290" s="179"/>
      <c r="AF290" s="179"/>
      <c r="AG290" s="144"/>
      <c r="AH290" s="179"/>
      <c r="AI290" s="144"/>
      <c r="AJ290" s="185"/>
      <c r="AK290" s="179"/>
      <c r="AL290" s="144"/>
      <c r="AM290" s="179"/>
      <c r="AN290" s="144"/>
      <c r="AO290" s="185"/>
      <c r="AP290" s="179"/>
      <c r="AQ290" s="144"/>
      <c r="AR290" s="179"/>
      <c r="AS290" s="144"/>
      <c r="AT290" s="185"/>
      <c r="AU290" s="179"/>
      <c r="AV290" s="144"/>
    </row>
    <row r="291" spans="1:48" ht="16.5">
      <c r="A291" s="144"/>
      <c r="B291" s="144"/>
      <c r="C291" s="144"/>
      <c r="D291" s="144"/>
      <c r="E291" s="144"/>
      <c r="F291" s="144"/>
      <c r="G291" s="144"/>
      <c r="H291" s="144"/>
      <c r="I291" s="152"/>
      <c r="J291" s="144"/>
      <c r="K291" s="144"/>
      <c r="L291" s="144"/>
      <c r="M291" s="144"/>
      <c r="N291" s="144"/>
      <c r="O291" s="144"/>
      <c r="P291" s="144"/>
      <c r="Q291" s="144"/>
      <c r="R291" s="144"/>
      <c r="S291" s="144"/>
      <c r="T291" s="144"/>
      <c r="U291" s="144"/>
      <c r="V291" s="715"/>
      <c r="W291" s="133"/>
      <c r="X291" s="133"/>
      <c r="Y291" s="144"/>
      <c r="Z291" s="144"/>
      <c r="AA291" s="144"/>
      <c r="AB291" s="144"/>
      <c r="AC291" s="144"/>
      <c r="AD291" s="144"/>
      <c r="AE291" s="179"/>
      <c r="AF291" s="179"/>
      <c r="AG291" s="144"/>
      <c r="AH291" s="179"/>
      <c r="AI291" s="144"/>
      <c r="AJ291" s="185"/>
      <c r="AK291" s="179"/>
      <c r="AL291" s="144"/>
      <c r="AM291" s="179"/>
      <c r="AN291" s="144"/>
      <c r="AO291" s="185"/>
      <c r="AP291" s="179"/>
      <c r="AQ291" s="144"/>
      <c r="AR291" s="179"/>
      <c r="AS291" s="144"/>
      <c r="AT291" s="185"/>
      <c r="AU291" s="179"/>
      <c r="AV291" s="144"/>
    </row>
    <row r="292" spans="1:48" ht="16.5">
      <c r="A292" s="144"/>
      <c r="B292" s="144"/>
      <c r="C292" s="144"/>
      <c r="D292" s="144"/>
      <c r="E292" s="144"/>
      <c r="F292" s="144"/>
      <c r="G292" s="144"/>
      <c r="H292" s="144"/>
      <c r="I292" s="152"/>
      <c r="J292" s="144"/>
      <c r="K292" s="144"/>
      <c r="L292" s="144"/>
      <c r="M292" s="144"/>
      <c r="N292" s="144"/>
      <c r="O292" s="144"/>
      <c r="P292" s="144"/>
      <c r="Q292" s="144"/>
      <c r="R292" s="144"/>
      <c r="S292" s="144"/>
      <c r="T292" s="144"/>
      <c r="U292" s="144"/>
      <c r="V292" s="715"/>
      <c r="W292" s="133"/>
      <c r="X292" s="133"/>
      <c r="Y292" s="144"/>
      <c r="Z292" s="144"/>
      <c r="AA292" s="144"/>
      <c r="AB292" s="144"/>
      <c r="AC292" s="144"/>
      <c r="AD292" s="144"/>
      <c r="AE292" s="179"/>
      <c r="AF292" s="179"/>
      <c r="AG292" s="144"/>
      <c r="AH292" s="179"/>
      <c r="AI292" s="144"/>
      <c r="AJ292" s="185"/>
      <c r="AK292" s="179"/>
      <c r="AL292" s="144"/>
      <c r="AM292" s="179"/>
      <c r="AN292" s="144"/>
      <c r="AO292" s="185"/>
      <c r="AP292" s="179"/>
      <c r="AQ292" s="144"/>
      <c r="AR292" s="179"/>
      <c r="AS292" s="144"/>
      <c r="AT292" s="185"/>
      <c r="AU292" s="179"/>
      <c r="AV292" s="144"/>
    </row>
    <row r="293" spans="1:48" ht="16.5">
      <c r="A293" s="144"/>
      <c r="B293" s="144"/>
      <c r="C293" s="144"/>
      <c r="D293" s="144"/>
      <c r="E293" s="144"/>
      <c r="F293" s="144"/>
      <c r="G293" s="144"/>
      <c r="H293" s="144"/>
      <c r="I293" s="152"/>
      <c r="J293" s="144"/>
      <c r="K293" s="144"/>
      <c r="L293" s="144"/>
      <c r="M293" s="144"/>
      <c r="N293" s="144"/>
      <c r="O293" s="144"/>
      <c r="P293" s="144"/>
      <c r="Q293" s="144"/>
      <c r="R293" s="144"/>
      <c r="S293" s="144"/>
      <c r="T293" s="144"/>
      <c r="U293" s="144"/>
      <c r="V293" s="715"/>
      <c r="W293" s="133"/>
      <c r="X293" s="133"/>
      <c r="Y293" s="144"/>
      <c r="Z293" s="144"/>
      <c r="AA293" s="144"/>
      <c r="AB293" s="144"/>
      <c r="AC293" s="144"/>
      <c r="AD293" s="144"/>
      <c r="AE293" s="179"/>
      <c r="AF293" s="179"/>
      <c r="AG293" s="144"/>
      <c r="AH293" s="179"/>
      <c r="AI293" s="144"/>
      <c r="AJ293" s="185"/>
      <c r="AK293" s="179"/>
      <c r="AL293" s="144"/>
      <c r="AM293" s="179"/>
      <c r="AN293" s="144"/>
      <c r="AO293" s="185"/>
      <c r="AP293" s="179"/>
      <c r="AQ293" s="144"/>
      <c r="AR293" s="179"/>
      <c r="AS293" s="144"/>
      <c r="AT293" s="185"/>
      <c r="AU293" s="179"/>
      <c r="AV293" s="144"/>
    </row>
    <row r="294" spans="1:48" ht="16.5">
      <c r="A294" s="144"/>
      <c r="B294" s="144"/>
      <c r="C294" s="144"/>
      <c r="D294" s="144"/>
      <c r="E294" s="144"/>
      <c r="F294" s="144"/>
      <c r="G294" s="144"/>
      <c r="H294" s="144"/>
      <c r="I294" s="152"/>
      <c r="J294" s="144"/>
      <c r="K294" s="144"/>
      <c r="L294" s="144"/>
      <c r="M294" s="144"/>
      <c r="N294" s="144"/>
      <c r="O294" s="144"/>
      <c r="P294" s="144"/>
      <c r="Q294" s="144"/>
      <c r="R294" s="144"/>
      <c r="S294" s="144"/>
      <c r="T294" s="144"/>
      <c r="U294" s="144"/>
      <c r="V294" s="715"/>
      <c r="W294" s="133"/>
      <c r="X294" s="133"/>
      <c r="Y294" s="144"/>
      <c r="Z294" s="144"/>
      <c r="AA294" s="144"/>
      <c r="AB294" s="144"/>
      <c r="AC294" s="144"/>
      <c r="AD294" s="144"/>
      <c r="AE294" s="179"/>
      <c r="AF294" s="179"/>
      <c r="AG294" s="144"/>
      <c r="AH294" s="179"/>
      <c r="AI294" s="144"/>
      <c r="AJ294" s="185"/>
      <c r="AK294" s="179"/>
      <c r="AL294" s="144"/>
      <c r="AM294" s="179"/>
      <c r="AN294" s="144"/>
      <c r="AO294" s="185"/>
      <c r="AP294" s="179"/>
      <c r="AQ294" s="144"/>
      <c r="AR294" s="179"/>
      <c r="AS294" s="144"/>
      <c r="AT294" s="185"/>
      <c r="AU294" s="179"/>
      <c r="AV294" s="144"/>
    </row>
    <row r="295" spans="1:48" ht="16.5">
      <c r="A295" s="144"/>
      <c r="B295" s="144"/>
      <c r="C295" s="144"/>
      <c r="D295" s="144"/>
      <c r="E295" s="144"/>
      <c r="F295" s="144"/>
      <c r="G295" s="144"/>
      <c r="H295" s="144"/>
      <c r="I295" s="152"/>
      <c r="J295" s="144"/>
      <c r="K295" s="144"/>
      <c r="L295" s="144"/>
      <c r="M295" s="144"/>
      <c r="N295" s="144"/>
      <c r="O295" s="144"/>
      <c r="P295" s="144"/>
      <c r="Q295" s="144"/>
      <c r="R295" s="144"/>
      <c r="S295" s="144"/>
      <c r="T295" s="144"/>
      <c r="U295" s="144"/>
      <c r="V295" s="715"/>
      <c r="W295" s="133"/>
      <c r="X295" s="133"/>
      <c r="Y295" s="144"/>
      <c r="Z295" s="144"/>
      <c r="AA295" s="144"/>
      <c r="AB295" s="144"/>
      <c r="AC295" s="144"/>
      <c r="AD295" s="144"/>
      <c r="AE295" s="179"/>
      <c r="AF295" s="179"/>
      <c r="AG295" s="144"/>
      <c r="AH295" s="179"/>
      <c r="AI295" s="144"/>
      <c r="AJ295" s="185"/>
      <c r="AK295" s="179"/>
      <c r="AL295" s="144"/>
      <c r="AM295" s="179"/>
      <c r="AN295" s="144"/>
      <c r="AO295" s="185"/>
      <c r="AP295" s="179"/>
      <c r="AQ295" s="144"/>
      <c r="AR295" s="179"/>
      <c r="AS295" s="144"/>
      <c r="AT295" s="185"/>
      <c r="AU295" s="179"/>
      <c r="AV295" s="144"/>
    </row>
    <row r="296" spans="1:48" ht="16.5">
      <c r="A296" s="144"/>
      <c r="B296" s="144"/>
      <c r="C296" s="144"/>
      <c r="D296" s="144"/>
      <c r="E296" s="144"/>
      <c r="F296" s="144"/>
      <c r="G296" s="144"/>
      <c r="H296" s="144"/>
      <c r="I296" s="152"/>
      <c r="J296" s="144"/>
      <c r="K296" s="144"/>
      <c r="L296" s="144"/>
      <c r="M296" s="144"/>
      <c r="N296" s="144"/>
      <c r="O296" s="144"/>
      <c r="P296" s="144"/>
      <c r="Q296" s="144"/>
      <c r="R296" s="144"/>
      <c r="S296" s="144"/>
      <c r="T296" s="144"/>
      <c r="U296" s="144"/>
      <c r="V296" s="715"/>
      <c r="W296" s="133"/>
      <c r="X296" s="133"/>
      <c r="Y296" s="144"/>
      <c r="Z296" s="144"/>
      <c r="AA296" s="144"/>
      <c r="AB296" s="144"/>
      <c r="AC296" s="144"/>
      <c r="AD296" s="144"/>
      <c r="AE296" s="179"/>
      <c r="AF296" s="179"/>
      <c r="AG296" s="144"/>
      <c r="AH296" s="179"/>
      <c r="AI296" s="144"/>
      <c r="AJ296" s="185"/>
      <c r="AK296" s="179"/>
      <c r="AL296" s="144"/>
      <c r="AM296" s="179"/>
      <c r="AN296" s="144"/>
      <c r="AO296" s="185"/>
      <c r="AP296" s="179"/>
      <c r="AQ296" s="144"/>
      <c r="AR296" s="179"/>
      <c r="AS296" s="144"/>
      <c r="AT296" s="185"/>
      <c r="AU296" s="179"/>
      <c r="AV296" s="144"/>
    </row>
    <row r="297" spans="1:48" ht="16.5">
      <c r="A297" s="144"/>
      <c r="B297" s="144"/>
      <c r="C297" s="144"/>
      <c r="D297" s="144"/>
      <c r="E297" s="144"/>
      <c r="F297" s="144"/>
      <c r="G297" s="144"/>
      <c r="H297" s="144"/>
      <c r="I297" s="152"/>
      <c r="J297" s="144"/>
      <c r="K297" s="144"/>
      <c r="L297" s="144"/>
      <c r="M297" s="144"/>
      <c r="N297" s="144"/>
      <c r="O297" s="144"/>
      <c r="P297" s="144"/>
      <c r="Q297" s="144"/>
      <c r="R297" s="144"/>
      <c r="S297" s="144"/>
      <c r="T297" s="144"/>
      <c r="U297" s="144"/>
      <c r="V297" s="715"/>
      <c r="W297" s="133"/>
      <c r="X297" s="133"/>
      <c r="Y297" s="144"/>
      <c r="Z297" s="144"/>
      <c r="AA297" s="144"/>
      <c r="AB297" s="144"/>
      <c r="AC297" s="144"/>
      <c r="AD297" s="144"/>
      <c r="AE297" s="179"/>
      <c r="AF297" s="179"/>
      <c r="AG297" s="144"/>
      <c r="AH297" s="179"/>
      <c r="AI297" s="144"/>
      <c r="AJ297" s="185"/>
      <c r="AK297" s="179"/>
      <c r="AL297" s="144"/>
      <c r="AM297" s="179"/>
      <c r="AN297" s="144"/>
      <c r="AO297" s="185"/>
      <c r="AP297" s="179"/>
      <c r="AQ297" s="144"/>
      <c r="AR297" s="179"/>
      <c r="AS297" s="144"/>
      <c r="AT297" s="185"/>
      <c r="AU297" s="179"/>
      <c r="AV297" s="144"/>
    </row>
    <row r="298" spans="1:48" ht="16.5">
      <c r="A298" s="144"/>
      <c r="B298" s="144"/>
      <c r="C298" s="144"/>
      <c r="D298" s="144"/>
      <c r="E298" s="144"/>
      <c r="F298" s="144"/>
      <c r="G298" s="144"/>
      <c r="H298" s="144"/>
      <c r="I298" s="152"/>
      <c r="J298" s="144"/>
      <c r="K298" s="144"/>
      <c r="L298" s="144"/>
      <c r="M298" s="144"/>
      <c r="N298" s="144"/>
      <c r="O298" s="144"/>
      <c r="P298" s="144"/>
      <c r="Q298" s="144"/>
      <c r="R298" s="144"/>
      <c r="S298" s="144"/>
      <c r="T298" s="144"/>
      <c r="U298" s="144"/>
      <c r="V298" s="715"/>
      <c r="W298" s="133"/>
      <c r="X298" s="133"/>
      <c r="Y298" s="144"/>
      <c r="Z298" s="144"/>
      <c r="AA298" s="144"/>
      <c r="AB298" s="144"/>
      <c r="AC298" s="144"/>
      <c r="AD298" s="144"/>
      <c r="AE298" s="179"/>
      <c r="AF298" s="179"/>
      <c r="AG298" s="144"/>
      <c r="AH298" s="179"/>
      <c r="AI298" s="144"/>
      <c r="AJ298" s="185"/>
      <c r="AK298" s="179"/>
      <c r="AL298" s="144"/>
      <c r="AM298" s="179"/>
      <c r="AN298" s="144"/>
      <c r="AO298" s="185"/>
      <c r="AP298" s="179"/>
      <c r="AQ298" s="144"/>
      <c r="AR298" s="179"/>
      <c r="AS298" s="144"/>
      <c r="AT298" s="185"/>
      <c r="AU298" s="179"/>
      <c r="AV298" s="144"/>
    </row>
    <row r="299" spans="1:48" ht="16.5">
      <c r="A299" s="144"/>
      <c r="B299" s="144"/>
      <c r="C299" s="144"/>
      <c r="D299" s="144"/>
      <c r="E299" s="144"/>
      <c r="F299" s="144"/>
      <c r="G299" s="144"/>
      <c r="H299" s="144"/>
      <c r="I299" s="152"/>
      <c r="J299" s="144"/>
      <c r="K299" s="144"/>
      <c r="L299" s="144"/>
      <c r="M299" s="144"/>
      <c r="N299" s="144"/>
      <c r="O299" s="144"/>
      <c r="P299" s="144"/>
      <c r="Q299" s="144"/>
      <c r="R299" s="144"/>
      <c r="S299" s="144"/>
      <c r="T299" s="144"/>
      <c r="U299" s="144"/>
      <c r="V299" s="715"/>
      <c r="W299" s="133"/>
      <c r="X299" s="133"/>
      <c r="Y299" s="144"/>
      <c r="Z299" s="144"/>
      <c r="AA299" s="144"/>
      <c r="AB299" s="144"/>
      <c r="AC299" s="144"/>
      <c r="AD299" s="144"/>
      <c r="AE299" s="179"/>
      <c r="AF299" s="179"/>
      <c r="AG299" s="144"/>
      <c r="AH299" s="179"/>
      <c r="AI299" s="144"/>
      <c r="AJ299" s="185"/>
      <c r="AK299" s="179"/>
      <c r="AL299" s="144"/>
      <c r="AM299" s="179"/>
      <c r="AN299" s="144"/>
      <c r="AO299" s="185"/>
      <c r="AP299" s="179"/>
      <c r="AQ299" s="144"/>
      <c r="AR299" s="179"/>
      <c r="AS299" s="144"/>
      <c r="AT299" s="185"/>
      <c r="AU299" s="179"/>
      <c r="AV299" s="144"/>
    </row>
    <row r="300" spans="1:48" ht="16.5">
      <c r="A300" s="144"/>
      <c r="B300" s="144"/>
      <c r="C300" s="144"/>
      <c r="D300" s="144"/>
      <c r="E300" s="144"/>
      <c r="F300" s="144"/>
      <c r="G300" s="144"/>
      <c r="H300" s="144"/>
      <c r="I300" s="152"/>
      <c r="J300" s="144"/>
      <c r="K300" s="144"/>
      <c r="L300" s="144"/>
      <c r="M300" s="144"/>
      <c r="N300" s="144"/>
      <c r="O300" s="144"/>
      <c r="P300" s="144"/>
      <c r="Q300" s="144"/>
      <c r="R300" s="144"/>
      <c r="S300" s="144"/>
      <c r="T300" s="144"/>
      <c r="U300" s="144"/>
      <c r="V300" s="715"/>
      <c r="W300" s="133"/>
      <c r="X300" s="133"/>
      <c r="Y300" s="144"/>
      <c r="Z300" s="144"/>
      <c r="AA300" s="144"/>
      <c r="AB300" s="144"/>
      <c r="AC300" s="144"/>
      <c r="AD300" s="144"/>
      <c r="AE300" s="179"/>
      <c r="AF300" s="179"/>
      <c r="AG300" s="144"/>
      <c r="AH300" s="179"/>
      <c r="AI300" s="144"/>
      <c r="AJ300" s="185"/>
      <c r="AK300" s="179"/>
      <c r="AL300" s="144"/>
      <c r="AM300" s="179"/>
      <c r="AN300" s="144"/>
      <c r="AO300" s="185"/>
      <c r="AP300" s="179"/>
      <c r="AQ300" s="144"/>
      <c r="AR300" s="179"/>
      <c r="AS300" s="144"/>
      <c r="AT300" s="185"/>
      <c r="AU300" s="179"/>
      <c r="AV300" s="144"/>
    </row>
    <row r="301" spans="1:48" ht="16.5">
      <c r="A301" s="144"/>
      <c r="B301" s="144"/>
      <c r="C301" s="144"/>
      <c r="D301" s="144"/>
      <c r="E301" s="144"/>
      <c r="F301" s="144"/>
      <c r="G301" s="144"/>
      <c r="H301" s="144"/>
      <c r="I301" s="152"/>
      <c r="J301" s="144"/>
      <c r="K301" s="144"/>
      <c r="L301" s="144"/>
      <c r="M301" s="144"/>
      <c r="N301" s="144"/>
      <c r="O301" s="144"/>
      <c r="P301" s="144"/>
      <c r="Q301" s="144"/>
      <c r="R301" s="144"/>
      <c r="S301" s="144"/>
      <c r="T301" s="144"/>
      <c r="U301" s="144"/>
      <c r="V301" s="715"/>
      <c r="W301" s="133"/>
      <c r="X301" s="133"/>
      <c r="Y301" s="144"/>
      <c r="Z301" s="144"/>
      <c r="AA301" s="144"/>
      <c r="AB301" s="144"/>
      <c r="AC301" s="144"/>
      <c r="AD301" s="144"/>
      <c r="AE301" s="179"/>
      <c r="AF301" s="179"/>
      <c r="AG301" s="144"/>
      <c r="AH301" s="179"/>
      <c r="AI301" s="144"/>
      <c r="AJ301" s="185"/>
      <c r="AK301" s="179"/>
      <c r="AL301" s="144"/>
      <c r="AM301" s="179"/>
      <c r="AN301" s="144"/>
      <c r="AO301" s="185"/>
      <c r="AP301" s="179"/>
      <c r="AQ301" s="144"/>
      <c r="AR301" s="179"/>
      <c r="AS301" s="144"/>
      <c r="AT301" s="185"/>
      <c r="AU301" s="179"/>
      <c r="AV301" s="144"/>
    </row>
    <row r="302" spans="1:48" ht="16.5">
      <c r="A302" s="144"/>
      <c r="B302" s="144"/>
      <c r="C302" s="144"/>
      <c r="D302" s="144"/>
      <c r="E302" s="144"/>
      <c r="F302" s="144"/>
      <c r="G302" s="144"/>
      <c r="H302" s="144"/>
      <c r="I302" s="152"/>
      <c r="J302" s="144"/>
      <c r="K302" s="144"/>
      <c r="L302" s="144"/>
      <c r="M302" s="144"/>
      <c r="N302" s="144"/>
      <c r="O302" s="144"/>
      <c r="P302" s="144"/>
      <c r="Q302" s="144"/>
      <c r="R302" s="144"/>
      <c r="S302" s="144"/>
      <c r="T302" s="144"/>
      <c r="U302" s="144"/>
      <c r="V302" s="715"/>
      <c r="W302" s="133"/>
      <c r="X302" s="133"/>
      <c r="Y302" s="144"/>
      <c r="Z302" s="144"/>
      <c r="AA302" s="144"/>
      <c r="AB302" s="144"/>
      <c r="AC302" s="144"/>
      <c r="AD302" s="144"/>
      <c r="AE302" s="179"/>
      <c r="AF302" s="179"/>
      <c r="AG302" s="144"/>
      <c r="AH302" s="179"/>
      <c r="AI302" s="144"/>
      <c r="AJ302" s="185"/>
      <c r="AK302" s="179"/>
      <c r="AL302" s="144"/>
      <c r="AM302" s="179"/>
      <c r="AN302" s="144"/>
      <c r="AO302" s="185"/>
      <c r="AP302" s="179"/>
      <c r="AQ302" s="144"/>
      <c r="AR302" s="179"/>
      <c r="AS302" s="144"/>
      <c r="AT302" s="185"/>
      <c r="AU302" s="179"/>
      <c r="AV302" s="144"/>
    </row>
    <row r="303" spans="1:48" ht="16.5">
      <c r="A303" s="144"/>
      <c r="B303" s="144"/>
      <c r="C303" s="144"/>
      <c r="D303" s="144"/>
      <c r="E303" s="144"/>
      <c r="F303" s="144"/>
      <c r="G303" s="144"/>
      <c r="H303" s="144"/>
      <c r="I303" s="152"/>
      <c r="J303" s="144"/>
      <c r="K303" s="144"/>
      <c r="L303" s="144"/>
      <c r="M303" s="144"/>
      <c r="N303" s="144"/>
      <c r="O303" s="144"/>
      <c r="P303" s="144"/>
      <c r="Q303" s="144"/>
      <c r="R303" s="144"/>
      <c r="S303" s="144"/>
      <c r="T303" s="144"/>
      <c r="U303" s="144"/>
      <c r="V303" s="715"/>
      <c r="W303" s="133"/>
      <c r="X303" s="133"/>
      <c r="Y303" s="144"/>
      <c r="Z303" s="144"/>
      <c r="AA303" s="144"/>
      <c r="AB303" s="144"/>
      <c r="AC303" s="144"/>
      <c r="AD303" s="144"/>
      <c r="AE303" s="179"/>
      <c r="AF303" s="179"/>
      <c r="AG303" s="144"/>
      <c r="AH303" s="179"/>
      <c r="AI303" s="144"/>
      <c r="AJ303" s="185"/>
      <c r="AK303" s="179"/>
      <c r="AL303" s="144"/>
      <c r="AM303" s="179"/>
      <c r="AN303" s="144"/>
      <c r="AO303" s="185"/>
      <c r="AP303" s="179"/>
      <c r="AQ303" s="144"/>
      <c r="AR303" s="179"/>
      <c r="AS303" s="144"/>
      <c r="AT303" s="185"/>
      <c r="AU303" s="179"/>
      <c r="AV303" s="144"/>
    </row>
    <row r="304" spans="1:48" ht="16.5">
      <c r="A304" s="144"/>
      <c r="B304" s="144"/>
      <c r="C304" s="144"/>
      <c r="D304" s="144"/>
      <c r="E304" s="144"/>
      <c r="F304" s="144"/>
      <c r="G304" s="144"/>
      <c r="H304" s="144"/>
      <c r="I304" s="152"/>
      <c r="J304" s="144"/>
      <c r="K304" s="144"/>
      <c r="L304" s="144"/>
      <c r="M304" s="144"/>
      <c r="N304" s="144"/>
      <c r="O304" s="144"/>
      <c r="P304" s="144"/>
      <c r="Q304" s="144"/>
      <c r="R304" s="144"/>
      <c r="S304" s="144"/>
      <c r="T304" s="144"/>
      <c r="U304" s="144"/>
      <c r="V304" s="715"/>
      <c r="W304" s="133"/>
      <c r="X304" s="133"/>
      <c r="Y304" s="144"/>
      <c r="Z304" s="144"/>
      <c r="AA304" s="144"/>
      <c r="AB304" s="144"/>
      <c r="AC304" s="144"/>
      <c r="AD304" s="144"/>
      <c r="AE304" s="179"/>
      <c r="AF304" s="179"/>
      <c r="AG304" s="144"/>
      <c r="AH304" s="179"/>
      <c r="AI304" s="144"/>
      <c r="AJ304" s="185"/>
      <c r="AK304" s="179"/>
      <c r="AL304" s="144"/>
      <c r="AM304" s="179"/>
      <c r="AN304" s="144"/>
      <c r="AO304" s="185"/>
      <c r="AP304" s="179"/>
      <c r="AQ304" s="144"/>
      <c r="AR304" s="179"/>
      <c r="AS304" s="144"/>
      <c r="AT304" s="185"/>
      <c r="AU304" s="179"/>
      <c r="AV304" s="144"/>
    </row>
    <row r="305" spans="1:48" ht="16.5">
      <c r="A305" s="144"/>
      <c r="B305" s="144"/>
      <c r="C305" s="144"/>
      <c r="D305" s="144"/>
      <c r="E305" s="144"/>
      <c r="F305" s="144"/>
      <c r="G305" s="144"/>
      <c r="H305" s="144"/>
      <c r="I305" s="152"/>
      <c r="J305" s="144"/>
      <c r="K305" s="144"/>
      <c r="L305" s="144"/>
      <c r="M305" s="144"/>
      <c r="N305" s="144"/>
      <c r="O305" s="144"/>
      <c r="P305" s="144"/>
      <c r="Q305" s="144"/>
      <c r="R305" s="144"/>
      <c r="S305" s="144"/>
      <c r="T305" s="144"/>
      <c r="U305" s="144"/>
      <c r="V305" s="715"/>
      <c r="W305" s="133"/>
      <c r="X305" s="133"/>
      <c r="Y305" s="144"/>
      <c r="Z305" s="144"/>
      <c r="AA305" s="144"/>
      <c r="AB305" s="144"/>
      <c r="AC305" s="144"/>
      <c r="AD305" s="144"/>
      <c r="AE305" s="179"/>
      <c r="AF305" s="179"/>
      <c r="AG305" s="144"/>
      <c r="AH305" s="179"/>
      <c r="AI305" s="144"/>
      <c r="AJ305" s="185"/>
      <c r="AK305" s="179"/>
      <c r="AL305" s="144"/>
      <c r="AM305" s="179"/>
      <c r="AN305" s="144"/>
      <c r="AO305" s="185"/>
      <c r="AP305" s="179"/>
      <c r="AQ305" s="144"/>
      <c r="AR305" s="179"/>
      <c r="AS305" s="144"/>
      <c r="AT305" s="185"/>
      <c r="AU305" s="179"/>
      <c r="AV305" s="144"/>
    </row>
    <row r="306" spans="1:48" ht="16.5">
      <c r="A306" s="144"/>
      <c r="B306" s="144"/>
      <c r="C306" s="144"/>
      <c r="D306" s="144"/>
      <c r="E306" s="144"/>
      <c r="F306" s="144"/>
      <c r="G306" s="144"/>
      <c r="H306" s="144"/>
      <c r="I306" s="152"/>
      <c r="J306" s="144"/>
      <c r="K306" s="144"/>
      <c r="L306" s="144"/>
      <c r="M306" s="144"/>
      <c r="N306" s="144"/>
      <c r="O306" s="144"/>
      <c r="P306" s="144"/>
      <c r="Q306" s="144"/>
      <c r="R306" s="144"/>
      <c r="S306" s="144"/>
      <c r="T306" s="144"/>
      <c r="U306" s="144"/>
      <c r="V306" s="715"/>
      <c r="W306" s="133"/>
      <c r="X306" s="133"/>
      <c r="Y306" s="144"/>
      <c r="Z306" s="144"/>
      <c r="AA306" s="144"/>
      <c r="AB306" s="144"/>
      <c r="AC306" s="144"/>
      <c r="AD306" s="144"/>
      <c r="AE306" s="179"/>
      <c r="AF306" s="179"/>
      <c r="AG306" s="144"/>
      <c r="AH306" s="179"/>
      <c r="AI306" s="144"/>
      <c r="AJ306" s="185"/>
      <c r="AK306" s="179"/>
      <c r="AL306" s="144"/>
      <c r="AM306" s="179"/>
      <c r="AN306" s="144"/>
      <c r="AO306" s="185"/>
      <c r="AP306" s="179"/>
      <c r="AQ306" s="144"/>
      <c r="AR306" s="179"/>
      <c r="AS306" s="144"/>
      <c r="AT306" s="185"/>
      <c r="AU306" s="179"/>
      <c r="AV306" s="144"/>
    </row>
    <row r="307" spans="1:48" ht="16.5">
      <c r="A307" s="144"/>
      <c r="B307" s="144"/>
      <c r="C307" s="144"/>
      <c r="D307" s="144"/>
      <c r="E307" s="144"/>
      <c r="F307" s="144"/>
      <c r="G307" s="144"/>
      <c r="H307" s="144"/>
      <c r="I307" s="152"/>
      <c r="J307" s="144"/>
      <c r="K307" s="144"/>
      <c r="L307" s="144"/>
      <c r="M307" s="144"/>
      <c r="N307" s="144"/>
      <c r="O307" s="144"/>
      <c r="P307" s="144"/>
      <c r="Q307" s="144"/>
      <c r="R307" s="144"/>
      <c r="S307" s="144"/>
      <c r="T307" s="144"/>
      <c r="U307" s="144"/>
      <c r="V307" s="715"/>
      <c r="W307" s="133"/>
      <c r="X307" s="133"/>
      <c r="Y307" s="144"/>
      <c r="Z307" s="144"/>
      <c r="AA307" s="144"/>
      <c r="AB307" s="144"/>
      <c r="AC307" s="144"/>
      <c r="AD307" s="144"/>
      <c r="AE307" s="179"/>
      <c r="AF307" s="179"/>
      <c r="AG307" s="144"/>
      <c r="AH307" s="179"/>
      <c r="AI307" s="144"/>
      <c r="AJ307" s="185"/>
      <c r="AK307" s="179"/>
      <c r="AL307" s="144"/>
      <c r="AM307" s="179"/>
      <c r="AN307" s="144"/>
      <c r="AO307" s="185"/>
      <c r="AP307" s="179"/>
      <c r="AQ307" s="144"/>
      <c r="AR307" s="179"/>
      <c r="AS307" s="144"/>
      <c r="AT307" s="185"/>
      <c r="AU307" s="179"/>
      <c r="AV307" s="144"/>
    </row>
    <row r="308" spans="1:48" ht="16.5">
      <c r="A308" s="144"/>
      <c r="B308" s="144"/>
      <c r="C308" s="144"/>
      <c r="D308" s="144"/>
      <c r="E308" s="144"/>
      <c r="F308" s="144"/>
      <c r="G308" s="144"/>
      <c r="H308" s="144"/>
      <c r="I308" s="152"/>
      <c r="J308" s="144"/>
      <c r="K308" s="144"/>
      <c r="L308" s="144"/>
      <c r="M308" s="144"/>
      <c r="N308" s="144"/>
      <c r="O308" s="144"/>
      <c r="P308" s="144"/>
      <c r="Q308" s="144"/>
      <c r="R308" s="144"/>
      <c r="S308" s="144"/>
      <c r="T308" s="144"/>
      <c r="U308" s="144"/>
      <c r="V308" s="715"/>
      <c r="W308" s="133"/>
      <c r="X308" s="133"/>
      <c r="Y308" s="144"/>
      <c r="Z308" s="144"/>
      <c r="AA308" s="144"/>
      <c r="AB308" s="144"/>
      <c r="AC308" s="144"/>
      <c r="AD308" s="144"/>
      <c r="AE308" s="179"/>
      <c r="AF308" s="179"/>
      <c r="AG308" s="144"/>
      <c r="AH308" s="179"/>
      <c r="AI308" s="144"/>
      <c r="AJ308" s="185"/>
      <c r="AK308" s="179"/>
      <c r="AL308" s="144"/>
      <c r="AM308" s="179"/>
      <c r="AN308" s="144"/>
      <c r="AO308" s="185"/>
      <c r="AP308" s="179"/>
      <c r="AQ308" s="144"/>
      <c r="AR308" s="179"/>
      <c r="AS308" s="144"/>
      <c r="AT308" s="185"/>
      <c r="AU308" s="179"/>
      <c r="AV308" s="144"/>
    </row>
    <row r="309" spans="1:48" ht="16.5">
      <c r="A309" s="144"/>
      <c r="B309" s="144"/>
      <c r="C309" s="144"/>
      <c r="D309" s="144"/>
      <c r="E309" s="144"/>
      <c r="F309" s="144"/>
      <c r="G309" s="144"/>
      <c r="H309" s="144"/>
      <c r="I309" s="152"/>
      <c r="J309" s="144"/>
      <c r="K309" s="144"/>
      <c r="L309" s="144"/>
      <c r="M309" s="144"/>
      <c r="N309" s="144"/>
      <c r="O309" s="144"/>
      <c r="P309" s="144"/>
      <c r="Q309" s="144"/>
      <c r="R309" s="144"/>
      <c r="S309" s="144"/>
      <c r="T309" s="144"/>
      <c r="U309" s="144"/>
      <c r="V309" s="715"/>
      <c r="W309" s="133"/>
      <c r="X309" s="133"/>
      <c r="Y309" s="144"/>
      <c r="Z309" s="144"/>
      <c r="AA309" s="144"/>
      <c r="AB309" s="144"/>
      <c r="AC309" s="144"/>
      <c r="AD309" s="144"/>
      <c r="AE309" s="179"/>
      <c r="AF309" s="179"/>
      <c r="AG309" s="144"/>
      <c r="AH309" s="179"/>
      <c r="AI309" s="144"/>
      <c r="AJ309" s="185"/>
      <c r="AK309" s="179"/>
      <c r="AL309" s="144"/>
      <c r="AM309" s="179"/>
      <c r="AN309" s="144"/>
      <c r="AO309" s="185"/>
      <c r="AP309" s="179"/>
      <c r="AQ309" s="144"/>
      <c r="AR309" s="179"/>
      <c r="AS309" s="144"/>
      <c r="AT309" s="185"/>
      <c r="AU309" s="179"/>
      <c r="AV309" s="144"/>
    </row>
    <row r="310" spans="1:48" ht="16.5">
      <c r="A310" s="144"/>
      <c r="B310" s="144"/>
      <c r="C310" s="144"/>
      <c r="D310" s="144"/>
      <c r="E310" s="144"/>
      <c r="F310" s="144"/>
      <c r="G310" s="144"/>
      <c r="H310" s="144"/>
      <c r="I310" s="152"/>
      <c r="J310" s="144"/>
      <c r="K310" s="144"/>
      <c r="L310" s="144"/>
      <c r="M310" s="144"/>
      <c r="N310" s="144"/>
      <c r="O310" s="144"/>
      <c r="P310" s="144"/>
      <c r="Q310" s="144"/>
      <c r="R310" s="144"/>
      <c r="S310" s="144"/>
      <c r="T310" s="144"/>
      <c r="U310" s="144"/>
      <c r="V310" s="715"/>
      <c r="W310" s="133"/>
      <c r="X310" s="133"/>
      <c r="Y310" s="144"/>
      <c r="Z310" s="144"/>
      <c r="AA310" s="144"/>
      <c r="AB310" s="144"/>
      <c r="AC310" s="144"/>
      <c r="AD310" s="144"/>
      <c r="AE310" s="179"/>
      <c r="AF310" s="179"/>
      <c r="AG310" s="144"/>
      <c r="AH310" s="179"/>
      <c r="AI310" s="144"/>
      <c r="AJ310" s="185"/>
      <c r="AK310" s="179"/>
      <c r="AL310" s="144"/>
      <c r="AM310" s="179"/>
      <c r="AN310" s="144"/>
      <c r="AO310" s="185"/>
      <c r="AP310" s="179"/>
      <c r="AQ310" s="144"/>
      <c r="AR310" s="179"/>
      <c r="AS310" s="144"/>
      <c r="AT310" s="185"/>
      <c r="AU310" s="179"/>
      <c r="AV310" s="144"/>
    </row>
    <row r="311" spans="1:48" ht="16.5">
      <c r="A311" s="144"/>
      <c r="B311" s="144"/>
      <c r="C311" s="144"/>
      <c r="D311" s="144"/>
      <c r="E311" s="144"/>
      <c r="F311" s="144"/>
      <c r="G311" s="144"/>
      <c r="H311" s="144"/>
      <c r="I311" s="152"/>
      <c r="J311" s="144"/>
      <c r="K311" s="144"/>
      <c r="L311" s="144"/>
      <c r="M311" s="144"/>
      <c r="N311" s="144"/>
      <c r="O311" s="144"/>
      <c r="P311" s="144"/>
      <c r="Q311" s="144"/>
      <c r="R311" s="144"/>
      <c r="S311" s="144"/>
      <c r="T311" s="144"/>
      <c r="U311" s="144"/>
      <c r="V311" s="715"/>
      <c r="W311" s="133"/>
      <c r="X311" s="133"/>
      <c r="Y311" s="144"/>
      <c r="Z311" s="144"/>
      <c r="AA311" s="144"/>
      <c r="AB311" s="144"/>
      <c r="AC311" s="144"/>
      <c r="AD311" s="144"/>
      <c r="AE311" s="179"/>
      <c r="AF311" s="179"/>
      <c r="AG311" s="144"/>
      <c r="AH311" s="179"/>
      <c r="AI311" s="144"/>
      <c r="AJ311" s="185"/>
      <c r="AK311" s="179"/>
      <c r="AL311" s="144"/>
      <c r="AM311" s="179"/>
      <c r="AN311" s="144"/>
      <c r="AO311" s="185"/>
      <c r="AP311" s="179"/>
      <c r="AQ311" s="144"/>
      <c r="AR311" s="179"/>
      <c r="AS311" s="144"/>
      <c r="AT311" s="185"/>
      <c r="AU311" s="179"/>
      <c r="AV311" s="144"/>
    </row>
    <row r="312" spans="1:48" ht="16.5">
      <c r="A312" s="144"/>
      <c r="B312" s="144"/>
      <c r="C312" s="144"/>
      <c r="D312" s="144"/>
      <c r="E312" s="144"/>
      <c r="F312" s="144"/>
      <c r="G312" s="144"/>
      <c r="H312" s="144"/>
      <c r="I312" s="152"/>
      <c r="J312" s="144"/>
      <c r="K312" s="144"/>
      <c r="L312" s="144"/>
      <c r="M312" s="144"/>
      <c r="N312" s="144"/>
      <c r="O312" s="144"/>
      <c r="P312" s="144"/>
      <c r="Q312" s="144"/>
      <c r="R312" s="144"/>
      <c r="S312" s="144"/>
      <c r="T312" s="144"/>
      <c r="U312" s="144"/>
      <c r="V312" s="715"/>
      <c r="W312" s="133"/>
      <c r="X312" s="133"/>
      <c r="Y312" s="144"/>
      <c r="Z312" s="144"/>
      <c r="AA312" s="144"/>
      <c r="AB312" s="144"/>
      <c r="AC312" s="144"/>
      <c r="AD312" s="144"/>
      <c r="AE312" s="179"/>
      <c r="AF312" s="179"/>
      <c r="AG312" s="144"/>
      <c r="AH312" s="179"/>
      <c r="AI312" s="144"/>
      <c r="AJ312" s="185"/>
      <c r="AK312" s="179"/>
      <c r="AL312" s="144"/>
      <c r="AM312" s="179"/>
      <c r="AN312" s="144"/>
      <c r="AO312" s="185"/>
      <c r="AP312" s="179"/>
      <c r="AQ312" s="144"/>
      <c r="AR312" s="179"/>
      <c r="AS312" s="144"/>
      <c r="AT312" s="185"/>
      <c r="AU312" s="179"/>
      <c r="AV312" s="144"/>
    </row>
    <row r="313" spans="1:48" ht="16.5">
      <c r="A313" s="144"/>
      <c r="B313" s="144"/>
      <c r="C313" s="144"/>
      <c r="D313" s="144"/>
      <c r="E313" s="144"/>
      <c r="F313" s="144"/>
      <c r="G313" s="144"/>
      <c r="H313" s="144"/>
      <c r="I313" s="152"/>
      <c r="J313" s="144"/>
      <c r="K313" s="144"/>
      <c r="L313" s="144"/>
      <c r="M313" s="144"/>
      <c r="N313" s="144"/>
      <c r="O313" s="144"/>
      <c r="P313" s="144"/>
      <c r="Q313" s="144"/>
      <c r="R313" s="144"/>
      <c r="S313" s="144"/>
      <c r="T313" s="144"/>
      <c r="U313" s="144"/>
      <c r="V313" s="715"/>
      <c r="W313" s="133"/>
      <c r="X313" s="133"/>
      <c r="Y313" s="144"/>
      <c r="Z313" s="144"/>
      <c r="AA313" s="144"/>
      <c r="AB313" s="144"/>
      <c r="AC313" s="144"/>
      <c r="AD313" s="144"/>
      <c r="AE313" s="179"/>
      <c r="AF313" s="179"/>
      <c r="AG313" s="144"/>
      <c r="AH313" s="179"/>
      <c r="AI313" s="144"/>
      <c r="AJ313" s="185"/>
      <c r="AK313" s="179"/>
      <c r="AL313" s="144"/>
      <c r="AM313" s="179"/>
      <c r="AN313" s="144"/>
      <c r="AO313" s="185"/>
      <c r="AP313" s="179"/>
      <c r="AQ313" s="144"/>
      <c r="AR313" s="179"/>
      <c r="AS313" s="144"/>
      <c r="AT313" s="185"/>
      <c r="AU313" s="179"/>
      <c r="AV313" s="144"/>
    </row>
    <row r="314" spans="1:48" ht="16.5">
      <c r="A314" s="144"/>
      <c r="B314" s="144"/>
      <c r="C314" s="144"/>
      <c r="D314" s="144"/>
      <c r="E314" s="144"/>
      <c r="F314" s="144"/>
      <c r="G314" s="144"/>
      <c r="H314" s="144"/>
      <c r="I314" s="152"/>
      <c r="J314" s="144"/>
      <c r="K314" s="144"/>
      <c r="L314" s="144"/>
      <c r="M314" s="144"/>
      <c r="N314" s="144"/>
      <c r="O314" s="144"/>
      <c r="P314" s="144"/>
      <c r="Q314" s="144"/>
      <c r="R314" s="144"/>
      <c r="S314" s="144"/>
      <c r="T314" s="144"/>
      <c r="U314" s="144"/>
      <c r="V314" s="715"/>
      <c r="W314" s="133"/>
      <c r="X314" s="133"/>
      <c r="Y314" s="144"/>
      <c r="Z314" s="144"/>
      <c r="AA314" s="144"/>
      <c r="AB314" s="144"/>
      <c r="AC314" s="144"/>
      <c r="AD314" s="144"/>
      <c r="AE314" s="179"/>
      <c r="AF314" s="179"/>
      <c r="AG314" s="144"/>
      <c r="AH314" s="179"/>
      <c r="AI314" s="144"/>
      <c r="AJ314" s="185"/>
      <c r="AK314" s="179"/>
      <c r="AL314" s="144"/>
      <c r="AM314" s="179"/>
      <c r="AN314" s="144"/>
      <c r="AO314" s="185"/>
      <c r="AP314" s="179"/>
      <c r="AQ314" s="144"/>
      <c r="AR314" s="179"/>
      <c r="AS314" s="144"/>
      <c r="AT314" s="185"/>
      <c r="AU314" s="179"/>
      <c r="AV314" s="144"/>
    </row>
    <row r="315" spans="1:48" ht="16.5">
      <c r="A315" s="144"/>
      <c r="B315" s="144"/>
      <c r="C315" s="144"/>
      <c r="D315" s="144"/>
      <c r="E315" s="144"/>
      <c r="F315" s="144"/>
      <c r="G315" s="144"/>
      <c r="H315" s="144"/>
      <c r="I315" s="152"/>
      <c r="J315" s="144"/>
      <c r="K315" s="144"/>
      <c r="L315" s="144"/>
      <c r="M315" s="144"/>
      <c r="N315" s="144"/>
      <c r="O315" s="144"/>
      <c r="P315" s="144"/>
      <c r="Q315" s="144"/>
      <c r="R315" s="144"/>
      <c r="S315" s="144"/>
      <c r="T315" s="144"/>
      <c r="U315" s="144"/>
      <c r="V315" s="715"/>
      <c r="W315" s="133"/>
      <c r="X315" s="133"/>
      <c r="Y315" s="144"/>
      <c r="Z315" s="144"/>
      <c r="AA315" s="144"/>
      <c r="AB315" s="144"/>
      <c r="AC315" s="144"/>
      <c r="AD315" s="144"/>
      <c r="AE315" s="179"/>
      <c r="AF315" s="179"/>
      <c r="AG315" s="144"/>
      <c r="AH315" s="179"/>
      <c r="AI315" s="144"/>
      <c r="AJ315" s="185"/>
      <c r="AK315" s="179"/>
      <c r="AL315" s="144"/>
      <c r="AM315" s="179"/>
      <c r="AN315" s="144"/>
      <c r="AO315" s="185"/>
      <c r="AP315" s="179"/>
      <c r="AQ315" s="144"/>
      <c r="AR315" s="179"/>
      <c r="AS315" s="144"/>
      <c r="AT315" s="185"/>
      <c r="AU315" s="179"/>
      <c r="AV315" s="144"/>
    </row>
    <row r="316" spans="1:48" ht="16.5">
      <c r="A316" s="144"/>
      <c r="B316" s="144"/>
      <c r="C316" s="144"/>
      <c r="D316" s="144"/>
      <c r="E316" s="144"/>
      <c r="F316" s="144"/>
      <c r="G316" s="144"/>
      <c r="H316" s="144"/>
      <c r="I316" s="152"/>
      <c r="J316" s="144"/>
      <c r="K316" s="144"/>
      <c r="L316" s="144"/>
      <c r="M316" s="144"/>
      <c r="N316" s="144"/>
      <c r="O316" s="144"/>
      <c r="P316" s="144"/>
      <c r="Q316" s="144"/>
      <c r="R316" s="144"/>
      <c r="S316" s="144"/>
      <c r="T316" s="144"/>
      <c r="U316" s="144"/>
      <c r="V316" s="715"/>
      <c r="W316" s="133"/>
      <c r="X316" s="133"/>
      <c r="Y316" s="144"/>
      <c r="Z316" s="144"/>
      <c r="AA316" s="144"/>
      <c r="AB316" s="144"/>
      <c r="AC316" s="144"/>
      <c r="AD316" s="144"/>
      <c r="AE316" s="179"/>
      <c r="AF316" s="179"/>
      <c r="AG316" s="144"/>
      <c r="AH316" s="179"/>
      <c r="AI316" s="144"/>
      <c r="AJ316" s="185"/>
      <c r="AK316" s="179"/>
      <c r="AL316" s="144"/>
      <c r="AM316" s="179"/>
      <c r="AN316" s="144"/>
      <c r="AO316" s="185"/>
      <c r="AP316" s="179"/>
      <c r="AQ316" s="144"/>
      <c r="AR316" s="179"/>
      <c r="AS316" s="144"/>
      <c r="AT316" s="185"/>
      <c r="AU316" s="179"/>
      <c r="AV316" s="144"/>
    </row>
    <row r="317" spans="1:48" ht="16.5">
      <c r="A317" s="144"/>
      <c r="B317" s="144"/>
      <c r="C317" s="144"/>
      <c r="D317" s="144"/>
      <c r="E317" s="144"/>
      <c r="F317" s="144"/>
      <c r="G317" s="144"/>
      <c r="H317" s="144"/>
      <c r="I317" s="152"/>
      <c r="J317" s="144"/>
      <c r="K317" s="144"/>
      <c r="L317" s="144"/>
      <c r="M317" s="144"/>
      <c r="N317" s="144"/>
      <c r="O317" s="144"/>
      <c r="P317" s="144"/>
      <c r="Q317" s="144"/>
      <c r="R317" s="144"/>
      <c r="S317" s="144"/>
      <c r="T317" s="144"/>
      <c r="U317" s="144"/>
      <c r="V317" s="715"/>
      <c r="W317" s="133"/>
      <c r="X317" s="133"/>
      <c r="Y317" s="144"/>
      <c r="Z317" s="144"/>
      <c r="AA317" s="144"/>
      <c r="AB317" s="144"/>
      <c r="AC317" s="144"/>
      <c r="AD317" s="144"/>
      <c r="AE317" s="179"/>
      <c r="AF317" s="179"/>
      <c r="AG317" s="144"/>
      <c r="AH317" s="179"/>
      <c r="AI317" s="144"/>
      <c r="AJ317" s="185"/>
      <c r="AK317" s="179"/>
      <c r="AL317" s="144"/>
      <c r="AM317" s="179"/>
      <c r="AN317" s="144"/>
      <c r="AO317" s="185"/>
      <c r="AP317" s="179"/>
      <c r="AQ317" s="144"/>
      <c r="AR317" s="179"/>
      <c r="AS317" s="144"/>
      <c r="AT317" s="185"/>
      <c r="AU317" s="179"/>
      <c r="AV317" s="144"/>
    </row>
    <row r="318" spans="1:48" ht="16.5">
      <c r="A318" s="144"/>
      <c r="B318" s="144"/>
      <c r="C318" s="144"/>
      <c r="D318" s="144"/>
      <c r="E318" s="144"/>
      <c r="F318" s="144"/>
      <c r="G318" s="144"/>
      <c r="H318" s="144"/>
      <c r="I318" s="152"/>
      <c r="J318" s="144"/>
      <c r="K318" s="144"/>
      <c r="L318" s="144"/>
      <c r="M318" s="144"/>
      <c r="N318" s="144"/>
      <c r="O318" s="144"/>
      <c r="P318" s="144"/>
      <c r="Q318" s="144"/>
      <c r="R318" s="144"/>
      <c r="S318" s="144"/>
      <c r="T318" s="144"/>
      <c r="U318" s="144"/>
      <c r="V318" s="715"/>
      <c r="W318" s="133"/>
      <c r="X318" s="133"/>
      <c r="Y318" s="144"/>
      <c r="Z318" s="144"/>
      <c r="AA318" s="144"/>
      <c r="AB318" s="144"/>
      <c r="AC318" s="144"/>
      <c r="AD318" s="144"/>
      <c r="AE318" s="179"/>
      <c r="AF318" s="179"/>
      <c r="AG318" s="144"/>
      <c r="AH318" s="179"/>
      <c r="AI318" s="144"/>
      <c r="AJ318" s="185"/>
      <c r="AK318" s="179"/>
      <c r="AL318" s="144"/>
      <c r="AM318" s="179"/>
      <c r="AN318" s="144"/>
      <c r="AO318" s="185"/>
      <c r="AP318" s="179"/>
      <c r="AQ318" s="144"/>
      <c r="AR318" s="179"/>
      <c r="AS318" s="144"/>
      <c r="AT318" s="185"/>
      <c r="AU318" s="179"/>
      <c r="AV318" s="144"/>
    </row>
    <row r="319" spans="1:48" ht="16.5">
      <c r="A319" s="144"/>
      <c r="B319" s="144"/>
      <c r="C319" s="144"/>
      <c r="D319" s="144"/>
      <c r="E319" s="144"/>
      <c r="F319" s="144"/>
      <c r="G319" s="144"/>
      <c r="H319" s="144"/>
      <c r="I319" s="152"/>
      <c r="J319" s="144"/>
      <c r="K319" s="144"/>
      <c r="L319" s="144"/>
      <c r="M319" s="144"/>
      <c r="N319" s="144"/>
      <c r="O319" s="144"/>
      <c r="P319" s="144"/>
      <c r="Q319" s="144"/>
      <c r="R319" s="144"/>
      <c r="S319" s="144"/>
      <c r="T319" s="144"/>
      <c r="U319" s="144"/>
      <c r="V319" s="715"/>
      <c r="W319" s="133"/>
      <c r="X319" s="133"/>
      <c r="Y319" s="144"/>
      <c r="Z319" s="144"/>
      <c r="AA319" s="144"/>
      <c r="AB319" s="144"/>
      <c r="AC319" s="144"/>
      <c r="AD319" s="144"/>
      <c r="AE319" s="179"/>
      <c r="AF319" s="179"/>
      <c r="AG319" s="144"/>
      <c r="AH319" s="179"/>
      <c r="AI319" s="144"/>
      <c r="AJ319" s="185"/>
      <c r="AK319" s="179"/>
      <c r="AL319" s="144"/>
      <c r="AM319" s="179"/>
      <c r="AN319" s="144"/>
      <c r="AO319" s="185"/>
      <c r="AP319" s="179"/>
      <c r="AQ319" s="144"/>
      <c r="AR319" s="179"/>
      <c r="AS319" s="144"/>
      <c r="AT319" s="185"/>
      <c r="AU319" s="179"/>
      <c r="AV319" s="144"/>
    </row>
    <row r="320" spans="1:48" ht="16.5">
      <c r="A320" s="144"/>
      <c r="B320" s="144"/>
      <c r="C320" s="144"/>
      <c r="D320" s="144"/>
      <c r="E320" s="144"/>
      <c r="F320" s="144"/>
      <c r="G320" s="144"/>
      <c r="H320" s="144"/>
      <c r="I320" s="152"/>
      <c r="J320" s="144"/>
      <c r="K320" s="144"/>
      <c r="L320" s="144"/>
      <c r="M320" s="144"/>
      <c r="N320" s="144"/>
      <c r="O320" s="144"/>
      <c r="P320" s="144"/>
      <c r="Q320" s="144"/>
      <c r="R320" s="144"/>
      <c r="S320" s="144"/>
      <c r="T320" s="144"/>
      <c r="U320" s="144"/>
      <c r="V320" s="715"/>
      <c r="W320" s="133"/>
      <c r="X320" s="133"/>
      <c r="Y320" s="144"/>
      <c r="Z320" s="144"/>
      <c r="AA320" s="144"/>
      <c r="AB320" s="144"/>
      <c r="AC320" s="144"/>
      <c r="AD320" s="144"/>
      <c r="AE320" s="179"/>
      <c r="AF320" s="179"/>
      <c r="AG320" s="144"/>
      <c r="AH320" s="179"/>
      <c r="AI320" s="144"/>
      <c r="AJ320" s="185"/>
      <c r="AK320" s="179"/>
      <c r="AL320" s="144"/>
      <c r="AM320" s="179"/>
      <c r="AN320" s="144"/>
      <c r="AO320" s="185"/>
      <c r="AP320" s="179"/>
      <c r="AQ320" s="144"/>
      <c r="AR320" s="179"/>
      <c r="AS320" s="144"/>
      <c r="AT320" s="185"/>
      <c r="AU320" s="179"/>
      <c r="AV320" s="144"/>
    </row>
    <row r="321" spans="1:48" ht="16.5">
      <c r="A321" s="144"/>
      <c r="B321" s="144"/>
      <c r="C321" s="144"/>
      <c r="D321" s="144"/>
      <c r="E321" s="144"/>
      <c r="F321" s="144"/>
      <c r="G321" s="144"/>
      <c r="H321" s="144"/>
      <c r="I321" s="152"/>
      <c r="J321" s="144"/>
      <c r="K321" s="144"/>
      <c r="L321" s="144"/>
      <c r="M321" s="144"/>
      <c r="N321" s="144"/>
      <c r="O321" s="144"/>
      <c r="P321" s="144"/>
      <c r="Q321" s="144"/>
      <c r="R321" s="144"/>
      <c r="S321" s="144"/>
      <c r="T321" s="144"/>
      <c r="U321" s="144"/>
      <c r="V321" s="715"/>
      <c r="W321" s="133"/>
      <c r="X321" s="133"/>
      <c r="Y321" s="144"/>
      <c r="Z321" s="144"/>
      <c r="AA321" s="144"/>
      <c r="AB321" s="144"/>
      <c r="AC321" s="144"/>
      <c r="AD321" s="144"/>
      <c r="AE321" s="179"/>
      <c r="AF321" s="179"/>
      <c r="AG321" s="144"/>
      <c r="AH321" s="179"/>
      <c r="AI321" s="144"/>
      <c r="AJ321" s="185"/>
      <c r="AK321" s="179"/>
      <c r="AL321" s="144"/>
      <c r="AM321" s="179"/>
      <c r="AN321" s="144"/>
      <c r="AO321" s="185"/>
      <c r="AP321" s="179"/>
      <c r="AQ321" s="144"/>
      <c r="AR321" s="179"/>
      <c r="AS321" s="144"/>
      <c r="AT321" s="185"/>
      <c r="AU321" s="179"/>
      <c r="AV321" s="144"/>
    </row>
    <row r="322" spans="1:48" ht="16.5">
      <c r="A322" s="144"/>
      <c r="B322" s="144"/>
      <c r="C322" s="144"/>
      <c r="D322" s="144"/>
      <c r="E322" s="144"/>
      <c r="F322" s="144"/>
      <c r="G322" s="144"/>
      <c r="H322" s="144"/>
      <c r="I322" s="152"/>
      <c r="J322" s="144"/>
      <c r="K322" s="144"/>
      <c r="L322" s="144"/>
      <c r="M322" s="144"/>
      <c r="N322" s="144"/>
      <c r="O322" s="144"/>
      <c r="P322" s="144"/>
      <c r="Q322" s="144"/>
      <c r="R322" s="144"/>
      <c r="S322" s="144"/>
      <c r="T322" s="144"/>
      <c r="U322" s="144"/>
      <c r="V322" s="715"/>
      <c r="W322" s="133"/>
      <c r="X322" s="133"/>
      <c r="Y322" s="144"/>
      <c r="Z322" s="144"/>
      <c r="AA322" s="144"/>
      <c r="AB322" s="144"/>
      <c r="AC322" s="144"/>
      <c r="AD322" s="144"/>
      <c r="AE322" s="179"/>
      <c r="AF322" s="179"/>
      <c r="AG322" s="144"/>
      <c r="AH322" s="179"/>
      <c r="AI322" s="144"/>
      <c r="AJ322" s="185"/>
      <c r="AK322" s="179"/>
      <c r="AL322" s="144"/>
      <c r="AM322" s="179"/>
      <c r="AN322" s="144"/>
      <c r="AO322" s="185"/>
      <c r="AP322" s="179"/>
      <c r="AQ322" s="144"/>
      <c r="AR322" s="179"/>
      <c r="AS322" s="144"/>
      <c r="AT322" s="185"/>
      <c r="AU322" s="179"/>
      <c r="AV322" s="144"/>
    </row>
    <row r="323" spans="1:48" ht="16.5">
      <c r="A323" s="144"/>
      <c r="B323" s="144"/>
      <c r="C323" s="144"/>
      <c r="D323" s="144"/>
      <c r="E323" s="144"/>
      <c r="F323" s="144"/>
      <c r="G323" s="144"/>
      <c r="H323" s="144"/>
      <c r="I323" s="152"/>
      <c r="J323" s="144"/>
      <c r="K323" s="144"/>
      <c r="L323" s="144"/>
      <c r="M323" s="144"/>
      <c r="N323" s="144"/>
      <c r="O323" s="144"/>
      <c r="P323" s="144"/>
      <c r="Q323" s="144"/>
      <c r="R323" s="144"/>
      <c r="S323" s="144"/>
      <c r="T323" s="144"/>
      <c r="U323" s="144"/>
      <c r="V323" s="715"/>
      <c r="W323" s="133"/>
      <c r="X323" s="133"/>
      <c r="Y323" s="144"/>
      <c r="Z323" s="144"/>
      <c r="AA323" s="144"/>
      <c r="AB323" s="144"/>
      <c r="AC323" s="144"/>
      <c r="AD323" s="144"/>
      <c r="AE323" s="179"/>
      <c r="AF323" s="179"/>
      <c r="AG323" s="144"/>
      <c r="AH323" s="179"/>
      <c r="AI323" s="144"/>
      <c r="AJ323" s="185"/>
      <c r="AK323" s="179"/>
      <c r="AL323" s="144"/>
      <c r="AM323" s="179"/>
      <c r="AN323" s="144"/>
      <c r="AO323" s="185"/>
      <c r="AP323" s="179"/>
      <c r="AQ323" s="144"/>
      <c r="AR323" s="179"/>
      <c r="AS323" s="144"/>
      <c r="AT323" s="185"/>
      <c r="AU323" s="179"/>
      <c r="AV323" s="144"/>
    </row>
    <row r="324" spans="1:48" ht="16.5">
      <c r="A324" s="144"/>
      <c r="B324" s="144"/>
      <c r="C324" s="144"/>
      <c r="D324" s="144"/>
      <c r="E324" s="144"/>
      <c r="F324" s="144"/>
      <c r="G324" s="144"/>
      <c r="H324" s="144"/>
      <c r="I324" s="152"/>
      <c r="J324" s="144"/>
      <c r="K324" s="144"/>
      <c r="L324" s="144"/>
      <c r="M324" s="144"/>
      <c r="N324" s="144"/>
      <c r="O324" s="144"/>
      <c r="P324" s="144"/>
      <c r="Q324" s="144"/>
      <c r="R324" s="144"/>
      <c r="S324" s="144"/>
      <c r="T324" s="144"/>
      <c r="U324" s="144"/>
      <c r="V324" s="715"/>
      <c r="W324" s="133"/>
      <c r="X324" s="133"/>
      <c r="Y324" s="144"/>
      <c r="Z324" s="144"/>
      <c r="AA324" s="144"/>
      <c r="AB324" s="144"/>
      <c r="AC324" s="144"/>
      <c r="AD324" s="144"/>
      <c r="AE324" s="179"/>
      <c r="AF324" s="179"/>
      <c r="AG324" s="144"/>
      <c r="AH324" s="179"/>
      <c r="AI324" s="144"/>
      <c r="AJ324" s="185"/>
      <c r="AK324" s="179"/>
      <c r="AL324" s="144"/>
      <c r="AM324" s="179"/>
      <c r="AN324" s="144"/>
      <c r="AO324" s="185"/>
      <c r="AP324" s="179"/>
      <c r="AQ324" s="144"/>
      <c r="AR324" s="179"/>
      <c r="AS324" s="144"/>
      <c r="AT324" s="185"/>
      <c r="AU324" s="179"/>
      <c r="AV324" s="144"/>
    </row>
    <row r="325" spans="1:48" ht="16.5">
      <c r="A325" s="144"/>
      <c r="B325" s="144"/>
      <c r="C325" s="144"/>
      <c r="D325" s="144"/>
      <c r="E325" s="144"/>
      <c r="F325" s="144"/>
      <c r="G325" s="144"/>
      <c r="H325" s="144"/>
      <c r="I325" s="152"/>
      <c r="J325" s="144"/>
      <c r="K325" s="144"/>
      <c r="L325" s="144"/>
      <c r="M325" s="144"/>
      <c r="N325" s="144"/>
      <c r="O325" s="144"/>
      <c r="P325" s="144"/>
      <c r="Q325" s="144"/>
      <c r="R325" s="144"/>
      <c r="S325" s="144"/>
      <c r="T325" s="144"/>
      <c r="U325" s="144"/>
      <c r="V325" s="715"/>
      <c r="W325" s="133"/>
      <c r="X325" s="133"/>
      <c r="Y325" s="144"/>
      <c r="Z325" s="144"/>
      <c r="AA325" s="144"/>
      <c r="AB325" s="144"/>
      <c r="AC325" s="144"/>
      <c r="AD325" s="144"/>
      <c r="AE325" s="179"/>
      <c r="AF325" s="179"/>
      <c r="AG325" s="144"/>
      <c r="AH325" s="179"/>
      <c r="AI325" s="144"/>
      <c r="AJ325" s="185"/>
      <c r="AK325" s="179"/>
      <c r="AL325" s="144"/>
      <c r="AM325" s="179"/>
      <c r="AN325" s="144"/>
      <c r="AO325" s="185"/>
      <c r="AP325" s="179"/>
      <c r="AQ325" s="144"/>
      <c r="AR325" s="179"/>
      <c r="AS325" s="144"/>
      <c r="AT325" s="185"/>
      <c r="AU325" s="179"/>
      <c r="AV325" s="144"/>
    </row>
    <row r="326" spans="1:48" ht="16.5">
      <c r="A326" s="144"/>
      <c r="B326" s="144"/>
      <c r="C326" s="144"/>
      <c r="D326" s="144"/>
      <c r="E326" s="144"/>
      <c r="F326" s="144"/>
      <c r="G326" s="144"/>
      <c r="H326" s="144"/>
      <c r="I326" s="152"/>
      <c r="J326" s="144"/>
      <c r="K326" s="144"/>
      <c r="L326" s="144"/>
      <c r="M326" s="144"/>
      <c r="N326" s="144"/>
      <c r="O326" s="144"/>
      <c r="P326" s="144"/>
      <c r="Q326" s="144"/>
      <c r="R326" s="144"/>
      <c r="S326" s="144"/>
      <c r="T326" s="144"/>
      <c r="U326" s="144"/>
      <c r="V326" s="715"/>
      <c r="W326" s="133"/>
      <c r="X326" s="133"/>
      <c r="Y326" s="144"/>
      <c r="Z326" s="144"/>
      <c r="AA326" s="144"/>
      <c r="AB326" s="144"/>
      <c r="AC326" s="144"/>
      <c r="AD326" s="144"/>
      <c r="AE326" s="179"/>
      <c r="AF326" s="179"/>
      <c r="AG326" s="144"/>
      <c r="AH326" s="179"/>
      <c r="AI326" s="144"/>
      <c r="AJ326" s="185"/>
      <c r="AK326" s="179"/>
      <c r="AL326" s="144"/>
      <c r="AM326" s="179"/>
      <c r="AN326" s="144"/>
      <c r="AO326" s="185"/>
      <c r="AP326" s="179"/>
      <c r="AQ326" s="144"/>
      <c r="AR326" s="179"/>
      <c r="AS326" s="144"/>
      <c r="AT326" s="185"/>
      <c r="AU326" s="179"/>
      <c r="AV326" s="144"/>
    </row>
    <row r="327" spans="1:48" ht="16.5">
      <c r="A327" s="144"/>
      <c r="B327" s="144"/>
      <c r="C327" s="144"/>
      <c r="D327" s="144"/>
      <c r="E327" s="144"/>
      <c r="F327" s="144"/>
      <c r="G327" s="144"/>
      <c r="H327" s="144"/>
      <c r="I327" s="152"/>
      <c r="J327" s="144"/>
      <c r="K327" s="144"/>
      <c r="L327" s="144"/>
      <c r="M327" s="144"/>
      <c r="N327" s="144"/>
      <c r="O327" s="144"/>
      <c r="P327" s="144"/>
      <c r="Q327" s="144"/>
      <c r="R327" s="144"/>
      <c r="S327" s="144"/>
      <c r="T327" s="144"/>
      <c r="U327" s="144"/>
      <c r="V327" s="715"/>
      <c r="W327" s="133"/>
      <c r="X327" s="133"/>
      <c r="Y327" s="144"/>
      <c r="Z327" s="144"/>
      <c r="AA327" s="144"/>
      <c r="AB327" s="144"/>
      <c r="AC327" s="144"/>
      <c r="AD327" s="144"/>
      <c r="AE327" s="179"/>
      <c r="AF327" s="179"/>
      <c r="AG327" s="144"/>
      <c r="AH327" s="179"/>
      <c r="AI327" s="144"/>
      <c r="AJ327" s="185"/>
      <c r="AK327" s="179"/>
      <c r="AL327" s="144"/>
      <c r="AM327" s="179"/>
      <c r="AN327" s="144"/>
      <c r="AO327" s="185"/>
      <c r="AP327" s="179"/>
      <c r="AQ327" s="144"/>
      <c r="AR327" s="179"/>
      <c r="AS327" s="144"/>
      <c r="AT327" s="185"/>
      <c r="AU327" s="179"/>
      <c r="AV327" s="144"/>
    </row>
    <row r="328" spans="1:48" ht="16.5">
      <c r="A328" s="144"/>
      <c r="B328" s="144"/>
      <c r="C328" s="144"/>
      <c r="D328" s="144"/>
      <c r="E328" s="144"/>
      <c r="F328" s="144"/>
      <c r="G328" s="144"/>
      <c r="H328" s="144"/>
      <c r="I328" s="152"/>
      <c r="J328" s="144"/>
      <c r="K328" s="144"/>
      <c r="L328" s="144"/>
      <c r="M328" s="144"/>
      <c r="N328" s="144"/>
      <c r="O328" s="144"/>
      <c r="P328" s="144"/>
      <c r="Q328" s="144"/>
      <c r="R328" s="144"/>
      <c r="S328" s="144"/>
      <c r="T328" s="144"/>
      <c r="U328" s="144"/>
      <c r="V328" s="715"/>
      <c r="W328" s="133"/>
      <c r="X328" s="133"/>
      <c r="Y328" s="144"/>
      <c r="Z328" s="144"/>
      <c r="AA328" s="144"/>
      <c r="AB328" s="144"/>
      <c r="AC328" s="144"/>
      <c r="AD328" s="144"/>
      <c r="AE328" s="179"/>
      <c r="AF328" s="179"/>
      <c r="AG328" s="144"/>
      <c r="AH328" s="179"/>
      <c r="AI328" s="144"/>
      <c r="AJ328" s="185"/>
      <c r="AK328" s="179"/>
      <c r="AL328" s="144"/>
      <c r="AM328" s="179"/>
      <c r="AN328" s="144"/>
      <c r="AO328" s="185"/>
      <c r="AP328" s="179"/>
      <c r="AQ328" s="144"/>
      <c r="AR328" s="179"/>
      <c r="AS328" s="144"/>
      <c r="AT328" s="185"/>
      <c r="AU328" s="179"/>
      <c r="AV328" s="144"/>
    </row>
    <row r="329" spans="1:48" ht="16.5">
      <c r="A329" s="144"/>
      <c r="B329" s="144"/>
      <c r="C329" s="144"/>
      <c r="D329" s="144"/>
      <c r="E329" s="144"/>
      <c r="F329" s="144"/>
      <c r="G329" s="144"/>
      <c r="H329" s="144"/>
      <c r="I329" s="152"/>
      <c r="J329" s="144"/>
      <c r="K329" s="144"/>
      <c r="L329" s="144"/>
      <c r="M329" s="144"/>
      <c r="N329" s="144"/>
      <c r="O329" s="144"/>
      <c r="P329" s="144"/>
      <c r="Q329" s="144"/>
      <c r="R329" s="144"/>
      <c r="S329" s="144"/>
      <c r="T329" s="144"/>
      <c r="U329" s="144"/>
      <c r="V329" s="715"/>
      <c r="W329" s="133"/>
      <c r="X329" s="133"/>
      <c r="Y329" s="144"/>
      <c r="Z329" s="144"/>
      <c r="AA329" s="144"/>
      <c r="AB329" s="144"/>
      <c r="AC329" s="144"/>
      <c r="AD329" s="144"/>
      <c r="AE329" s="179"/>
      <c r="AF329" s="179"/>
      <c r="AG329" s="144"/>
      <c r="AH329" s="179"/>
      <c r="AI329" s="144"/>
      <c r="AJ329" s="185"/>
      <c r="AK329" s="179"/>
      <c r="AL329" s="144"/>
      <c r="AM329" s="179"/>
      <c r="AN329" s="144"/>
      <c r="AO329" s="185"/>
      <c r="AP329" s="179"/>
      <c r="AQ329" s="144"/>
      <c r="AR329" s="179"/>
      <c r="AS329" s="144"/>
      <c r="AT329" s="185"/>
      <c r="AU329" s="179"/>
      <c r="AV329" s="144"/>
    </row>
    <row r="330" spans="1:48" ht="16.5">
      <c r="A330" s="144"/>
      <c r="B330" s="144"/>
      <c r="C330" s="144"/>
      <c r="D330" s="144"/>
      <c r="E330" s="144"/>
      <c r="F330" s="144"/>
      <c r="G330" s="144"/>
      <c r="H330" s="144"/>
      <c r="I330" s="152"/>
      <c r="J330" s="144"/>
      <c r="K330" s="144"/>
      <c r="L330" s="144"/>
      <c r="M330" s="144"/>
      <c r="N330" s="144"/>
      <c r="O330" s="144"/>
      <c r="P330" s="144"/>
      <c r="Q330" s="144"/>
      <c r="R330" s="144"/>
      <c r="S330" s="144"/>
      <c r="T330" s="144"/>
      <c r="U330" s="144"/>
      <c r="V330" s="715"/>
      <c r="W330" s="133"/>
      <c r="X330" s="133"/>
      <c r="Y330" s="144"/>
      <c r="Z330" s="144"/>
      <c r="AA330" s="144"/>
      <c r="AB330" s="144"/>
      <c r="AC330" s="144"/>
      <c r="AD330" s="144"/>
      <c r="AE330" s="179"/>
      <c r="AF330" s="179"/>
      <c r="AG330" s="144"/>
      <c r="AH330" s="179"/>
      <c r="AI330" s="144"/>
      <c r="AJ330" s="185"/>
      <c r="AK330" s="179"/>
      <c r="AL330" s="144"/>
      <c r="AM330" s="179"/>
      <c r="AN330" s="144"/>
      <c r="AO330" s="185"/>
      <c r="AP330" s="179"/>
      <c r="AQ330" s="144"/>
      <c r="AR330" s="179"/>
      <c r="AS330" s="144"/>
      <c r="AT330" s="185"/>
      <c r="AU330" s="179"/>
      <c r="AV330" s="144"/>
    </row>
    <row r="331" spans="1:48" ht="16.5">
      <c r="A331" s="144"/>
      <c r="B331" s="144"/>
      <c r="C331" s="144"/>
      <c r="D331" s="144"/>
      <c r="E331" s="144"/>
      <c r="F331" s="144"/>
      <c r="G331" s="144"/>
      <c r="H331" s="144"/>
      <c r="I331" s="152"/>
      <c r="J331" s="144"/>
      <c r="K331" s="144"/>
      <c r="L331" s="144"/>
      <c r="M331" s="144"/>
      <c r="N331" s="144"/>
      <c r="O331" s="144"/>
      <c r="P331" s="144"/>
      <c r="Q331" s="144"/>
      <c r="R331" s="144"/>
      <c r="S331" s="144"/>
      <c r="T331" s="144"/>
      <c r="U331" s="144"/>
      <c r="V331" s="715"/>
      <c r="W331" s="133"/>
      <c r="X331" s="133"/>
      <c r="Y331" s="144"/>
      <c r="Z331" s="144"/>
      <c r="AA331" s="144"/>
      <c r="AB331" s="144"/>
      <c r="AC331" s="144"/>
      <c r="AD331" s="144"/>
      <c r="AE331" s="179"/>
      <c r="AF331" s="179"/>
      <c r="AG331" s="144"/>
      <c r="AH331" s="179"/>
      <c r="AI331" s="144"/>
      <c r="AJ331" s="185"/>
      <c r="AK331" s="179"/>
      <c r="AL331" s="144"/>
      <c r="AM331" s="179"/>
      <c r="AN331" s="144"/>
      <c r="AO331" s="185"/>
      <c r="AP331" s="179"/>
      <c r="AQ331" s="144"/>
      <c r="AR331" s="179"/>
      <c r="AS331" s="144"/>
      <c r="AT331" s="185"/>
      <c r="AU331" s="179"/>
      <c r="AV331" s="144"/>
    </row>
    <row r="332" spans="1:48" ht="16.5">
      <c r="A332" s="144"/>
      <c r="B332" s="144"/>
      <c r="C332" s="144"/>
      <c r="D332" s="144"/>
      <c r="E332" s="144"/>
      <c r="F332" s="144"/>
      <c r="G332" s="144"/>
      <c r="H332" s="144"/>
      <c r="I332" s="152"/>
      <c r="J332" s="144"/>
      <c r="K332" s="144"/>
      <c r="L332" s="144"/>
      <c r="M332" s="144"/>
      <c r="N332" s="144"/>
      <c r="O332" s="144"/>
      <c r="P332" s="144"/>
      <c r="Q332" s="144"/>
      <c r="R332" s="144"/>
      <c r="S332" s="144"/>
      <c r="T332" s="144"/>
      <c r="U332" s="144"/>
      <c r="V332" s="715"/>
      <c r="W332" s="133"/>
      <c r="X332" s="133"/>
      <c r="Y332" s="144"/>
      <c r="Z332" s="144"/>
      <c r="AA332" s="144"/>
      <c r="AB332" s="144"/>
      <c r="AC332" s="144"/>
      <c r="AD332" s="144"/>
      <c r="AE332" s="179"/>
      <c r="AF332" s="179"/>
      <c r="AG332" s="144"/>
      <c r="AH332" s="179"/>
      <c r="AI332" s="144"/>
      <c r="AJ332" s="185"/>
      <c r="AK332" s="179"/>
      <c r="AL332" s="144"/>
      <c r="AM332" s="179"/>
      <c r="AN332" s="144"/>
      <c r="AO332" s="185"/>
      <c r="AP332" s="179"/>
      <c r="AQ332" s="144"/>
      <c r="AR332" s="179"/>
      <c r="AS332" s="144"/>
      <c r="AT332" s="185"/>
      <c r="AU332" s="179"/>
      <c r="AV332" s="144"/>
    </row>
    <row r="333" spans="1:48" ht="16.5">
      <c r="A333" s="144"/>
      <c r="B333" s="144"/>
      <c r="C333" s="144"/>
      <c r="D333" s="144"/>
      <c r="E333" s="144"/>
      <c r="F333" s="144"/>
      <c r="G333" s="144"/>
      <c r="H333" s="144"/>
      <c r="I333" s="152"/>
      <c r="J333" s="144"/>
      <c r="K333" s="144"/>
      <c r="L333" s="144"/>
      <c r="M333" s="144"/>
      <c r="N333" s="144"/>
      <c r="O333" s="144"/>
      <c r="P333" s="144"/>
      <c r="Q333" s="144"/>
      <c r="R333" s="144"/>
      <c r="S333" s="144"/>
      <c r="T333" s="144"/>
      <c r="U333" s="144"/>
      <c r="V333" s="715"/>
      <c r="W333" s="133"/>
      <c r="X333" s="133"/>
      <c r="Y333" s="144"/>
      <c r="Z333" s="144"/>
      <c r="AA333" s="144"/>
      <c r="AB333" s="144"/>
      <c r="AC333" s="144"/>
      <c r="AD333" s="144"/>
      <c r="AE333" s="179"/>
      <c r="AF333" s="179"/>
      <c r="AG333" s="144"/>
      <c r="AH333" s="179"/>
      <c r="AI333" s="144"/>
      <c r="AJ333" s="185"/>
      <c r="AK333" s="179"/>
      <c r="AL333" s="144"/>
      <c r="AM333" s="179"/>
      <c r="AN333" s="144"/>
      <c r="AO333" s="185"/>
      <c r="AP333" s="179"/>
      <c r="AQ333" s="144"/>
      <c r="AR333" s="179"/>
      <c r="AS333" s="144"/>
      <c r="AT333" s="185"/>
      <c r="AU333" s="179"/>
      <c r="AV333" s="144"/>
    </row>
    <row r="334" spans="1:48" ht="16.5">
      <c r="A334" s="144"/>
      <c r="B334" s="144"/>
      <c r="C334" s="144"/>
      <c r="D334" s="144"/>
      <c r="E334" s="144"/>
      <c r="F334" s="144"/>
      <c r="G334" s="144"/>
      <c r="H334" s="144"/>
      <c r="I334" s="152"/>
      <c r="J334" s="144"/>
      <c r="K334" s="144"/>
      <c r="L334" s="144"/>
      <c r="M334" s="144"/>
      <c r="N334" s="144"/>
      <c r="O334" s="144"/>
      <c r="P334" s="144"/>
      <c r="Q334" s="144"/>
      <c r="R334" s="144"/>
      <c r="S334" s="144"/>
      <c r="T334" s="144"/>
      <c r="U334" s="144"/>
      <c r="V334" s="715"/>
      <c r="W334" s="133"/>
      <c r="X334" s="133"/>
      <c r="Y334" s="144"/>
      <c r="Z334" s="144"/>
      <c r="AA334" s="144"/>
      <c r="AB334" s="144"/>
      <c r="AC334" s="144"/>
      <c r="AD334" s="144"/>
      <c r="AE334" s="179"/>
      <c r="AF334" s="179"/>
      <c r="AG334" s="144"/>
      <c r="AH334" s="179"/>
      <c r="AI334" s="144"/>
      <c r="AJ334" s="185"/>
      <c r="AK334" s="179"/>
      <c r="AL334" s="144"/>
      <c r="AM334" s="179"/>
      <c r="AN334" s="144"/>
      <c r="AO334" s="185"/>
      <c r="AP334" s="179"/>
      <c r="AQ334" s="144"/>
      <c r="AR334" s="179"/>
      <c r="AS334" s="144"/>
      <c r="AT334" s="185"/>
      <c r="AU334" s="179"/>
      <c r="AV334" s="144"/>
    </row>
    <row r="335" spans="1:48" ht="16.5">
      <c r="A335" s="144"/>
      <c r="B335" s="144"/>
      <c r="C335" s="144"/>
      <c r="D335" s="144"/>
      <c r="E335" s="144"/>
      <c r="F335" s="144"/>
      <c r="G335" s="144"/>
      <c r="H335" s="144"/>
      <c r="I335" s="152"/>
      <c r="J335" s="144"/>
      <c r="K335" s="144"/>
      <c r="L335" s="144"/>
      <c r="M335" s="144"/>
      <c r="N335" s="144"/>
      <c r="O335" s="144"/>
      <c r="P335" s="144"/>
      <c r="Q335" s="144"/>
      <c r="R335" s="144"/>
      <c r="S335" s="144"/>
      <c r="T335" s="144"/>
      <c r="U335" s="144"/>
      <c r="V335" s="715"/>
      <c r="W335" s="133"/>
      <c r="X335" s="133"/>
      <c r="Y335" s="144"/>
      <c r="Z335" s="144"/>
      <c r="AA335" s="144"/>
      <c r="AB335" s="144"/>
      <c r="AC335" s="144"/>
      <c r="AD335" s="144"/>
      <c r="AE335" s="179"/>
      <c r="AF335" s="179"/>
      <c r="AG335" s="144"/>
      <c r="AH335" s="179"/>
      <c r="AI335" s="144"/>
      <c r="AJ335" s="185"/>
      <c r="AK335" s="179"/>
      <c r="AL335" s="144"/>
      <c r="AM335" s="179"/>
      <c r="AN335" s="144"/>
      <c r="AO335" s="185"/>
      <c r="AP335" s="179"/>
      <c r="AQ335" s="144"/>
      <c r="AR335" s="179"/>
      <c r="AS335" s="144"/>
      <c r="AT335" s="185"/>
      <c r="AU335" s="179"/>
      <c r="AV335" s="144"/>
    </row>
    <row r="336" spans="1:48" ht="16.5">
      <c r="A336" s="144"/>
      <c r="B336" s="144"/>
      <c r="C336" s="144"/>
      <c r="D336" s="144"/>
      <c r="E336" s="144"/>
      <c r="F336" s="144"/>
      <c r="G336" s="144"/>
      <c r="H336" s="144"/>
      <c r="I336" s="152"/>
      <c r="J336" s="144"/>
      <c r="K336" s="144"/>
      <c r="L336" s="144"/>
      <c r="M336" s="144"/>
      <c r="N336" s="144"/>
      <c r="O336" s="144"/>
      <c r="P336" s="144"/>
      <c r="Q336" s="144"/>
      <c r="R336" s="144"/>
      <c r="S336" s="144"/>
      <c r="T336" s="144"/>
      <c r="U336" s="144"/>
      <c r="V336" s="715"/>
      <c r="W336" s="133"/>
      <c r="X336" s="133"/>
      <c r="Y336" s="144"/>
      <c r="Z336" s="144"/>
      <c r="AA336" s="144"/>
      <c r="AB336" s="144"/>
      <c r="AC336" s="144"/>
      <c r="AD336" s="144"/>
      <c r="AE336" s="179"/>
      <c r="AF336" s="179"/>
      <c r="AG336" s="144"/>
      <c r="AH336" s="179"/>
      <c r="AI336" s="144"/>
      <c r="AJ336" s="185"/>
      <c r="AK336" s="179"/>
      <c r="AL336" s="144"/>
      <c r="AM336" s="179"/>
      <c r="AN336" s="144"/>
      <c r="AO336" s="185"/>
      <c r="AP336" s="179"/>
      <c r="AQ336" s="144"/>
      <c r="AR336" s="179"/>
      <c r="AS336" s="144"/>
      <c r="AT336" s="185"/>
      <c r="AU336" s="179"/>
      <c r="AV336" s="144"/>
    </row>
    <row r="337" spans="1:48" ht="16.5">
      <c r="A337" s="144"/>
      <c r="B337" s="144"/>
      <c r="C337" s="144"/>
      <c r="D337" s="144"/>
      <c r="E337" s="144"/>
      <c r="F337" s="144"/>
      <c r="G337" s="144"/>
      <c r="H337" s="144"/>
      <c r="I337" s="152"/>
      <c r="J337" s="144"/>
      <c r="K337" s="144"/>
      <c r="L337" s="144"/>
      <c r="M337" s="144"/>
      <c r="N337" s="144"/>
      <c r="O337" s="144"/>
      <c r="P337" s="144"/>
      <c r="Q337" s="144"/>
      <c r="R337" s="144"/>
      <c r="S337" s="144"/>
      <c r="T337" s="144"/>
      <c r="U337" s="144"/>
      <c r="V337" s="715"/>
      <c r="W337" s="133"/>
      <c r="X337" s="133"/>
      <c r="Y337" s="144"/>
      <c r="Z337" s="144"/>
      <c r="AA337" s="144"/>
      <c r="AB337" s="144"/>
      <c r="AC337" s="144"/>
      <c r="AD337" s="144"/>
      <c r="AE337" s="179"/>
      <c r="AF337" s="179"/>
      <c r="AG337" s="144"/>
      <c r="AH337" s="179"/>
      <c r="AI337" s="144"/>
      <c r="AJ337" s="185"/>
      <c r="AK337" s="179"/>
      <c r="AL337" s="144"/>
      <c r="AM337" s="179"/>
      <c r="AN337" s="144"/>
      <c r="AO337" s="185"/>
      <c r="AP337" s="179"/>
      <c r="AQ337" s="144"/>
      <c r="AR337" s="179"/>
      <c r="AS337" s="144"/>
      <c r="AT337" s="185"/>
      <c r="AU337" s="179"/>
      <c r="AV337" s="144"/>
    </row>
    <row r="338" spans="1:48" ht="16.5">
      <c r="A338" s="144"/>
      <c r="B338" s="144"/>
      <c r="C338" s="144"/>
      <c r="D338" s="144"/>
      <c r="E338" s="144"/>
      <c r="F338" s="144"/>
      <c r="G338" s="144"/>
      <c r="H338" s="144"/>
      <c r="I338" s="152"/>
      <c r="J338" s="144"/>
      <c r="K338" s="144"/>
      <c r="L338" s="144"/>
      <c r="M338" s="144"/>
      <c r="N338" s="144"/>
      <c r="O338" s="144"/>
      <c r="P338" s="144"/>
      <c r="Q338" s="144"/>
      <c r="R338" s="144"/>
      <c r="S338" s="144"/>
      <c r="T338" s="144"/>
      <c r="U338" s="144"/>
      <c r="V338" s="715"/>
      <c r="W338" s="133"/>
      <c r="X338" s="133"/>
      <c r="Y338" s="144"/>
      <c r="Z338" s="144"/>
      <c r="AA338" s="144"/>
      <c r="AB338" s="144"/>
      <c r="AC338" s="144"/>
      <c r="AD338" s="144"/>
      <c r="AE338" s="179"/>
      <c r="AF338" s="179"/>
      <c r="AG338" s="144"/>
      <c r="AH338" s="179"/>
      <c r="AI338" s="144"/>
      <c r="AJ338" s="185"/>
      <c r="AK338" s="179"/>
      <c r="AL338" s="144"/>
      <c r="AM338" s="179"/>
      <c r="AN338" s="144"/>
      <c r="AO338" s="185"/>
      <c r="AP338" s="179"/>
      <c r="AQ338" s="144"/>
      <c r="AR338" s="179"/>
      <c r="AS338" s="144"/>
      <c r="AT338" s="185"/>
      <c r="AU338" s="179"/>
      <c r="AV338" s="144"/>
    </row>
    <row r="339" spans="1:48" ht="16.5">
      <c r="A339" s="144"/>
      <c r="B339" s="144"/>
      <c r="C339" s="144"/>
      <c r="D339" s="144"/>
      <c r="E339" s="144"/>
      <c r="F339" s="144"/>
      <c r="G339" s="144"/>
      <c r="H339" s="144"/>
      <c r="I339" s="152"/>
      <c r="J339" s="144"/>
      <c r="K339" s="144"/>
      <c r="L339" s="144"/>
      <c r="M339" s="144"/>
      <c r="N339" s="144"/>
      <c r="O339" s="144"/>
      <c r="P339" s="144"/>
      <c r="Q339" s="144"/>
      <c r="R339" s="144"/>
      <c r="S339" s="144"/>
      <c r="T339" s="144"/>
      <c r="U339" s="144"/>
      <c r="V339" s="715"/>
      <c r="W339" s="133"/>
      <c r="X339" s="133"/>
      <c r="Y339" s="144"/>
      <c r="Z339" s="144"/>
      <c r="AA339" s="144"/>
      <c r="AB339" s="144"/>
      <c r="AC339" s="144"/>
      <c r="AD339" s="144"/>
      <c r="AE339" s="179"/>
      <c r="AF339" s="179"/>
      <c r="AG339" s="144"/>
      <c r="AH339" s="179"/>
      <c r="AI339" s="144"/>
      <c r="AJ339" s="185"/>
      <c r="AK339" s="179"/>
      <c r="AL339" s="144"/>
      <c r="AM339" s="179"/>
      <c r="AN339" s="144"/>
      <c r="AO339" s="185"/>
      <c r="AP339" s="179"/>
      <c r="AQ339" s="144"/>
      <c r="AR339" s="179"/>
      <c r="AS339" s="144"/>
      <c r="AT339" s="185"/>
      <c r="AU339" s="179"/>
      <c r="AV339" s="144"/>
    </row>
    <row r="340" spans="1:48" ht="16.5">
      <c r="A340" s="144"/>
      <c r="B340" s="144"/>
      <c r="C340" s="144"/>
      <c r="D340" s="144"/>
      <c r="E340" s="144"/>
      <c r="F340" s="144"/>
      <c r="G340" s="144"/>
      <c r="H340" s="144"/>
      <c r="I340" s="152"/>
      <c r="J340" s="144"/>
      <c r="K340" s="144"/>
      <c r="L340" s="144"/>
      <c r="M340" s="144"/>
      <c r="N340" s="144"/>
      <c r="O340" s="144"/>
      <c r="P340" s="144"/>
      <c r="Q340" s="144"/>
      <c r="R340" s="144"/>
      <c r="S340" s="144"/>
      <c r="T340" s="144"/>
      <c r="U340" s="144"/>
      <c r="V340" s="715"/>
      <c r="W340" s="133"/>
      <c r="X340" s="133"/>
      <c r="Y340" s="144"/>
      <c r="Z340" s="144"/>
      <c r="AA340" s="144"/>
      <c r="AB340" s="144"/>
      <c r="AC340" s="144"/>
      <c r="AD340" s="144"/>
      <c r="AE340" s="179"/>
      <c r="AF340" s="179"/>
      <c r="AG340" s="144"/>
      <c r="AH340" s="179"/>
      <c r="AI340" s="144"/>
      <c r="AJ340" s="185"/>
      <c r="AK340" s="179"/>
      <c r="AL340" s="144"/>
      <c r="AM340" s="179"/>
      <c r="AN340" s="144"/>
      <c r="AO340" s="185"/>
      <c r="AP340" s="179"/>
      <c r="AQ340" s="144"/>
      <c r="AR340" s="179"/>
      <c r="AS340" s="144"/>
      <c r="AT340" s="185"/>
      <c r="AU340" s="179"/>
      <c r="AV340" s="144"/>
    </row>
    <row r="341" spans="1:48" ht="16.5">
      <c r="A341" s="144"/>
      <c r="B341" s="144"/>
      <c r="C341" s="144"/>
      <c r="D341" s="144"/>
      <c r="E341" s="144"/>
      <c r="F341" s="144"/>
      <c r="G341" s="144"/>
      <c r="H341" s="144"/>
      <c r="I341" s="152"/>
      <c r="J341" s="144"/>
      <c r="K341" s="144"/>
      <c r="L341" s="144"/>
      <c r="M341" s="144"/>
      <c r="N341" s="144"/>
      <c r="O341" s="144"/>
      <c r="P341" s="144"/>
      <c r="Q341" s="144"/>
      <c r="R341" s="144"/>
      <c r="S341" s="144"/>
      <c r="T341" s="144"/>
      <c r="U341" s="144"/>
      <c r="V341" s="715"/>
      <c r="W341" s="133"/>
      <c r="X341" s="133"/>
      <c r="Y341" s="144"/>
      <c r="Z341" s="144"/>
      <c r="AA341" s="144"/>
      <c r="AB341" s="144"/>
      <c r="AC341" s="144"/>
      <c r="AD341" s="144"/>
      <c r="AE341" s="179"/>
      <c r="AF341" s="179"/>
      <c r="AG341" s="144"/>
      <c r="AH341" s="179"/>
      <c r="AI341" s="144"/>
      <c r="AJ341" s="185"/>
      <c r="AK341" s="179"/>
      <c r="AL341" s="144"/>
      <c r="AM341" s="179"/>
      <c r="AN341" s="144"/>
      <c r="AO341" s="185"/>
      <c r="AP341" s="179"/>
      <c r="AQ341" s="144"/>
      <c r="AR341" s="179"/>
      <c r="AS341" s="144"/>
      <c r="AT341" s="185"/>
      <c r="AU341" s="179"/>
      <c r="AV341" s="144"/>
    </row>
    <row r="342" spans="1:48" ht="16.5">
      <c r="A342" s="144"/>
      <c r="B342" s="144"/>
      <c r="C342" s="144"/>
      <c r="D342" s="144"/>
      <c r="E342" s="144"/>
      <c r="F342" s="144"/>
      <c r="G342" s="144"/>
      <c r="H342" s="144"/>
      <c r="I342" s="152"/>
      <c r="J342" s="144"/>
      <c r="K342" s="144"/>
      <c r="L342" s="144"/>
      <c r="M342" s="144"/>
      <c r="N342" s="144"/>
      <c r="O342" s="144"/>
      <c r="P342" s="144"/>
      <c r="Q342" s="144"/>
      <c r="R342" s="144"/>
      <c r="S342" s="144"/>
      <c r="T342" s="144"/>
      <c r="U342" s="144"/>
      <c r="V342" s="715"/>
      <c r="W342" s="133"/>
      <c r="X342" s="133"/>
      <c r="Y342" s="144"/>
      <c r="Z342" s="144"/>
      <c r="AA342" s="144"/>
      <c r="AB342" s="144"/>
      <c r="AC342" s="144"/>
      <c r="AD342" s="144"/>
      <c r="AE342" s="179"/>
      <c r="AF342" s="179"/>
      <c r="AG342" s="144"/>
      <c r="AH342" s="179"/>
      <c r="AI342" s="144"/>
      <c r="AJ342" s="185"/>
      <c r="AK342" s="179"/>
      <c r="AL342" s="144"/>
      <c r="AM342" s="179"/>
      <c r="AN342" s="144"/>
      <c r="AO342" s="185"/>
      <c r="AP342" s="179"/>
      <c r="AQ342" s="144"/>
      <c r="AR342" s="179"/>
      <c r="AS342" s="144"/>
      <c r="AT342" s="185"/>
      <c r="AU342" s="179"/>
      <c r="AV342" s="144"/>
    </row>
    <row r="343" spans="1:48" ht="16.5">
      <c r="A343" s="144"/>
      <c r="B343" s="144"/>
      <c r="C343" s="144"/>
      <c r="D343" s="144"/>
      <c r="E343" s="144"/>
      <c r="F343" s="144"/>
      <c r="G343" s="144"/>
      <c r="H343" s="144"/>
      <c r="I343" s="152"/>
      <c r="J343" s="144"/>
      <c r="K343" s="144"/>
      <c r="L343" s="144"/>
      <c r="M343" s="144"/>
      <c r="N343" s="144"/>
      <c r="O343" s="144"/>
      <c r="P343" s="144"/>
      <c r="Q343" s="144"/>
      <c r="R343" s="144"/>
      <c r="S343" s="144"/>
      <c r="T343" s="144"/>
      <c r="U343" s="144"/>
      <c r="V343" s="715"/>
      <c r="W343" s="133"/>
      <c r="X343" s="133"/>
      <c r="Y343" s="144"/>
      <c r="Z343" s="144"/>
      <c r="AA343" s="144"/>
      <c r="AB343" s="144"/>
      <c r="AC343" s="144"/>
      <c r="AD343" s="144"/>
      <c r="AE343" s="179"/>
      <c r="AF343" s="179"/>
      <c r="AG343" s="144"/>
      <c r="AH343" s="179"/>
      <c r="AI343" s="144"/>
      <c r="AJ343" s="185"/>
      <c r="AK343" s="179"/>
      <c r="AL343" s="144"/>
      <c r="AM343" s="179"/>
      <c r="AN343" s="144"/>
      <c r="AO343" s="185"/>
      <c r="AP343" s="179"/>
      <c r="AQ343" s="144"/>
      <c r="AR343" s="179"/>
      <c r="AS343" s="144"/>
      <c r="AT343" s="185"/>
      <c r="AU343" s="179"/>
      <c r="AV343" s="144"/>
    </row>
    <row r="344" spans="1:48" ht="16.5">
      <c r="A344" s="144"/>
      <c r="B344" s="144"/>
      <c r="C344" s="144"/>
      <c r="D344" s="144"/>
      <c r="E344" s="144"/>
      <c r="F344" s="144"/>
      <c r="G344" s="144"/>
      <c r="H344" s="144"/>
      <c r="I344" s="152"/>
      <c r="J344" s="144"/>
      <c r="K344" s="144"/>
      <c r="L344" s="144"/>
      <c r="M344" s="144"/>
      <c r="N344" s="144"/>
      <c r="O344" s="144"/>
      <c r="P344" s="144"/>
      <c r="Q344" s="144"/>
      <c r="R344" s="144"/>
      <c r="S344" s="144"/>
      <c r="T344" s="144"/>
      <c r="U344" s="144"/>
      <c r="V344" s="715"/>
      <c r="W344" s="133"/>
      <c r="X344" s="133"/>
      <c r="Y344" s="144"/>
      <c r="Z344" s="144"/>
      <c r="AA344" s="144"/>
      <c r="AB344" s="144"/>
      <c r="AC344" s="144"/>
      <c r="AD344" s="144"/>
      <c r="AE344" s="179"/>
      <c r="AF344" s="179"/>
      <c r="AG344" s="144"/>
      <c r="AH344" s="179"/>
      <c r="AI344" s="144"/>
      <c r="AJ344" s="185"/>
      <c r="AK344" s="179"/>
      <c r="AL344" s="144"/>
      <c r="AM344" s="179"/>
      <c r="AN344" s="144"/>
      <c r="AO344" s="185"/>
      <c r="AP344" s="179"/>
      <c r="AQ344" s="144"/>
      <c r="AR344" s="179"/>
      <c r="AS344" s="144"/>
      <c r="AT344" s="185"/>
      <c r="AU344" s="179"/>
      <c r="AV344" s="144"/>
    </row>
    <row r="345" spans="1:48" ht="16.5">
      <c r="A345" s="144"/>
      <c r="B345" s="144"/>
      <c r="C345" s="144"/>
      <c r="D345" s="144"/>
      <c r="E345" s="144"/>
      <c r="F345" s="144"/>
      <c r="G345" s="144"/>
      <c r="H345" s="144"/>
      <c r="I345" s="152"/>
      <c r="J345" s="144"/>
      <c r="K345" s="144"/>
      <c r="L345" s="144"/>
      <c r="M345" s="144"/>
      <c r="N345" s="144"/>
      <c r="O345" s="144"/>
      <c r="P345" s="144"/>
      <c r="Q345" s="144"/>
      <c r="R345" s="144"/>
      <c r="S345" s="144"/>
      <c r="T345" s="144"/>
      <c r="U345" s="144"/>
      <c r="V345" s="715"/>
      <c r="W345" s="133"/>
      <c r="X345" s="133"/>
      <c r="Y345" s="144"/>
      <c r="Z345" s="144"/>
      <c r="AA345" s="144"/>
      <c r="AB345" s="144"/>
      <c r="AC345" s="144"/>
      <c r="AD345" s="144"/>
      <c r="AE345" s="179"/>
      <c r="AF345" s="179"/>
      <c r="AG345" s="144"/>
      <c r="AH345" s="179"/>
      <c r="AI345" s="144"/>
      <c r="AJ345" s="185"/>
      <c r="AK345" s="179"/>
      <c r="AL345" s="144"/>
      <c r="AM345" s="179"/>
      <c r="AN345" s="144"/>
      <c r="AO345" s="185"/>
      <c r="AP345" s="179"/>
      <c r="AQ345" s="144"/>
      <c r="AR345" s="179"/>
      <c r="AS345" s="144"/>
      <c r="AT345" s="185"/>
      <c r="AU345" s="179"/>
      <c r="AV345" s="144"/>
    </row>
    <row r="346" spans="1:48" ht="16.5">
      <c r="A346" s="144"/>
      <c r="B346" s="144"/>
      <c r="C346" s="144"/>
      <c r="D346" s="144"/>
      <c r="E346" s="144"/>
      <c r="F346" s="144"/>
      <c r="G346" s="144"/>
      <c r="H346" s="144"/>
      <c r="I346" s="152"/>
      <c r="J346" s="144"/>
      <c r="K346" s="144"/>
      <c r="L346" s="144"/>
      <c r="M346" s="144"/>
      <c r="N346" s="144"/>
      <c r="O346" s="144"/>
      <c r="P346" s="144"/>
      <c r="Q346" s="144"/>
      <c r="R346" s="144"/>
      <c r="S346" s="144"/>
      <c r="T346" s="144"/>
      <c r="U346" s="144"/>
      <c r="V346" s="715"/>
      <c r="W346" s="133"/>
      <c r="X346" s="133"/>
      <c r="Y346" s="144"/>
      <c r="Z346" s="144"/>
      <c r="AA346" s="144"/>
      <c r="AB346" s="144"/>
      <c r="AC346" s="144"/>
      <c r="AD346" s="144"/>
      <c r="AE346" s="179"/>
      <c r="AF346" s="179"/>
      <c r="AG346" s="144"/>
      <c r="AH346" s="179"/>
      <c r="AI346" s="144"/>
      <c r="AJ346" s="185"/>
      <c r="AK346" s="179"/>
      <c r="AL346" s="144"/>
      <c r="AM346" s="179"/>
      <c r="AN346" s="144"/>
      <c r="AO346" s="185"/>
      <c r="AP346" s="179"/>
      <c r="AQ346" s="144"/>
      <c r="AR346" s="179"/>
      <c r="AS346" s="144"/>
      <c r="AT346" s="185"/>
      <c r="AU346" s="179"/>
      <c r="AV346" s="144"/>
    </row>
    <row r="347" spans="1:48" ht="16.5">
      <c r="A347" s="144"/>
      <c r="B347" s="144"/>
      <c r="C347" s="144"/>
      <c r="D347" s="144"/>
      <c r="E347" s="144"/>
      <c r="F347" s="144"/>
      <c r="G347" s="144"/>
      <c r="H347" s="144"/>
      <c r="I347" s="152"/>
      <c r="J347" s="144"/>
      <c r="K347" s="144"/>
      <c r="L347" s="144"/>
      <c r="M347" s="144"/>
      <c r="N347" s="144"/>
      <c r="O347" s="144"/>
      <c r="P347" s="144"/>
      <c r="Q347" s="144"/>
      <c r="R347" s="144"/>
      <c r="S347" s="144"/>
      <c r="T347" s="144"/>
      <c r="U347" s="144"/>
      <c r="V347" s="715"/>
      <c r="W347" s="133"/>
      <c r="X347" s="133"/>
      <c r="Y347" s="144"/>
      <c r="Z347" s="144"/>
      <c r="AA347" s="144"/>
      <c r="AB347" s="144"/>
      <c r="AC347" s="144"/>
      <c r="AD347" s="144"/>
      <c r="AE347" s="179"/>
      <c r="AF347" s="179"/>
      <c r="AG347" s="144"/>
      <c r="AH347" s="179"/>
      <c r="AI347" s="144"/>
      <c r="AJ347" s="185"/>
      <c r="AK347" s="179"/>
      <c r="AL347" s="144"/>
      <c r="AM347" s="179"/>
      <c r="AN347" s="144"/>
      <c r="AO347" s="185"/>
      <c r="AP347" s="179"/>
      <c r="AQ347" s="144"/>
      <c r="AR347" s="179"/>
      <c r="AS347" s="144"/>
      <c r="AT347" s="185"/>
      <c r="AU347" s="179"/>
      <c r="AV347" s="144"/>
    </row>
    <row r="348" spans="1:48" ht="16.5">
      <c r="A348" s="144"/>
      <c r="B348" s="144"/>
      <c r="C348" s="144"/>
      <c r="D348" s="144"/>
      <c r="E348" s="144"/>
      <c r="F348" s="144"/>
      <c r="G348" s="144"/>
      <c r="H348" s="144"/>
      <c r="I348" s="152"/>
      <c r="J348" s="144"/>
      <c r="K348" s="144"/>
      <c r="L348" s="144"/>
      <c r="M348" s="144"/>
      <c r="N348" s="144"/>
      <c r="O348" s="144"/>
      <c r="P348" s="144"/>
      <c r="Q348" s="144"/>
      <c r="R348" s="144"/>
      <c r="S348" s="144"/>
      <c r="T348" s="144"/>
      <c r="U348" s="144"/>
      <c r="V348" s="715"/>
      <c r="W348" s="133"/>
      <c r="X348" s="133"/>
      <c r="Y348" s="144"/>
      <c r="Z348" s="144"/>
      <c r="AA348" s="144"/>
      <c r="AB348" s="144"/>
      <c r="AC348" s="144"/>
      <c r="AD348" s="144"/>
      <c r="AE348" s="179"/>
      <c r="AF348" s="179"/>
      <c r="AG348" s="144"/>
      <c r="AH348" s="179"/>
      <c r="AI348" s="144"/>
      <c r="AJ348" s="185"/>
      <c r="AK348" s="179"/>
      <c r="AL348" s="144"/>
      <c r="AM348" s="179"/>
      <c r="AN348" s="144"/>
      <c r="AO348" s="185"/>
      <c r="AP348" s="179"/>
      <c r="AQ348" s="144"/>
      <c r="AR348" s="179"/>
      <c r="AS348" s="144"/>
      <c r="AT348" s="185"/>
      <c r="AU348" s="179"/>
      <c r="AV348" s="144"/>
    </row>
    <row r="349" spans="1:48" ht="16.5">
      <c r="A349" s="144"/>
      <c r="B349" s="144"/>
      <c r="C349" s="144"/>
      <c r="D349" s="144"/>
      <c r="E349" s="144"/>
      <c r="F349" s="144"/>
      <c r="G349" s="144"/>
      <c r="H349" s="144"/>
      <c r="I349" s="152"/>
      <c r="J349" s="144"/>
      <c r="K349" s="144"/>
      <c r="L349" s="144"/>
      <c r="M349" s="144"/>
      <c r="N349" s="144"/>
      <c r="O349" s="144"/>
      <c r="P349" s="144"/>
      <c r="Q349" s="144"/>
      <c r="R349" s="144"/>
      <c r="S349" s="144"/>
      <c r="T349" s="144"/>
      <c r="U349" s="144"/>
      <c r="V349" s="715"/>
      <c r="W349" s="133"/>
      <c r="X349" s="133"/>
      <c r="Y349" s="144"/>
      <c r="Z349" s="144"/>
      <c r="AA349" s="144"/>
      <c r="AB349" s="144"/>
      <c r="AC349" s="144"/>
      <c r="AD349" s="144"/>
      <c r="AE349" s="179"/>
      <c r="AF349" s="179"/>
      <c r="AG349" s="144"/>
      <c r="AH349" s="179"/>
      <c r="AI349" s="144"/>
      <c r="AJ349" s="185"/>
      <c r="AK349" s="179"/>
      <c r="AL349" s="144"/>
      <c r="AM349" s="179"/>
      <c r="AN349" s="144"/>
      <c r="AO349" s="185"/>
      <c r="AP349" s="179"/>
      <c r="AQ349" s="144"/>
      <c r="AR349" s="179"/>
      <c r="AS349" s="144"/>
      <c r="AT349" s="185"/>
      <c r="AU349" s="179"/>
      <c r="AV349" s="144"/>
    </row>
    <row r="350" spans="1:48" ht="16.5">
      <c r="A350" s="144"/>
      <c r="B350" s="144"/>
      <c r="C350" s="144"/>
      <c r="D350" s="144"/>
      <c r="E350" s="144"/>
      <c r="F350" s="144"/>
      <c r="G350" s="144"/>
      <c r="H350" s="144"/>
      <c r="I350" s="152"/>
      <c r="J350" s="144"/>
      <c r="K350" s="144"/>
      <c r="L350" s="144"/>
      <c r="M350" s="144"/>
      <c r="N350" s="144"/>
      <c r="O350" s="144"/>
      <c r="P350" s="144"/>
      <c r="Q350" s="144"/>
      <c r="R350" s="144"/>
      <c r="S350" s="144"/>
      <c r="T350" s="144"/>
      <c r="U350" s="144"/>
      <c r="V350" s="715"/>
      <c r="W350" s="133"/>
      <c r="X350" s="133"/>
      <c r="Y350" s="144"/>
      <c r="Z350" s="144"/>
      <c r="AA350" s="144"/>
      <c r="AB350" s="144"/>
      <c r="AC350" s="144"/>
      <c r="AD350" s="144"/>
      <c r="AE350" s="179"/>
      <c r="AF350" s="179"/>
      <c r="AG350" s="144"/>
      <c r="AH350" s="179"/>
      <c r="AI350" s="144"/>
      <c r="AJ350" s="185"/>
      <c r="AK350" s="179"/>
      <c r="AL350" s="144"/>
      <c r="AM350" s="179"/>
      <c r="AN350" s="144"/>
      <c r="AO350" s="185"/>
      <c r="AP350" s="179"/>
      <c r="AQ350" s="144"/>
      <c r="AR350" s="179"/>
      <c r="AS350" s="144"/>
      <c r="AT350" s="185"/>
      <c r="AU350" s="179"/>
      <c r="AV350" s="144"/>
    </row>
    <row r="351" spans="1:48" ht="16.5">
      <c r="A351" s="144"/>
      <c r="B351" s="144"/>
      <c r="C351" s="144"/>
      <c r="D351" s="144"/>
      <c r="E351" s="144"/>
      <c r="F351" s="144"/>
      <c r="G351" s="144"/>
      <c r="H351" s="144"/>
      <c r="I351" s="152"/>
      <c r="J351" s="144"/>
      <c r="K351" s="144"/>
      <c r="L351" s="144"/>
      <c r="M351" s="144"/>
      <c r="N351" s="144"/>
      <c r="O351" s="144"/>
      <c r="P351" s="144"/>
      <c r="Q351" s="144"/>
      <c r="R351" s="144"/>
      <c r="S351" s="144"/>
      <c r="T351" s="144"/>
      <c r="U351" s="144"/>
      <c r="V351" s="715"/>
      <c r="W351" s="133"/>
      <c r="X351" s="133"/>
      <c r="Y351" s="144"/>
      <c r="Z351" s="144"/>
      <c r="AA351" s="144"/>
      <c r="AB351" s="144"/>
      <c r="AC351" s="144"/>
      <c r="AD351" s="144"/>
      <c r="AE351" s="179"/>
      <c r="AF351" s="179"/>
      <c r="AG351" s="144"/>
      <c r="AH351" s="179"/>
      <c r="AI351" s="144"/>
      <c r="AJ351" s="185"/>
      <c r="AK351" s="179"/>
      <c r="AL351" s="144"/>
      <c r="AM351" s="179"/>
      <c r="AN351" s="144"/>
      <c r="AO351" s="185"/>
      <c r="AP351" s="179"/>
      <c r="AQ351" s="144"/>
      <c r="AR351" s="179"/>
      <c r="AS351" s="144"/>
      <c r="AT351" s="185"/>
      <c r="AU351" s="179"/>
      <c r="AV351" s="144"/>
    </row>
    <row r="352" spans="1:48">
      <c r="J352" s="189"/>
      <c r="K352" s="189"/>
      <c r="L352" s="189"/>
      <c r="M352" s="189"/>
      <c r="N352" s="189"/>
      <c r="O352" s="189"/>
      <c r="P352" s="189"/>
      <c r="Q352" s="189"/>
      <c r="R352" s="189"/>
      <c r="S352" s="189"/>
      <c r="T352" s="189"/>
      <c r="U352" s="189"/>
      <c r="V352" s="716"/>
    </row>
    <row r="353" spans="10:22">
      <c r="J353" s="189"/>
      <c r="K353" s="189"/>
      <c r="L353" s="189"/>
      <c r="M353" s="189"/>
      <c r="N353" s="189"/>
      <c r="O353" s="189"/>
      <c r="P353" s="189"/>
      <c r="Q353" s="189"/>
      <c r="R353" s="189"/>
      <c r="S353" s="189"/>
      <c r="T353" s="189"/>
      <c r="U353" s="189"/>
      <c r="V353" s="716"/>
    </row>
    <row r="354" spans="10:22">
      <c r="J354" s="189"/>
      <c r="K354" s="189"/>
      <c r="L354" s="189"/>
      <c r="M354" s="189"/>
      <c r="N354" s="189"/>
      <c r="O354" s="189"/>
      <c r="P354" s="189"/>
      <c r="Q354" s="189"/>
      <c r="R354" s="189"/>
      <c r="S354" s="189"/>
      <c r="T354" s="189"/>
      <c r="U354" s="189"/>
      <c r="V354" s="716"/>
    </row>
    <row r="355" spans="10:22">
      <c r="J355" s="189"/>
      <c r="K355" s="189"/>
      <c r="L355" s="189"/>
      <c r="M355" s="189"/>
      <c r="N355" s="189"/>
      <c r="O355" s="189"/>
      <c r="P355" s="189"/>
      <c r="Q355" s="189"/>
      <c r="R355" s="189"/>
      <c r="S355" s="189"/>
      <c r="T355" s="189"/>
      <c r="U355" s="189"/>
      <c r="V355" s="716"/>
    </row>
    <row r="356" spans="10:22">
      <c r="J356" s="189"/>
      <c r="K356" s="189"/>
      <c r="L356" s="189"/>
      <c r="M356" s="189"/>
      <c r="N356" s="189"/>
      <c r="O356" s="189"/>
      <c r="P356" s="189"/>
      <c r="Q356" s="189"/>
      <c r="R356" s="189"/>
      <c r="S356" s="189"/>
      <c r="T356" s="189"/>
      <c r="U356" s="189"/>
      <c r="V356" s="716"/>
    </row>
    <row r="357" spans="10:22">
      <c r="J357" s="189"/>
      <c r="K357" s="189"/>
      <c r="L357" s="189"/>
      <c r="M357" s="189"/>
      <c r="N357" s="189"/>
      <c r="O357" s="189"/>
      <c r="P357" s="189"/>
      <c r="Q357" s="189"/>
      <c r="R357" s="189"/>
      <c r="S357" s="189"/>
      <c r="T357" s="189"/>
      <c r="U357" s="189"/>
      <c r="V357" s="716"/>
    </row>
    <row r="358" spans="10:22">
      <c r="J358" s="189"/>
      <c r="K358" s="189"/>
      <c r="L358" s="189"/>
      <c r="M358" s="189"/>
      <c r="N358" s="189"/>
      <c r="O358" s="189"/>
      <c r="P358" s="189"/>
      <c r="Q358" s="189"/>
      <c r="R358" s="189"/>
      <c r="S358" s="189"/>
      <c r="T358" s="189"/>
      <c r="U358" s="189"/>
      <c r="V358" s="716"/>
    </row>
    <row r="359" spans="10:22">
      <c r="J359" s="189"/>
      <c r="K359" s="189"/>
      <c r="L359" s="189"/>
      <c r="M359" s="189"/>
      <c r="N359" s="189"/>
      <c r="O359" s="189"/>
      <c r="P359" s="189"/>
      <c r="Q359" s="189"/>
      <c r="R359" s="189"/>
      <c r="S359" s="189"/>
      <c r="T359" s="189"/>
      <c r="U359" s="189"/>
      <c r="V359" s="716"/>
    </row>
    <row r="360" spans="10:22">
      <c r="J360" s="189"/>
      <c r="K360" s="189"/>
      <c r="L360" s="189"/>
      <c r="M360" s="189"/>
      <c r="N360" s="189"/>
      <c r="O360" s="189"/>
      <c r="P360" s="189"/>
      <c r="Q360" s="189"/>
      <c r="R360" s="189"/>
      <c r="S360" s="189"/>
      <c r="T360" s="189"/>
      <c r="U360" s="189"/>
      <c r="V360" s="716"/>
    </row>
    <row r="361" spans="10:22">
      <c r="J361" s="189"/>
      <c r="K361" s="189"/>
      <c r="L361" s="189"/>
      <c r="M361" s="189"/>
      <c r="N361" s="189"/>
      <c r="O361" s="189"/>
      <c r="P361" s="189"/>
      <c r="Q361" s="189"/>
      <c r="R361" s="189"/>
      <c r="S361" s="189"/>
      <c r="T361" s="189"/>
      <c r="U361" s="189"/>
      <c r="V361" s="716"/>
    </row>
    <row r="362" spans="10:22">
      <c r="J362" s="189"/>
      <c r="K362" s="189"/>
      <c r="L362" s="189"/>
      <c r="M362" s="189"/>
      <c r="N362" s="189"/>
      <c r="O362" s="189"/>
      <c r="P362" s="189"/>
      <c r="Q362" s="189"/>
      <c r="R362" s="189"/>
      <c r="S362" s="189"/>
      <c r="T362" s="189"/>
      <c r="U362" s="189"/>
      <c r="V362" s="716"/>
    </row>
    <row r="363" spans="10:22">
      <c r="J363" s="189"/>
      <c r="K363" s="189"/>
      <c r="L363" s="189"/>
      <c r="M363" s="189"/>
      <c r="N363" s="189"/>
      <c r="O363" s="189"/>
      <c r="P363" s="189"/>
      <c r="Q363" s="189"/>
      <c r="R363" s="189"/>
      <c r="S363" s="189"/>
      <c r="T363" s="189"/>
      <c r="U363" s="189"/>
      <c r="V363" s="716"/>
    </row>
    <row r="364" spans="10:22">
      <c r="J364" s="189"/>
      <c r="K364" s="189"/>
      <c r="L364" s="189"/>
      <c r="M364" s="189"/>
      <c r="N364" s="189"/>
      <c r="O364" s="189"/>
      <c r="P364" s="189"/>
      <c r="Q364" s="189"/>
      <c r="R364" s="189"/>
      <c r="S364" s="189"/>
      <c r="T364" s="189"/>
      <c r="U364" s="189"/>
      <c r="V364" s="716"/>
    </row>
    <row r="365" spans="10:22">
      <c r="J365" s="189"/>
      <c r="K365" s="189"/>
      <c r="L365" s="189"/>
      <c r="M365" s="189"/>
      <c r="N365" s="189"/>
      <c r="O365" s="189"/>
      <c r="P365" s="189"/>
      <c r="Q365" s="189"/>
      <c r="R365" s="189"/>
      <c r="S365" s="189"/>
      <c r="T365" s="189"/>
      <c r="U365" s="189"/>
      <c r="V365" s="716"/>
    </row>
    <row r="366" spans="10:22">
      <c r="J366" s="189"/>
      <c r="K366" s="189"/>
      <c r="L366" s="189"/>
      <c r="M366" s="189"/>
      <c r="N366" s="189"/>
      <c r="O366" s="189"/>
      <c r="P366" s="189"/>
      <c r="Q366" s="189"/>
      <c r="R366" s="189"/>
      <c r="S366" s="189"/>
      <c r="T366" s="189"/>
      <c r="U366" s="189"/>
      <c r="V366" s="716"/>
    </row>
    <row r="367" spans="10:22">
      <c r="J367" s="189"/>
      <c r="K367" s="189"/>
      <c r="L367" s="189"/>
      <c r="M367" s="189"/>
      <c r="N367" s="189"/>
      <c r="O367" s="189"/>
      <c r="P367" s="189"/>
      <c r="Q367" s="189"/>
      <c r="R367" s="189"/>
      <c r="S367" s="189"/>
      <c r="T367" s="189"/>
      <c r="U367" s="189"/>
      <c r="V367" s="716"/>
    </row>
    <row r="368" spans="10:22">
      <c r="J368" s="189"/>
      <c r="K368" s="189"/>
      <c r="L368" s="189"/>
      <c r="M368" s="189"/>
      <c r="N368" s="189"/>
      <c r="O368" s="189"/>
      <c r="P368" s="189"/>
      <c r="Q368" s="189"/>
      <c r="R368" s="189"/>
      <c r="S368" s="189"/>
      <c r="T368" s="189"/>
      <c r="U368" s="189"/>
      <c r="V368" s="716"/>
    </row>
    <row r="369" spans="10:22">
      <c r="J369" s="189"/>
      <c r="K369" s="189"/>
      <c r="L369" s="189"/>
      <c r="M369" s="189"/>
      <c r="N369" s="189"/>
      <c r="O369" s="189"/>
      <c r="P369" s="189"/>
      <c r="Q369" s="189"/>
      <c r="R369" s="189"/>
      <c r="S369" s="189"/>
      <c r="T369" s="189"/>
      <c r="U369" s="189"/>
      <c r="V369" s="716"/>
    </row>
    <row r="370" spans="10:22">
      <c r="J370" s="189"/>
      <c r="K370" s="189"/>
      <c r="L370" s="189"/>
      <c r="M370" s="189"/>
      <c r="N370" s="189"/>
      <c r="O370" s="189"/>
      <c r="P370" s="189"/>
      <c r="Q370" s="189"/>
      <c r="R370" s="189"/>
      <c r="S370" s="189"/>
      <c r="T370" s="189"/>
      <c r="U370" s="189"/>
      <c r="V370" s="716"/>
    </row>
    <row r="371" spans="10:22">
      <c r="J371" s="189"/>
      <c r="K371" s="189"/>
      <c r="L371" s="189"/>
      <c r="M371" s="189"/>
      <c r="N371" s="189"/>
      <c r="O371" s="189"/>
      <c r="P371" s="189"/>
      <c r="Q371" s="189"/>
      <c r="R371" s="189"/>
      <c r="S371" s="189"/>
      <c r="T371" s="189"/>
      <c r="U371" s="189"/>
      <c r="V371" s="716"/>
    </row>
    <row r="372" spans="10:22">
      <c r="J372" s="189"/>
      <c r="K372" s="189"/>
      <c r="L372" s="189"/>
      <c r="M372" s="189"/>
      <c r="N372" s="189"/>
      <c r="O372" s="189"/>
      <c r="P372" s="189"/>
      <c r="Q372" s="189"/>
      <c r="R372" s="189"/>
      <c r="S372" s="189"/>
      <c r="T372" s="189"/>
      <c r="U372" s="189"/>
      <c r="V372" s="716"/>
    </row>
    <row r="373" spans="10:22">
      <c r="J373" s="189"/>
      <c r="K373" s="189"/>
      <c r="L373" s="189"/>
      <c r="M373" s="189"/>
      <c r="N373" s="189"/>
      <c r="O373" s="189"/>
      <c r="P373" s="189"/>
      <c r="Q373" s="189"/>
      <c r="R373" s="189"/>
      <c r="S373" s="189"/>
      <c r="T373" s="189"/>
      <c r="U373" s="189"/>
      <c r="V373" s="716"/>
    </row>
    <row r="374" spans="10:22">
      <c r="J374" s="189"/>
      <c r="K374" s="189"/>
      <c r="L374" s="189"/>
      <c r="M374" s="189"/>
      <c r="N374" s="189"/>
      <c r="O374" s="189"/>
      <c r="P374" s="189"/>
      <c r="Q374" s="189"/>
      <c r="R374" s="189"/>
      <c r="S374" s="189"/>
      <c r="T374" s="189"/>
      <c r="U374" s="189"/>
      <c r="V374" s="716"/>
    </row>
    <row r="375" spans="10:22">
      <c r="J375" s="189"/>
      <c r="K375" s="189"/>
      <c r="L375" s="189"/>
      <c r="M375" s="189"/>
      <c r="N375" s="189"/>
      <c r="O375" s="189"/>
      <c r="P375" s="189"/>
      <c r="Q375" s="189"/>
      <c r="R375" s="189"/>
      <c r="S375" s="189"/>
      <c r="T375" s="189"/>
      <c r="U375" s="189"/>
      <c r="V375" s="716"/>
    </row>
    <row r="376" spans="10:22">
      <c r="J376" s="189"/>
      <c r="K376" s="189"/>
      <c r="L376" s="189"/>
      <c r="M376" s="189"/>
      <c r="N376" s="189"/>
      <c r="O376" s="189"/>
      <c r="P376" s="189"/>
      <c r="Q376" s="189"/>
      <c r="R376" s="189"/>
      <c r="S376" s="189"/>
      <c r="T376" s="189"/>
      <c r="U376" s="189"/>
      <c r="V376" s="716"/>
    </row>
    <row r="377" spans="10:22">
      <c r="J377" s="189"/>
      <c r="K377" s="189"/>
      <c r="L377" s="189"/>
      <c r="M377" s="189"/>
      <c r="N377" s="189"/>
      <c r="O377" s="189"/>
      <c r="P377" s="189"/>
      <c r="Q377" s="189"/>
      <c r="R377" s="189"/>
      <c r="S377" s="189"/>
      <c r="T377" s="189"/>
      <c r="U377" s="189"/>
      <c r="V377" s="716"/>
    </row>
    <row r="378" spans="10:22">
      <c r="J378" s="189"/>
      <c r="K378" s="189"/>
      <c r="L378" s="189"/>
      <c r="M378" s="189"/>
      <c r="N378" s="189"/>
      <c r="O378" s="189"/>
      <c r="P378" s="189"/>
      <c r="Q378" s="189"/>
      <c r="R378" s="189"/>
      <c r="S378" s="189"/>
      <c r="T378" s="189"/>
      <c r="U378" s="189"/>
      <c r="V378" s="716"/>
    </row>
    <row r="379" spans="10:22">
      <c r="J379" s="189"/>
      <c r="K379" s="189"/>
      <c r="L379" s="189"/>
      <c r="M379" s="189"/>
      <c r="N379" s="189"/>
      <c r="O379" s="189"/>
      <c r="P379" s="189"/>
      <c r="Q379" s="189"/>
      <c r="R379" s="189"/>
      <c r="S379" s="189"/>
      <c r="T379" s="189"/>
      <c r="U379" s="189"/>
      <c r="V379" s="716"/>
    </row>
    <row r="380" spans="10:22">
      <c r="J380" s="189"/>
      <c r="K380" s="189"/>
      <c r="L380" s="189"/>
      <c r="M380" s="189"/>
      <c r="N380" s="189"/>
      <c r="O380" s="189"/>
      <c r="P380" s="189"/>
      <c r="Q380" s="189"/>
      <c r="R380" s="189"/>
      <c r="S380" s="189"/>
      <c r="T380" s="189"/>
      <c r="U380" s="189"/>
      <c r="V380" s="716"/>
    </row>
    <row r="381" spans="10:22">
      <c r="J381" s="189"/>
      <c r="K381" s="189"/>
      <c r="L381" s="189"/>
      <c r="M381" s="189"/>
      <c r="N381" s="189"/>
      <c r="O381" s="189"/>
      <c r="P381" s="189"/>
      <c r="Q381" s="189"/>
      <c r="R381" s="189"/>
      <c r="S381" s="189"/>
      <c r="T381" s="189"/>
      <c r="U381" s="189"/>
      <c r="V381" s="716"/>
    </row>
    <row r="382" spans="10:22">
      <c r="J382" s="189"/>
      <c r="K382" s="189"/>
      <c r="L382" s="189"/>
      <c r="M382" s="189"/>
      <c r="N382" s="189"/>
      <c r="O382" s="189"/>
      <c r="P382" s="189"/>
      <c r="Q382" s="189"/>
      <c r="R382" s="189"/>
      <c r="S382" s="189"/>
      <c r="T382" s="189"/>
      <c r="U382" s="189"/>
      <c r="V382" s="716"/>
    </row>
    <row r="383" spans="10:22">
      <c r="J383" s="189"/>
      <c r="K383" s="189"/>
      <c r="L383" s="189"/>
      <c r="M383" s="189"/>
      <c r="N383" s="189"/>
      <c r="O383" s="189"/>
      <c r="P383" s="189"/>
      <c r="Q383" s="189"/>
      <c r="R383" s="189"/>
      <c r="S383" s="189"/>
      <c r="T383" s="189"/>
      <c r="U383" s="189"/>
      <c r="V383" s="716"/>
    </row>
    <row r="384" spans="10:22">
      <c r="J384" s="189"/>
      <c r="K384" s="189"/>
      <c r="L384" s="189"/>
      <c r="M384" s="189"/>
      <c r="N384" s="189"/>
      <c r="O384" s="189"/>
      <c r="P384" s="189"/>
      <c r="Q384" s="189"/>
      <c r="R384" s="189"/>
      <c r="S384" s="189"/>
      <c r="T384" s="189"/>
      <c r="U384" s="189"/>
      <c r="V384" s="716"/>
    </row>
    <row r="385" spans="10:22">
      <c r="J385" s="189"/>
      <c r="K385" s="189"/>
      <c r="L385" s="189"/>
      <c r="M385" s="189"/>
      <c r="N385" s="189"/>
      <c r="O385" s="189"/>
      <c r="P385" s="189"/>
      <c r="Q385" s="189"/>
      <c r="R385" s="189"/>
      <c r="S385" s="189"/>
      <c r="T385" s="189"/>
      <c r="U385" s="189"/>
      <c r="V385" s="716"/>
    </row>
    <row r="386" spans="10:22">
      <c r="J386" s="189"/>
      <c r="K386" s="189"/>
      <c r="L386" s="189"/>
      <c r="M386" s="189"/>
      <c r="N386" s="189"/>
      <c r="O386" s="189"/>
      <c r="P386" s="189"/>
      <c r="Q386" s="189"/>
      <c r="R386" s="189"/>
      <c r="S386" s="189"/>
      <c r="T386" s="189"/>
      <c r="U386" s="189"/>
      <c r="V386" s="716"/>
    </row>
    <row r="387" spans="10:22">
      <c r="J387" s="189"/>
      <c r="K387" s="189"/>
      <c r="L387" s="189"/>
      <c r="M387" s="189"/>
      <c r="N387" s="189"/>
      <c r="O387" s="189"/>
      <c r="P387" s="189"/>
      <c r="Q387" s="189"/>
      <c r="R387" s="189"/>
      <c r="S387" s="189"/>
      <c r="T387" s="189"/>
      <c r="U387" s="189"/>
      <c r="V387" s="716"/>
    </row>
    <row r="388" spans="10:22">
      <c r="J388" s="189"/>
      <c r="K388" s="189"/>
      <c r="L388" s="189"/>
      <c r="M388" s="189"/>
      <c r="N388" s="189"/>
      <c r="O388" s="189"/>
      <c r="P388" s="189"/>
      <c r="Q388" s="189"/>
      <c r="R388" s="189"/>
      <c r="S388" s="189"/>
      <c r="T388" s="189"/>
      <c r="U388" s="189"/>
      <c r="V388" s="716"/>
    </row>
    <row r="389" spans="10:22">
      <c r="J389" s="189"/>
      <c r="K389" s="189"/>
      <c r="L389" s="189"/>
      <c r="M389" s="189"/>
      <c r="N389" s="189"/>
      <c r="O389" s="189"/>
      <c r="P389" s="189"/>
      <c r="Q389" s="189"/>
      <c r="R389" s="189"/>
      <c r="S389" s="189"/>
      <c r="T389" s="189"/>
      <c r="U389" s="189"/>
      <c r="V389" s="716"/>
    </row>
    <row r="390" spans="10:22">
      <c r="J390" s="189"/>
      <c r="K390" s="189"/>
      <c r="L390" s="189"/>
      <c r="M390" s="189"/>
      <c r="N390" s="189"/>
      <c r="O390" s="189"/>
      <c r="P390" s="189"/>
      <c r="Q390" s="189"/>
      <c r="R390" s="189"/>
      <c r="S390" s="189"/>
      <c r="T390" s="189"/>
      <c r="U390" s="189"/>
      <c r="V390" s="716"/>
    </row>
    <row r="391" spans="10:22">
      <c r="J391" s="189"/>
      <c r="K391" s="189"/>
      <c r="L391" s="189"/>
      <c r="M391" s="189"/>
      <c r="N391" s="189"/>
      <c r="O391" s="189"/>
      <c r="P391" s="189"/>
      <c r="Q391" s="189"/>
      <c r="R391" s="189"/>
      <c r="S391" s="189"/>
      <c r="T391" s="189"/>
      <c r="U391" s="189"/>
      <c r="V391" s="716"/>
    </row>
    <row r="392" spans="10:22">
      <c r="J392" s="189"/>
      <c r="K392" s="189"/>
      <c r="L392" s="189"/>
      <c r="M392" s="189"/>
      <c r="N392" s="189"/>
      <c r="O392" s="189"/>
      <c r="P392" s="189"/>
      <c r="Q392" s="189"/>
      <c r="R392" s="189"/>
      <c r="S392" s="189"/>
      <c r="T392" s="189"/>
      <c r="U392" s="189"/>
      <c r="V392" s="716"/>
    </row>
    <row r="393" spans="10:22">
      <c r="J393" s="189"/>
      <c r="K393" s="189"/>
      <c r="L393" s="189"/>
      <c r="M393" s="189"/>
      <c r="N393" s="189"/>
      <c r="O393" s="189"/>
      <c r="P393" s="189"/>
      <c r="Q393" s="189"/>
      <c r="R393" s="189"/>
      <c r="S393" s="189"/>
      <c r="T393" s="189"/>
      <c r="U393" s="189"/>
      <c r="V393" s="716"/>
    </row>
    <row r="394" spans="10:22">
      <c r="J394" s="189"/>
      <c r="K394" s="189"/>
      <c r="L394" s="189"/>
      <c r="M394" s="189"/>
      <c r="N394" s="189"/>
      <c r="O394" s="189"/>
      <c r="P394" s="189"/>
      <c r="Q394" s="189"/>
      <c r="R394" s="189"/>
      <c r="S394" s="189"/>
      <c r="T394" s="189"/>
      <c r="U394" s="189"/>
      <c r="V394" s="716"/>
    </row>
    <row r="395" spans="10:22">
      <c r="J395" s="189"/>
      <c r="K395" s="189"/>
      <c r="L395" s="189"/>
      <c r="M395" s="189"/>
      <c r="N395" s="189"/>
      <c r="O395" s="189"/>
      <c r="P395" s="189"/>
      <c r="Q395" s="189"/>
      <c r="R395" s="189"/>
      <c r="S395" s="189"/>
      <c r="T395" s="189"/>
      <c r="U395" s="189"/>
      <c r="V395" s="716"/>
    </row>
    <row r="396" spans="10:22">
      <c r="J396" s="189"/>
      <c r="K396" s="189"/>
      <c r="L396" s="189"/>
      <c r="M396" s="189"/>
      <c r="N396" s="189"/>
      <c r="O396" s="189"/>
      <c r="P396" s="189"/>
      <c r="Q396" s="189"/>
      <c r="R396" s="189"/>
      <c r="S396" s="189"/>
      <c r="T396" s="189"/>
      <c r="U396" s="189"/>
      <c r="V396" s="716"/>
    </row>
    <row r="397" spans="10:22">
      <c r="J397" s="189"/>
      <c r="K397" s="189"/>
      <c r="L397" s="189"/>
      <c r="M397" s="189"/>
      <c r="N397" s="189"/>
      <c r="O397" s="189"/>
      <c r="P397" s="189"/>
      <c r="Q397" s="189"/>
      <c r="R397" s="189"/>
      <c r="S397" s="189"/>
      <c r="T397" s="189"/>
      <c r="U397" s="189"/>
      <c r="V397" s="716"/>
    </row>
    <row r="398" spans="10:22">
      <c r="J398" s="189"/>
      <c r="K398" s="189"/>
      <c r="L398" s="189"/>
      <c r="M398" s="189"/>
      <c r="N398" s="189"/>
      <c r="O398" s="189"/>
      <c r="P398" s="189"/>
      <c r="Q398" s="189"/>
      <c r="R398" s="189"/>
      <c r="S398" s="189"/>
      <c r="T398" s="189"/>
      <c r="U398" s="189"/>
      <c r="V398" s="716"/>
    </row>
    <row r="399" spans="10:22">
      <c r="J399" s="189"/>
      <c r="K399" s="189"/>
      <c r="L399" s="189"/>
      <c r="M399" s="189"/>
      <c r="N399" s="189"/>
      <c r="O399" s="189"/>
      <c r="P399" s="189"/>
      <c r="Q399" s="189"/>
      <c r="R399" s="189"/>
      <c r="S399" s="189"/>
      <c r="T399" s="189"/>
      <c r="U399" s="189"/>
      <c r="V399" s="716"/>
    </row>
    <row r="400" spans="10:22">
      <c r="J400" s="189"/>
      <c r="K400" s="189"/>
      <c r="L400" s="189"/>
      <c r="M400" s="189"/>
      <c r="N400" s="189"/>
      <c r="O400" s="189"/>
      <c r="P400" s="189"/>
      <c r="Q400" s="189"/>
      <c r="R400" s="189"/>
      <c r="S400" s="189"/>
      <c r="T400" s="189"/>
      <c r="U400" s="189"/>
      <c r="V400" s="716"/>
    </row>
    <row r="401" spans="10:22">
      <c r="J401" s="189"/>
      <c r="K401" s="189"/>
      <c r="L401" s="189"/>
      <c r="M401" s="189"/>
      <c r="N401" s="189"/>
      <c r="O401" s="189"/>
      <c r="P401" s="189"/>
      <c r="Q401" s="189"/>
      <c r="R401" s="189"/>
      <c r="S401" s="189"/>
      <c r="T401" s="189"/>
      <c r="U401" s="189"/>
      <c r="V401" s="716"/>
    </row>
    <row r="402" spans="10:22">
      <c r="J402" s="189"/>
      <c r="K402" s="189"/>
      <c r="L402" s="189"/>
      <c r="M402" s="189"/>
      <c r="N402" s="189"/>
      <c r="O402" s="189"/>
      <c r="P402" s="189"/>
      <c r="Q402" s="189"/>
      <c r="R402" s="189"/>
      <c r="S402" s="189"/>
      <c r="T402" s="189"/>
      <c r="U402" s="189"/>
      <c r="V402" s="716"/>
    </row>
    <row r="403" spans="10:22">
      <c r="J403" s="189"/>
      <c r="K403" s="189"/>
      <c r="L403" s="189"/>
      <c r="M403" s="189"/>
      <c r="N403" s="189"/>
      <c r="O403" s="189"/>
      <c r="P403" s="189"/>
      <c r="Q403" s="189"/>
      <c r="R403" s="189"/>
      <c r="S403" s="189"/>
      <c r="T403" s="189"/>
      <c r="U403" s="189"/>
      <c r="V403" s="716"/>
    </row>
    <row r="404" spans="10:22">
      <c r="J404" s="189"/>
      <c r="K404" s="189"/>
      <c r="L404" s="189"/>
      <c r="M404" s="189"/>
      <c r="N404" s="189"/>
      <c r="O404" s="189"/>
      <c r="P404" s="189"/>
      <c r="Q404" s="189"/>
      <c r="R404" s="189"/>
      <c r="S404" s="189"/>
      <c r="T404" s="189"/>
      <c r="U404" s="189"/>
      <c r="V404" s="716"/>
    </row>
    <row r="405" spans="10:22">
      <c r="J405" s="189"/>
      <c r="K405" s="189"/>
      <c r="L405" s="189"/>
      <c r="M405" s="189"/>
      <c r="N405" s="189"/>
      <c r="O405" s="189"/>
      <c r="P405" s="189"/>
      <c r="Q405" s="189"/>
      <c r="R405" s="189"/>
      <c r="S405" s="189"/>
      <c r="T405" s="189"/>
      <c r="U405" s="189"/>
      <c r="V405" s="716"/>
    </row>
    <row r="406" spans="10:22">
      <c r="J406" s="189"/>
      <c r="K406" s="189"/>
      <c r="L406" s="189"/>
      <c r="M406" s="189"/>
      <c r="N406" s="189"/>
      <c r="O406" s="189"/>
      <c r="P406" s="189"/>
      <c r="Q406" s="189"/>
      <c r="R406" s="189"/>
      <c r="S406" s="189"/>
      <c r="T406" s="189"/>
      <c r="U406" s="189"/>
      <c r="V406" s="716"/>
    </row>
    <row r="407" spans="10:22">
      <c r="J407" s="189"/>
      <c r="K407" s="189"/>
      <c r="L407" s="189"/>
      <c r="M407" s="189"/>
      <c r="N407" s="189"/>
      <c r="O407" s="189"/>
      <c r="P407" s="189"/>
      <c r="Q407" s="189"/>
      <c r="R407" s="189"/>
      <c r="S407" s="189"/>
      <c r="T407" s="189"/>
      <c r="U407" s="189"/>
      <c r="V407" s="716"/>
    </row>
    <row r="408" spans="10:22">
      <c r="J408" s="189"/>
      <c r="K408" s="189"/>
      <c r="L408" s="189"/>
      <c r="M408" s="189"/>
      <c r="N408" s="189"/>
      <c r="O408" s="189"/>
      <c r="P408" s="189"/>
      <c r="Q408" s="189"/>
      <c r="R408" s="189"/>
      <c r="S408" s="189"/>
      <c r="T408" s="189"/>
      <c r="U408" s="189"/>
      <c r="V408" s="716"/>
    </row>
    <row r="409" spans="10:22">
      <c r="J409" s="189"/>
      <c r="K409" s="189"/>
      <c r="L409" s="189"/>
      <c r="M409" s="189"/>
      <c r="N409" s="189"/>
      <c r="O409" s="189"/>
      <c r="P409" s="189"/>
      <c r="Q409" s="189"/>
      <c r="R409" s="189"/>
      <c r="S409" s="189"/>
      <c r="T409" s="189"/>
      <c r="U409" s="189"/>
      <c r="V409" s="716"/>
    </row>
    <row r="410" spans="10:22">
      <c r="J410" s="189"/>
      <c r="K410" s="189"/>
      <c r="L410" s="189"/>
      <c r="M410" s="189"/>
      <c r="N410" s="189"/>
      <c r="O410" s="189"/>
      <c r="P410" s="189"/>
      <c r="Q410" s="189"/>
      <c r="R410" s="189"/>
      <c r="S410" s="189"/>
      <c r="T410" s="189"/>
      <c r="U410" s="189"/>
      <c r="V410" s="716"/>
    </row>
    <row r="411" spans="10:22">
      <c r="J411" s="189"/>
      <c r="K411" s="189"/>
      <c r="L411" s="189"/>
      <c r="M411" s="189"/>
      <c r="N411" s="189"/>
      <c r="O411" s="189"/>
      <c r="P411" s="189"/>
      <c r="Q411" s="189"/>
      <c r="R411" s="189"/>
      <c r="S411" s="189"/>
      <c r="T411" s="189"/>
      <c r="U411" s="189"/>
      <c r="V411" s="716"/>
    </row>
    <row r="412" spans="10:22">
      <c r="J412" s="189"/>
      <c r="K412" s="189"/>
      <c r="L412" s="189"/>
      <c r="M412" s="189"/>
      <c r="N412" s="189"/>
      <c r="O412" s="189"/>
      <c r="P412" s="189"/>
      <c r="Q412" s="189"/>
      <c r="R412" s="189"/>
      <c r="S412" s="189"/>
      <c r="T412" s="189"/>
      <c r="U412" s="189"/>
      <c r="V412" s="716"/>
    </row>
    <row r="413" spans="10:22">
      <c r="J413" s="189"/>
      <c r="K413" s="189"/>
      <c r="L413" s="189"/>
      <c r="M413" s="189"/>
      <c r="N413" s="189"/>
      <c r="O413" s="189"/>
      <c r="P413" s="189"/>
      <c r="Q413" s="189"/>
      <c r="R413" s="189"/>
      <c r="S413" s="189"/>
      <c r="T413" s="189"/>
      <c r="U413" s="189"/>
      <c r="V413" s="716"/>
    </row>
    <row r="414" spans="10:22">
      <c r="J414" s="189"/>
      <c r="K414" s="189"/>
      <c r="L414" s="189"/>
      <c r="M414" s="189"/>
      <c r="N414" s="189"/>
      <c r="O414" s="189"/>
      <c r="P414" s="189"/>
      <c r="Q414" s="189"/>
      <c r="R414" s="189"/>
      <c r="S414" s="189"/>
      <c r="T414" s="189"/>
      <c r="U414" s="189"/>
      <c r="V414" s="716"/>
    </row>
    <row r="415" spans="10:22">
      <c r="J415" s="189"/>
      <c r="K415" s="189"/>
      <c r="L415" s="189"/>
      <c r="M415" s="189"/>
      <c r="N415" s="189"/>
      <c r="O415" s="189"/>
      <c r="P415" s="189"/>
      <c r="Q415" s="189"/>
      <c r="R415" s="189"/>
      <c r="S415" s="189"/>
      <c r="T415" s="189"/>
      <c r="U415" s="189"/>
      <c r="V415" s="716"/>
    </row>
    <row r="416" spans="10:22">
      <c r="J416" s="189"/>
      <c r="K416" s="189"/>
      <c r="L416" s="189"/>
      <c r="M416" s="189"/>
      <c r="N416" s="189"/>
      <c r="O416" s="189"/>
      <c r="P416" s="189"/>
      <c r="Q416" s="189"/>
      <c r="R416" s="189"/>
      <c r="S416" s="189"/>
      <c r="T416" s="189"/>
      <c r="U416" s="189"/>
      <c r="V416" s="716"/>
    </row>
    <row r="417" spans="10:22">
      <c r="J417" s="189"/>
      <c r="K417" s="189"/>
      <c r="L417" s="189"/>
      <c r="M417" s="189"/>
      <c r="N417" s="189"/>
      <c r="O417" s="189"/>
      <c r="P417" s="189"/>
      <c r="Q417" s="189"/>
      <c r="R417" s="189"/>
      <c r="S417" s="189"/>
      <c r="T417" s="189"/>
      <c r="U417" s="189"/>
      <c r="V417" s="716"/>
    </row>
    <row r="418" spans="10:22">
      <c r="J418" s="189"/>
      <c r="K418" s="189"/>
      <c r="L418" s="189"/>
      <c r="M418" s="189"/>
      <c r="N418" s="189"/>
      <c r="O418" s="189"/>
      <c r="P418" s="189"/>
      <c r="Q418" s="189"/>
      <c r="R418" s="189"/>
      <c r="S418" s="189"/>
      <c r="T418" s="189"/>
      <c r="U418" s="189"/>
      <c r="V418" s="716"/>
    </row>
    <row r="419" spans="10:22">
      <c r="J419" s="189"/>
      <c r="K419" s="189"/>
      <c r="L419" s="189"/>
      <c r="M419" s="189"/>
      <c r="N419" s="189"/>
      <c r="O419" s="189"/>
      <c r="P419" s="189"/>
      <c r="Q419" s="189"/>
      <c r="R419" s="189"/>
      <c r="S419" s="189"/>
      <c r="T419" s="189"/>
      <c r="U419" s="189"/>
      <c r="V419" s="716"/>
    </row>
    <row r="420" spans="10:22">
      <c r="J420" s="189"/>
      <c r="K420" s="189"/>
      <c r="L420" s="189"/>
      <c r="M420" s="189"/>
      <c r="N420" s="189"/>
      <c r="O420" s="189"/>
      <c r="P420" s="189"/>
      <c r="Q420" s="189"/>
      <c r="R420" s="189"/>
      <c r="S420" s="189"/>
      <c r="T420" s="189"/>
      <c r="U420" s="189"/>
      <c r="V420" s="716"/>
    </row>
    <row r="421" spans="10:22">
      <c r="J421" s="189"/>
      <c r="K421" s="189"/>
      <c r="L421" s="189"/>
      <c r="M421" s="189"/>
      <c r="N421" s="189"/>
      <c r="O421" s="189"/>
      <c r="P421" s="189"/>
      <c r="Q421" s="189"/>
      <c r="R421" s="189"/>
      <c r="S421" s="189"/>
      <c r="T421" s="189"/>
      <c r="U421" s="189"/>
      <c r="V421" s="716"/>
    </row>
    <row r="422" spans="10:22">
      <c r="J422" s="189"/>
      <c r="K422" s="189"/>
      <c r="L422" s="189"/>
      <c r="M422" s="189"/>
      <c r="N422" s="189"/>
      <c r="O422" s="189"/>
      <c r="P422" s="189"/>
      <c r="Q422" s="189"/>
      <c r="R422" s="189"/>
      <c r="S422" s="189"/>
      <c r="T422" s="189"/>
      <c r="U422" s="189"/>
      <c r="V422" s="716"/>
    </row>
    <row r="423" spans="10:22">
      <c r="J423" s="189"/>
      <c r="K423" s="189"/>
      <c r="L423" s="189"/>
      <c r="M423" s="189"/>
      <c r="N423" s="189"/>
      <c r="O423" s="189"/>
      <c r="P423" s="189"/>
      <c r="Q423" s="189"/>
      <c r="R423" s="189"/>
      <c r="S423" s="189"/>
      <c r="T423" s="189"/>
      <c r="U423" s="189"/>
      <c r="V423" s="716"/>
    </row>
    <row r="424" spans="10:22">
      <c r="J424" s="189"/>
      <c r="K424" s="189"/>
      <c r="L424" s="189"/>
      <c r="M424" s="189"/>
      <c r="N424" s="189"/>
      <c r="O424" s="189"/>
      <c r="P424" s="189"/>
      <c r="Q424" s="189"/>
      <c r="R424" s="189"/>
      <c r="S424" s="189"/>
      <c r="T424" s="189"/>
      <c r="U424" s="189"/>
      <c r="V424" s="716"/>
    </row>
    <row r="425" spans="10:22">
      <c r="J425" s="189"/>
      <c r="K425" s="189"/>
      <c r="L425" s="189"/>
      <c r="M425" s="189"/>
      <c r="N425" s="189"/>
      <c r="O425" s="189"/>
      <c r="P425" s="189"/>
      <c r="Q425" s="189"/>
      <c r="R425" s="189"/>
      <c r="S425" s="189"/>
      <c r="T425" s="189"/>
      <c r="U425" s="189"/>
      <c r="V425" s="716"/>
    </row>
    <row r="426" spans="10:22">
      <c r="J426" s="189"/>
      <c r="K426" s="189"/>
      <c r="L426" s="189"/>
      <c r="M426" s="189"/>
      <c r="N426" s="189"/>
      <c r="O426" s="189"/>
      <c r="P426" s="189"/>
      <c r="Q426" s="189"/>
      <c r="R426" s="189"/>
      <c r="S426" s="189"/>
      <c r="T426" s="189"/>
      <c r="U426" s="189"/>
      <c r="V426" s="716"/>
    </row>
    <row r="427" spans="10:22">
      <c r="J427" s="189"/>
      <c r="K427" s="189"/>
      <c r="L427" s="189"/>
      <c r="M427" s="189"/>
      <c r="N427" s="189"/>
      <c r="O427" s="189"/>
      <c r="P427" s="189"/>
      <c r="Q427" s="189"/>
      <c r="R427" s="189"/>
      <c r="S427" s="189"/>
      <c r="T427" s="189"/>
      <c r="U427" s="189"/>
      <c r="V427" s="716"/>
    </row>
    <row r="428" spans="10:22">
      <c r="J428" s="189"/>
      <c r="K428" s="189"/>
      <c r="L428" s="189"/>
      <c r="M428" s="189"/>
      <c r="N428" s="189"/>
      <c r="O428" s="189"/>
      <c r="P428" s="189"/>
      <c r="Q428" s="189"/>
      <c r="R428" s="189"/>
      <c r="S428" s="189"/>
      <c r="T428" s="189"/>
      <c r="U428" s="189"/>
      <c r="V428" s="716"/>
    </row>
    <row r="429" spans="10:22">
      <c r="J429" s="189"/>
      <c r="K429" s="189"/>
      <c r="L429" s="189"/>
      <c r="M429" s="189"/>
      <c r="N429" s="189"/>
      <c r="O429" s="189"/>
      <c r="P429" s="189"/>
      <c r="Q429" s="189"/>
      <c r="R429" s="189"/>
      <c r="S429" s="189"/>
      <c r="T429" s="189"/>
      <c r="U429" s="189"/>
      <c r="V429" s="716"/>
    </row>
    <row r="430" spans="10:22">
      <c r="J430" s="189"/>
      <c r="K430" s="189"/>
      <c r="L430" s="189"/>
      <c r="M430" s="189"/>
      <c r="N430" s="189"/>
      <c r="O430" s="189"/>
      <c r="P430" s="189"/>
      <c r="Q430" s="189"/>
      <c r="R430" s="189"/>
      <c r="S430" s="189"/>
      <c r="T430" s="189"/>
      <c r="U430" s="189"/>
      <c r="V430" s="716"/>
    </row>
    <row r="431" spans="10:22">
      <c r="J431" s="189"/>
      <c r="K431" s="189"/>
      <c r="L431" s="189"/>
      <c r="M431" s="189"/>
      <c r="N431" s="189"/>
      <c r="O431" s="189"/>
      <c r="P431" s="189"/>
      <c r="Q431" s="189"/>
      <c r="R431" s="189"/>
      <c r="S431" s="189"/>
      <c r="T431" s="189"/>
      <c r="U431" s="189"/>
      <c r="V431" s="716"/>
    </row>
    <row r="432" spans="10:22">
      <c r="J432" s="189"/>
      <c r="K432" s="189"/>
      <c r="L432" s="189"/>
      <c r="M432" s="189"/>
      <c r="N432" s="189"/>
      <c r="O432" s="189"/>
      <c r="P432" s="189"/>
      <c r="Q432" s="189"/>
      <c r="R432" s="189"/>
      <c r="S432" s="189"/>
      <c r="T432" s="189"/>
      <c r="U432" s="189"/>
      <c r="V432" s="716"/>
    </row>
    <row r="433" spans="10:22">
      <c r="J433" s="189"/>
      <c r="K433" s="189"/>
      <c r="L433" s="189"/>
      <c r="M433" s="189"/>
      <c r="N433" s="189"/>
      <c r="O433" s="189"/>
      <c r="P433" s="189"/>
      <c r="Q433" s="189"/>
      <c r="R433" s="189"/>
      <c r="S433" s="189"/>
      <c r="T433" s="189"/>
      <c r="U433" s="189"/>
      <c r="V433" s="716"/>
    </row>
    <row r="434" spans="10:22">
      <c r="J434" s="189"/>
      <c r="K434" s="189"/>
      <c r="L434" s="189"/>
      <c r="M434" s="189"/>
      <c r="N434" s="189"/>
      <c r="O434" s="189"/>
      <c r="P434" s="189"/>
      <c r="Q434" s="189"/>
      <c r="R434" s="189"/>
      <c r="S434" s="189"/>
      <c r="T434" s="189"/>
      <c r="U434" s="189"/>
      <c r="V434" s="716"/>
    </row>
    <row r="435" spans="10:22">
      <c r="J435" s="189"/>
      <c r="K435" s="189"/>
      <c r="L435" s="189"/>
      <c r="M435" s="189"/>
      <c r="N435" s="189"/>
      <c r="O435" s="189"/>
      <c r="P435" s="189"/>
      <c r="Q435" s="189"/>
      <c r="R435" s="189"/>
      <c r="S435" s="189"/>
      <c r="T435" s="189"/>
      <c r="U435" s="189"/>
      <c r="V435" s="716"/>
    </row>
    <row r="436" spans="10:22">
      <c r="J436" s="189"/>
      <c r="K436" s="189"/>
      <c r="L436" s="189"/>
      <c r="M436" s="189"/>
      <c r="N436" s="189"/>
      <c r="O436" s="189"/>
      <c r="P436" s="189"/>
      <c r="Q436" s="189"/>
      <c r="R436" s="189"/>
      <c r="S436" s="189"/>
      <c r="T436" s="189"/>
      <c r="U436" s="189"/>
      <c r="V436" s="716"/>
    </row>
    <row r="437" spans="10:22">
      <c r="J437" s="189"/>
      <c r="K437" s="189"/>
      <c r="L437" s="189"/>
      <c r="M437" s="189"/>
      <c r="N437" s="189"/>
      <c r="O437" s="189"/>
      <c r="P437" s="189"/>
      <c r="Q437" s="189"/>
      <c r="R437" s="189"/>
      <c r="S437" s="189"/>
      <c r="T437" s="189"/>
      <c r="U437" s="189"/>
      <c r="V437" s="716"/>
    </row>
    <row r="438" spans="10:22">
      <c r="J438" s="189"/>
      <c r="K438" s="189"/>
      <c r="L438" s="189"/>
      <c r="M438" s="189"/>
      <c r="N438" s="189"/>
      <c r="O438" s="189"/>
      <c r="P438" s="189"/>
      <c r="Q438" s="189"/>
      <c r="R438" s="189"/>
      <c r="S438" s="189"/>
      <c r="T438" s="189"/>
      <c r="U438" s="189"/>
      <c r="V438" s="716"/>
    </row>
    <row r="439" spans="10:22">
      <c r="J439" s="189"/>
      <c r="K439" s="189"/>
      <c r="L439" s="189"/>
      <c r="M439" s="189"/>
      <c r="N439" s="189"/>
      <c r="O439" s="189"/>
      <c r="P439" s="189"/>
      <c r="Q439" s="189"/>
      <c r="R439" s="189"/>
      <c r="S439" s="189"/>
      <c r="T439" s="189"/>
      <c r="U439" s="189"/>
      <c r="V439" s="716"/>
    </row>
    <row r="440" spans="10:22">
      <c r="J440" s="189"/>
      <c r="K440" s="189"/>
      <c r="L440" s="189"/>
      <c r="M440" s="189"/>
      <c r="N440" s="189"/>
      <c r="O440" s="189"/>
      <c r="P440" s="189"/>
      <c r="Q440" s="189"/>
      <c r="R440" s="189"/>
      <c r="S440" s="189"/>
      <c r="T440" s="189"/>
      <c r="U440" s="189"/>
      <c r="V440" s="716"/>
    </row>
    <row r="441" spans="10:22">
      <c r="J441" s="189"/>
      <c r="K441" s="189"/>
      <c r="L441" s="189"/>
      <c r="M441" s="189"/>
      <c r="N441" s="189"/>
      <c r="O441" s="189"/>
      <c r="P441" s="189"/>
      <c r="Q441" s="189"/>
      <c r="R441" s="189"/>
      <c r="S441" s="189"/>
      <c r="T441" s="189"/>
      <c r="U441" s="189"/>
      <c r="V441" s="716"/>
    </row>
    <row r="442" spans="10:22">
      <c r="J442" s="189"/>
      <c r="K442" s="189"/>
      <c r="L442" s="189"/>
      <c r="M442" s="189"/>
      <c r="N442" s="189"/>
      <c r="O442" s="189"/>
      <c r="P442" s="189"/>
      <c r="Q442" s="189"/>
      <c r="R442" s="189"/>
      <c r="S442" s="189"/>
      <c r="T442" s="189"/>
      <c r="U442" s="189"/>
      <c r="V442" s="716"/>
    </row>
    <row r="443" spans="10:22">
      <c r="J443" s="189"/>
      <c r="K443" s="189"/>
      <c r="L443" s="189"/>
      <c r="M443" s="189"/>
      <c r="N443" s="189"/>
      <c r="O443" s="189"/>
      <c r="P443" s="189"/>
      <c r="Q443" s="189"/>
      <c r="R443" s="189"/>
      <c r="S443" s="189"/>
      <c r="T443" s="189"/>
      <c r="U443" s="189"/>
      <c r="V443" s="716"/>
    </row>
    <row r="444" spans="10:22">
      <c r="J444" s="189"/>
      <c r="K444" s="189"/>
      <c r="L444" s="189"/>
      <c r="M444" s="189"/>
      <c r="N444" s="189"/>
      <c r="O444" s="189"/>
      <c r="P444" s="189"/>
      <c r="Q444" s="189"/>
      <c r="R444" s="189"/>
      <c r="S444" s="189"/>
      <c r="T444" s="189"/>
      <c r="U444" s="189"/>
      <c r="V444" s="716"/>
    </row>
    <row r="445" spans="10:22">
      <c r="J445" s="189"/>
      <c r="K445" s="189"/>
      <c r="L445" s="189"/>
      <c r="M445" s="189"/>
      <c r="N445" s="189"/>
      <c r="O445" s="189"/>
      <c r="P445" s="189"/>
      <c r="Q445" s="189"/>
      <c r="R445" s="189"/>
      <c r="S445" s="189"/>
      <c r="T445" s="189"/>
      <c r="U445" s="189"/>
      <c r="V445" s="716"/>
    </row>
    <row r="446" spans="10:22">
      <c r="J446" s="189"/>
      <c r="K446" s="189"/>
      <c r="L446" s="189"/>
      <c r="M446" s="189"/>
      <c r="N446" s="189"/>
      <c r="O446" s="189"/>
      <c r="P446" s="189"/>
      <c r="Q446" s="189"/>
      <c r="R446" s="189"/>
      <c r="S446" s="189"/>
      <c r="T446" s="189"/>
      <c r="U446" s="189"/>
      <c r="V446" s="716"/>
    </row>
    <row r="447" spans="10:22">
      <c r="J447" s="189"/>
      <c r="K447" s="189"/>
      <c r="L447" s="189"/>
      <c r="M447" s="189"/>
      <c r="N447" s="189"/>
      <c r="O447" s="189"/>
      <c r="P447" s="189"/>
      <c r="Q447" s="189"/>
      <c r="R447" s="189"/>
      <c r="S447" s="189"/>
      <c r="T447" s="189"/>
      <c r="U447" s="189"/>
      <c r="V447" s="716"/>
    </row>
    <row r="448" spans="10:22">
      <c r="J448" s="189"/>
      <c r="K448" s="189"/>
      <c r="L448" s="189"/>
      <c r="M448" s="189"/>
      <c r="N448" s="189"/>
      <c r="O448" s="189"/>
      <c r="P448" s="189"/>
      <c r="Q448" s="189"/>
      <c r="R448" s="189"/>
      <c r="S448" s="189"/>
      <c r="T448" s="189"/>
      <c r="U448" s="189"/>
      <c r="V448" s="716"/>
    </row>
    <row r="449" spans="10:22">
      <c r="J449" s="189"/>
      <c r="K449" s="189"/>
      <c r="L449" s="189"/>
      <c r="M449" s="189"/>
      <c r="N449" s="189"/>
      <c r="O449" s="189"/>
      <c r="P449" s="189"/>
      <c r="Q449" s="189"/>
      <c r="R449" s="189"/>
      <c r="S449" s="189"/>
      <c r="T449" s="189"/>
      <c r="U449" s="189"/>
      <c r="V449" s="716"/>
    </row>
    <row r="450" spans="10:22">
      <c r="J450" s="189"/>
      <c r="K450" s="189"/>
      <c r="L450" s="189"/>
      <c r="M450" s="189"/>
      <c r="N450" s="189"/>
      <c r="O450" s="189"/>
      <c r="P450" s="189"/>
      <c r="Q450" s="189"/>
      <c r="R450" s="189"/>
      <c r="S450" s="189"/>
      <c r="T450" s="189"/>
      <c r="U450" s="189"/>
      <c r="V450" s="716"/>
    </row>
    <row r="451" spans="10:22">
      <c r="J451" s="189"/>
      <c r="K451" s="189"/>
      <c r="L451" s="189"/>
      <c r="M451" s="189"/>
      <c r="N451" s="189"/>
      <c r="O451" s="189"/>
      <c r="P451" s="189"/>
      <c r="Q451" s="189"/>
      <c r="R451" s="189"/>
      <c r="S451" s="189"/>
      <c r="T451" s="189"/>
      <c r="U451" s="189"/>
      <c r="V451" s="716"/>
    </row>
    <row r="452" spans="10:22">
      <c r="J452" s="189"/>
      <c r="K452" s="189"/>
      <c r="L452" s="189"/>
      <c r="M452" s="189"/>
      <c r="N452" s="189"/>
      <c r="O452" s="189"/>
      <c r="P452" s="189"/>
      <c r="Q452" s="189"/>
      <c r="R452" s="189"/>
      <c r="S452" s="189"/>
      <c r="T452" s="189"/>
      <c r="U452" s="189"/>
      <c r="V452" s="716"/>
    </row>
    <row r="453" spans="10:22">
      <c r="J453" s="189"/>
      <c r="K453" s="189"/>
      <c r="L453" s="189"/>
      <c r="M453" s="189"/>
      <c r="N453" s="189"/>
      <c r="O453" s="189"/>
      <c r="P453" s="189"/>
      <c r="Q453" s="189"/>
      <c r="R453" s="189"/>
      <c r="S453" s="189"/>
      <c r="T453" s="189"/>
      <c r="U453" s="189"/>
      <c r="V453" s="716"/>
    </row>
    <row r="454" spans="10:22">
      <c r="J454" s="189"/>
      <c r="K454" s="189"/>
      <c r="L454" s="189"/>
      <c r="M454" s="189"/>
      <c r="N454" s="189"/>
      <c r="O454" s="189"/>
      <c r="P454" s="189"/>
      <c r="Q454" s="189"/>
      <c r="R454" s="189"/>
      <c r="S454" s="189"/>
      <c r="T454" s="189"/>
      <c r="U454" s="189"/>
      <c r="V454" s="716"/>
    </row>
    <row r="455" spans="10:22">
      <c r="J455" s="189"/>
      <c r="K455" s="189"/>
      <c r="L455" s="189"/>
      <c r="M455" s="189"/>
      <c r="N455" s="189"/>
      <c r="O455" s="189"/>
      <c r="P455" s="189"/>
      <c r="Q455" s="189"/>
      <c r="R455" s="189"/>
      <c r="S455" s="189"/>
      <c r="T455" s="189"/>
      <c r="U455" s="189"/>
      <c r="V455" s="716"/>
    </row>
    <row r="456" spans="10:22">
      <c r="J456" s="189"/>
      <c r="K456" s="189"/>
      <c r="L456" s="189"/>
      <c r="M456" s="189"/>
      <c r="N456" s="189"/>
      <c r="O456" s="189"/>
      <c r="P456" s="189"/>
      <c r="Q456" s="189"/>
      <c r="R456" s="189"/>
      <c r="S456" s="189"/>
      <c r="T456" s="189"/>
      <c r="U456" s="189"/>
      <c r="V456" s="716"/>
    </row>
    <row r="457" spans="10:22">
      <c r="J457" s="189"/>
      <c r="K457" s="189"/>
      <c r="L457" s="189"/>
      <c r="M457" s="189"/>
      <c r="N457" s="189"/>
      <c r="O457" s="189"/>
      <c r="P457" s="189"/>
      <c r="Q457" s="189"/>
      <c r="R457" s="189"/>
      <c r="S457" s="189"/>
      <c r="T457" s="189"/>
      <c r="U457" s="189"/>
      <c r="V457" s="716"/>
    </row>
    <row r="458" spans="10:22">
      <c r="J458" s="189"/>
      <c r="K458" s="189"/>
      <c r="L458" s="189"/>
      <c r="M458" s="189"/>
      <c r="N458" s="189"/>
      <c r="O458" s="189"/>
      <c r="P458" s="189"/>
      <c r="Q458" s="189"/>
      <c r="R458" s="189"/>
      <c r="S458" s="189"/>
      <c r="T458" s="189"/>
      <c r="U458" s="189"/>
      <c r="V458" s="716"/>
    </row>
    <row r="459" spans="10:22">
      <c r="J459" s="189"/>
      <c r="K459" s="189"/>
      <c r="L459" s="189"/>
      <c r="M459" s="189"/>
      <c r="N459" s="189"/>
      <c r="O459" s="189"/>
      <c r="P459" s="189"/>
      <c r="Q459" s="189"/>
      <c r="R459" s="189"/>
      <c r="S459" s="189"/>
      <c r="T459" s="189"/>
      <c r="U459" s="189"/>
      <c r="V459" s="716"/>
    </row>
    <row r="460" spans="10:22">
      <c r="J460" s="189"/>
      <c r="K460" s="189"/>
      <c r="L460" s="189"/>
      <c r="M460" s="189"/>
      <c r="N460" s="189"/>
      <c r="O460" s="189"/>
      <c r="P460" s="189"/>
      <c r="Q460" s="189"/>
      <c r="R460" s="189"/>
      <c r="S460" s="189"/>
      <c r="T460" s="189"/>
      <c r="U460" s="189"/>
      <c r="V460" s="716"/>
    </row>
    <row r="461" spans="10:22">
      <c r="J461" s="189"/>
      <c r="K461" s="189"/>
      <c r="L461" s="189"/>
      <c r="M461" s="189"/>
      <c r="N461" s="189"/>
      <c r="O461" s="189"/>
      <c r="P461" s="189"/>
      <c r="Q461" s="189"/>
      <c r="R461" s="189"/>
      <c r="S461" s="189"/>
      <c r="T461" s="189"/>
      <c r="U461" s="189"/>
      <c r="V461" s="716"/>
    </row>
    <row r="462" spans="10:22">
      <c r="J462" s="189"/>
      <c r="K462" s="189"/>
      <c r="L462" s="189"/>
      <c r="M462" s="189"/>
      <c r="N462" s="189"/>
      <c r="O462" s="189"/>
      <c r="P462" s="189"/>
      <c r="Q462" s="189"/>
      <c r="R462" s="189"/>
      <c r="S462" s="189"/>
      <c r="T462" s="189"/>
      <c r="U462" s="189"/>
      <c r="V462" s="716"/>
    </row>
    <row r="463" spans="10:22">
      <c r="J463" s="189"/>
      <c r="K463" s="189"/>
      <c r="L463" s="189"/>
      <c r="M463" s="189"/>
      <c r="N463" s="189"/>
      <c r="O463" s="189"/>
      <c r="P463" s="189"/>
      <c r="Q463" s="189"/>
      <c r="R463" s="189"/>
      <c r="S463" s="189"/>
      <c r="T463" s="189"/>
      <c r="U463" s="189"/>
      <c r="V463" s="716"/>
    </row>
    <row r="464" spans="10:22">
      <c r="J464" s="189"/>
      <c r="K464" s="189"/>
      <c r="L464" s="189"/>
      <c r="M464" s="189"/>
      <c r="N464" s="189"/>
      <c r="O464" s="189"/>
      <c r="P464" s="189"/>
      <c r="Q464" s="189"/>
      <c r="R464" s="189"/>
      <c r="S464" s="189"/>
      <c r="T464" s="189"/>
      <c r="U464" s="189"/>
      <c r="V464" s="716"/>
    </row>
    <row r="465" spans="10:22">
      <c r="J465" s="189"/>
      <c r="K465" s="189"/>
      <c r="L465" s="189"/>
      <c r="M465" s="189"/>
      <c r="N465" s="189"/>
      <c r="O465" s="189"/>
      <c r="P465" s="189"/>
      <c r="Q465" s="189"/>
      <c r="R465" s="189"/>
      <c r="S465" s="189"/>
      <c r="T465" s="189"/>
      <c r="U465" s="189"/>
      <c r="V465" s="716"/>
    </row>
    <row r="466" spans="10:22">
      <c r="J466" s="189"/>
      <c r="K466" s="189"/>
      <c r="L466" s="189"/>
      <c r="M466" s="189"/>
      <c r="N466" s="189"/>
      <c r="O466" s="189"/>
      <c r="P466" s="189"/>
      <c r="Q466" s="189"/>
      <c r="R466" s="189"/>
      <c r="S466" s="189"/>
      <c r="T466" s="189"/>
      <c r="U466" s="189"/>
      <c r="V466" s="716"/>
    </row>
    <row r="467" spans="10:22">
      <c r="J467" s="189"/>
      <c r="K467" s="189"/>
      <c r="L467" s="189"/>
      <c r="M467" s="189"/>
      <c r="N467" s="189"/>
      <c r="O467" s="189"/>
      <c r="P467" s="189"/>
      <c r="Q467" s="189"/>
      <c r="R467" s="189"/>
      <c r="S467" s="189"/>
      <c r="T467" s="189"/>
      <c r="U467" s="189"/>
      <c r="V467" s="716"/>
    </row>
    <row r="468" spans="10:22">
      <c r="J468" s="189"/>
      <c r="K468" s="189"/>
      <c r="L468" s="189"/>
      <c r="M468" s="189"/>
      <c r="N468" s="189"/>
      <c r="O468" s="189"/>
      <c r="P468" s="189"/>
      <c r="Q468" s="189"/>
      <c r="R468" s="189"/>
      <c r="S468" s="189"/>
      <c r="T468" s="189"/>
      <c r="U468" s="189"/>
      <c r="V468" s="716"/>
    </row>
    <row r="469" spans="10:22">
      <c r="J469" s="189"/>
      <c r="K469" s="189"/>
      <c r="L469" s="189"/>
      <c r="M469" s="189"/>
      <c r="N469" s="189"/>
      <c r="O469" s="189"/>
      <c r="P469" s="189"/>
      <c r="Q469" s="189"/>
      <c r="R469" s="189"/>
      <c r="S469" s="189"/>
      <c r="T469" s="189"/>
      <c r="U469" s="189"/>
      <c r="V469" s="716"/>
    </row>
    <row r="470" spans="10:22">
      <c r="J470" s="189"/>
      <c r="K470" s="189"/>
      <c r="L470" s="189"/>
      <c r="M470" s="189"/>
      <c r="N470" s="189"/>
      <c r="O470" s="189"/>
      <c r="P470" s="189"/>
      <c r="Q470" s="189"/>
      <c r="R470" s="189"/>
      <c r="S470" s="189"/>
      <c r="T470" s="189"/>
      <c r="U470" s="189"/>
      <c r="V470" s="716"/>
    </row>
    <row r="471" spans="10:22">
      <c r="J471" s="189"/>
      <c r="K471" s="189"/>
      <c r="L471" s="189"/>
      <c r="M471" s="189"/>
      <c r="N471" s="189"/>
      <c r="O471" s="189"/>
      <c r="P471" s="189"/>
      <c r="Q471" s="189"/>
      <c r="R471" s="189"/>
      <c r="S471" s="189"/>
      <c r="T471" s="189"/>
      <c r="U471" s="189"/>
      <c r="V471" s="716"/>
    </row>
    <row r="472" spans="10:22">
      <c r="J472" s="189"/>
      <c r="K472" s="189"/>
      <c r="L472" s="189"/>
      <c r="M472" s="189"/>
      <c r="N472" s="189"/>
      <c r="O472" s="189"/>
      <c r="P472" s="189"/>
      <c r="Q472" s="189"/>
      <c r="R472" s="189"/>
      <c r="S472" s="189"/>
      <c r="T472" s="189"/>
      <c r="U472" s="189"/>
      <c r="V472" s="716"/>
    </row>
    <row r="473" spans="10:22">
      <c r="J473" s="189"/>
      <c r="K473" s="189"/>
      <c r="L473" s="189"/>
      <c r="M473" s="189"/>
      <c r="N473" s="189"/>
      <c r="O473" s="189"/>
      <c r="P473" s="189"/>
      <c r="Q473" s="189"/>
      <c r="R473" s="189"/>
      <c r="S473" s="189"/>
      <c r="T473" s="189"/>
      <c r="U473" s="189"/>
      <c r="V473" s="716"/>
    </row>
    <row r="474" spans="10:22">
      <c r="J474" s="189"/>
      <c r="K474" s="189"/>
      <c r="L474" s="189"/>
      <c r="M474" s="189"/>
      <c r="N474" s="189"/>
      <c r="O474" s="189"/>
      <c r="P474" s="189"/>
      <c r="Q474" s="189"/>
      <c r="R474" s="189"/>
      <c r="S474" s="189"/>
      <c r="T474" s="189"/>
      <c r="U474" s="189"/>
      <c r="V474" s="716"/>
    </row>
    <row r="475" spans="10:22">
      <c r="J475" s="189"/>
      <c r="K475" s="189"/>
      <c r="L475" s="189"/>
      <c r="M475" s="189"/>
      <c r="N475" s="189"/>
      <c r="O475" s="189"/>
      <c r="P475" s="189"/>
      <c r="Q475" s="189"/>
      <c r="R475" s="189"/>
      <c r="S475" s="189"/>
      <c r="T475" s="189"/>
      <c r="U475" s="189"/>
      <c r="V475" s="716"/>
    </row>
    <row r="476" spans="10:22">
      <c r="J476" s="189"/>
      <c r="K476" s="189"/>
      <c r="L476" s="189"/>
      <c r="M476" s="189"/>
      <c r="N476" s="189"/>
      <c r="O476" s="189"/>
      <c r="P476" s="189"/>
      <c r="Q476" s="189"/>
      <c r="R476" s="189"/>
      <c r="S476" s="189"/>
      <c r="T476" s="189"/>
      <c r="U476" s="189"/>
      <c r="V476" s="716"/>
    </row>
    <row r="477" spans="10:22">
      <c r="J477" s="189"/>
      <c r="K477" s="189"/>
      <c r="L477" s="189"/>
      <c r="M477" s="189"/>
      <c r="N477" s="189"/>
      <c r="O477" s="189"/>
      <c r="P477" s="189"/>
      <c r="Q477" s="189"/>
      <c r="R477" s="189"/>
      <c r="S477" s="189"/>
      <c r="T477" s="189"/>
      <c r="U477" s="189"/>
      <c r="V477" s="716"/>
    </row>
    <row r="478" spans="10:22">
      <c r="J478" s="189"/>
      <c r="K478" s="189"/>
      <c r="L478" s="189"/>
      <c r="M478" s="189"/>
      <c r="N478" s="189"/>
      <c r="O478" s="189"/>
      <c r="P478" s="189"/>
      <c r="Q478" s="189"/>
      <c r="R478" s="189"/>
      <c r="S478" s="189"/>
      <c r="T478" s="189"/>
      <c r="U478" s="189"/>
      <c r="V478" s="716"/>
    </row>
    <row r="479" spans="10:22">
      <c r="J479" s="189"/>
      <c r="K479" s="189"/>
      <c r="L479" s="189"/>
      <c r="M479" s="189"/>
      <c r="N479" s="189"/>
      <c r="O479" s="189"/>
      <c r="P479" s="189"/>
      <c r="Q479" s="189"/>
      <c r="R479" s="189"/>
      <c r="S479" s="189"/>
      <c r="T479" s="189"/>
      <c r="U479" s="189"/>
      <c r="V479" s="716"/>
    </row>
    <row r="480" spans="10:22">
      <c r="J480" s="189"/>
      <c r="K480" s="189"/>
      <c r="L480" s="189"/>
      <c r="M480" s="189"/>
      <c r="N480" s="189"/>
      <c r="O480" s="189"/>
      <c r="P480" s="189"/>
      <c r="Q480" s="189"/>
      <c r="R480" s="189"/>
      <c r="S480" s="189"/>
      <c r="T480" s="189"/>
      <c r="U480" s="189"/>
      <c r="V480" s="716"/>
    </row>
    <row r="481" spans="10:22">
      <c r="J481" s="189"/>
      <c r="K481" s="189"/>
      <c r="L481" s="189"/>
      <c r="M481" s="189"/>
      <c r="N481" s="189"/>
      <c r="O481" s="189"/>
      <c r="P481" s="189"/>
      <c r="Q481" s="189"/>
      <c r="R481" s="189"/>
      <c r="S481" s="189"/>
      <c r="T481" s="189"/>
      <c r="U481" s="189"/>
      <c r="V481" s="716"/>
    </row>
    <row r="482" spans="10:22">
      <c r="J482" s="189"/>
      <c r="K482" s="189"/>
      <c r="L482" s="189"/>
      <c r="M482" s="189"/>
      <c r="N482" s="189"/>
      <c r="O482" s="189"/>
      <c r="P482" s="189"/>
      <c r="Q482" s="189"/>
      <c r="R482" s="189"/>
      <c r="S482" s="189"/>
      <c r="T482" s="189"/>
      <c r="U482" s="189"/>
      <c r="V482" s="716"/>
    </row>
    <row r="483" spans="10:22">
      <c r="J483" s="189"/>
      <c r="K483" s="189"/>
      <c r="L483" s="189"/>
      <c r="M483" s="189"/>
      <c r="N483" s="189"/>
      <c r="O483" s="189"/>
      <c r="P483" s="189"/>
      <c r="Q483" s="189"/>
      <c r="R483" s="189"/>
      <c r="S483" s="189"/>
      <c r="T483" s="189"/>
      <c r="U483" s="189"/>
      <c r="V483" s="716"/>
    </row>
    <row r="484" spans="10:22">
      <c r="J484" s="189"/>
      <c r="K484" s="189"/>
      <c r="L484" s="189"/>
      <c r="M484" s="189"/>
      <c r="N484" s="189"/>
      <c r="O484" s="189"/>
      <c r="P484" s="189"/>
      <c r="Q484" s="189"/>
      <c r="R484" s="189"/>
      <c r="S484" s="189"/>
      <c r="T484" s="189"/>
      <c r="U484" s="189"/>
      <c r="V484" s="716"/>
    </row>
    <row r="485" spans="10:22">
      <c r="J485" s="189"/>
      <c r="K485" s="189"/>
      <c r="L485" s="189"/>
      <c r="M485" s="189"/>
      <c r="N485" s="189"/>
      <c r="O485" s="189"/>
      <c r="P485" s="189"/>
      <c r="Q485" s="189"/>
      <c r="R485" s="189"/>
      <c r="S485" s="189"/>
      <c r="T485" s="189"/>
      <c r="U485" s="189"/>
      <c r="V485" s="716"/>
    </row>
    <row r="486" spans="10:22">
      <c r="J486" s="189"/>
      <c r="K486" s="189"/>
      <c r="L486" s="189"/>
      <c r="M486" s="189"/>
      <c r="N486" s="189"/>
      <c r="O486" s="189"/>
      <c r="P486" s="189"/>
      <c r="Q486" s="189"/>
      <c r="R486" s="189"/>
      <c r="S486" s="189"/>
      <c r="T486" s="189"/>
      <c r="U486" s="189"/>
      <c r="V486" s="716"/>
    </row>
    <row r="487" spans="10:22">
      <c r="J487" s="189"/>
      <c r="K487" s="189"/>
      <c r="L487" s="189"/>
      <c r="M487" s="189"/>
      <c r="N487" s="189"/>
      <c r="O487" s="189"/>
      <c r="P487" s="189"/>
      <c r="Q487" s="189"/>
      <c r="R487" s="189"/>
      <c r="S487" s="189"/>
      <c r="T487" s="189"/>
      <c r="U487" s="189"/>
      <c r="V487" s="716"/>
    </row>
    <row r="488" spans="10:22">
      <c r="J488" s="189"/>
      <c r="K488" s="189"/>
      <c r="L488" s="189"/>
      <c r="M488" s="189"/>
      <c r="N488" s="189"/>
      <c r="O488" s="189"/>
      <c r="P488" s="189"/>
      <c r="Q488" s="189"/>
      <c r="R488" s="189"/>
      <c r="S488" s="189"/>
      <c r="T488" s="189"/>
      <c r="U488" s="189"/>
      <c r="V488" s="716"/>
    </row>
    <row r="489" spans="10:22">
      <c r="J489" s="189"/>
      <c r="K489" s="189"/>
      <c r="L489" s="189"/>
      <c r="M489" s="189"/>
      <c r="N489" s="189"/>
      <c r="O489" s="189"/>
      <c r="P489" s="189"/>
      <c r="Q489" s="189"/>
      <c r="R489" s="189"/>
      <c r="S489" s="189"/>
      <c r="T489" s="189"/>
      <c r="U489" s="189"/>
      <c r="V489" s="716"/>
    </row>
    <row r="490" spans="10:22">
      <c r="J490" s="189"/>
      <c r="K490" s="189"/>
      <c r="L490" s="189"/>
      <c r="M490" s="189"/>
      <c r="N490" s="189"/>
      <c r="O490" s="189"/>
      <c r="P490" s="189"/>
      <c r="Q490" s="189"/>
      <c r="R490" s="189"/>
      <c r="S490" s="189"/>
      <c r="T490" s="189"/>
      <c r="U490" s="189"/>
      <c r="V490" s="716"/>
    </row>
    <row r="491" spans="10:22">
      <c r="J491" s="189"/>
      <c r="K491" s="189"/>
      <c r="L491" s="189"/>
      <c r="M491" s="189"/>
      <c r="N491" s="189"/>
      <c r="O491" s="189"/>
      <c r="P491" s="189"/>
      <c r="Q491" s="189"/>
      <c r="R491" s="189"/>
      <c r="S491" s="189"/>
      <c r="T491" s="189"/>
      <c r="U491" s="189"/>
      <c r="V491" s="716"/>
    </row>
    <row r="492" spans="10:22">
      <c r="J492" s="189"/>
      <c r="K492" s="189"/>
      <c r="L492" s="189"/>
      <c r="M492" s="189"/>
      <c r="N492" s="189"/>
      <c r="O492" s="189"/>
      <c r="P492" s="189"/>
      <c r="Q492" s="189"/>
      <c r="R492" s="189"/>
      <c r="S492" s="189"/>
      <c r="T492" s="189"/>
      <c r="U492" s="189"/>
      <c r="V492" s="716"/>
    </row>
    <row r="493" spans="10:22">
      <c r="J493" s="189"/>
      <c r="K493" s="189"/>
      <c r="L493" s="189"/>
      <c r="M493" s="189"/>
      <c r="N493" s="189"/>
      <c r="O493" s="189"/>
      <c r="P493" s="189"/>
      <c r="Q493" s="189"/>
      <c r="R493" s="189"/>
      <c r="S493" s="189"/>
      <c r="T493" s="189"/>
      <c r="U493" s="189"/>
      <c r="V493" s="716"/>
    </row>
    <row r="494" spans="10:22">
      <c r="J494" s="189"/>
      <c r="K494" s="189"/>
      <c r="L494" s="189"/>
      <c r="M494" s="189"/>
      <c r="N494" s="189"/>
      <c r="O494" s="189"/>
      <c r="P494" s="189"/>
      <c r="Q494" s="189"/>
      <c r="R494" s="189"/>
      <c r="S494" s="189"/>
      <c r="T494" s="189"/>
      <c r="U494" s="189"/>
      <c r="V494" s="716"/>
    </row>
    <row r="495" spans="10:22">
      <c r="J495" s="189"/>
      <c r="K495" s="189"/>
      <c r="L495" s="189"/>
      <c r="M495" s="189"/>
      <c r="N495" s="189"/>
      <c r="O495" s="189"/>
      <c r="P495" s="189"/>
      <c r="Q495" s="189"/>
      <c r="R495" s="189"/>
      <c r="S495" s="189"/>
      <c r="T495" s="189"/>
      <c r="U495" s="189"/>
      <c r="V495" s="716"/>
    </row>
    <row r="496" spans="10:22">
      <c r="J496" s="189"/>
      <c r="K496" s="189"/>
      <c r="L496" s="189"/>
      <c r="M496" s="189"/>
      <c r="N496" s="189"/>
      <c r="O496" s="189"/>
      <c r="P496" s="189"/>
      <c r="Q496" s="189"/>
      <c r="R496" s="189"/>
      <c r="S496" s="189"/>
      <c r="T496" s="189"/>
      <c r="U496" s="189"/>
      <c r="V496" s="716"/>
    </row>
    <row r="497" spans="10:22">
      <c r="J497" s="189"/>
      <c r="K497" s="189"/>
      <c r="L497" s="189"/>
      <c r="M497" s="189"/>
      <c r="N497" s="189"/>
      <c r="O497" s="189"/>
      <c r="P497" s="189"/>
      <c r="Q497" s="189"/>
      <c r="R497" s="189"/>
      <c r="S497" s="189"/>
      <c r="T497" s="189"/>
      <c r="U497" s="189"/>
      <c r="V497" s="716"/>
    </row>
    <row r="498" spans="10:22">
      <c r="J498" s="189"/>
      <c r="K498" s="189"/>
      <c r="L498" s="189"/>
      <c r="M498" s="189"/>
      <c r="N498" s="189"/>
      <c r="O498" s="189"/>
      <c r="P498" s="189"/>
      <c r="Q498" s="189"/>
      <c r="R498" s="189"/>
      <c r="S498" s="189"/>
      <c r="T498" s="189"/>
      <c r="U498" s="189"/>
      <c r="V498" s="716"/>
    </row>
    <row r="499" spans="10:22">
      <c r="J499" s="189"/>
      <c r="K499" s="189"/>
      <c r="L499" s="189"/>
      <c r="M499" s="189"/>
      <c r="N499" s="189"/>
      <c r="O499" s="189"/>
      <c r="P499" s="189"/>
      <c r="Q499" s="189"/>
      <c r="R499" s="189"/>
      <c r="S499" s="189"/>
      <c r="T499" s="189"/>
      <c r="U499" s="189"/>
      <c r="V499" s="716"/>
    </row>
    <row r="500" spans="10:22">
      <c r="J500" s="189"/>
      <c r="K500" s="189"/>
      <c r="L500" s="189"/>
      <c r="M500" s="189"/>
      <c r="N500" s="189"/>
      <c r="O500" s="189"/>
      <c r="P500" s="189"/>
      <c r="Q500" s="189"/>
      <c r="R500" s="189"/>
      <c r="S500" s="189"/>
      <c r="T500" s="189"/>
      <c r="U500" s="189"/>
      <c r="V500" s="716"/>
    </row>
    <row r="501" spans="10:22">
      <c r="J501" s="189"/>
      <c r="K501" s="189"/>
      <c r="L501" s="189"/>
      <c r="M501" s="189"/>
      <c r="N501" s="189"/>
      <c r="O501" s="189"/>
      <c r="P501" s="189"/>
      <c r="Q501" s="189"/>
      <c r="R501" s="189"/>
      <c r="S501" s="189"/>
      <c r="T501" s="189"/>
      <c r="U501" s="189"/>
      <c r="V501" s="716"/>
    </row>
    <row r="502" spans="10:22">
      <c r="J502" s="189"/>
      <c r="K502" s="189"/>
      <c r="L502" s="189"/>
      <c r="M502" s="189"/>
      <c r="N502" s="189"/>
      <c r="O502" s="189"/>
      <c r="P502" s="189"/>
      <c r="Q502" s="189"/>
      <c r="R502" s="189"/>
      <c r="S502" s="189"/>
      <c r="T502" s="189"/>
      <c r="U502" s="189"/>
      <c r="V502" s="716"/>
    </row>
    <row r="503" spans="10:22">
      <c r="J503" s="189"/>
      <c r="K503" s="189"/>
      <c r="L503" s="189"/>
      <c r="M503" s="189"/>
      <c r="N503" s="189"/>
      <c r="O503" s="189"/>
      <c r="P503" s="189"/>
      <c r="Q503" s="189"/>
      <c r="R503" s="189"/>
      <c r="S503" s="189"/>
      <c r="T503" s="189"/>
      <c r="U503" s="189"/>
      <c r="V503" s="716"/>
    </row>
    <row r="504" spans="10:22">
      <c r="J504" s="189"/>
      <c r="K504" s="189"/>
      <c r="L504" s="189"/>
      <c r="M504" s="189"/>
      <c r="N504" s="189"/>
      <c r="O504" s="189"/>
      <c r="P504" s="189"/>
      <c r="Q504" s="189"/>
      <c r="R504" s="189"/>
      <c r="S504" s="189"/>
      <c r="T504" s="189"/>
      <c r="U504" s="189"/>
      <c r="V504" s="716"/>
    </row>
    <row r="505" spans="10:22">
      <c r="J505" s="189"/>
      <c r="K505" s="189"/>
      <c r="L505" s="189"/>
      <c r="M505" s="189"/>
      <c r="N505" s="189"/>
      <c r="O505" s="189"/>
      <c r="P505" s="189"/>
      <c r="Q505" s="189"/>
      <c r="R505" s="189"/>
      <c r="S505" s="189"/>
      <c r="T505" s="189"/>
      <c r="U505" s="189"/>
      <c r="V505" s="716"/>
    </row>
    <row r="506" spans="10:22">
      <c r="J506" s="189"/>
      <c r="K506" s="189"/>
      <c r="L506" s="189"/>
      <c r="M506" s="189"/>
      <c r="N506" s="189"/>
      <c r="O506" s="189"/>
      <c r="P506" s="189"/>
      <c r="Q506" s="189"/>
      <c r="R506" s="189"/>
      <c r="S506" s="189"/>
      <c r="T506" s="189"/>
      <c r="U506" s="189"/>
      <c r="V506" s="716"/>
    </row>
    <row r="507" spans="10:22">
      <c r="J507" s="189"/>
      <c r="K507" s="189"/>
      <c r="L507" s="189"/>
      <c r="M507" s="189"/>
      <c r="N507" s="189"/>
      <c r="O507" s="189"/>
      <c r="P507" s="189"/>
      <c r="Q507" s="189"/>
      <c r="R507" s="189"/>
      <c r="S507" s="189"/>
      <c r="T507" s="189"/>
      <c r="U507" s="189"/>
      <c r="V507" s="716"/>
    </row>
    <row r="508" spans="10:22">
      <c r="J508" s="189"/>
      <c r="K508" s="189"/>
      <c r="L508" s="189"/>
      <c r="M508" s="189"/>
      <c r="N508" s="189"/>
      <c r="O508" s="189"/>
      <c r="P508" s="189"/>
      <c r="Q508" s="189"/>
      <c r="R508" s="189"/>
      <c r="S508" s="189"/>
      <c r="T508" s="189"/>
      <c r="U508" s="189"/>
      <c r="V508" s="716"/>
    </row>
    <row r="509" spans="10:22">
      <c r="J509" s="189"/>
      <c r="K509" s="189"/>
      <c r="L509" s="189"/>
      <c r="M509" s="189"/>
      <c r="N509" s="189"/>
      <c r="O509" s="189"/>
      <c r="P509" s="189"/>
      <c r="Q509" s="189"/>
      <c r="R509" s="189"/>
      <c r="S509" s="189"/>
      <c r="T509" s="189"/>
      <c r="U509" s="189"/>
      <c r="V509" s="716"/>
    </row>
    <row r="510" spans="10:22">
      <c r="J510" s="189"/>
      <c r="K510" s="189"/>
      <c r="L510" s="189"/>
      <c r="M510" s="189"/>
      <c r="N510" s="189"/>
      <c r="O510" s="189"/>
      <c r="P510" s="189"/>
      <c r="Q510" s="189"/>
      <c r="R510" s="189"/>
      <c r="S510" s="189"/>
      <c r="T510" s="189"/>
      <c r="U510" s="189"/>
      <c r="V510" s="716"/>
    </row>
    <row r="511" spans="10:22">
      <c r="J511" s="189"/>
      <c r="K511" s="189"/>
      <c r="L511" s="189"/>
      <c r="M511" s="189"/>
      <c r="N511" s="189"/>
      <c r="O511" s="189"/>
      <c r="P511" s="189"/>
      <c r="Q511" s="189"/>
      <c r="R511" s="189"/>
      <c r="S511" s="189"/>
      <c r="T511" s="189"/>
      <c r="U511" s="189"/>
      <c r="V511" s="716"/>
    </row>
    <row r="512" spans="10:22">
      <c r="J512" s="189"/>
      <c r="K512" s="189"/>
      <c r="L512" s="189"/>
      <c r="M512" s="189"/>
      <c r="N512" s="189"/>
      <c r="O512" s="189"/>
      <c r="P512" s="189"/>
      <c r="Q512" s="189"/>
      <c r="R512" s="189"/>
      <c r="S512" s="189"/>
      <c r="T512" s="189"/>
      <c r="U512" s="189"/>
      <c r="V512" s="716"/>
    </row>
    <row r="513" spans="10:22">
      <c r="J513" s="189"/>
      <c r="K513" s="189"/>
      <c r="L513" s="189"/>
      <c r="M513" s="189"/>
      <c r="N513" s="189"/>
      <c r="O513" s="189"/>
      <c r="P513" s="189"/>
      <c r="Q513" s="189"/>
      <c r="R513" s="189"/>
      <c r="S513" s="189"/>
      <c r="T513" s="189"/>
      <c r="U513" s="189"/>
      <c r="V513" s="716"/>
    </row>
    <row r="514" spans="10:22">
      <c r="J514" s="189"/>
      <c r="K514" s="189"/>
      <c r="L514" s="189"/>
      <c r="M514" s="189"/>
      <c r="N514" s="189"/>
      <c r="O514" s="189"/>
      <c r="P514" s="189"/>
      <c r="Q514" s="189"/>
      <c r="R514" s="189"/>
      <c r="S514" s="189"/>
      <c r="T514" s="189"/>
      <c r="U514" s="189"/>
      <c r="V514" s="716"/>
    </row>
    <row r="515" spans="10:22">
      <c r="J515" s="189"/>
      <c r="K515" s="189"/>
      <c r="L515" s="189"/>
      <c r="M515" s="189"/>
      <c r="N515" s="189"/>
      <c r="O515" s="189"/>
      <c r="P515" s="189"/>
      <c r="Q515" s="189"/>
      <c r="R515" s="189"/>
      <c r="S515" s="189"/>
      <c r="T515" s="189"/>
      <c r="U515" s="189"/>
      <c r="V515" s="716"/>
    </row>
    <row r="516" spans="10:22">
      <c r="J516" s="189"/>
      <c r="K516" s="189"/>
      <c r="L516" s="189"/>
      <c r="M516" s="189"/>
      <c r="N516" s="189"/>
      <c r="O516" s="189"/>
      <c r="P516" s="189"/>
      <c r="Q516" s="189"/>
      <c r="R516" s="189"/>
      <c r="S516" s="189"/>
      <c r="T516" s="189"/>
      <c r="U516" s="189"/>
      <c r="V516" s="716"/>
    </row>
    <row r="517" spans="10:22">
      <c r="J517" s="189"/>
      <c r="K517" s="189"/>
      <c r="L517" s="189"/>
      <c r="M517" s="189"/>
      <c r="N517" s="189"/>
      <c r="O517" s="189"/>
      <c r="P517" s="189"/>
      <c r="Q517" s="189"/>
      <c r="R517" s="189"/>
      <c r="S517" s="189"/>
      <c r="T517" s="189"/>
      <c r="U517" s="189"/>
      <c r="V517" s="716"/>
    </row>
    <row r="518" spans="10:22">
      <c r="J518" s="189"/>
      <c r="K518" s="189"/>
      <c r="L518" s="189"/>
      <c r="M518" s="189"/>
      <c r="N518" s="189"/>
      <c r="O518" s="189"/>
      <c r="P518" s="189"/>
      <c r="Q518" s="189"/>
      <c r="R518" s="189"/>
      <c r="S518" s="189"/>
      <c r="T518" s="189"/>
      <c r="U518" s="189"/>
      <c r="V518" s="716"/>
    </row>
    <row r="519" spans="10:22">
      <c r="J519" s="189"/>
      <c r="K519" s="189"/>
      <c r="L519" s="189"/>
      <c r="M519" s="189"/>
      <c r="N519" s="189"/>
      <c r="O519" s="189"/>
      <c r="P519" s="189"/>
      <c r="Q519" s="189"/>
      <c r="R519" s="189"/>
      <c r="S519" s="189"/>
      <c r="T519" s="189"/>
      <c r="U519" s="189"/>
      <c r="V519" s="716"/>
    </row>
    <row r="520" spans="10:22">
      <c r="J520" s="189"/>
      <c r="K520" s="189"/>
      <c r="L520" s="189"/>
      <c r="M520" s="189"/>
      <c r="N520" s="189"/>
      <c r="O520" s="189"/>
      <c r="P520" s="189"/>
      <c r="Q520" s="189"/>
      <c r="R520" s="189"/>
      <c r="S520" s="189"/>
      <c r="T520" s="189"/>
      <c r="U520" s="189"/>
      <c r="V520" s="716"/>
    </row>
    <row r="521" spans="10:22">
      <c r="J521" s="189"/>
      <c r="K521" s="189"/>
      <c r="L521" s="189"/>
      <c r="M521" s="189"/>
      <c r="N521" s="189"/>
      <c r="O521" s="189"/>
      <c r="P521" s="189"/>
      <c r="Q521" s="189"/>
      <c r="R521" s="189"/>
      <c r="S521" s="189"/>
      <c r="T521" s="189"/>
      <c r="U521" s="189"/>
      <c r="V521" s="716"/>
    </row>
    <row r="522" spans="10:22">
      <c r="J522" s="189"/>
      <c r="K522" s="189"/>
      <c r="L522" s="189"/>
      <c r="M522" s="189"/>
      <c r="N522" s="189"/>
      <c r="O522" s="189"/>
      <c r="P522" s="189"/>
      <c r="Q522" s="189"/>
      <c r="R522" s="189"/>
      <c r="S522" s="189"/>
      <c r="T522" s="189"/>
      <c r="U522" s="189"/>
      <c r="V522" s="716"/>
    </row>
    <row r="523" spans="10:22">
      <c r="J523" s="189"/>
      <c r="K523" s="189"/>
      <c r="L523" s="189"/>
      <c r="M523" s="189"/>
      <c r="N523" s="189"/>
      <c r="O523" s="189"/>
      <c r="P523" s="189"/>
      <c r="Q523" s="189"/>
      <c r="R523" s="189"/>
      <c r="S523" s="189"/>
      <c r="T523" s="189"/>
      <c r="U523" s="189"/>
      <c r="V523" s="716"/>
    </row>
    <row r="524" spans="10:22">
      <c r="J524" s="189"/>
      <c r="K524" s="189"/>
      <c r="L524" s="189"/>
      <c r="M524" s="189"/>
      <c r="N524" s="189"/>
      <c r="O524" s="189"/>
      <c r="P524" s="189"/>
      <c r="Q524" s="189"/>
      <c r="R524" s="189"/>
      <c r="S524" s="189"/>
      <c r="T524" s="189"/>
      <c r="U524" s="189"/>
      <c r="V524" s="716"/>
    </row>
    <row r="525" spans="10:22">
      <c r="J525" s="189"/>
      <c r="K525" s="189"/>
      <c r="L525" s="189"/>
      <c r="M525" s="189"/>
      <c r="N525" s="189"/>
      <c r="O525" s="189"/>
      <c r="P525" s="189"/>
      <c r="Q525" s="189"/>
      <c r="R525" s="189"/>
      <c r="S525" s="189"/>
      <c r="T525" s="189"/>
      <c r="U525" s="189"/>
      <c r="V525" s="716"/>
    </row>
    <row r="526" spans="10:22">
      <c r="J526" s="189"/>
      <c r="K526" s="189"/>
      <c r="L526" s="189"/>
      <c r="M526" s="189"/>
      <c r="N526" s="189"/>
      <c r="O526" s="189"/>
      <c r="P526" s="189"/>
      <c r="Q526" s="189"/>
      <c r="R526" s="189"/>
      <c r="S526" s="189"/>
      <c r="T526" s="189"/>
      <c r="U526" s="189"/>
      <c r="V526" s="716"/>
    </row>
    <row r="527" spans="10:22">
      <c r="J527" s="189"/>
      <c r="K527" s="189"/>
      <c r="L527" s="189"/>
      <c r="M527" s="189"/>
      <c r="N527" s="189"/>
      <c r="O527" s="189"/>
      <c r="P527" s="189"/>
      <c r="Q527" s="189"/>
      <c r="R527" s="189"/>
      <c r="S527" s="189"/>
      <c r="T527" s="189"/>
      <c r="U527" s="189"/>
      <c r="V527" s="716"/>
    </row>
    <row r="528" spans="10:22">
      <c r="J528" s="189"/>
      <c r="K528" s="189"/>
      <c r="L528" s="189"/>
      <c r="M528" s="189"/>
      <c r="N528" s="189"/>
      <c r="O528" s="189"/>
      <c r="P528" s="189"/>
      <c r="Q528" s="189"/>
      <c r="R528" s="189"/>
      <c r="S528" s="189"/>
      <c r="T528" s="189"/>
      <c r="U528" s="189"/>
      <c r="V528" s="716"/>
    </row>
    <row r="529" spans="10:22">
      <c r="J529" s="189"/>
      <c r="K529" s="189"/>
      <c r="L529" s="189"/>
      <c r="M529" s="189"/>
      <c r="N529" s="189"/>
      <c r="O529" s="189"/>
      <c r="P529" s="189"/>
      <c r="Q529" s="189"/>
      <c r="R529" s="189"/>
      <c r="S529" s="189"/>
      <c r="T529" s="189"/>
      <c r="U529" s="189"/>
      <c r="V529" s="716"/>
    </row>
    <row r="530" spans="10:22">
      <c r="J530" s="189"/>
      <c r="K530" s="189"/>
      <c r="L530" s="189"/>
      <c r="M530" s="189"/>
      <c r="N530" s="189"/>
      <c r="O530" s="189"/>
      <c r="P530" s="189"/>
      <c r="Q530" s="189"/>
      <c r="R530" s="189"/>
      <c r="S530" s="189"/>
      <c r="T530" s="189"/>
      <c r="U530" s="189"/>
      <c r="V530" s="716"/>
    </row>
    <row r="531" spans="10:22">
      <c r="J531" s="189"/>
      <c r="K531" s="189"/>
      <c r="L531" s="189"/>
      <c r="M531" s="189"/>
      <c r="N531" s="189"/>
      <c r="O531" s="189"/>
      <c r="P531" s="189"/>
      <c r="Q531" s="189"/>
      <c r="R531" s="189"/>
      <c r="S531" s="189"/>
      <c r="T531" s="189"/>
      <c r="U531" s="189"/>
      <c r="V531" s="716"/>
    </row>
    <row r="532" spans="10:22">
      <c r="J532" s="189"/>
      <c r="K532" s="189"/>
      <c r="L532" s="189"/>
      <c r="M532" s="189"/>
      <c r="N532" s="189"/>
      <c r="O532" s="189"/>
      <c r="P532" s="189"/>
      <c r="Q532" s="189"/>
      <c r="R532" s="189"/>
      <c r="S532" s="189"/>
      <c r="T532" s="189"/>
      <c r="U532" s="189"/>
      <c r="V532" s="716"/>
    </row>
    <row r="533" spans="10:22">
      <c r="J533" s="189"/>
      <c r="K533" s="189"/>
      <c r="L533" s="189"/>
      <c r="M533" s="189"/>
      <c r="N533" s="189"/>
      <c r="O533" s="189"/>
      <c r="P533" s="189"/>
      <c r="Q533" s="189"/>
      <c r="R533" s="189"/>
      <c r="S533" s="189"/>
      <c r="T533" s="189"/>
      <c r="U533" s="189"/>
      <c r="V533" s="716"/>
    </row>
    <row r="534" spans="10:22">
      <c r="J534" s="189"/>
      <c r="K534" s="189"/>
      <c r="L534" s="189"/>
      <c r="M534" s="189"/>
      <c r="N534" s="189"/>
      <c r="O534" s="189"/>
      <c r="P534" s="189"/>
      <c r="Q534" s="189"/>
      <c r="R534" s="189"/>
      <c r="S534" s="189"/>
      <c r="T534" s="189"/>
      <c r="U534" s="189"/>
      <c r="V534" s="716"/>
    </row>
    <row r="535" spans="10:22">
      <c r="J535" s="189"/>
      <c r="K535" s="189"/>
      <c r="L535" s="189"/>
      <c r="M535" s="189"/>
      <c r="N535" s="189"/>
      <c r="O535" s="189"/>
      <c r="P535" s="189"/>
      <c r="Q535" s="189"/>
      <c r="R535" s="189"/>
      <c r="S535" s="189"/>
      <c r="T535" s="189"/>
      <c r="U535" s="189"/>
      <c r="V535" s="716"/>
    </row>
    <row r="536" spans="10:22">
      <c r="J536" s="189"/>
      <c r="K536" s="189"/>
      <c r="L536" s="189"/>
      <c r="M536" s="189"/>
      <c r="N536" s="189"/>
      <c r="O536" s="189"/>
      <c r="P536" s="189"/>
      <c r="Q536" s="189"/>
      <c r="R536" s="189"/>
      <c r="S536" s="189"/>
      <c r="T536" s="189"/>
      <c r="U536" s="189"/>
      <c r="V536" s="716"/>
    </row>
    <row r="537" spans="10:22">
      <c r="J537" s="189"/>
      <c r="K537" s="189"/>
      <c r="L537" s="189"/>
      <c r="M537" s="189"/>
      <c r="N537" s="189"/>
      <c r="O537" s="189"/>
      <c r="P537" s="189"/>
      <c r="Q537" s="189"/>
      <c r="R537" s="189"/>
      <c r="S537" s="189"/>
      <c r="T537" s="189"/>
      <c r="U537" s="189"/>
      <c r="V537" s="716"/>
    </row>
    <row r="538" spans="10:22">
      <c r="J538" s="189"/>
      <c r="K538" s="189"/>
      <c r="L538" s="189"/>
      <c r="M538" s="189"/>
      <c r="N538" s="189"/>
      <c r="O538" s="189"/>
      <c r="P538" s="189"/>
      <c r="Q538" s="189"/>
      <c r="R538" s="189"/>
      <c r="S538" s="189"/>
      <c r="T538" s="189"/>
      <c r="U538" s="189"/>
      <c r="V538" s="716"/>
    </row>
    <row r="539" spans="10:22">
      <c r="J539" s="189"/>
      <c r="K539" s="189"/>
      <c r="L539" s="189"/>
      <c r="M539" s="189"/>
      <c r="N539" s="189"/>
      <c r="O539" s="189"/>
      <c r="P539" s="189"/>
      <c r="Q539" s="189"/>
      <c r="R539" s="189"/>
      <c r="S539" s="189"/>
      <c r="T539" s="189"/>
      <c r="U539" s="189"/>
      <c r="V539" s="716"/>
    </row>
    <row r="540" spans="10:22">
      <c r="J540" s="189"/>
      <c r="K540" s="189"/>
      <c r="L540" s="189"/>
      <c r="M540" s="189"/>
      <c r="N540" s="189"/>
      <c r="O540" s="189"/>
      <c r="P540" s="189"/>
      <c r="Q540" s="189"/>
      <c r="R540" s="189"/>
      <c r="S540" s="189"/>
      <c r="T540" s="189"/>
      <c r="U540" s="189"/>
      <c r="V540" s="716"/>
    </row>
    <row r="541" spans="10:22">
      <c r="J541" s="189"/>
      <c r="K541" s="189"/>
      <c r="L541" s="189"/>
      <c r="M541" s="189"/>
      <c r="N541" s="189"/>
      <c r="O541" s="189"/>
      <c r="P541" s="189"/>
      <c r="Q541" s="189"/>
      <c r="R541" s="189"/>
      <c r="S541" s="189"/>
      <c r="T541" s="189"/>
      <c r="U541" s="189"/>
      <c r="V541" s="716"/>
    </row>
    <row r="542" spans="10:22">
      <c r="J542" s="189"/>
      <c r="K542" s="189"/>
      <c r="L542" s="189"/>
      <c r="M542" s="189"/>
      <c r="N542" s="189"/>
      <c r="O542" s="189"/>
      <c r="P542" s="189"/>
      <c r="Q542" s="189"/>
      <c r="R542" s="189"/>
      <c r="S542" s="189"/>
      <c r="T542" s="189"/>
      <c r="U542" s="189"/>
      <c r="V542" s="716"/>
    </row>
    <row r="543" spans="10:22">
      <c r="J543" s="189"/>
      <c r="K543" s="189"/>
      <c r="L543" s="189"/>
      <c r="M543" s="189"/>
      <c r="N543" s="189"/>
      <c r="O543" s="189"/>
      <c r="P543" s="189"/>
      <c r="Q543" s="189"/>
      <c r="R543" s="189"/>
      <c r="S543" s="189"/>
      <c r="T543" s="189"/>
      <c r="U543" s="189"/>
      <c r="V543" s="716"/>
    </row>
    <row r="544" spans="10:22">
      <c r="J544" s="189"/>
      <c r="K544" s="189"/>
      <c r="L544" s="189"/>
      <c r="M544" s="189"/>
      <c r="N544" s="189"/>
      <c r="O544" s="189"/>
      <c r="P544" s="189"/>
      <c r="Q544" s="189"/>
      <c r="R544" s="189"/>
      <c r="S544" s="189"/>
      <c r="T544" s="189"/>
      <c r="U544" s="189"/>
      <c r="V544" s="716"/>
    </row>
    <row r="545" spans="10:22">
      <c r="J545" s="189"/>
      <c r="K545" s="189"/>
      <c r="L545" s="189"/>
      <c r="M545" s="189"/>
      <c r="N545" s="189"/>
      <c r="O545" s="189"/>
      <c r="P545" s="189"/>
      <c r="Q545" s="189"/>
      <c r="R545" s="189"/>
      <c r="S545" s="189"/>
      <c r="T545" s="189"/>
      <c r="U545" s="189"/>
      <c r="V545" s="716"/>
    </row>
    <row r="546" spans="10:22">
      <c r="J546" s="189"/>
      <c r="K546" s="189"/>
      <c r="L546" s="189"/>
      <c r="M546" s="189"/>
      <c r="N546" s="189"/>
      <c r="O546" s="189"/>
      <c r="P546" s="189"/>
      <c r="Q546" s="189"/>
      <c r="R546" s="189"/>
      <c r="S546" s="189"/>
      <c r="T546" s="189"/>
      <c r="U546" s="189"/>
      <c r="V546" s="716"/>
    </row>
    <row r="547" spans="10:22">
      <c r="J547" s="189"/>
      <c r="K547" s="189"/>
      <c r="L547" s="189"/>
      <c r="M547" s="189"/>
      <c r="N547" s="189"/>
      <c r="O547" s="189"/>
      <c r="P547" s="189"/>
      <c r="Q547" s="189"/>
      <c r="R547" s="189"/>
      <c r="S547" s="189"/>
      <c r="T547" s="189"/>
      <c r="U547" s="189"/>
      <c r="V547" s="716"/>
    </row>
    <row r="548" spans="10:22">
      <c r="J548" s="189"/>
      <c r="K548" s="189"/>
      <c r="L548" s="189"/>
      <c r="M548" s="189"/>
      <c r="N548" s="189"/>
      <c r="O548" s="189"/>
      <c r="P548" s="189"/>
      <c r="Q548" s="189"/>
      <c r="R548" s="189"/>
      <c r="S548" s="189"/>
      <c r="T548" s="189"/>
      <c r="U548" s="189"/>
      <c r="V548" s="716"/>
    </row>
    <row r="549" spans="10:22">
      <c r="J549" s="189"/>
      <c r="K549" s="189"/>
      <c r="L549" s="189"/>
      <c r="M549" s="189"/>
      <c r="N549" s="189"/>
      <c r="O549" s="189"/>
      <c r="P549" s="189"/>
      <c r="Q549" s="189"/>
      <c r="R549" s="189"/>
      <c r="S549" s="189"/>
      <c r="T549" s="189"/>
      <c r="U549" s="189"/>
      <c r="V549" s="716"/>
    </row>
    <row r="550" spans="10:22">
      <c r="J550" s="189"/>
      <c r="K550" s="189"/>
      <c r="L550" s="189"/>
      <c r="M550" s="189"/>
      <c r="N550" s="189"/>
      <c r="O550" s="189"/>
      <c r="P550" s="189"/>
      <c r="Q550" s="189"/>
      <c r="R550" s="189"/>
      <c r="S550" s="189"/>
      <c r="T550" s="189"/>
      <c r="U550" s="189"/>
      <c r="V550" s="716"/>
    </row>
    <row r="551" spans="10:22">
      <c r="J551" s="189"/>
      <c r="K551" s="189"/>
      <c r="L551" s="189"/>
      <c r="M551" s="189"/>
      <c r="N551" s="189"/>
      <c r="O551" s="189"/>
      <c r="P551" s="189"/>
      <c r="Q551" s="189"/>
      <c r="R551" s="189"/>
      <c r="S551" s="189"/>
      <c r="T551" s="189"/>
      <c r="U551" s="189"/>
      <c r="V551" s="716"/>
    </row>
    <row r="552" spans="10:22">
      <c r="J552" s="189"/>
      <c r="K552" s="189"/>
      <c r="L552" s="189"/>
      <c r="M552" s="189"/>
      <c r="N552" s="189"/>
      <c r="O552" s="189"/>
      <c r="P552" s="189"/>
      <c r="Q552" s="189"/>
      <c r="R552" s="189"/>
      <c r="S552" s="189"/>
      <c r="T552" s="189"/>
      <c r="U552" s="189"/>
      <c r="V552" s="716"/>
    </row>
    <row r="553" spans="10:22">
      <c r="J553" s="189"/>
      <c r="K553" s="189"/>
      <c r="L553" s="189"/>
      <c r="M553" s="189"/>
      <c r="N553" s="189"/>
      <c r="O553" s="189"/>
      <c r="P553" s="189"/>
      <c r="Q553" s="189"/>
      <c r="R553" s="189"/>
      <c r="S553" s="189"/>
      <c r="T553" s="189"/>
      <c r="U553" s="189"/>
      <c r="V553" s="716"/>
    </row>
    <row r="554" spans="10:22">
      <c r="J554" s="189"/>
      <c r="K554" s="189"/>
      <c r="L554" s="189"/>
      <c r="M554" s="189"/>
      <c r="N554" s="189"/>
      <c r="O554" s="189"/>
      <c r="P554" s="189"/>
      <c r="Q554" s="189"/>
      <c r="R554" s="189"/>
      <c r="S554" s="189"/>
      <c r="T554" s="189"/>
      <c r="U554" s="189"/>
      <c r="V554" s="716"/>
    </row>
    <row r="555" spans="10:22">
      <c r="J555" s="189"/>
      <c r="K555" s="189"/>
      <c r="L555" s="189"/>
      <c r="M555" s="189"/>
      <c r="N555" s="189"/>
      <c r="O555" s="189"/>
      <c r="P555" s="189"/>
      <c r="Q555" s="189"/>
      <c r="R555" s="189"/>
      <c r="S555" s="189"/>
      <c r="T555" s="189"/>
      <c r="U555" s="189"/>
      <c r="V555" s="716"/>
    </row>
    <row r="556" spans="10:22">
      <c r="J556" s="189"/>
      <c r="K556" s="189"/>
      <c r="L556" s="189"/>
      <c r="M556" s="189"/>
      <c r="N556" s="189"/>
      <c r="O556" s="189"/>
      <c r="P556" s="189"/>
      <c r="Q556" s="189"/>
      <c r="R556" s="189"/>
      <c r="S556" s="189"/>
      <c r="T556" s="189"/>
      <c r="U556" s="189"/>
      <c r="V556" s="716"/>
    </row>
    <row r="557" spans="10:22">
      <c r="J557" s="189"/>
      <c r="K557" s="189"/>
      <c r="L557" s="189"/>
      <c r="M557" s="189"/>
      <c r="N557" s="189"/>
      <c r="O557" s="189"/>
      <c r="P557" s="189"/>
      <c r="Q557" s="189"/>
      <c r="R557" s="189"/>
      <c r="S557" s="189"/>
      <c r="T557" s="189"/>
      <c r="U557" s="189"/>
      <c r="V557" s="716"/>
    </row>
    <row r="558" spans="10:22">
      <c r="J558" s="189"/>
      <c r="K558" s="189"/>
      <c r="L558" s="189"/>
      <c r="M558" s="189"/>
      <c r="N558" s="189"/>
      <c r="O558" s="189"/>
      <c r="P558" s="189"/>
      <c r="Q558" s="189"/>
      <c r="R558" s="189"/>
      <c r="S558" s="189"/>
      <c r="T558" s="189"/>
      <c r="U558" s="189"/>
      <c r="V558" s="716"/>
    </row>
    <row r="559" spans="10:22">
      <c r="J559" s="189"/>
      <c r="K559" s="189"/>
      <c r="L559" s="189"/>
      <c r="M559" s="189"/>
      <c r="N559" s="189"/>
      <c r="O559" s="189"/>
      <c r="P559" s="189"/>
      <c r="Q559" s="189"/>
      <c r="R559" s="189"/>
      <c r="S559" s="189"/>
      <c r="T559" s="189"/>
      <c r="U559" s="189"/>
      <c r="V559" s="716"/>
    </row>
    <row r="560" spans="10:22">
      <c r="J560" s="189"/>
      <c r="K560" s="189"/>
      <c r="L560" s="189"/>
      <c r="M560" s="189"/>
      <c r="N560" s="189"/>
      <c r="O560" s="189"/>
      <c r="P560" s="189"/>
      <c r="Q560" s="189"/>
      <c r="R560" s="189"/>
      <c r="S560" s="189"/>
      <c r="T560" s="189"/>
      <c r="U560" s="189"/>
      <c r="V560" s="716"/>
    </row>
    <row r="561" spans="10:22">
      <c r="J561" s="189"/>
      <c r="K561" s="189"/>
      <c r="L561" s="189"/>
      <c r="M561" s="189"/>
      <c r="N561" s="189"/>
      <c r="O561" s="189"/>
      <c r="P561" s="189"/>
      <c r="Q561" s="189"/>
      <c r="R561" s="189"/>
      <c r="S561" s="189"/>
      <c r="T561" s="189"/>
      <c r="U561" s="189"/>
      <c r="V561" s="716"/>
    </row>
    <row r="562" spans="10:22">
      <c r="J562" s="189"/>
      <c r="K562" s="189"/>
      <c r="L562" s="189"/>
      <c r="M562" s="189"/>
      <c r="N562" s="189"/>
      <c r="O562" s="189"/>
      <c r="P562" s="189"/>
      <c r="Q562" s="189"/>
      <c r="R562" s="189"/>
      <c r="S562" s="189"/>
      <c r="T562" s="189"/>
      <c r="U562" s="189"/>
      <c r="V562" s="716"/>
    </row>
    <row r="563" spans="10:22">
      <c r="J563" s="189"/>
      <c r="K563" s="189"/>
      <c r="L563" s="189"/>
      <c r="M563" s="189"/>
      <c r="N563" s="189"/>
      <c r="O563" s="189"/>
      <c r="P563" s="189"/>
      <c r="Q563" s="189"/>
      <c r="R563" s="189"/>
      <c r="S563" s="189"/>
      <c r="T563" s="189"/>
      <c r="U563" s="189"/>
      <c r="V563" s="716"/>
    </row>
    <row r="564" spans="10:22">
      <c r="J564" s="189"/>
      <c r="K564" s="189"/>
      <c r="L564" s="189"/>
      <c r="M564" s="189"/>
      <c r="N564" s="189"/>
      <c r="O564" s="189"/>
      <c r="P564" s="189"/>
      <c r="Q564" s="189"/>
      <c r="R564" s="189"/>
      <c r="S564" s="189"/>
      <c r="T564" s="189"/>
      <c r="U564" s="189"/>
      <c r="V564" s="716"/>
    </row>
    <row r="565" spans="10:22">
      <c r="J565" s="189"/>
      <c r="K565" s="189"/>
      <c r="L565" s="189"/>
      <c r="M565" s="189"/>
      <c r="N565" s="189"/>
      <c r="O565" s="189"/>
      <c r="P565" s="189"/>
      <c r="Q565" s="189"/>
      <c r="R565" s="189"/>
      <c r="S565" s="189"/>
      <c r="T565" s="189"/>
      <c r="U565" s="189"/>
      <c r="V565" s="716"/>
    </row>
    <row r="566" spans="10:22">
      <c r="J566" s="189"/>
      <c r="K566" s="189"/>
      <c r="L566" s="189"/>
      <c r="M566" s="189"/>
      <c r="N566" s="189"/>
      <c r="O566" s="189"/>
      <c r="P566" s="189"/>
      <c r="Q566" s="189"/>
      <c r="R566" s="189"/>
      <c r="S566" s="189"/>
      <c r="T566" s="189"/>
      <c r="U566" s="189"/>
      <c r="V566" s="716"/>
    </row>
    <row r="567" spans="10:22">
      <c r="J567" s="189"/>
      <c r="K567" s="189"/>
      <c r="L567" s="189"/>
      <c r="M567" s="189"/>
      <c r="N567" s="189"/>
      <c r="O567" s="189"/>
      <c r="P567" s="189"/>
      <c r="Q567" s="189"/>
      <c r="R567" s="189"/>
      <c r="S567" s="189"/>
      <c r="T567" s="189"/>
      <c r="U567" s="189"/>
      <c r="V567" s="716"/>
    </row>
    <row r="568" spans="10:22">
      <c r="J568" s="189"/>
      <c r="K568" s="189"/>
      <c r="L568" s="189"/>
      <c r="M568" s="189"/>
      <c r="N568" s="189"/>
      <c r="O568" s="189"/>
      <c r="P568" s="189"/>
      <c r="Q568" s="189"/>
      <c r="R568" s="189"/>
      <c r="S568" s="189"/>
      <c r="T568" s="189"/>
      <c r="U568" s="189"/>
      <c r="V568" s="716"/>
    </row>
    <row r="569" spans="10:22">
      <c r="J569" s="189"/>
      <c r="K569" s="189"/>
      <c r="L569" s="189"/>
      <c r="M569" s="189"/>
      <c r="N569" s="189"/>
      <c r="O569" s="189"/>
      <c r="P569" s="189"/>
      <c r="Q569" s="189"/>
      <c r="R569" s="189"/>
      <c r="S569" s="189"/>
      <c r="T569" s="189"/>
      <c r="U569" s="189"/>
      <c r="V569" s="716"/>
    </row>
    <row r="570" spans="10:22">
      <c r="J570" s="189"/>
      <c r="K570" s="189"/>
      <c r="L570" s="189"/>
      <c r="M570" s="189"/>
      <c r="N570" s="189"/>
      <c r="O570" s="189"/>
      <c r="P570" s="189"/>
      <c r="Q570" s="189"/>
      <c r="R570" s="189"/>
      <c r="S570" s="189"/>
      <c r="T570" s="189"/>
      <c r="U570" s="189"/>
      <c r="V570" s="716"/>
    </row>
    <row r="571" spans="10:22">
      <c r="J571" s="189"/>
      <c r="K571" s="189"/>
      <c r="L571" s="189"/>
      <c r="M571" s="189"/>
      <c r="N571" s="189"/>
      <c r="O571" s="189"/>
      <c r="P571" s="189"/>
      <c r="Q571" s="189"/>
      <c r="R571" s="189"/>
      <c r="S571" s="189"/>
      <c r="T571" s="189"/>
      <c r="U571" s="189"/>
      <c r="V571" s="716"/>
    </row>
    <row r="572" spans="10:22">
      <c r="J572" s="189"/>
      <c r="K572" s="189"/>
      <c r="L572" s="189"/>
      <c r="M572" s="189"/>
      <c r="N572" s="189"/>
      <c r="O572" s="189"/>
      <c r="P572" s="189"/>
      <c r="Q572" s="189"/>
      <c r="R572" s="189"/>
      <c r="S572" s="189"/>
      <c r="T572" s="189"/>
      <c r="U572" s="189"/>
      <c r="V572" s="716"/>
    </row>
    <row r="573" spans="10:22">
      <c r="J573" s="189"/>
      <c r="K573" s="189"/>
      <c r="L573" s="189"/>
      <c r="M573" s="189"/>
      <c r="N573" s="189"/>
      <c r="O573" s="189"/>
      <c r="P573" s="189"/>
      <c r="Q573" s="189"/>
      <c r="R573" s="189"/>
      <c r="S573" s="189"/>
      <c r="T573" s="189"/>
      <c r="U573" s="189"/>
      <c r="V573" s="716"/>
    </row>
    <row r="574" spans="10:22">
      <c r="J574" s="189"/>
      <c r="K574" s="189"/>
      <c r="L574" s="189"/>
      <c r="M574" s="189"/>
      <c r="N574" s="189"/>
      <c r="O574" s="189"/>
      <c r="P574" s="189"/>
      <c r="Q574" s="189"/>
      <c r="R574" s="189"/>
      <c r="S574" s="189"/>
      <c r="T574" s="189"/>
      <c r="U574" s="189"/>
      <c r="V574" s="716"/>
    </row>
    <row r="575" spans="10:22">
      <c r="J575" s="189"/>
      <c r="K575" s="189"/>
      <c r="L575" s="189"/>
      <c r="M575" s="189"/>
      <c r="N575" s="189"/>
      <c r="O575" s="189"/>
      <c r="P575" s="189"/>
      <c r="Q575" s="189"/>
      <c r="R575" s="189"/>
      <c r="S575" s="189"/>
      <c r="T575" s="189"/>
      <c r="U575" s="189"/>
      <c r="V575" s="716"/>
    </row>
    <row r="576" spans="10:22">
      <c r="J576" s="189"/>
      <c r="K576" s="189"/>
      <c r="L576" s="189"/>
      <c r="M576" s="189"/>
      <c r="N576" s="189"/>
      <c r="O576" s="189"/>
      <c r="P576" s="189"/>
      <c r="Q576" s="189"/>
      <c r="R576" s="189"/>
      <c r="S576" s="189"/>
      <c r="T576" s="189"/>
      <c r="U576" s="189"/>
      <c r="V576" s="716"/>
    </row>
    <row r="577" spans="10:22">
      <c r="J577" s="189"/>
      <c r="K577" s="189"/>
      <c r="L577" s="189"/>
      <c r="M577" s="189"/>
      <c r="N577" s="189"/>
      <c r="O577" s="189"/>
      <c r="P577" s="189"/>
      <c r="Q577" s="189"/>
      <c r="R577" s="189"/>
      <c r="S577" s="189"/>
      <c r="T577" s="189"/>
      <c r="U577" s="189"/>
      <c r="V577" s="716"/>
    </row>
    <row r="578" spans="10:22">
      <c r="J578" s="189"/>
      <c r="K578" s="189"/>
      <c r="L578" s="189"/>
      <c r="M578" s="189"/>
      <c r="N578" s="189"/>
      <c r="O578" s="189"/>
      <c r="P578" s="189"/>
      <c r="Q578" s="189"/>
      <c r="R578" s="189"/>
      <c r="S578" s="189"/>
      <c r="T578" s="189"/>
      <c r="U578" s="189"/>
      <c r="V578" s="716"/>
    </row>
    <row r="579" spans="10:22">
      <c r="J579" s="189"/>
      <c r="K579" s="189"/>
      <c r="L579" s="189"/>
      <c r="M579" s="189"/>
      <c r="N579" s="189"/>
      <c r="O579" s="189"/>
      <c r="P579" s="189"/>
      <c r="Q579" s="189"/>
      <c r="R579" s="189"/>
      <c r="S579" s="189"/>
      <c r="T579" s="189"/>
      <c r="U579" s="189"/>
      <c r="V579" s="716"/>
    </row>
    <row r="580" spans="10:22">
      <c r="J580" s="189"/>
      <c r="K580" s="189"/>
      <c r="L580" s="189"/>
      <c r="M580" s="189"/>
      <c r="N580" s="189"/>
      <c r="O580" s="189"/>
      <c r="P580" s="189"/>
      <c r="Q580" s="189"/>
      <c r="R580" s="189"/>
      <c r="S580" s="189"/>
      <c r="T580" s="189"/>
      <c r="U580" s="189"/>
      <c r="V580" s="716"/>
    </row>
    <row r="581" spans="10:22">
      <c r="J581" s="189"/>
      <c r="K581" s="189"/>
      <c r="L581" s="189"/>
      <c r="M581" s="189"/>
      <c r="N581" s="189"/>
      <c r="O581" s="189"/>
      <c r="P581" s="189"/>
      <c r="Q581" s="189"/>
      <c r="R581" s="189"/>
      <c r="S581" s="189"/>
      <c r="T581" s="189"/>
      <c r="U581" s="189"/>
      <c r="V581" s="716"/>
    </row>
    <row r="582" spans="10:22">
      <c r="J582" s="189"/>
      <c r="K582" s="189"/>
      <c r="L582" s="189"/>
      <c r="M582" s="189"/>
      <c r="N582" s="189"/>
      <c r="O582" s="189"/>
      <c r="P582" s="189"/>
      <c r="Q582" s="189"/>
      <c r="R582" s="189"/>
      <c r="S582" s="189"/>
      <c r="T582" s="189"/>
      <c r="U582" s="189"/>
      <c r="V582" s="716"/>
    </row>
    <row r="583" spans="10:22">
      <c r="J583" s="189"/>
      <c r="K583" s="189"/>
      <c r="L583" s="189"/>
      <c r="M583" s="189"/>
      <c r="N583" s="189"/>
      <c r="O583" s="189"/>
      <c r="P583" s="189"/>
      <c r="Q583" s="189"/>
      <c r="R583" s="189"/>
      <c r="S583" s="189"/>
      <c r="T583" s="189"/>
      <c r="U583" s="189"/>
      <c r="V583" s="716"/>
    </row>
    <row r="584" spans="10:22">
      <c r="J584" s="189"/>
      <c r="K584" s="189"/>
      <c r="L584" s="189"/>
      <c r="M584" s="189"/>
      <c r="N584" s="189"/>
      <c r="O584" s="189"/>
      <c r="P584" s="189"/>
      <c r="Q584" s="189"/>
      <c r="R584" s="189"/>
      <c r="S584" s="189"/>
      <c r="T584" s="189"/>
      <c r="U584" s="189"/>
      <c r="V584" s="716"/>
    </row>
    <row r="585" spans="10:22">
      <c r="J585" s="189"/>
      <c r="K585" s="189"/>
      <c r="L585" s="189"/>
      <c r="M585" s="189"/>
      <c r="N585" s="189"/>
      <c r="O585" s="189"/>
      <c r="P585" s="189"/>
      <c r="Q585" s="189"/>
      <c r="R585" s="189"/>
      <c r="S585" s="189"/>
      <c r="T585" s="189"/>
      <c r="U585" s="189"/>
      <c r="V585" s="716"/>
    </row>
    <row r="586" spans="10:22">
      <c r="J586" s="189"/>
      <c r="K586" s="189"/>
      <c r="L586" s="189"/>
      <c r="M586" s="189"/>
      <c r="N586" s="189"/>
      <c r="O586" s="189"/>
      <c r="P586" s="189"/>
      <c r="Q586" s="189"/>
      <c r="R586" s="189"/>
      <c r="S586" s="189"/>
      <c r="T586" s="189"/>
      <c r="U586" s="189"/>
      <c r="V586" s="716"/>
    </row>
    <row r="587" spans="10:22">
      <c r="J587" s="189"/>
      <c r="K587" s="189"/>
      <c r="L587" s="189"/>
      <c r="M587" s="189"/>
      <c r="N587" s="189"/>
      <c r="O587" s="189"/>
      <c r="P587" s="189"/>
      <c r="Q587" s="189"/>
      <c r="R587" s="189"/>
      <c r="S587" s="189"/>
      <c r="T587" s="189"/>
      <c r="U587" s="189"/>
      <c r="V587" s="716"/>
    </row>
    <row r="588" spans="10:22">
      <c r="J588" s="189"/>
      <c r="K588" s="189"/>
      <c r="L588" s="189"/>
      <c r="M588" s="189"/>
      <c r="N588" s="189"/>
      <c r="O588" s="189"/>
      <c r="P588" s="189"/>
      <c r="Q588" s="189"/>
      <c r="R588" s="189"/>
      <c r="S588" s="189"/>
      <c r="T588" s="189"/>
      <c r="U588" s="189"/>
      <c r="V588" s="716"/>
    </row>
    <row r="589" spans="10:22">
      <c r="J589" s="189"/>
      <c r="K589" s="189"/>
      <c r="L589" s="189"/>
      <c r="M589" s="189"/>
      <c r="N589" s="189"/>
      <c r="O589" s="189"/>
      <c r="P589" s="189"/>
      <c r="Q589" s="189"/>
      <c r="R589" s="189"/>
      <c r="S589" s="189"/>
      <c r="T589" s="189"/>
      <c r="U589" s="189"/>
      <c r="V589" s="716"/>
    </row>
    <row r="590" spans="10:22">
      <c r="J590" s="189"/>
      <c r="K590" s="189"/>
      <c r="L590" s="189"/>
      <c r="M590" s="189"/>
      <c r="N590" s="189"/>
      <c r="O590" s="189"/>
      <c r="P590" s="189"/>
      <c r="Q590" s="189"/>
      <c r="R590" s="189"/>
      <c r="S590" s="189"/>
      <c r="T590" s="189"/>
      <c r="U590" s="189"/>
      <c r="V590" s="716"/>
    </row>
    <row r="591" spans="10:22">
      <c r="J591" s="189"/>
      <c r="K591" s="189"/>
      <c r="L591" s="189"/>
      <c r="M591" s="189"/>
      <c r="N591" s="189"/>
      <c r="O591" s="189"/>
      <c r="P591" s="189"/>
      <c r="Q591" s="189"/>
      <c r="R591" s="189"/>
      <c r="S591" s="189"/>
      <c r="T591" s="189"/>
      <c r="U591" s="189"/>
      <c r="V591" s="716"/>
    </row>
    <row r="592" spans="10:22">
      <c r="J592" s="189"/>
      <c r="K592" s="189"/>
      <c r="L592" s="189"/>
      <c r="M592" s="189"/>
      <c r="N592" s="189"/>
      <c r="O592" s="189"/>
      <c r="P592" s="189"/>
      <c r="Q592" s="189"/>
      <c r="R592" s="189"/>
      <c r="S592" s="189"/>
      <c r="T592" s="189"/>
      <c r="U592" s="189"/>
      <c r="V592" s="716"/>
    </row>
    <row r="593" spans="10:22">
      <c r="J593" s="189"/>
      <c r="K593" s="189"/>
      <c r="L593" s="189"/>
      <c r="M593" s="189"/>
      <c r="N593" s="189"/>
      <c r="O593" s="189"/>
      <c r="P593" s="189"/>
      <c r="Q593" s="189"/>
      <c r="R593" s="189"/>
      <c r="S593" s="189"/>
      <c r="T593" s="189"/>
      <c r="U593" s="189"/>
      <c r="V593" s="716"/>
    </row>
    <row r="594" spans="10:22">
      <c r="J594" s="189"/>
      <c r="K594" s="189"/>
      <c r="L594" s="189"/>
      <c r="M594" s="189"/>
      <c r="N594" s="189"/>
      <c r="O594" s="189"/>
      <c r="P594" s="189"/>
      <c r="Q594" s="189"/>
      <c r="R594" s="189"/>
      <c r="S594" s="189"/>
      <c r="T594" s="189"/>
      <c r="U594" s="189"/>
      <c r="V594" s="716"/>
    </row>
    <row r="595" spans="10:22">
      <c r="J595" s="189"/>
      <c r="K595" s="189"/>
      <c r="L595" s="189"/>
      <c r="M595" s="189"/>
      <c r="N595" s="189"/>
      <c r="O595" s="189"/>
      <c r="P595" s="189"/>
      <c r="Q595" s="189"/>
      <c r="R595" s="189"/>
      <c r="S595" s="189"/>
      <c r="T595" s="189"/>
      <c r="U595" s="189"/>
      <c r="V595" s="716"/>
    </row>
    <row r="596" spans="10:22">
      <c r="J596" s="189"/>
      <c r="K596" s="189"/>
      <c r="L596" s="189"/>
      <c r="M596" s="189"/>
      <c r="N596" s="189"/>
      <c r="O596" s="189"/>
      <c r="P596" s="189"/>
      <c r="Q596" s="189"/>
      <c r="R596" s="189"/>
      <c r="S596" s="189"/>
      <c r="T596" s="189"/>
      <c r="U596" s="189"/>
      <c r="V596" s="716"/>
    </row>
    <row r="597" spans="10:22">
      <c r="J597" s="189"/>
      <c r="K597" s="189"/>
      <c r="L597" s="189"/>
      <c r="M597" s="189"/>
      <c r="N597" s="189"/>
      <c r="O597" s="189"/>
      <c r="P597" s="189"/>
      <c r="Q597" s="189"/>
      <c r="R597" s="189"/>
      <c r="S597" s="189"/>
      <c r="T597" s="189"/>
      <c r="U597" s="189"/>
      <c r="V597" s="716"/>
    </row>
    <row r="598" spans="10:22">
      <c r="J598" s="189"/>
      <c r="K598" s="189"/>
      <c r="L598" s="189"/>
      <c r="M598" s="189"/>
      <c r="N598" s="189"/>
      <c r="O598" s="189"/>
      <c r="P598" s="189"/>
      <c r="Q598" s="189"/>
      <c r="R598" s="189"/>
      <c r="S598" s="189"/>
      <c r="T598" s="189"/>
      <c r="U598" s="189"/>
      <c r="V598" s="716"/>
    </row>
    <row r="599" spans="10:22">
      <c r="J599" s="189"/>
      <c r="K599" s="189"/>
      <c r="L599" s="189"/>
      <c r="M599" s="189"/>
      <c r="N599" s="189"/>
      <c r="O599" s="189"/>
      <c r="P599" s="189"/>
      <c r="Q599" s="189"/>
      <c r="R599" s="189"/>
      <c r="S599" s="189"/>
      <c r="T599" s="189"/>
      <c r="U599" s="189"/>
      <c r="V599" s="716"/>
    </row>
    <row r="600" spans="10:22">
      <c r="J600" s="189"/>
      <c r="K600" s="189"/>
      <c r="L600" s="189"/>
      <c r="M600" s="189"/>
      <c r="N600" s="189"/>
      <c r="O600" s="189"/>
      <c r="P600" s="189"/>
      <c r="Q600" s="189"/>
      <c r="R600" s="189"/>
      <c r="S600" s="189"/>
      <c r="T600" s="189"/>
      <c r="U600" s="189"/>
      <c r="V600" s="716"/>
    </row>
    <row r="601" spans="10:22">
      <c r="J601" s="189"/>
      <c r="K601" s="189"/>
      <c r="L601" s="189"/>
      <c r="M601" s="189"/>
      <c r="N601" s="189"/>
      <c r="O601" s="189"/>
      <c r="P601" s="189"/>
      <c r="Q601" s="189"/>
      <c r="R601" s="189"/>
      <c r="S601" s="189"/>
      <c r="T601" s="189"/>
      <c r="U601" s="189"/>
      <c r="V601" s="716"/>
    </row>
    <row r="602" spans="10:22">
      <c r="J602" s="189"/>
      <c r="K602" s="189"/>
      <c r="L602" s="189"/>
      <c r="M602" s="189"/>
      <c r="N602" s="189"/>
      <c r="O602" s="189"/>
      <c r="P602" s="189"/>
      <c r="Q602" s="189"/>
      <c r="R602" s="189"/>
      <c r="S602" s="189"/>
      <c r="T602" s="189"/>
      <c r="U602" s="189"/>
      <c r="V602" s="716"/>
    </row>
    <row r="603" spans="10:22">
      <c r="J603" s="189"/>
      <c r="K603" s="189"/>
      <c r="L603" s="189"/>
      <c r="M603" s="189"/>
      <c r="N603" s="189"/>
      <c r="O603" s="189"/>
      <c r="P603" s="189"/>
      <c r="Q603" s="189"/>
      <c r="R603" s="189"/>
      <c r="S603" s="189"/>
      <c r="T603" s="189"/>
      <c r="U603" s="189"/>
      <c r="V603" s="716"/>
    </row>
    <row r="604" spans="10:22">
      <c r="J604" s="189"/>
      <c r="K604" s="189"/>
      <c r="L604" s="189"/>
      <c r="M604" s="189"/>
      <c r="N604" s="189"/>
      <c r="O604" s="189"/>
      <c r="P604" s="189"/>
      <c r="Q604" s="189"/>
      <c r="R604" s="189"/>
      <c r="S604" s="189"/>
      <c r="T604" s="189"/>
      <c r="U604" s="189"/>
      <c r="V604" s="716"/>
    </row>
    <row r="605" spans="10:22">
      <c r="J605" s="189"/>
      <c r="K605" s="189"/>
      <c r="L605" s="189"/>
      <c r="M605" s="189"/>
      <c r="N605" s="189"/>
      <c r="O605" s="189"/>
      <c r="P605" s="189"/>
      <c r="Q605" s="189"/>
      <c r="R605" s="189"/>
      <c r="S605" s="189"/>
      <c r="T605" s="189"/>
      <c r="U605" s="189"/>
      <c r="V605" s="716"/>
    </row>
    <row r="606" spans="10:22">
      <c r="J606" s="189"/>
      <c r="K606" s="189"/>
      <c r="L606" s="189"/>
      <c r="M606" s="189"/>
      <c r="N606" s="189"/>
      <c r="O606" s="189"/>
      <c r="P606" s="189"/>
      <c r="Q606" s="189"/>
      <c r="R606" s="189"/>
      <c r="S606" s="189"/>
      <c r="T606" s="189"/>
      <c r="U606" s="189"/>
      <c r="V606" s="716"/>
    </row>
    <row r="607" spans="10:22">
      <c r="J607" s="189"/>
      <c r="K607" s="189"/>
      <c r="L607" s="189"/>
      <c r="M607" s="189"/>
      <c r="N607" s="189"/>
      <c r="O607" s="189"/>
      <c r="P607" s="189"/>
      <c r="Q607" s="189"/>
      <c r="R607" s="189"/>
      <c r="S607" s="189"/>
      <c r="T607" s="189"/>
      <c r="U607" s="189"/>
      <c r="V607" s="716"/>
    </row>
    <row r="608" spans="10:22">
      <c r="J608" s="189"/>
      <c r="K608" s="189"/>
      <c r="L608" s="189"/>
      <c r="M608" s="189"/>
      <c r="N608" s="189"/>
      <c r="O608" s="189"/>
      <c r="P608" s="189"/>
      <c r="Q608" s="189"/>
      <c r="R608" s="189"/>
      <c r="S608" s="189"/>
      <c r="T608" s="189"/>
      <c r="U608" s="189"/>
      <c r="V608" s="716"/>
    </row>
    <row r="609" spans="10:22">
      <c r="J609" s="189"/>
      <c r="K609" s="189"/>
      <c r="L609" s="189"/>
      <c r="M609" s="189"/>
      <c r="N609" s="189"/>
      <c r="O609" s="189"/>
      <c r="P609" s="189"/>
      <c r="Q609" s="189"/>
      <c r="R609" s="189"/>
      <c r="S609" s="189"/>
      <c r="T609" s="189"/>
      <c r="U609" s="189"/>
      <c r="V609" s="716"/>
    </row>
    <row r="610" spans="10:22">
      <c r="J610" s="189"/>
      <c r="K610" s="189"/>
      <c r="L610" s="189"/>
      <c r="M610" s="189"/>
      <c r="N610" s="189"/>
      <c r="O610" s="189"/>
      <c r="P610" s="189"/>
      <c r="Q610" s="189"/>
      <c r="R610" s="189"/>
      <c r="S610" s="189"/>
      <c r="T610" s="189"/>
      <c r="U610" s="189"/>
      <c r="V610" s="716"/>
    </row>
    <row r="611" spans="10:22">
      <c r="J611" s="189"/>
      <c r="K611" s="189"/>
      <c r="L611" s="189"/>
      <c r="M611" s="189"/>
      <c r="N611" s="189"/>
      <c r="O611" s="189"/>
      <c r="P611" s="189"/>
      <c r="Q611" s="189"/>
      <c r="R611" s="189"/>
      <c r="S611" s="189"/>
      <c r="T611" s="189"/>
      <c r="U611" s="189"/>
      <c r="V611" s="716"/>
    </row>
    <row r="612" spans="10:22">
      <c r="J612" s="189"/>
      <c r="K612" s="189"/>
      <c r="L612" s="189"/>
      <c r="M612" s="189"/>
      <c r="N612" s="189"/>
      <c r="O612" s="189"/>
      <c r="P612" s="189"/>
      <c r="Q612" s="189"/>
      <c r="R612" s="189"/>
      <c r="S612" s="189"/>
      <c r="T612" s="189"/>
      <c r="U612" s="189"/>
      <c r="V612" s="716"/>
    </row>
    <row r="613" spans="10:22">
      <c r="J613" s="189"/>
      <c r="K613" s="189"/>
      <c r="L613" s="189"/>
      <c r="M613" s="189"/>
      <c r="N613" s="189"/>
      <c r="O613" s="189"/>
      <c r="P613" s="189"/>
      <c r="Q613" s="189"/>
      <c r="R613" s="189"/>
      <c r="S613" s="189"/>
      <c r="T613" s="189"/>
      <c r="U613" s="189"/>
      <c r="V613" s="716"/>
    </row>
    <row r="614" spans="10:22">
      <c r="J614" s="189"/>
      <c r="K614" s="189"/>
      <c r="L614" s="189"/>
      <c r="M614" s="189"/>
      <c r="N614" s="189"/>
      <c r="O614" s="189"/>
      <c r="P614" s="189"/>
      <c r="Q614" s="189"/>
      <c r="R614" s="189"/>
      <c r="S614" s="189"/>
      <c r="T614" s="189"/>
      <c r="U614" s="189"/>
      <c r="V614" s="716"/>
    </row>
    <row r="615" spans="10:22">
      <c r="J615" s="189"/>
      <c r="K615" s="189"/>
      <c r="L615" s="189"/>
      <c r="M615" s="189"/>
      <c r="N615" s="189"/>
      <c r="O615" s="189"/>
      <c r="P615" s="189"/>
      <c r="Q615" s="189"/>
      <c r="R615" s="189"/>
      <c r="S615" s="189"/>
      <c r="T615" s="189"/>
      <c r="U615" s="189"/>
      <c r="V615" s="716"/>
    </row>
    <row r="616" spans="10:22">
      <c r="J616" s="189"/>
      <c r="K616" s="189"/>
      <c r="L616" s="189"/>
      <c r="M616" s="189"/>
      <c r="N616" s="189"/>
      <c r="O616" s="189"/>
      <c r="P616" s="189"/>
      <c r="Q616" s="189"/>
      <c r="R616" s="189"/>
      <c r="S616" s="189"/>
      <c r="T616" s="189"/>
      <c r="U616" s="189"/>
      <c r="V616" s="716"/>
    </row>
    <row r="617" spans="10:22">
      <c r="J617" s="189"/>
      <c r="K617" s="189"/>
      <c r="L617" s="189"/>
      <c r="M617" s="189"/>
      <c r="N617" s="189"/>
      <c r="O617" s="189"/>
      <c r="P617" s="189"/>
      <c r="Q617" s="189"/>
      <c r="R617" s="189"/>
      <c r="S617" s="189"/>
      <c r="T617" s="189"/>
      <c r="U617" s="189"/>
      <c r="V617" s="716"/>
    </row>
    <row r="618" spans="10:22">
      <c r="J618" s="189"/>
      <c r="K618" s="189"/>
      <c r="L618" s="189"/>
      <c r="M618" s="189"/>
      <c r="N618" s="189"/>
      <c r="O618" s="189"/>
      <c r="P618" s="189"/>
      <c r="Q618" s="189"/>
      <c r="R618" s="189"/>
      <c r="S618" s="189"/>
      <c r="T618" s="189"/>
      <c r="U618" s="189"/>
      <c r="V618" s="716"/>
    </row>
    <row r="619" spans="10:22">
      <c r="J619" s="189"/>
      <c r="K619" s="189"/>
      <c r="L619" s="189"/>
      <c r="M619" s="189"/>
      <c r="N619" s="189"/>
      <c r="O619" s="189"/>
      <c r="P619" s="189"/>
      <c r="Q619" s="189"/>
      <c r="R619" s="189"/>
      <c r="S619" s="189"/>
      <c r="T619" s="189"/>
      <c r="U619" s="189"/>
      <c r="V619" s="716"/>
    </row>
    <row r="620" spans="10:22">
      <c r="J620" s="189"/>
      <c r="K620" s="189"/>
      <c r="L620" s="189"/>
      <c r="M620" s="189"/>
      <c r="N620" s="189"/>
      <c r="O620" s="189"/>
      <c r="P620" s="189"/>
      <c r="Q620" s="189"/>
      <c r="R620" s="189"/>
      <c r="S620" s="189"/>
      <c r="T620" s="189"/>
      <c r="U620" s="189"/>
      <c r="V620" s="716"/>
    </row>
    <row r="621" spans="10:22">
      <c r="J621" s="189"/>
      <c r="K621" s="189"/>
      <c r="L621" s="189"/>
      <c r="M621" s="189"/>
      <c r="N621" s="189"/>
      <c r="O621" s="189"/>
      <c r="P621" s="189"/>
      <c r="Q621" s="189"/>
      <c r="R621" s="189"/>
      <c r="S621" s="189"/>
      <c r="T621" s="189"/>
      <c r="U621" s="189"/>
      <c r="V621" s="716"/>
    </row>
    <row r="622" spans="10:22">
      <c r="J622" s="189"/>
      <c r="K622" s="189"/>
      <c r="L622" s="189"/>
      <c r="M622" s="189"/>
      <c r="N622" s="189"/>
      <c r="O622" s="189"/>
      <c r="P622" s="189"/>
      <c r="Q622" s="189"/>
      <c r="R622" s="189"/>
      <c r="S622" s="189"/>
      <c r="T622" s="189"/>
      <c r="U622" s="189"/>
      <c r="V622" s="716"/>
    </row>
    <row r="623" spans="10:22">
      <c r="J623" s="189"/>
      <c r="K623" s="189"/>
      <c r="L623" s="189"/>
      <c r="M623" s="189"/>
      <c r="N623" s="189"/>
      <c r="O623" s="189"/>
      <c r="P623" s="189"/>
      <c r="Q623" s="189"/>
      <c r="R623" s="189"/>
      <c r="S623" s="189"/>
      <c r="T623" s="189"/>
      <c r="U623" s="189"/>
      <c r="V623" s="716"/>
    </row>
    <row r="624" spans="10:22">
      <c r="J624" s="189"/>
      <c r="K624" s="189"/>
      <c r="L624" s="189"/>
      <c r="M624" s="189"/>
      <c r="N624" s="189"/>
      <c r="O624" s="189"/>
      <c r="P624" s="189"/>
      <c r="Q624" s="189"/>
      <c r="R624" s="189"/>
      <c r="S624" s="189"/>
      <c r="T624" s="189"/>
      <c r="U624" s="189"/>
      <c r="V624" s="716"/>
    </row>
    <row r="625" spans="10:22">
      <c r="J625" s="189"/>
      <c r="K625" s="189"/>
      <c r="L625" s="189"/>
      <c r="M625" s="189"/>
      <c r="N625" s="189"/>
      <c r="O625" s="189"/>
      <c r="P625" s="189"/>
      <c r="Q625" s="189"/>
      <c r="R625" s="189"/>
      <c r="S625" s="189"/>
      <c r="T625" s="189"/>
      <c r="U625" s="189"/>
      <c r="V625" s="716"/>
    </row>
    <row r="626" spans="10:22">
      <c r="J626" s="189"/>
      <c r="K626" s="189"/>
      <c r="L626" s="189"/>
      <c r="M626" s="189"/>
      <c r="N626" s="189"/>
      <c r="O626" s="189"/>
      <c r="P626" s="189"/>
      <c r="Q626" s="189"/>
      <c r="R626" s="189"/>
      <c r="S626" s="189"/>
      <c r="T626" s="189"/>
      <c r="U626" s="189"/>
      <c r="V626" s="716"/>
    </row>
    <row r="627" spans="10:22">
      <c r="J627" s="189"/>
      <c r="K627" s="189"/>
      <c r="L627" s="189"/>
      <c r="M627" s="189"/>
      <c r="N627" s="189"/>
      <c r="O627" s="189"/>
      <c r="P627" s="189"/>
      <c r="Q627" s="189"/>
      <c r="R627" s="189"/>
      <c r="S627" s="189"/>
      <c r="T627" s="189"/>
      <c r="U627" s="189"/>
      <c r="V627" s="716"/>
    </row>
    <row r="628" spans="10:22">
      <c r="J628" s="189"/>
      <c r="K628" s="189"/>
      <c r="L628" s="189"/>
      <c r="M628" s="189"/>
      <c r="N628" s="189"/>
      <c r="O628" s="189"/>
      <c r="P628" s="189"/>
      <c r="Q628" s="189"/>
      <c r="R628" s="189"/>
      <c r="S628" s="189"/>
      <c r="T628" s="189"/>
      <c r="U628" s="189"/>
      <c r="V628" s="716"/>
    </row>
    <row r="629" spans="10:22">
      <c r="J629" s="189"/>
      <c r="K629" s="189"/>
      <c r="L629" s="189"/>
      <c r="M629" s="189"/>
      <c r="N629" s="189"/>
      <c r="O629" s="189"/>
      <c r="P629" s="189"/>
      <c r="Q629" s="189"/>
      <c r="R629" s="189"/>
      <c r="S629" s="189"/>
      <c r="T629" s="189"/>
      <c r="U629" s="189"/>
      <c r="V629" s="716"/>
    </row>
    <row r="630" spans="10:22">
      <c r="J630" s="189"/>
      <c r="K630" s="189"/>
      <c r="L630" s="189"/>
      <c r="M630" s="189"/>
      <c r="N630" s="189"/>
      <c r="O630" s="189"/>
      <c r="P630" s="189"/>
      <c r="Q630" s="189"/>
      <c r="R630" s="189"/>
      <c r="S630" s="189"/>
      <c r="T630" s="189"/>
      <c r="U630" s="189"/>
      <c r="V630" s="716"/>
    </row>
    <row r="631" spans="10:22">
      <c r="J631" s="189"/>
      <c r="K631" s="189"/>
      <c r="L631" s="189"/>
      <c r="M631" s="189"/>
      <c r="N631" s="189"/>
      <c r="O631" s="189"/>
      <c r="P631" s="189"/>
      <c r="Q631" s="189"/>
      <c r="R631" s="189"/>
      <c r="S631" s="189"/>
      <c r="T631" s="189"/>
      <c r="U631" s="189"/>
      <c r="V631" s="716"/>
    </row>
    <row r="632" spans="10:22">
      <c r="J632" s="189"/>
      <c r="K632" s="189"/>
      <c r="L632" s="189"/>
      <c r="M632" s="189"/>
      <c r="N632" s="189"/>
      <c r="O632" s="189"/>
      <c r="P632" s="189"/>
      <c r="Q632" s="189"/>
      <c r="R632" s="189"/>
      <c r="S632" s="189"/>
      <c r="T632" s="189"/>
      <c r="U632" s="189"/>
      <c r="V632" s="716"/>
    </row>
    <row r="633" spans="10:22">
      <c r="J633" s="189"/>
      <c r="K633" s="189"/>
      <c r="L633" s="189"/>
      <c r="M633" s="189"/>
      <c r="N633" s="189"/>
      <c r="O633" s="189"/>
      <c r="P633" s="189"/>
      <c r="Q633" s="189"/>
      <c r="R633" s="189"/>
      <c r="S633" s="189"/>
      <c r="T633" s="189"/>
      <c r="U633" s="189"/>
      <c r="V633" s="716"/>
    </row>
    <row r="634" spans="10:22">
      <c r="J634" s="189"/>
      <c r="K634" s="189"/>
      <c r="L634" s="189"/>
      <c r="M634" s="189"/>
      <c r="N634" s="189"/>
      <c r="O634" s="189"/>
      <c r="P634" s="189"/>
      <c r="Q634" s="189"/>
      <c r="R634" s="189"/>
      <c r="S634" s="189"/>
      <c r="T634" s="189"/>
      <c r="U634" s="189"/>
      <c r="V634" s="716"/>
    </row>
    <row r="635" spans="10:22">
      <c r="J635" s="189"/>
      <c r="K635" s="189"/>
      <c r="L635" s="189"/>
      <c r="M635" s="189"/>
      <c r="N635" s="189"/>
      <c r="O635" s="189"/>
      <c r="P635" s="189"/>
      <c r="Q635" s="189"/>
      <c r="R635" s="189"/>
      <c r="S635" s="189"/>
      <c r="T635" s="189"/>
      <c r="U635" s="189"/>
      <c r="V635" s="716"/>
    </row>
    <row r="636" spans="10:22">
      <c r="J636" s="189"/>
      <c r="K636" s="189"/>
      <c r="L636" s="189"/>
      <c r="M636" s="189"/>
      <c r="N636" s="189"/>
      <c r="O636" s="189"/>
      <c r="P636" s="189"/>
      <c r="Q636" s="189"/>
      <c r="R636" s="189"/>
      <c r="S636" s="189"/>
      <c r="T636" s="189"/>
      <c r="U636" s="189"/>
      <c r="V636" s="716"/>
    </row>
    <row r="637" spans="10:22">
      <c r="J637" s="189"/>
      <c r="K637" s="189"/>
      <c r="L637" s="189"/>
      <c r="M637" s="189"/>
      <c r="N637" s="189"/>
      <c r="O637" s="189"/>
      <c r="P637" s="189"/>
      <c r="Q637" s="189"/>
      <c r="R637" s="189"/>
      <c r="S637" s="189"/>
      <c r="T637" s="189"/>
      <c r="U637" s="189"/>
      <c r="V637" s="716"/>
    </row>
    <row r="638" spans="10:22">
      <c r="J638" s="189"/>
      <c r="K638" s="189"/>
      <c r="L638" s="189"/>
      <c r="M638" s="189"/>
      <c r="N638" s="189"/>
      <c r="O638" s="189"/>
      <c r="P638" s="189"/>
      <c r="Q638" s="189"/>
      <c r="R638" s="189"/>
      <c r="S638" s="189"/>
      <c r="T638" s="189"/>
      <c r="U638" s="189"/>
      <c r="V638" s="716"/>
    </row>
    <row r="639" spans="10:22">
      <c r="J639" s="189"/>
      <c r="K639" s="189"/>
      <c r="L639" s="189"/>
      <c r="M639" s="189"/>
      <c r="N639" s="189"/>
      <c r="O639" s="189"/>
      <c r="P639" s="189"/>
      <c r="Q639" s="189"/>
      <c r="R639" s="189"/>
      <c r="S639" s="189"/>
      <c r="T639" s="189"/>
      <c r="U639" s="189"/>
      <c r="V639" s="716"/>
    </row>
    <row r="640" spans="10:22">
      <c r="J640" s="189"/>
      <c r="K640" s="189"/>
      <c r="L640" s="189"/>
      <c r="M640" s="189"/>
      <c r="N640" s="189"/>
      <c r="O640" s="189"/>
      <c r="P640" s="189"/>
      <c r="Q640" s="189"/>
      <c r="R640" s="189"/>
      <c r="S640" s="189"/>
      <c r="T640" s="189"/>
      <c r="U640" s="189"/>
      <c r="V640" s="716"/>
    </row>
    <row r="641" spans="10:22">
      <c r="J641" s="189"/>
      <c r="K641" s="189"/>
      <c r="L641" s="189"/>
      <c r="M641" s="189"/>
      <c r="N641" s="189"/>
      <c r="O641" s="189"/>
      <c r="P641" s="189"/>
      <c r="Q641" s="189"/>
      <c r="R641" s="189"/>
      <c r="S641" s="189"/>
      <c r="T641" s="189"/>
      <c r="U641" s="189"/>
      <c r="V641" s="716"/>
    </row>
    <row r="642" spans="10:22">
      <c r="J642" s="189"/>
      <c r="K642" s="189"/>
      <c r="L642" s="189"/>
      <c r="M642" s="189"/>
      <c r="N642" s="189"/>
      <c r="O642" s="189"/>
      <c r="P642" s="189"/>
      <c r="Q642" s="189"/>
      <c r="R642" s="189"/>
      <c r="S642" s="189"/>
      <c r="T642" s="189"/>
      <c r="U642" s="189"/>
      <c r="V642" s="716"/>
    </row>
    <row r="643" spans="10:22">
      <c r="J643" s="189"/>
      <c r="K643" s="189"/>
      <c r="L643" s="189"/>
      <c r="M643" s="189"/>
      <c r="N643" s="189"/>
      <c r="O643" s="189"/>
      <c r="P643" s="189"/>
      <c r="Q643" s="189"/>
      <c r="R643" s="189"/>
      <c r="S643" s="189"/>
      <c r="T643" s="189"/>
      <c r="U643" s="189"/>
      <c r="V643" s="716"/>
    </row>
    <row r="644" spans="10:22">
      <c r="J644" s="189"/>
      <c r="K644" s="189"/>
      <c r="L644" s="189"/>
      <c r="M644" s="189"/>
      <c r="N644" s="189"/>
      <c r="O644" s="189"/>
      <c r="P644" s="189"/>
      <c r="Q644" s="189"/>
      <c r="R644" s="189"/>
      <c r="S644" s="189"/>
      <c r="T644" s="189"/>
      <c r="U644" s="189"/>
      <c r="V644" s="716"/>
    </row>
    <row r="645" spans="10:22">
      <c r="J645" s="189"/>
      <c r="K645" s="189"/>
      <c r="L645" s="189"/>
      <c r="M645" s="189"/>
      <c r="N645" s="189"/>
      <c r="O645" s="189"/>
      <c r="P645" s="189"/>
      <c r="Q645" s="189"/>
      <c r="R645" s="189"/>
      <c r="S645" s="189"/>
      <c r="T645" s="189"/>
      <c r="U645" s="189"/>
      <c r="V645" s="716"/>
    </row>
    <row r="646" spans="10:22">
      <c r="J646" s="189"/>
      <c r="K646" s="189"/>
      <c r="L646" s="189"/>
      <c r="M646" s="189"/>
      <c r="N646" s="189"/>
      <c r="O646" s="189"/>
      <c r="P646" s="189"/>
      <c r="Q646" s="189"/>
      <c r="R646" s="189"/>
      <c r="S646" s="189"/>
      <c r="T646" s="189"/>
      <c r="U646" s="189"/>
      <c r="V646" s="716"/>
    </row>
    <row r="647" spans="10:22">
      <c r="J647" s="189"/>
      <c r="K647" s="189"/>
      <c r="L647" s="189"/>
      <c r="M647" s="189"/>
      <c r="N647" s="189"/>
      <c r="O647" s="189"/>
      <c r="P647" s="189"/>
      <c r="Q647" s="189"/>
      <c r="R647" s="189"/>
      <c r="S647" s="189"/>
      <c r="T647" s="189"/>
      <c r="U647" s="189"/>
      <c r="V647" s="716"/>
    </row>
    <row r="648" spans="10:22">
      <c r="J648" s="189"/>
      <c r="K648" s="189"/>
      <c r="L648" s="189"/>
      <c r="M648" s="189"/>
      <c r="N648" s="189"/>
      <c r="O648" s="189"/>
      <c r="P648" s="189"/>
      <c r="Q648" s="189"/>
      <c r="R648" s="189"/>
      <c r="S648" s="189"/>
      <c r="T648" s="189"/>
      <c r="U648" s="189"/>
      <c r="V648" s="716"/>
    </row>
    <row r="649" spans="10:22">
      <c r="J649" s="189"/>
      <c r="K649" s="189"/>
      <c r="L649" s="189"/>
      <c r="M649" s="189"/>
      <c r="N649" s="189"/>
      <c r="O649" s="189"/>
      <c r="P649" s="189"/>
      <c r="Q649" s="189"/>
      <c r="R649" s="189"/>
      <c r="S649" s="189"/>
      <c r="T649" s="189"/>
      <c r="U649" s="189"/>
      <c r="V649" s="716"/>
    </row>
    <row r="650" spans="10:22">
      <c r="J650" s="189"/>
      <c r="K650" s="189"/>
      <c r="L650" s="189"/>
      <c r="M650" s="189"/>
      <c r="N650" s="189"/>
      <c r="O650" s="189"/>
      <c r="P650" s="189"/>
      <c r="Q650" s="189"/>
      <c r="R650" s="189"/>
      <c r="S650" s="189"/>
      <c r="T650" s="189"/>
      <c r="U650" s="189"/>
      <c r="V650" s="716"/>
    </row>
    <row r="651" spans="10:22">
      <c r="J651" s="189"/>
      <c r="K651" s="189"/>
      <c r="L651" s="189"/>
      <c r="M651" s="189"/>
      <c r="N651" s="189"/>
      <c r="O651" s="189"/>
      <c r="P651" s="189"/>
      <c r="Q651" s="189"/>
      <c r="R651" s="189"/>
      <c r="S651" s="189"/>
      <c r="T651" s="189"/>
      <c r="U651" s="189"/>
      <c r="V651" s="716"/>
    </row>
    <row r="652" spans="10:22">
      <c r="J652" s="189"/>
      <c r="K652" s="189"/>
      <c r="L652" s="189"/>
      <c r="M652" s="189"/>
      <c r="N652" s="189"/>
      <c r="O652" s="189"/>
      <c r="P652" s="189"/>
      <c r="Q652" s="189"/>
      <c r="R652" s="189"/>
      <c r="S652" s="189"/>
      <c r="T652" s="189"/>
      <c r="U652" s="189"/>
      <c r="V652" s="716"/>
    </row>
    <row r="653" spans="10:22">
      <c r="J653" s="189"/>
      <c r="K653" s="189"/>
      <c r="L653" s="189"/>
      <c r="M653" s="189"/>
      <c r="N653" s="189"/>
      <c r="O653" s="189"/>
      <c r="P653" s="189"/>
      <c r="Q653" s="189"/>
      <c r="R653" s="189"/>
      <c r="S653" s="189"/>
      <c r="T653" s="189"/>
      <c r="U653" s="189"/>
      <c r="V653" s="716"/>
    </row>
    <row r="654" spans="10:22">
      <c r="J654" s="189"/>
      <c r="K654" s="189"/>
      <c r="L654" s="189"/>
      <c r="M654" s="189"/>
      <c r="N654" s="189"/>
      <c r="O654" s="189"/>
      <c r="P654" s="189"/>
      <c r="Q654" s="189"/>
      <c r="R654" s="189"/>
      <c r="S654" s="189"/>
      <c r="T654" s="189"/>
      <c r="U654" s="189"/>
      <c r="V654" s="716"/>
    </row>
    <row r="655" spans="10:22">
      <c r="J655" s="189"/>
      <c r="K655" s="189"/>
      <c r="L655" s="189"/>
      <c r="M655" s="189"/>
      <c r="N655" s="189"/>
      <c r="O655" s="189"/>
      <c r="P655" s="189"/>
      <c r="Q655" s="189"/>
      <c r="R655" s="189"/>
      <c r="S655" s="189"/>
      <c r="T655" s="189"/>
      <c r="U655" s="189"/>
      <c r="V655" s="716"/>
    </row>
    <row r="656" spans="10:22">
      <c r="J656" s="189"/>
      <c r="K656" s="189"/>
      <c r="L656" s="189"/>
      <c r="M656" s="189"/>
      <c r="N656" s="189"/>
      <c r="O656" s="189"/>
      <c r="P656" s="189"/>
      <c r="Q656" s="189"/>
      <c r="R656" s="189"/>
      <c r="S656" s="189"/>
      <c r="T656" s="189"/>
      <c r="U656" s="189"/>
      <c r="V656" s="716"/>
    </row>
    <row r="657" spans="10:22">
      <c r="J657" s="189"/>
      <c r="K657" s="189"/>
      <c r="L657" s="189"/>
      <c r="M657" s="189"/>
      <c r="N657" s="189"/>
      <c r="O657" s="189"/>
      <c r="P657" s="189"/>
      <c r="Q657" s="189"/>
      <c r="R657" s="189"/>
      <c r="S657" s="189"/>
      <c r="T657" s="189"/>
      <c r="U657" s="189"/>
      <c r="V657" s="716"/>
    </row>
    <row r="658" spans="10:22">
      <c r="J658" s="189"/>
      <c r="K658" s="189"/>
      <c r="L658" s="189"/>
      <c r="M658" s="189"/>
      <c r="N658" s="189"/>
      <c r="O658" s="189"/>
      <c r="P658" s="189"/>
      <c r="Q658" s="189"/>
      <c r="R658" s="189"/>
      <c r="S658" s="189"/>
      <c r="T658" s="189"/>
      <c r="U658" s="189"/>
      <c r="V658" s="716"/>
    </row>
    <row r="659" spans="10:22">
      <c r="J659" s="189"/>
      <c r="K659" s="189"/>
      <c r="L659" s="189"/>
      <c r="M659" s="189"/>
      <c r="N659" s="189"/>
      <c r="O659" s="189"/>
      <c r="P659" s="189"/>
      <c r="Q659" s="189"/>
      <c r="R659" s="189"/>
      <c r="S659" s="189"/>
      <c r="T659" s="189"/>
      <c r="U659" s="189"/>
      <c r="V659" s="716"/>
    </row>
    <row r="660" spans="10:22">
      <c r="J660" s="189"/>
      <c r="K660" s="189"/>
      <c r="L660" s="189"/>
      <c r="M660" s="189"/>
      <c r="N660" s="189"/>
      <c r="O660" s="189"/>
      <c r="P660" s="189"/>
      <c r="Q660" s="189"/>
      <c r="R660" s="189"/>
      <c r="S660" s="189"/>
      <c r="T660" s="189"/>
      <c r="U660" s="189"/>
      <c r="V660" s="716"/>
    </row>
    <row r="661" spans="10:22">
      <c r="J661" s="189"/>
      <c r="K661" s="189"/>
      <c r="L661" s="189"/>
      <c r="M661" s="189"/>
      <c r="N661" s="189"/>
      <c r="O661" s="189"/>
      <c r="P661" s="189"/>
      <c r="Q661" s="189"/>
      <c r="R661" s="189"/>
      <c r="S661" s="189"/>
      <c r="T661" s="189"/>
      <c r="U661" s="189"/>
      <c r="V661" s="716"/>
    </row>
    <row r="662" spans="10:22">
      <c r="J662" s="189"/>
      <c r="K662" s="189"/>
      <c r="L662" s="189"/>
      <c r="M662" s="189"/>
      <c r="N662" s="189"/>
      <c r="O662" s="189"/>
      <c r="P662" s="189"/>
      <c r="Q662" s="189"/>
      <c r="R662" s="189"/>
      <c r="S662" s="189"/>
      <c r="T662" s="189"/>
      <c r="U662" s="189"/>
      <c r="V662" s="716"/>
    </row>
    <row r="663" spans="10:22">
      <c r="J663" s="189"/>
      <c r="K663" s="189"/>
      <c r="L663" s="189"/>
      <c r="M663" s="189"/>
      <c r="N663" s="189"/>
      <c r="O663" s="189"/>
      <c r="P663" s="189"/>
      <c r="Q663" s="189"/>
      <c r="R663" s="189"/>
      <c r="S663" s="189"/>
      <c r="T663" s="189"/>
      <c r="U663" s="189"/>
      <c r="V663" s="716"/>
    </row>
    <row r="664" spans="10:22">
      <c r="J664" s="189"/>
      <c r="K664" s="189"/>
      <c r="L664" s="189"/>
      <c r="M664" s="189"/>
      <c r="N664" s="189"/>
      <c r="O664" s="189"/>
      <c r="P664" s="189"/>
      <c r="Q664" s="189"/>
      <c r="R664" s="189"/>
      <c r="S664" s="189"/>
      <c r="T664" s="189"/>
      <c r="U664" s="189"/>
      <c r="V664" s="716"/>
    </row>
    <row r="665" spans="10:22">
      <c r="J665" s="189"/>
      <c r="K665" s="189"/>
      <c r="L665" s="189"/>
      <c r="M665" s="189"/>
      <c r="N665" s="189"/>
      <c r="O665" s="189"/>
      <c r="P665" s="189"/>
      <c r="Q665" s="189"/>
      <c r="R665" s="189"/>
      <c r="S665" s="189"/>
      <c r="T665" s="189"/>
      <c r="U665" s="189"/>
      <c r="V665" s="716"/>
    </row>
    <row r="666" spans="10:22">
      <c r="J666" s="189"/>
      <c r="K666" s="189"/>
      <c r="L666" s="189"/>
      <c r="M666" s="189"/>
      <c r="N666" s="189"/>
      <c r="O666" s="189"/>
      <c r="P666" s="189"/>
      <c r="Q666" s="189"/>
      <c r="R666" s="189"/>
      <c r="S666" s="189"/>
      <c r="T666" s="189"/>
      <c r="U666" s="189"/>
      <c r="V666" s="716"/>
    </row>
    <row r="667" spans="10:22">
      <c r="J667" s="189"/>
      <c r="K667" s="189"/>
      <c r="L667" s="189"/>
      <c r="M667" s="189"/>
      <c r="N667" s="189"/>
      <c r="O667" s="189"/>
      <c r="P667" s="189"/>
      <c r="Q667" s="189"/>
      <c r="R667" s="189"/>
      <c r="S667" s="189"/>
      <c r="T667" s="189"/>
      <c r="U667" s="189"/>
      <c r="V667" s="716"/>
    </row>
    <row r="668" spans="10:22">
      <c r="J668" s="189"/>
      <c r="K668" s="189"/>
      <c r="L668" s="189"/>
      <c r="M668" s="189"/>
      <c r="N668" s="189"/>
      <c r="O668" s="189"/>
      <c r="P668" s="189"/>
      <c r="Q668" s="189"/>
      <c r="R668" s="189"/>
      <c r="S668" s="189"/>
      <c r="T668" s="189"/>
      <c r="U668" s="189"/>
      <c r="V668" s="716"/>
    </row>
    <row r="669" spans="10:22">
      <c r="J669" s="189"/>
      <c r="K669" s="189"/>
      <c r="L669" s="189"/>
      <c r="M669" s="189"/>
      <c r="N669" s="189"/>
      <c r="O669" s="189"/>
      <c r="P669" s="189"/>
      <c r="Q669" s="189"/>
      <c r="R669" s="189"/>
      <c r="S669" s="189"/>
      <c r="T669" s="189"/>
      <c r="U669" s="189"/>
      <c r="V669" s="716"/>
    </row>
    <row r="670" spans="10:22">
      <c r="J670" s="189"/>
      <c r="K670" s="189"/>
      <c r="L670" s="189"/>
      <c r="M670" s="189"/>
      <c r="N670" s="189"/>
      <c r="O670" s="189"/>
      <c r="P670" s="189"/>
      <c r="Q670" s="189"/>
      <c r="R670" s="189"/>
      <c r="S670" s="189"/>
      <c r="T670" s="189"/>
      <c r="U670" s="189"/>
      <c r="V670" s="716"/>
    </row>
    <row r="671" spans="10:22">
      <c r="J671" s="189"/>
      <c r="K671" s="189"/>
      <c r="L671" s="189"/>
      <c r="M671" s="189"/>
      <c r="N671" s="189"/>
      <c r="O671" s="189"/>
      <c r="P671" s="189"/>
      <c r="Q671" s="189"/>
      <c r="R671" s="189"/>
      <c r="S671" s="189"/>
      <c r="T671" s="189"/>
      <c r="U671" s="189"/>
      <c r="V671" s="716"/>
    </row>
    <row r="672" spans="10:22">
      <c r="J672" s="189"/>
      <c r="K672" s="189"/>
      <c r="L672" s="189"/>
      <c r="M672" s="189"/>
      <c r="N672" s="189"/>
      <c r="O672" s="189"/>
      <c r="P672" s="189"/>
      <c r="Q672" s="189"/>
      <c r="R672" s="189"/>
      <c r="S672" s="189"/>
      <c r="T672" s="189"/>
      <c r="U672" s="189"/>
      <c r="V672" s="716"/>
    </row>
    <row r="673" spans="10:22">
      <c r="J673" s="189"/>
      <c r="K673" s="189"/>
      <c r="L673" s="189"/>
      <c r="M673" s="189"/>
      <c r="N673" s="189"/>
      <c r="O673" s="189"/>
      <c r="P673" s="189"/>
      <c r="Q673" s="189"/>
      <c r="R673" s="189"/>
      <c r="S673" s="189"/>
      <c r="T673" s="189"/>
      <c r="U673" s="189"/>
      <c r="V673" s="716"/>
    </row>
    <row r="674" spans="10:22">
      <c r="J674" s="189"/>
      <c r="K674" s="189"/>
      <c r="L674" s="189"/>
      <c r="M674" s="189"/>
      <c r="N674" s="189"/>
      <c r="O674" s="189"/>
      <c r="P674" s="189"/>
      <c r="Q674" s="189"/>
      <c r="R674" s="189"/>
      <c r="S674" s="189"/>
      <c r="T674" s="189"/>
      <c r="U674" s="189"/>
      <c r="V674" s="716"/>
    </row>
    <row r="675" spans="10:22">
      <c r="J675" s="189"/>
      <c r="K675" s="189"/>
      <c r="L675" s="189"/>
      <c r="M675" s="189"/>
      <c r="N675" s="189"/>
      <c r="O675" s="189"/>
      <c r="P675" s="189"/>
      <c r="Q675" s="189"/>
      <c r="R675" s="189"/>
      <c r="S675" s="189"/>
      <c r="T675" s="189"/>
      <c r="U675" s="189"/>
      <c r="V675" s="716"/>
    </row>
    <row r="676" spans="10:22">
      <c r="J676" s="189"/>
      <c r="K676" s="189"/>
      <c r="L676" s="189"/>
      <c r="M676" s="189"/>
      <c r="N676" s="189"/>
      <c r="O676" s="189"/>
      <c r="P676" s="189"/>
      <c r="Q676" s="189"/>
      <c r="R676" s="189"/>
      <c r="S676" s="189"/>
      <c r="T676" s="189"/>
      <c r="U676" s="189"/>
      <c r="V676" s="716"/>
    </row>
    <row r="677" spans="10:22">
      <c r="J677" s="189"/>
      <c r="K677" s="189"/>
      <c r="L677" s="189"/>
      <c r="M677" s="189"/>
      <c r="N677" s="189"/>
      <c r="O677" s="189"/>
      <c r="P677" s="189"/>
      <c r="Q677" s="189"/>
      <c r="R677" s="189"/>
      <c r="S677" s="189"/>
      <c r="T677" s="189"/>
      <c r="U677" s="189"/>
      <c r="V677" s="716"/>
    </row>
    <row r="678" spans="10:22">
      <c r="J678" s="189"/>
      <c r="K678" s="189"/>
      <c r="L678" s="189"/>
      <c r="M678" s="189"/>
      <c r="N678" s="189"/>
      <c r="O678" s="189"/>
      <c r="P678" s="189"/>
      <c r="Q678" s="189"/>
      <c r="R678" s="189"/>
      <c r="S678" s="189"/>
      <c r="T678" s="189"/>
      <c r="U678" s="189"/>
      <c r="V678" s="716"/>
    </row>
    <row r="679" spans="10:22">
      <c r="J679" s="189"/>
      <c r="K679" s="189"/>
      <c r="L679" s="189"/>
      <c r="M679" s="189"/>
      <c r="N679" s="189"/>
      <c r="O679" s="189"/>
      <c r="P679" s="189"/>
      <c r="Q679" s="189"/>
      <c r="R679" s="189"/>
      <c r="S679" s="189"/>
      <c r="T679" s="189"/>
      <c r="U679" s="189"/>
      <c r="V679" s="716"/>
    </row>
    <row r="680" spans="10:22">
      <c r="J680" s="189"/>
      <c r="K680" s="189"/>
      <c r="L680" s="189"/>
      <c r="M680" s="189"/>
      <c r="N680" s="189"/>
      <c r="O680" s="189"/>
      <c r="P680" s="189"/>
      <c r="Q680" s="189"/>
      <c r="R680" s="189"/>
      <c r="S680" s="189"/>
      <c r="T680" s="189"/>
      <c r="U680" s="189"/>
      <c r="V680" s="716"/>
    </row>
    <row r="681" spans="10:22">
      <c r="J681" s="189"/>
      <c r="K681" s="189"/>
      <c r="L681" s="189"/>
      <c r="M681" s="189"/>
      <c r="N681" s="189"/>
      <c r="O681" s="189"/>
      <c r="P681" s="189"/>
      <c r="Q681" s="189"/>
      <c r="R681" s="189"/>
      <c r="S681" s="189"/>
      <c r="T681" s="189"/>
      <c r="U681" s="189"/>
      <c r="V681" s="716"/>
    </row>
    <row r="682" spans="10:22">
      <c r="J682" s="189"/>
      <c r="K682" s="189"/>
      <c r="L682" s="189"/>
      <c r="M682" s="189"/>
      <c r="N682" s="189"/>
      <c r="O682" s="189"/>
      <c r="P682" s="189"/>
      <c r="Q682" s="189"/>
      <c r="R682" s="189"/>
      <c r="S682" s="189"/>
      <c r="T682" s="189"/>
      <c r="U682" s="189"/>
      <c r="V682" s="716"/>
    </row>
    <row r="683" spans="10:22">
      <c r="J683" s="189"/>
      <c r="K683" s="189"/>
      <c r="L683" s="189"/>
      <c r="M683" s="189"/>
      <c r="N683" s="189"/>
      <c r="O683" s="189"/>
      <c r="P683" s="189"/>
      <c r="Q683" s="189"/>
      <c r="R683" s="189"/>
      <c r="S683" s="189"/>
      <c r="T683" s="189"/>
      <c r="U683" s="189"/>
      <c r="V683" s="716"/>
    </row>
    <row r="684" spans="10:22">
      <c r="J684" s="189"/>
      <c r="K684" s="189"/>
      <c r="L684" s="189"/>
      <c r="M684" s="189"/>
      <c r="N684" s="189"/>
      <c r="O684" s="189"/>
      <c r="P684" s="189"/>
      <c r="Q684" s="189"/>
      <c r="R684" s="189"/>
      <c r="S684" s="189"/>
      <c r="T684" s="189"/>
      <c r="U684" s="189"/>
      <c r="V684" s="716"/>
    </row>
    <row r="685" spans="10:22">
      <c r="J685" s="189"/>
      <c r="K685" s="189"/>
      <c r="L685" s="189"/>
      <c r="M685" s="189"/>
      <c r="N685" s="189"/>
      <c r="O685" s="189"/>
      <c r="P685" s="189"/>
      <c r="Q685" s="189"/>
      <c r="R685" s="189"/>
      <c r="S685" s="189"/>
      <c r="T685" s="189"/>
      <c r="U685" s="189"/>
      <c r="V685" s="716"/>
    </row>
    <row r="686" spans="10:22">
      <c r="J686" s="189"/>
      <c r="K686" s="189"/>
      <c r="L686" s="189"/>
      <c r="M686" s="189"/>
      <c r="N686" s="189"/>
      <c r="O686" s="189"/>
      <c r="P686" s="189"/>
      <c r="Q686" s="189"/>
      <c r="R686" s="189"/>
      <c r="S686" s="189"/>
      <c r="T686" s="189"/>
      <c r="U686" s="189"/>
      <c r="V686" s="716"/>
    </row>
    <row r="687" spans="10:22">
      <c r="J687" s="189"/>
      <c r="K687" s="189"/>
      <c r="L687" s="189"/>
      <c r="M687" s="189"/>
      <c r="N687" s="189"/>
      <c r="O687" s="189"/>
      <c r="P687" s="189"/>
      <c r="Q687" s="189"/>
      <c r="R687" s="189"/>
      <c r="S687" s="189"/>
      <c r="T687" s="189"/>
      <c r="U687" s="189"/>
      <c r="V687" s="716"/>
    </row>
    <row r="688" spans="10:22">
      <c r="J688" s="189"/>
      <c r="K688" s="189"/>
      <c r="L688" s="189"/>
      <c r="M688" s="189"/>
      <c r="N688" s="189"/>
      <c r="O688" s="189"/>
      <c r="P688" s="189"/>
      <c r="Q688" s="189"/>
      <c r="R688" s="189"/>
      <c r="S688" s="189"/>
      <c r="T688" s="189"/>
      <c r="U688" s="189"/>
      <c r="V688" s="716"/>
    </row>
    <row r="689" spans="10:22">
      <c r="J689" s="189"/>
      <c r="K689" s="189"/>
      <c r="L689" s="189"/>
      <c r="M689" s="189"/>
      <c r="N689" s="189"/>
      <c r="O689" s="189"/>
      <c r="P689" s="189"/>
      <c r="Q689" s="189"/>
      <c r="R689" s="189"/>
      <c r="S689" s="189"/>
      <c r="T689" s="189"/>
      <c r="U689" s="189"/>
      <c r="V689" s="716"/>
    </row>
    <row r="690" spans="10:22">
      <c r="J690" s="189"/>
      <c r="K690" s="189"/>
      <c r="L690" s="189"/>
      <c r="M690" s="189"/>
      <c r="N690" s="189"/>
      <c r="O690" s="189"/>
      <c r="P690" s="189"/>
      <c r="Q690" s="189"/>
      <c r="R690" s="189"/>
      <c r="S690" s="189"/>
      <c r="T690" s="189"/>
      <c r="U690" s="189"/>
      <c r="V690" s="716"/>
    </row>
    <row r="691" spans="10:22">
      <c r="J691" s="189"/>
      <c r="K691" s="189"/>
      <c r="L691" s="189"/>
      <c r="M691" s="189"/>
      <c r="N691" s="189"/>
      <c r="O691" s="189"/>
      <c r="P691" s="189"/>
      <c r="Q691" s="189"/>
      <c r="R691" s="189"/>
      <c r="S691" s="189"/>
      <c r="T691" s="189"/>
      <c r="U691" s="189"/>
      <c r="V691" s="716"/>
    </row>
    <row r="692" spans="10:22">
      <c r="J692" s="189"/>
      <c r="K692" s="189"/>
      <c r="L692" s="189"/>
      <c r="M692" s="189"/>
      <c r="N692" s="189"/>
      <c r="O692" s="189"/>
      <c r="P692" s="189"/>
      <c r="Q692" s="189"/>
      <c r="R692" s="189"/>
      <c r="S692" s="189"/>
      <c r="T692" s="189"/>
      <c r="U692" s="189"/>
      <c r="V692" s="716"/>
    </row>
    <row r="693" spans="10:22">
      <c r="J693" s="189"/>
      <c r="K693" s="189"/>
      <c r="L693" s="189"/>
      <c r="M693" s="189"/>
      <c r="N693" s="189"/>
      <c r="O693" s="189"/>
      <c r="P693" s="189"/>
      <c r="Q693" s="189"/>
      <c r="R693" s="189"/>
      <c r="S693" s="189"/>
      <c r="T693" s="189"/>
      <c r="U693" s="189"/>
      <c r="V693" s="716"/>
    </row>
    <row r="694" spans="10:22">
      <c r="J694" s="189"/>
      <c r="K694" s="189"/>
      <c r="L694" s="189"/>
      <c r="M694" s="189"/>
      <c r="N694" s="189"/>
      <c r="O694" s="189"/>
      <c r="P694" s="189"/>
      <c r="Q694" s="189"/>
      <c r="R694" s="189"/>
      <c r="S694" s="189"/>
      <c r="T694" s="189"/>
      <c r="U694" s="189"/>
      <c r="V694" s="716"/>
    </row>
    <row r="695" spans="10:22">
      <c r="J695" s="189"/>
      <c r="K695" s="189"/>
      <c r="L695" s="189"/>
      <c r="M695" s="189"/>
      <c r="N695" s="189"/>
      <c r="O695" s="189"/>
      <c r="P695" s="189"/>
      <c r="Q695" s="189"/>
      <c r="R695" s="189"/>
      <c r="S695" s="189"/>
      <c r="T695" s="189"/>
      <c r="U695" s="189"/>
      <c r="V695" s="716"/>
    </row>
    <row r="696" spans="10:22">
      <c r="J696" s="189"/>
      <c r="K696" s="189"/>
      <c r="L696" s="189"/>
      <c r="M696" s="189"/>
      <c r="N696" s="189"/>
      <c r="O696" s="189"/>
      <c r="P696" s="189"/>
      <c r="Q696" s="189"/>
      <c r="R696" s="189"/>
      <c r="S696" s="189"/>
      <c r="T696" s="189"/>
      <c r="U696" s="189"/>
      <c r="V696" s="716"/>
    </row>
    <row r="697" spans="10:22">
      <c r="J697" s="189"/>
      <c r="K697" s="189"/>
      <c r="L697" s="189"/>
      <c r="M697" s="189"/>
      <c r="N697" s="189"/>
      <c r="O697" s="189"/>
      <c r="P697" s="189"/>
      <c r="Q697" s="189"/>
      <c r="R697" s="189"/>
      <c r="S697" s="189"/>
      <c r="T697" s="189"/>
      <c r="U697" s="189"/>
      <c r="V697" s="716"/>
    </row>
    <row r="698" spans="10:22">
      <c r="J698" s="189"/>
      <c r="K698" s="189"/>
      <c r="L698" s="189"/>
      <c r="M698" s="189"/>
      <c r="N698" s="189"/>
      <c r="O698" s="189"/>
      <c r="P698" s="189"/>
      <c r="Q698" s="189"/>
      <c r="R698" s="189"/>
      <c r="S698" s="189"/>
      <c r="T698" s="189"/>
      <c r="U698" s="189"/>
      <c r="V698" s="716"/>
    </row>
    <row r="699" spans="10:22">
      <c r="J699" s="189"/>
      <c r="K699" s="189"/>
      <c r="L699" s="189"/>
      <c r="M699" s="189"/>
      <c r="N699" s="189"/>
      <c r="O699" s="189"/>
      <c r="P699" s="189"/>
      <c r="Q699" s="189"/>
      <c r="R699" s="189"/>
      <c r="S699" s="189"/>
      <c r="T699" s="189"/>
      <c r="U699" s="189"/>
      <c r="V699" s="716"/>
    </row>
    <row r="700" spans="10:22">
      <c r="J700" s="189"/>
      <c r="K700" s="189"/>
      <c r="L700" s="189"/>
      <c r="M700" s="189"/>
      <c r="N700" s="189"/>
      <c r="O700" s="189"/>
      <c r="P700" s="189"/>
      <c r="Q700" s="189"/>
      <c r="R700" s="189"/>
      <c r="S700" s="189"/>
      <c r="T700" s="189"/>
      <c r="U700" s="189"/>
      <c r="V700" s="716"/>
    </row>
    <row r="701" spans="10:22">
      <c r="J701" s="189"/>
      <c r="K701" s="189"/>
      <c r="L701" s="189"/>
      <c r="M701" s="189"/>
      <c r="N701" s="189"/>
      <c r="O701" s="189"/>
      <c r="P701" s="189"/>
      <c r="Q701" s="189"/>
      <c r="R701" s="189"/>
      <c r="S701" s="189"/>
      <c r="T701" s="189"/>
      <c r="U701" s="189"/>
      <c r="V701" s="716"/>
    </row>
    <row r="702" spans="10:22">
      <c r="J702" s="189"/>
      <c r="K702" s="189"/>
      <c r="L702" s="189"/>
      <c r="M702" s="189"/>
      <c r="N702" s="189"/>
      <c r="O702" s="189"/>
      <c r="P702" s="189"/>
      <c r="Q702" s="189"/>
      <c r="R702" s="189"/>
      <c r="S702" s="189"/>
      <c r="T702" s="189"/>
      <c r="U702" s="189"/>
      <c r="V702" s="716"/>
    </row>
    <row r="703" spans="10:22">
      <c r="J703" s="189"/>
      <c r="K703" s="189"/>
      <c r="L703" s="189"/>
      <c r="M703" s="189"/>
      <c r="N703" s="189"/>
      <c r="O703" s="189"/>
      <c r="P703" s="189"/>
      <c r="Q703" s="189"/>
      <c r="R703" s="189"/>
      <c r="S703" s="189"/>
      <c r="T703" s="189"/>
      <c r="U703" s="189"/>
      <c r="V703" s="716"/>
    </row>
    <row r="704" spans="10:22">
      <c r="J704" s="189"/>
      <c r="K704" s="189"/>
      <c r="L704" s="189"/>
      <c r="M704" s="189"/>
      <c r="N704" s="189"/>
      <c r="O704" s="189"/>
      <c r="P704" s="189"/>
      <c r="Q704" s="189"/>
      <c r="R704" s="189"/>
      <c r="S704" s="189"/>
      <c r="T704" s="189"/>
      <c r="U704" s="189"/>
      <c r="V704" s="716"/>
    </row>
    <row r="705" spans="10:22">
      <c r="J705" s="189"/>
      <c r="K705" s="189"/>
      <c r="L705" s="189"/>
      <c r="M705" s="189"/>
      <c r="N705" s="189"/>
      <c r="O705" s="189"/>
      <c r="P705" s="189"/>
      <c r="Q705" s="189"/>
      <c r="R705" s="189"/>
      <c r="S705" s="189"/>
      <c r="T705" s="189"/>
      <c r="U705" s="189"/>
      <c r="V705" s="716"/>
    </row>
    <row r="706" spans="10:22">
      <c r="J706" s="189"/>
      <c r="K706" s="189"/>
      <c r="L706" s="189"/>
      <c r="M706" s="189"/>
      <c r="N706" s="189"/>
      <c r="O706" s="189"/>
      <c r="P706" s="189"/>
      <c r="Q706" s="189"/>
      <c r="R706" s="189"/>
      <c r="S706" s="189"/>
      <c r="T706" s="189"/>
      <c r="U706" s="189"/>
      <c r="V706" s="716"/>
    </row>
    <row r="707" spans="10:22">
      <c r="J707" s="189"/>
      <c r="K707" s="189"/>
      <c r="L707" s="189"/>
      <c r="M707" s="189"/>
      <c r="N707" s="189"/>
      <c r="O707" s="189"/>
      <c r="P707" s="189"/>
      <c r="Q707" s="189"/>
      <c r="R707" s="189"/>
      <c r="S707" s="189"/>
      <c r="T707" s="189"/>
      <c r="U707" s="189"/>
      <c r="V707" s="716"/>
    </row>
    <row r="708" spans="10:22">
      <c r="J708" s="189"/>
      <c r="K708" s="189"/>
      <c r="L708" s="189"/>
      <c r="M708" s="189"/>
      <c r="N708" s="189"/>
      <c r="O708" s="189"/>
      <c r="P708" s="189"/>
      <c r="Q708" s="189"/>
      <c r="R708" s="189"/>
      <c r="S708" s="189"/>
      <c r="T708" s="189"/>
      <c r="U708" s="189"/>
      <c r="V708" s="716"/>
    </row>
    <row r="709" spans="10:22">
      <c r="J709" s="189"/>
      <c r="K709" s="189"/>
      <c r="L709" s="189"/>
      <c r="M709" s="189"/>
      <c r="N709" s="189"/>
      <c r="O709" s="189"/>
      <c r="P709" s="189"/>
      <c r="Q709" s="189"/>
      <c r="R709" s="189"/>
      <c r="S709" s="189"/>
      <c r="T709" s="189"/>
      <c r="U709" s="189"/>
      <c r="V709" s="716"/>
    </row>
    <row r="710" spans="10:22">
      <c r="J710" s="189"/>
      <c r="K710" s="189"/>
      <c r="L710" s="189"/>
      <c r="M710" s="189"/>
      <c r="N710" s="189"/>
      <c r="O710" s="189"/>
      <c r="P710" s="189"/>
      <c r="Q710" s="189"/>
      <c r="R710" s="189"/>
      <c r="S710" s="189"/>
      <c r="T710" s="189"/>
      <c r="U710" s="189"/>
      <c r="V710" s="716"/>
    </row>
    <row r="711" spans="10:22">
      <c r="J711" s="189"/>
      <c r="K711" s="189"/>
      <c r="L711" s="189"/>
      <c r="M711" s="189"/>
      <c r="N711" s="189"/>
      <c r="O711" s="189"/>
      <c r="P711" s="189"/>
      <c r="Q711" s="189"/>
      <c r="R711" s="189"/>
      <c r="S711" s="189"/>
      <c r="T711" s="189"/>
      <c r="U711" s="189"/>
      <c r="V711" s="716"/>
    </row>
    <row r="712" spans="10:22">
      <c r="J712" s="189"/>
      <c r="K712" s="189"/>
      <c r="L712" s="189"/>
      <c r="M712" s="189"/>
      <c r="N712" s="189"/>
      <c r="O712" s="189"/>
      <c r="P712" s="189"/>
      <c r="Q712" s="189"/>
      <c r="R712" s="189"/>
      <c r="S712" s="189"/>
      <c r="T712" s="189"/>
      <c r="U712" s="189"/>
      <c r="V712" s="716"/>
    </row>
    <row r="713" spans="10:22">
      <c r="J713" s="189"/>
      <c r="K713" s="189"/>
      <c r="L713" s="189"/>
      <c r="M713" s="189"/>
      <c r="N713" s="189"/>
      <c r="O713" s="189"/>
      <c r="P713" s="189"/>
      <c r="Q713" s="189"/>
      <c r="R713" s="189"/>
      <c r="S713" s="189"/>
      <c r="T713" s="189"/>
      <c r="U713" s="189"/>
      <c r="V713" s="716"/>
    </row>
    <row r="714" spans="10:22">
      <c r="J714" s="189"/>
      <c r="K714" s="189"/>
      <c r="L714" s="189"/>
      <c r="M714" s="189"/>
      <c r="N714" s="189"/>
      <c r="O714" s="189"/>
      <c r="P714" s="189"/>
      <c r="Q714" s="189"/>
      <c r="R714" s="189"/>
      <c r="S714" s="189"/>
      <c r="T714" s="189"/>
      <c r="U714" s="189"/>
      <c r="V714" s="716"/>
    </row>
    <row r="715" spans="10:22">
      <c r="J715" s="189"/>
      <c r="K715" s="189"/>
      <c r="L715" s="189"/>
      <c r="M715" s="189"/>
      <c r="N715" s="189"/>
      <c r="O715" s="189"/>
      <c r="P715" s="189"/>
      <c r="Q715" s="189"/>
      <c r="R715" s="189"/>
      <c r="S715" s="189"/>
      <c r="T715" s="189"/>
      <c r="U715" s="189"/>
      <c r="V715" s="716"/>
    </row>
    <row r="716" spans="10:22">
      <c r="J716" s="189"/>
      <c r="K716" s="189"/>
      <c r="L716" s="189"/>
      <c r="M716" s="189"/>
      <c r="N716" s="189"/>
      <c r="O716" s="189"/>
      <c r="P716" s="189"/>
      <c r="Q716" s="189"/>
      <c r="R716" s="189"/>
      <c r="S716" s="189"/>
      <c r="T716" s="189"/>
      <c r="U716" s="189"/>
      <c r="V716" s="716"/>
    </row>
    <row r="717" spans="10:22">
      <c r="J717" s="189"/>
      <c r="K717" s="189"/>
      <c r="L717" s="189"/>
      <c r="M717" s="189"/>
      <c r="N717" s="189"/>
      <c r="O717" s="189"/>
      <c r="P717" s="189"/>
      <c r="Q717" s="189"/>
      <c r="R717" s="189"/>
      <c r="S717" s="189"/>
      <c r="T717" s="189"/>
      <c r="U717" s="189"/>
      <c r="V717" s="716"/>
    </row>
    <row r="718" spans="10:22">
      <c r="J718" s="189"/>
      <c r="K718" s="189"/>
      <c r="L718" s="189"/>
      <c r="M718" s="189"/>
      <c r="N718" s="189"/>
      <c r="O718" s="189"/>
      <c r="P718" s="189"/>
      <c r="Q718" s="189"/>
      <c r="R718" s="189"/>
      <c r="S718" s="189"/>
      <c r="T718" s="189"/>
      <c r="U718" s="189"/>
      <c r="V718" s="716"/>
    </row>
    <row r="719" spans="10:22">
      <c r="J719" s="189"/>
      <c r="K719" s="189"/>
      <c r="L719" s="189"/>
      <c r="M719" s="189"/>
      <c r="N719" s="189"/>
      <c r="O719" s="189"/>
      <c r="P719" s="189"/>
      <c r="Q719" s="189"/>
      <c r="R719" s="189"/>
      <c r="S719" s="189"/>
      <c r="T719" s="189"/>
      <c r="U719" s="189"/>
      <c r="V719" s="716"/>
    </row>
    <row r="720" spans="10:22">
      <c r="J720" s="189"/>
      <c r="K720" s="189"/>
      <c r="L720" s="189"/>
      <c r="M720" s="189"/>
      <c r="N720" s="189"/>
      <c r="O720" s="189"/>
      <c r="P720" s="189"/>
      <c r="Q720" s="189"/>
      <c r="R720" s="189"/>
      <c r="S720" s="189"/>
      <c r="T720" s="189"/>
      <c r="U720" s="189"/>
      <c r="V720" s="716"/>
    </row>
    <row r="721" spans="10:22">
      <c r="J721" s="189"/>
      <c r="K721" s="189"/>
      <c r="L721" s="189"/>
      <c r="M721" s="189"/>
      <c r="N721" s="189"/>
      <c r="O721" s="189"/>
      <c r="P721" s="189"/>
      <c r="Q721" s="189"/>
      <c r="R721" s="189"/>
      <c r="S721" s="189"/>
      <c r="T721" s="189"/>
      <c r="U721" s="189"/>
      <c r="V721" s="716"/>
    </row>
    <row r="722" spans="10:22">
      <c r="J722" s="189"/>
      <c r="K722" s="189"/>
      <c r="L722" s="189"/>
      <c r="M722" s="189"/>
      <c r="N722" s="189"/>
      <c r="O722" s="189"/>
      <c r="P722" s="189"/>
      <c r="Q722" s="189"/>
      <c r="R722" s="189"/>
      <c r="S722" s="189"/>
      <c r="T722" s="189"/>
      <c r="U722" s="189"/>
      <c r="V722" s="716"/>
    </row>
    <row r="723" spans="10:22">
      <c r="J723" s="189"/>
      <c r="K723" s="189"/>
      <c r="L723" s="189"/>
      <c r="M723" s="189"/>
      <c r="N723" s="189"/>
      <c r="O723" s="189"/>
      <c r="P723" s="189"/>
      <c r="Q723" s="189"/>
      <c r="R723" s="189"/>
      <c r="S723" s="189"/>
      <c r="T723" s="189"/>
      <c r="U723" s="189"/>
      <c r="V723" s="716"/>
    </row>
    <row r="724" spans="10:22">
      <c r="J724" s="189"/>
      <c r="K724" s="189"/>
      <c r="L724" s="189"/>
      <c r="M724" s="189"/>
      <c r="N724" s="189"/>
      <c r="O724" s="189"/>
      <c r="P724" s="189"/>
      <c r="Q724" s="189"/>
      <c r="R724" s="189"/>
      <c r="S724" s="189"/>
      <c r="T724" s="189"/>
      <c r="U724" s="189"/>
      <c r="V724" s="716"/>
    </row>
    <row r="725" spans="10:22">
      <c r="J725" s="189"/>
      <c r="K725" s="189"/>
      <c r="L725" s="189"/>
      <c r="M725" s="189"/>
      <c r="N725" s="189"/>
      <c r="O725" s="189"/>
      <c r="P725" s="189"/>
      <c r="Q725" s="189"/>
      <c r="R725" s="189"/>
      <c r="S725" s="189"/>
      <c r="T725" s="189"/>
      <c r="U725" s="189"/>
      <c r="V725" s="716"/>
    </row>
    <row r="726" spans="10:22">
      <c r="J726" s="189"/>
      <c r="K726" s="189"/>
      <c r="L726" s="189"/>
      <c r="M726" s="189"/>
      <c r="N726" s="189"/>
      <c r="O726" s="189"/>
      <c r="P726" s="189"/>
      <c r="Q726" s="189"/>
      <c r="R726" s="189"/>
      <c r="S726" s="189"/>
      <c r="T726" s="189"/>
      <c r="U726" s="189"/>
      <c r="V726" s="716"/>
    </row>
    <row r="727" spans="10:22">
      <c r="J727" s="189"/>
      <c r="K727" s="189"/>
      <c r="L727" s="189"/>
      <c r="M727" s="189"/>
      <c r="N727" s="189"/>
      <c r="O727" s="189"/>
      <c r="P727" s="189"/>
      <c r="Q727" s="189"/>
      <c r="R727" s="189"/>
      <c r="S727" s="189"/>
      <c r="T727" s="189"/>
      <c r="U727" s="189"/>
      <c r="V727" s="716"/>
    </row>
    <row r="728" spans="10:22">
      <c r="J728" s="189"/>
      <c r="K728" s="189"/>
      <c r="L728" s="189"/>
      <c r="M728" s="189"/>
      <c r="N728" s="189"/>
      <c r="O728" s="189"/>
      <c r="P728" s="189"/>
      <c r="Q728" s="189"/>
      <c r="R728" s="189"/>
      <c r="S728" s="189"/>
      <c r="T728" s="189"/>
      <c r="U728" s="189"/>
      <c r="V728" s="716"/>
    </row>
    <row r="729" spans="10:22">
      <c r="J729" s="189"/>
      <c r="K729" s="189"/>
      <c r="L729" s="189"/>
      <c r="M729" s="189"/>
      <c r="N729" s="189"/>
      <c r="O729" s="189"/>
      <c r="P729" s="189"/>
      <c r="Q729" s="189"/>
      <c r="R729" s="189"/>
      <c r="S729" s="189"/>
      <c r="T729" s="189"/>
      <c r="U729" s="189"/>
      <c r="V729" s="716"/>
    </row>
    <row r="730" spans="10:22">
      <c r="J730" s="189"/>
      <c r="K730" s="189"/>
      <c r="L730" s="189"/>
      <c r="M730" s="189"/>
      <c r="N730" s="189"/>
      <c r="O730" s="189"/>
      <c r="P730" s="189"/>
      <c r="Q730" s="189"/>
      <c r="R730" s="189"/>
      <c r="S730" s="189"/>
      <c r="T730" s="189"/>
      <c r="U730" s="189"/>
      <c r="V730" s="716"/>
    </row>
    <row r="731" spans="10:22">
      <c r="J731" s="189"/>
      <c r="K731" s="189"/>
      <c r="L731" s="189"/>
      <c r="M731" s="189"/>
      <c r="N731" s="189"/>
      <c r="O731" s="189"/>
      <c r="P731" s="189"/>
      <c r="Q731" s="189"/>
      <c r="R731" s="189"/>
      <c r="S731" s="189"/>
      <c r="T731" s="189"/>
      <c r="U731" s="189"/>
      <c r="V731" s="716"/>
    </row>
    <row r="732" spans="10:22">
      <c r="J732" s="189"/>
      <c r="K732" s="189"/>
      <c r="L732" s="189"/>
      <c r="M732" s="189"/>
      <c r="N732" s="189"/>
      <c r="O732" s="189"/>
      <c r="P732" s="189"/>
      <c r="Q732" s="189"/>
      <c r="R732" s="189"/>
      <c r="S732" s="189"/>
      <c r="T732" s="189"/>
      <c r="U732" s="189"/>
      <c r="V732" s="716"/>
    </row>
    <row r="733" spans="10:22">
      <c r="J733" s="189"/>
      <c r="K733" s="189"/>
      <c r="L733" s="189"/>
      <c r="M733" s="189"/>
      <c r="N733" s="189"/>
      <c r="O733" s="189"/>
      <c r="P733" s="189"/>
      <c r="Q733" s="189"/>
      <c r="R733" s="189"/>
      <c r="S733" s="189"/>
      <c r="T733" s="189"/>
      <c r="U733" s="189"/>
      <c r="V733" s="716"/>
    </row>
    <row r="734" spans="10:22">
      <c r="J734" s="189"/>
      <c r="K734" s="189"/>
      <c r="L734" s="189"/>
      <c r="M734" s="189"/>
      <c r="N734" s="189"/>
      <c r="O734" s="189"/>
      <c r="P734" s="189"/>
      <c r="Q734" s="189"/>
      <c r="R734" s="189"/>
      <c r="S734" s="189"/>
      <c r="T734" s="189"/>
      <c r="U734" s="189"/>
      <c r="V734" s="716"/>
    </row>
    <row r="735" spans="10:22">
      <c r="J735" s="189"/>
      <c r="K735" s="189"/>
      <c r="L735" s="189"/>
      <c r="M735" s="189"/>
      <c r="N735" s="189"/>
      <c r="O735" s="189"/>
      <c r="P735" s="189"/>
      <c r="Q735" s="189"/>
      <c r="R735" s="189"/>
      <c r="S735" s="189"/>
      <c r="T735" s="189"/>
      <c r="U735" s="189"/>
      <c r="V735" s="716"/>
    </row>
    <row r="736" spans="10:22">
      <c r="J736" s="189"/>
      <c r="K736" s="189"/>
      <c r="L736" s="189"/>
      <c r="M736" s="189"/>
      <c r="N736" s="189"/>
      <c r="O736" s="189"/>
      <c r="P736" s="189"/>
      <c r="Q736" s="189"/>
      <c r="R736" s="189"/>
      <c r="S736" s="189"/>
      <c r="T736" s="189"/>
      <c r="U736" s="189"/>
      <c r="V736" s="716"/>
    </row>
    <row r="737" spans="10:22">
      <c r="J737" s="189"/>
      <c r="K737" s="189"/>
      <c r="L737" s="189"/>
      <c r="M737" s="189"/>
      <c r="N737" s="189"/>
      <c r="O737" s="189"/>
      <c r="P737" s="189"/>
      <c r="Q737" s="189"/>
      <c r="R737" s="189"/>
      <c r="S737" s="189"/>
      <c r="T737" s="189"/>
      <c r="U737" s="189"/>
      <c r="V737" s="716"/>
    </row>
    <row r="738" spans="10:22">
      <c r="J738" s="189"/>
      <c r="K738" s="189"/>
      <c r="L738" s="189"/>
      <c r="M738" s="189"/>
      <c r="N738" s="189"/>
      <c r="O738" s="189"/>
      <c r="P738" s="189"/>
      <c r="Q738" s="189"/>
      <c r="R738" s="189"/>
      <c r="S738" s="189"/>
      <c r="T738" s="189"/>
      <c r="U738" s="189"/>
      <c r="V738" s="716"/>
    </row>
    <row r="739" spans="10:22">
      <c r="J739" s="189"/>
      <c r="K739" s="189"/>
      <c r="L739" s="189"/>
      <c r="M739" s="189"/>
      <c r="N739" s="189"/>
      <c r="O739" s="189"/>
      <c r="P739" s="189"/>
      <c r="Q739" s="189"/>
      <c r="R739" s="189"/>
      <c r="S739" s="189"/>
      <c r="T739" s="189"/>
      <c r="U739" s="189"/>
      <c r="V739" s="716"/>
    </row>
    <row r="740" spans="10:22">
      <c r="J740" s="189"/>
      <c r="K740" s="189"/>
      <c r="L740" s="189"/>
      <c r="M740" s="189"/>
      <c r="N740" s="189"/>
      <c r="O740" s="189"/>
      <c r="P740" s="189"/>
      <c r="Q740" s="189"/>
      <c r="R740" s="189"/>
      <c r="S740" s="189"/>
      <c r="T740" s="189"/>
      <c r="U740" s="189"/>
      <c r="V740" s="716"/>
    </row>
    <row r="741" spans="10:22">
      <c r="J741" s="189"/>
      <c r="K741" s="189"/>
      <c r="L741" s="189"/>
      <c r="M741" s="189"/>
      <c r="N741" s="189"/>
      <c r="O741" s="189"/>
      <c r="P741" s="189"/>
      <c r="Q741" s="189"/>
      <c r="R741" s="189"/>
      <c r="S741" s="189"/>
      <c r="T741" s="189"/>
      <c r="U741" s="189"/>
      <c r="V741" s="716"/>
    </row>
    <row r="742" spans="10:22">
      <c r="J742" s="189"/>
      <c r="K742" s="189"/>
      <c r="L742" s="189"/>
      <c r="M742" s="189"/>
      <c r="N742" s="189"/>
      <c r="O742" s="189"/>
      <c r="P742" s="189"/>
      <c r="Q742" s="189"/>
      <c r="R742" s="189"/>
      <c r="S742" s="189"/>
      <c r="T742" s="189"/>
      <c r="U742" s="189"/>
      <c r="V742" s="716"/>
    </row>
    <row r="743" spans="10:22">
      <c r="J743" s="189"/>
      <c r="K743" s="189"/>
      <c r="L743" s="189"/>
      <c r="M743" s="189"/>
      <c r="N743" s="189"/>
      <c r="O743" s="189"/>
      <c r="P743" s="189"/>
      <c r="Q743" s="189"/>
      <c r="R743" s="189"/>
      <c r="S743" s="189"/>
      <c r="T743" s="189"/>
      <c r="U743" s="189"/>
      <c r="V743" s="716"/>
    </row>
    <row r="744" spans="10:22">
      <c r="J744" s="189"/>
      <c r="K744" s="189"/>
      <c r="L744" s="189"/>
      <c r="M744" s="189"/>
      <c r="N744" s="189"/>
      <c r="O744" s="189"/>
      <c r="P744" s="189"/>
      <c r="Q744" s="189"/>
      <c r="R744" s="189"/>
      <c r="S744" s="189"/>
      <c r="T744" s="189"/>
      <c r="U744" s="189"/>
      <c r="V744" s="716"/>
    </row>
    <row r="745" spans="10:22">
      <c r="J745" s="189"/>
      <c r="K745" s="189"/>
      <c r="L745" s="189"/>
      <c r="M745" s="189"/>
      <c r="N745" s="189"/>
      <c r="O745" s="189"/>
      <c r="P745" s="189"/>
      <c r="Q745" s="189"/>
      <c r="R745" s="189"/>
      <c r="S745" s="189"/>
      <c r="T745" s="189"/>
      <c r="U745" s="189"/>
      <c r="V745" s="716"/>
    </row>
    <row r="746" spans="10:22">
      <c r="J746" s="189"/>
      <c r="K746" s="189"/>
      <c r="L746" s="189"/>
      <c r="M746" s="189"/>
      <c r="N746" s="189"/>
      <c r="O746" s="189"/>
      <c r="P746" s="189"/>
      <c r="Q746" s="189"/>
      <c r="R746" s="189"/>
      <c r="S746" s="189"/>
      <c r="T746" s="189"/>
      <c r="U746" s="189"/>
      <c r="V746" s="716"/>
    </row>
    <row r="747" spans="10:22">
      <c r="J747" s="189"/>
      <c r="K747" s="189"/>
      <c r="L747" s="189"/>
      <c r="M747" s="189"/>
      <c r="N747" s="189"/>
      <c r="O747" s="189"/>
      <c r="P747" s="189"/>
      <c r="Q747" s="189"/>
      <c r="R747" s="189"/>
      <c r="S747" s="189"/>
      <c r="T747" s="189"/>
      <c r="U747" s="189"/>
      <c r="V747" s="716"/>
    </row>
    <row r="748" spans="10:22">
      <c r="J748" s="189"/>
      <c r="K748" s="189"/>
      <c r="L748" s="189"/>
      <c r="M748" s="189"/>
      <c r="N748" s="189"/>
      <c r="O748" s="189"/>
      <c r="P748" s="189"/>
      <c r="Q748" s="189"/>
      <c r="R748" s="189"/>
      <c r="S748" s="189"/>
      <c r="T748" s="189"/>
      <c r="U748" s="189"/>
      <c r="V748" s="716"/>
    </row>
    <row r="749" spans="10:22">
      <c r="J749" s="189"/>
      <c r="K749" s="189"/>
      <c r="L749" s="189"/>
      <c r="M749" s="189"/>
      <c r="N749" s="189"/>
      <c r="O749" s="189"/>
      <c r="P749" s="189"/>
      <c r="Q749" s="189"/>
      <c r="R749" s="189"/>
      <c r="S749" s="189"/>
      <c r="T749" s="189"/>
      <c r="U749" s="189"/>
      <c r="V749" s="716"/>
    </row>
    <row r="750" spans="10:22">
      <c r="J750" s="189"/>
      <c r="K750" s="189"/>
      <c r="L750" s="189"/>
      <c r="M750" s="189"/>
      <c r="N750" s="189"/>
      <c r="O750" s="189"/>
      <c r="P750" s="189"/>
      <c r="Q750" s="189"/>
      <c r="R750" s="189"/>
      <c r="S750" s="189"/>
      <c r="T750" s="189"/>
      <c r="U750" s="189"/>
      <c r="V750" s="716"/>
    </row>
    <row r="751" spans="10:22">
      <c r="J751" s="189"/>
      <c r="K751" s="189"/>
      <c r="L751" s="189"/>
      <c r="M751" s="189"/>
      <c r="N751" s="189"/>
      <c r="O751" s="189"/>
      <c r="P751" s="189"/>
      <c r="Q751" s="189"/>
      <c r="R751" s="189"/>
      <c r="S751" s="189"/>
      <c r="T751" s="189"/>
      <c r="U751" s="189"/>
      <c r="V751" s="716"/>
    </row>
    <row r="752" spans="10:22">
      <c r="J752" s="189"/>
      <c r="K752" s="189"/>
      <c r="L752" s="189"/>
      <c r="M752" s="189"/>
      <c r="N752" s="189"/>
      <c r="O752" s="189"/>
      <c r="P752" s="189"/>
      <c r="Q752" s="189"/>
      <c r="R752" s="189"/>
      <c r="S752" s="189"/>
      <c r="T752" s="189"/>
      <c r="U752" s="189"/>
      <c r="V752" s="716"/>
    </row>
    <row r="753" spans="10:22">
      <c r="J753" s="189"/>
      <c r="K753" s="189"/>
      <c r="L753" s="189"/>
      <c r="M753" s="189"/>
      <c r="N753" s="189"/>
      <c r="O753" s="189"/>
      <c r="P753" s="189"/>
      <c r="Q753" s="189"/>
      <c r="R753" s="189"/>
      <c r="S753" s="189"/>
      <c r="T753" s="189"/>
      <c r="U753" s="189"/>
      <c r="V753" s="716"/>
    </row>
    <row r="754" spans="10:22">
      <c r="J754" s="189"/>
      <c r="K754" s="189"/>
      <c r="L754" s="189"/>
      <c r="M754" s="189"/>
      <c r="N754" s="189"/>
      <c r="O754" s="189"/>
      <c r="P754" s="189"/>
      <c r="Q754" s="189"/>
      <c r="R754" s="189"/>
      <c r="S754" s="189"/>
      <c r="T754" s="189"/>
      <c r="U754" s="189"/>
      <c r="V754" s="716"/>
    </row>
    <row r="755" spans="10:22">
      <c r="J755" s="189"/>
      <c r="K755" s="189"/>
      <c r="L755" s="189"/>
      <c r="M755" s="189"/>
      <c r="N755" s="189"/>
      <c r="O755" s="189"/>
      <c r="P755" s="189"/>
      <c r="Q755" s="189"/>
      <c r="R755" s="189"/>
      <c r="S755" s="189"/>
      <c r="T755" s="189"/>
      <c r="U755" s="189"/>
      <c r="V755" s="716"/>
    </row>
    <row r="756" spans="10:22">
      <c r="J756" s="189"/>
      <c r="K756" s="189"/>
      <c r="L756" s="189"/>
      <c r="M756" s="189"/>
      <c r="N756" s="189"/>
      <c r="O756" s="189"/>
      <c r="P756" s="189"/>
      <c r="Q756" s="189"/>
      <c r="R756" s="189"/>
      <c r="S756" s="189"/>
      <c r="T756" s="189"/>
      <c r="U756" s="189"/>
      <c r="V756" s="716"/>
    </row>
    <row r="757" spans="10:22">
      <c r="J757" s="189"/>
      <c r="K757" s="189"/>
      <c r="L757" s="189"/>
      <c r="M757" s="189"/>
      <c r="N757" s="189"/>
      <c r="O757" s="189"/>
      <c r="P757" s="189"/>
      <c r="Q757" s="189"/>
      <c r="R757" s="189"/>
      <c r="S757" s="189"/>
      <c r="T757" s="189"/>
      <c r="U757" s="189"/>
      <c r="V757" s="716"/>
    </row>
    <row r="758" spans="10:22">
      <c r="J758" s="189"/>
      <c r="K758" s="189"/>
      <c r="L758" s="189"/>
      <c r="M758" s="189"/>
      <c r="N758" s="189"/>
      <c r="O758" s="189"/>
      <c r="P758" s="189"/>
      <c r="Q758" s="189"/>
      <c r="R758" s="189"/>
      <c r="S758" s="189"/>
      <c r="T758" s="189"/>
      <c r="U758" s="189"/>
      <c r="V758" s="716"/>
    </row>
    <row r="759" spans="10:22">
      <c r="J759" s="189"/>
      <c r="K759" s="189"/>
      <c r="L759" s="189"/>
      <c r="M759" s="189"/>
      <c r="N759" s="189"/>
      <c r="O759" s="189"/>
      <c r="P759" s="189"/>
      <c r="Q759" s="189"/>
      <c r="R759" s="189"/>
      <c r="S759" s="189"/>
      <c r="T759" s="189"/>
      <c r="U759" s="189"/>
      <c r="V759" s="716"/>
    </row>
    <row r="760" spans="10:22">
      <c r="J760" s="189"/>
      <c r="K760" s="189"/>
      <c r="L760" s="189"/>
      <c r="M760" s="189"/>
      <c r="N760" s="189"/>
      <c r="O760" s="189"/>
      <c r="P760" s="189"/>
      <c r="Q760" s="189"/>
      <c r="R760" s="189"/>
      <c r="S760" s="189"/>
      <c r="T760" s="189"/>
      <c r="U760" s="189"/>
      <c r="V760" s="716"/>
    </row>
    <row r="761" spans="10:22">
      <c r="J761" s="189"/>
      <c r="K761" s="189"/>
      <c r="L761" s="189"/>
      <c r="M761" s="189"/>
      <c r="N761" s="189"/>
      <c r="O761" s="189"/>
      <c r="P761" s="189"/>
      <c r="Q761" s="189"/>
      <c r="R761" s="189"/>
      <c r="S761" s="189"/>
      <c r="T761" s="189"/>
      <c r="U761" s="189"/>
      <c r="V761" s="716"/>
    </row>
    <row r="762" spans="10:22">
      <c r="J762" s="189"/>
      <c r="K762" s="189"/>
      <c r="L762" s="189"/>
      <c r="M762" s="189"/>
      <c r="N762" s="189"/>
      <c r="O762" s="189"/>
      <c r="P762" s="189"/>
      <c r="Q762" s="189"/>
      <c r="R762" s="189"/>
      <c r="S762" s="189"/>
      <c r="T762" s="189"/>
      <c r="U762" s="189"/>
      <c r="V762" s="716"/>
    </row>
    <row r="763" spans="10:22">
      <c r="J763" s="189"/>
      <c r="K763" s="189"/>
      <c r="L763" s="189"/>
      <c r="M763" s="189"/>
      <c r="N763" s="189"/>
      <c r="O763" s="189"/>
      <c r="P763" s="189"/>
      <c r="Q763" s="189"/>
      <c r="R763" s="189"/>
      <c r="S763" s="189"/>
      <c r="T763" s="189"/>
      <c r="U763" s="189"/>
      <c r="V763" s="716"/>
    </row>
    <row r="764" spans="10:22">
      <c r="J764" s="189"/>
      <c r="K764" s="189"/>
      <c r="L764" s="189"/>
      <c r="M764" s="189"/>
      <c r="N764" s="189"/>
      <c r="O764" s="189"/>
      <c r="P764" s="189"/>
      <c r="Q764" s="189"/>
      <c r="R764" s="189"/>
      <c r="S764" s="189"/>
      <c r="T764" s="189"/>
      <c r="U764" s="189"/>
      <c r="V764" s="716"/>
    </row>
    <row r="765" spans="10:22">
      <c r="J765" s="189"/>
      <c r="K765" s="189"/>
      <c r="L765" s="189"/>
      <c r="M765" s="189"/>
      <c r="N765" s="189"/>
      <c r="O765" s="189"/>
      <c r="P765" s="189"/>
      <c r="Q765" s="189"/>
      <c r="R765" s="189"/>
      <c r="S765" s="189"/>
      <c r="T765" s="189"/>
      <c r="U765" s="189"/>
      <c r="V765" s="716"/>
    </row>
    <row r="766" spans="10:22">
      <c r="J766" s="189"/>
      <c r="K766" s="189"/>
      <c r="L766" s="189"/>
      <c r="M766" s="189"/>
      <c r="N766" s="189"/>
      <c r="O766" s="189"/>
      <c r="P766" s="189"/>
      <c r="Q766" s="189"/>
      <c r="R766" s="189"/>
      <c r="S766" s="189"/>
      <c r="T766" s="189"/>
      <c r="U766" s="189"/>
      <c r="V766" s="716"/>
    </row>
    <row r="767" spans="10:22">
      <c r="J767" s="189"/>
      <c r="K767" s="189"/>
      <c r="L767" s="189"/>
      <c r="M767" s="189"/>
      <c r="N767" s="189"/>
      <c r="O767" s="189"/>
      <c r="P767" s="189"/>
      <c r="Q767" s="189"/>
      <c r="R767" s="189"/>
      <c r="S767" s="189"/>
      <c r="T767" s="189"/>
      <c r="U767" s="189"/>
      <c r="V767" s="716"/>
    </row>
    <row r="768" spans="10:22">
      <c r="J768" s="189"/>
      <c r="K768" s="189"/>
      <c r="L768" s="189"/>
      <c r="M768" s="189"/>
      <c r="N768" s="189"/>
      <c r="O768" s="189"/>
      <c r="P768" s="189"/>
      <c r="Q768" s="189"/>
      <c r="R768" s="189"/>
      <c r="S768" s="189"/>
      <c r="T768" s="189"/>
      <c r="U768" s="189"/>
      <c r="V768" s="716"/>
    </row>
    <row r="769" spans="10:22">
      <c r="J769" s="189"/>
      <c r="K769" s="189"/>
      <c r="L769" s="189"/>
      <c r="M769" s="189"/>
      <c r="N769" s="189"/>
      <c r="O769" s="189"/>
      <c r="P769" s="189"/>
      <c r="Q769" s="189"/>
      <c r="R769" s="189"/>
      <c r="S769" s="189"/>
      <c r="T769" s="189"/>
      <c r="U769" s="189"/>
      <c r="V769" s="716"/>
    </row>
    <row r="770" spans="10:22">
      <c r="J770" s="189"/>
      <c r="K770" s="189"/>
      <c r="L770" s="189"/>
      <c r="M770" s="189"/>
      <c r="N770" s="189"/>
      <c r="O770" s="189"/>
      <c r="P770" s="189"/>
      <c r="Q770" s="189"/>
      <c r="R770" s="189"/>
      <c r="S770" s="189"/>
      <c r="T770" s="189"/>
      <c r="U770" s="189"/>
      <c r="V770" s="716"/>
    </row>
    <row r="771" spans="10:22">
      <c r="J771" s="189"/>
      <c r="K771" s="189"/>
      <c r="L771" s="189"/>
      <c r="M771" s="189"/>
      <c r="N771" s="189"/>
      <c r="O771" s="189"/>
      <c r="P771" s="189"/>
      <c r="Q771" s="189"/>
      <c r="R771" s="189"/>
      <c r="S771" s="189"/>
      <c r="T771" s="189"/>
      <c r="U771" s="189"/>
      <c r="V771" s="716"/>
    </row>
    <row r="772" spans="10:22">
      <c r="J772" s="189"/>
      <c r="K772" s="189"/>
      <c r="L772" s="189"/>
      <c r="M772" s="189"/>
      <c r="N772" s="189"/>
      <c r="O772" s="189"/>
      <c r="P772" s="189"/>
      <c r="Q772" s="189"/>
      <c r="R772" s="189"/>
      <c r="S772" s="189"/>
      <c r="T772" s="189"/>
      <c r="U772" s="189"/>
      <c r="V772" s="716"/>
    </row>
    <row r="773" spans="10:22">
      <c r="J773" s="189"/>
      <c r="K773" s="189"/>
      <c r="L773" s="189"/>
      <c r="M773" s="189"/>
      <c r="N773" s="189"/>
      <c r="O773" s="189"/>
      <c r="P773" s="189"/>
      <c r="Q773" s="189"/>
      <c r="R773" s="189"/>
      <c r="S773" s="189"/>
      <c r="T773" s="189"/>
      <c r="U773" s="189"/>
      <c r="V773" s="716"/>
    </row>
    <row r="774" spans="10:22">
      <c r="J774" s="189"/>
      <c r="K774" s="189"/>
      <c r="L774" s="189"/>
      <c r="M774" s="189"/>
      <c r="N774" s="189"/>
      <c r="O774" s="189"/>
      <c r="P774" s="189"/>
      <c r="Q774" s="189"/>
      <c r="R774" s="189"/>
      <c r="S774" s="189"/>
      <c r="T774" s="189"/>
      <c r="U774" s="189"/>
      <c r="V774" s="716"/>
    </row>
    <row r="775" spans="10:22">
      <c r="J775" s="189"/>
      <c r="K775" s="189"/>
      <c r="L775" s="189"/>
      <c r="M775" s="189"/>
      <c r="N775" s="189"/>
      <c r="O775" s="189"/>
      <c r="P775" s="189"/>
      <c r="Q775" s="189"/>
      <c r="R775" s="189"/>
      <c r="S775" s="189"/>
      <c r="T775" s="189"/>
      <c r="U775" s="189"/>
      <c r="V775" s="716"/>
    </row>
    <row r="776" spans="10:22">
      <c r="J776" s="189"/>
      <c r="K776" s="189"/>
      <c r="L776" s="189"/>
      <c r="M776" s="189"/>
      <c r="N776" s="189"/>
      <c r="O776" s="189"/>
      <c r="P776" s="189"/>
      <c r="Q776" s="189"/>
      <c r="R776" s="189"/>
      <c r="S776" s="189"/>
      <c r="T776" s="189"/>
      <c r="U776" s="189"/>
      <c r="V776" s="716"/>
    </row>
    <row r="777" spans="10:22">
      <c r="J777" s="189"/>
      <c r="K777" s="189"/>
      <c r="L777" s="189"/>
      <c r="M777" s="189"/>
      <c r="N777" s="189"/>
      <c r="O777" s="189"/>
      <c r="P777" s="189"/>
      <c r="Q777" s="189"/>
      <c r="R777" s="189"/>
      <c r="S777" s="189"/>
      <c r="T777" s="189"/>
      <c r="U777" s="189"/>
      <c r="V777" s="716"/>
    </row>
    <row r="778" spans="10:22">
      <c r="J778" s="189"/>
      <c r="K778" s="189"/>
      <c r="L778" s="189"/>
      <c r="M778" s="189"/>
      <c r="N778" s="189"/>
      <c r="O778" s="189"/>
      <c r="P778" s="189"/>
      <c r="Q778" s="189"/>
      <c r="R778" s="189"/>
      <c r="S778" s="189"/>
      <c r="T778" s="189"/>
      <c r="U778" s="189"/>
      <c r="V778" s="716"/>
    </row>
    <row r="779" spans="10:22">
      <c r="J779" s="189"/>
      <c r="K779" s="189"/>
      <c r="L779" s="189"/>
      <c r="M779" s="189"/>
      <c r="N779" s="189"/>
      <c r="O779" s="189"/>
      <c r="P779" s="189"/>
      <c r="Q779" s="189"/>
      <c r="R779" s="189"/>
      <c r="S779" s="189"/>
      <c r="T779" s="189"/>
      <c r="U779" s="189"/>
      <c r="V779" s="716"/>
    </row>
    <row r="780" spans="10:22">
      <c r="J780" s="189"/>
      <c r="K780" s="189"/>
      <c r="L780" s="189"/>
      <c r="M780" s="189"/>
      <c r="N780" s="189"/>
      <c r="O780" s="189"/>
      <c r="P780" s="189"/>
      <c r="Q780" s="189"/>
      <c r="R780" s="189"/>
      <c r="S780" s="189"/>
      <c r="T780" s="189"/>
      <c r="U780" s="189"/>
      <c r="V780" s="716"/>
    </row>
    <row r="781" spans="10:22">
      <c r="J781" s="189"/>
      <c r="K781" s="189"/>
      <c r="L781" s="189"/>
      <c r="M781" s="189"/>
      <c r="N781" s="189"/>
      <c r="O781" s="189"/>
      <c r="P781" s="189"/>
      <c r="Q781" s="189"/>
      <c r="R781" s="189"/>
      <c r="S781" s="189"/>
      <c r="T781" s="189"/>
      <c r="U781" s="189"/>
      <c r="V781" s="716"/>
    </row>
    <row r="782" spans="10:22">
      <c r="J782" s="189"/>
      <c r="K782" s="189"/>
      <c r="L782" s="189"/>
      <c r="M782" s="189"/>
      <c r="N782" s="189"/>
      <c r="O782" s="189"/>
      <c r="P782" s="189"/>
      <c r="Q782" s="189"/>
      <c r="R782" s="189"/>
      <c r="S782" s="189"/>
      <c r="T782" s="189"/>
      <c r="U782" s="189"/>
      <c r="V782" s="716"/>
    </row>
    <row r="783" spans="10:22">
      <c r="J783" s="189"/>
      <c r="K783" s="189"/>
      <c r="L783" s="189"/>
      <c r="M783" s="189"/>
      <c r="N783" s="189"/>
      <c r="O783" s="189"/>
      <c r="P783" s="189"/>
      <c r="Q783" s="189"/>
      <c r="R783" s="189"/>
      <c r="S783" s="189"/>
      <c r="T783" s="189"/>
      <c r="U783" s="189"/>
      <c r="V783" s="716"/>
    </row>
    <row r="784" spans="10:22">
      <c r="J784" s="189"/>
      <c r="K784" s="189"/>
      <c r="L784" s="189"/>
      <c r="M784" s="189"/>
      <c r="N784" s="189"/>
      <c r="O784" s="189"/>
      <c r="P784" s="189"/>
      <c r="Q784" s="189"/>
      <c r="R784" s="189"/>
      <c r="S784" s="189"/>
      <c r="T784" s="189"/>
      <c r="U784" s="189"/>
      <c r="V784" s="716"/>
    </row>
    <row r="785" spans="10:22">
      <c r="J785" s="189"/>
      <c r="K785" s="189"/>
      <c r="L785" s="189"/>
      <c r="M785" s="189"/>
      <c r="N785" s="189"/>
      <c r="O785" s="189"/>
      <c r="P785" s="189"/>
      <c r="Q785" s="189"/>
      <c r="R785" s="189"/>
      <c r="S785" s="189"/>
      <c r="T785" s="189"/>
      <c r="U785" s="189"/>
      <c r="V785" s="716"/>
    </row>
    <row r="786" spans="10:22">
      <c r="J786" s="189"/>
      <c r="K786" s="189"/>
      <c r="L786" s="189"/>
      <c r="M786" s="189"/>
      <c r="N786" s="189"/>
      <c r="O786" s="189"/>
      <c r="P786" s="189"/>
      <c r="Q786" s="189"/>
      <c r="R786" s="189"/>
      <c r="S786" s="189"/>
      <c r="T786" s="189"/>
      <c r="U786" s="189"/>
      <c r="V786" s="716"/>
    </row>
    <row r="787" spans="10:22">
      <c r="J787" s="189"/>
      <c r="K787" s="189"/>
      <c r="L787" s="189"/>
      <c r="M787" s="189"/>
      <c r="N787" s="189"/>
      <c r="O787" s="189"/>
      <c r="P787" s="189"/>
      <c r="Q787" s="189"/>
      <c r="R787" s="189"/>
      <c r="S787" s="189"/>
      <c r="T787" s="189"/>
      <c r="U787" s="189"/>
      <c r="V787" s="716"/>
    </row>
    <row r="788" spans="10:22">
      <c r="J788" s="189"/>
      <c r="K788" s="189"/>
      <c r="L788" s="189"/>
      <c r="M788" s="189"/>
      <c r="N788" s="189"/>
      <c r="O788" s="189"/>
      <c r="P788" s="189"/>
      <c r="Q788" s="189"/>
      <c r="R788" s="189"/>
      <c r="S788" s="189"/>
      <c r="T788" s="189"/>
      <c r="U788" s="189"/>
      <c r="V788" s="716"/>
    </row>
    <row r="789" spans="10:22">
      <c r="J789" s="189"/>
      <c r="K789" s="189"/>
      <c r="L789" s="189"/>
      <c r="M789" s="189"/>
      <c r="N789" s="189"/>
      <c r="O789" s="189"/>
      <c r="P789" s="189"/>
      <c r="Q789" s="189"/>
      <c r="R789" s="189"/>
      <c r="S789" s="189"/>
      <c r="T789" s="189"/>
      <c r="U789" s="189"/>
      <c r="V789" s="716"/>
    </row>
    <row r="790" spans="10:22">
      <c r="J790" s="189"/>
      <c r="K790" s="189"/>
      <c r="L790" s="189"/>
      <c r="M790" s="189"/>
      <c r="N790" s="189"/>
      <c r="O790" s="189"/>
      <c r="P790" s="189"/>
      <c r="Q790" s="189"/>
      <c r="R790" s="189"/>
      <c r="S790" s="189"/>
      <c r="T790" s="189"/>
      <c r="U790" s="189"/>
      <c r="V790" s="716"/>
    </row>
    <row r="791" spans="10:22">
      <c r="J791" s="189"/>
      <c r="K791" s="189"/>
      <c r="L791" s="189"/>
      <c r="M791" s="189"/>
      <c r="N791" s="189"/>
      <c r="O791" s="189"/>
      <c r="P791" s="189"/>
      <c r="Q791" s="189"/>
      <c r="R791" s="189"/>
      <c r="S791" s="189"/>
      <c r="T791" s="189"/>
      <c r="U791" s="189"/>
      <c r="V791" s="716"/>
    </row>
    <row r="792" spans="10:22">
      <c r="J792" s="189"/>
      <c r="K792" s="189"/>
      <c r="L792" s="189"/>
      <c r="M792" s="189"/>
      <c r="N792" s="189"/>
      <c r="O792" s="189"/>
      <c r="P792" s="189"/>
      <c r="Q792" s="189"/>
      <c r="R792" s="189"/>
      <c r="S792" s="189"/>
      <c r="T792" s="189"/>
      <c r="U792" s="189"/>
      <c r="V792" s="716"/>
    </row>
    <row r="793" spans="10:22">
      <c r="J793" s="189"/>
      <c r="K793" s="189"/>
      <c r="L793" s="189"/>
      <c r="M793" s="189"/>
      <c r="N793" s="189"/>
      <c r="O793" s="189"/>
      <c r="P793" s="189"/>
      <c r="Q793" s="189"/>
      <c r="R793" s="189"/>
      <c r="S793" s="189"/>
      <c r="T793" s="189"/>
      <c r="U793" s="189"/>
      <c r="V793" s="716"/>
    </row>
    <row r="794" spans="10:22">
      <c r="J794" s="189"/>
      <c r="K794" s="189"/>
      <c r="L794" s="189"/>
      <c r="M794" s="189"/>
      <c r="N794" s="189"/>
      <c r="O794" s="189"/>
      <c r="P794" s="189"/>
      <c r="Q794" s="189"/>
      <c r="R794" s="189"/>
      <c r="S794" s="189"/>
      <c r="T794" s="189"/>
      <c r="U794" s="189"/>
      <c r="V794" s="716"/>
    </row>
    <row r="795" spans="10:22">
      <c r="J795" s="189"/>
      <c r="K795" s="189"/>
      <c r="L795" s="189"/>
      <c r="M795" s="189"/>
      <c r="N795" s="189"/>
      <c r="O795" s="189"/>
      <c r="P795" s="189"/>
      <c r="Q795" s="189"/>
      <c r="R795" s="189"/>
      <c r="S795" s="189"/>
      <c r="T795" s="189"/>
      <c r="U795" s="189"/>
      <c r="V795" s="716"/>
    </row>
    <row r="796" spans="10:22">
      <c r="J796" s="189"/>
      <c r="K796" s="189"/>
      <c r="L796" s="189"/>
      <c r="M796" s="189"/>
      <c r="N796" s="189"/>
      <c r="O796" s="189"/>
      <c r="P796" s="189"/>
      <c r="Q796" s="189"/>
      <c r="R796" s="189"/>
      <c r="S796" s="189"/>
      <c r="T796" s="189"/>
      <c r="U796" s="189"/>
      <c r="V796" s="716"/>
    </row>
    <row r="797" spans="10:22">
      <c r="J797" s="189"/>
      <c r="K797" s="189"/>
      <c r="L797" s="189"/>
      <c r="M797" s="189"/>
      <c r="N797" s="189"/>
      <c r="O797" s="189"/>
      <c r="P797" s="189"/>
      <c r="Q797" s="189"/>
      <c r="R797" s="189"/>
      <c r="S797" s="189"/>
      <c r="T797" s="189"/>
      <c r="U797" s="189"/>
      <c r="V797" s="716"/>
    </row>
    <row r="798" spans="10:22">
      <c r="J798" s="189"/>
      <c r="K798" s="189"/>
      <c r="L798" s="189"/>
      <c r="M798" s="189"/>
      <c r="N798" s="189"/>
      <c r="O798" s="189"/>
      <c r="P798" s="189"/>
      <c r="Q798" s="189"/>
      <c r="R798" s="189"/>
      <c r="S798" s="189"/>
      <c r="T798" s="189"/>
      <c r="U798" s="189"/>
      <c r="V798" s="716"/>
    </row>
    <row r="799" spans="10:22">
      <c r="J799" s="189"/>
      <c r="K799" s="189"/>
      <c r="L799" s="189"/>
      <c r="M799" s="189"/>
      <c r="N799" s="189"/>
      <c r="O799" s="189"/>
      <c r="P799" s="189"/>
      <c r="Q799" s="189"/>
      <c r="R799" s="189"/>
      <c r="S799" s="189"/>
      <c r="T799" s="189"/>
      <c r="U799" s="189"/>
      <c r="V799" s="716"/>
    </row>
    <row r="800" spans="10:22">
      <c r="J800" s="189"/>
      <c r="K800" s="189"/>
      <c r="L800" s="189"/>
      <c r="M800" s="189"/>
      <c r="N800" s="189"/>
      <c r="O800" s="189"/>
      <c r="P800" s="189"/>
      <c r="Q800" s="189"/>
      <c r="R800" s="189"/>
      <c r="S800" s="189"/>
      <c r="T800" s="189"/>
      <c r="U800" s="189"/>
      <c r="V800" s="716"/>
    </row>
    <row r="801" spans="10:22">
      <c r="J801" s="189"/>
      <c r="K801" s="189"/>
      <c r="L801" s="189"/>
      <c r="M801" s="189"/>
      <c r="N801" s="189"/>
      <c r="O801" s="189"/>
      <c r="P801" s="189"/>
      <c r="Q801" s="189"/>
      <c r="R801" s="189"/>
      <c r="S801" s="189"/>
      <c r="T801" s="189"/>
      <c r="U801" s="189"/>
      <c r="V801" s="716"/>
    </row>
    <row r="802" spans="10:22">
      <c r="J802" s="189"/>
      <c r="K802" s="189"/>
      <c r="L802" s="189"/>
      <c r="M802" s="189"/>
      <c r="N802" s="189"/>
      <c r="O802" s="189"/>
      <c r="P802" s="189"/>
      <c r="Q802" s="189"/>
      <c r="R802" s="189"/>
      <c r="S802" s="189"/>
      <c r="T802" s="189"/>
      <c r="U802" s="189"/>
      <c r="V802" s="716"/>
    </row>
    <row r="803" spans="10:22">
      <c r="J803" s="189"/>
      <c r="K803" s="189"/>
      <c r="L803" s="189"/>
      <c r="M803" s="189"/>
      <c r="N803" s="189"/>
      <c r="O803" s="189"/>
      <c r="P803" s="189"/>
      <c r="Q803" s="189"/>
      <c r="R803" s="189"/>
      <c r="S803" s="189"/>
      <c r="T803" s="189"/>
      <c r="U803" s="189"/>
      <c r="V803" s="716"/>
    </row>
    <row r="804" spans="10:22">
      <c r="J804" s="189"/>
      <c r="K804" s="189"/>
      <c r="L804" s="189"/>
      <c r="M804" s="189"/>
      <c r="N804" s="189"/>
      <c r="O804" s="189"/>
      <c r="P804" s="189"/>
      <c r="Q804" s="189"/>
      <c r="R804" s="189"/>
      <c r="S804" s="189"/>
      <c r="T804" s="189"/>
      <c r="U804" s="189"/>
      <c r="V804" s="716"/>
    </row>
    <row r="805" spans="10:22">
      <c r="J805" s="189"/>
      <c r="K805" s="189"/>
      <c r="L805" s="189"/>
      <c r="M805" s="189"/>
      <c r="N805" s="189"/>
      <c r="O805" s="189"/>
      <c r="P805" s="189"/>
      <c r="Q805" s="189"/>
      <c r="R805" s="189"/>
      <c r="S805" s="189"/>
      <c r="T805" s="189"/>
      <c r="U805" s="189"/>
      <c r="V805" s="716"/>
    </row>
    <row r="806" spans="10:22">
      <c r="J806" s="189"/>
      <c r="K806" s="189"/>
      <c r="L806" s="189"/>
      <c r="M806" s="189"/>
      <c r="N806" s="189"/>
      <c r="O806" s="189"/>
      <c r="P806" s="189"/>
      <c r="Q806" s="189"/>
      <c r="R806" s="189"/>
      <c r="S806" s="189"/>
      <c r="T806" s="189"/>
      <c r="U806" s="189"/>
      <c r="V806" s="716"/>
    </row>
    <row r="807" spans="10:22">
      <c r="J807" s="189"/>
      <c r="K807" s="189"/>
      <c r="L807" s="189"/>
      <c r="M807" s="189"/>
      <c r="N807" s="189"/>
      <c r="O807" s="189"/>
      <c r="P807" s="189"/>
      <c r="Q807" s="189"/>
      <c r="R807" s="189"/>
      <c r="S807" s="189"/>
      <c r="T807" s="189"/>
      <c r="U807" s="189"/>
      <c r="V807" s="716"/>
    </row>
    <row r="808" spans="10:22">
      <c r="J808" s="189"/>
      <c r="K808" s="189"/>
      <c r="L808" s="189"/>
      <c r="M808" s="189"/>
      <c r="N808" s="189"/>
      <c r="O808" s="189"/>
      <c r="P808" s="189"/>
      <c r="Q808" s="189"/>
      <c r="R808" s="189"/>
      <c r="S808" s="189"/>
      <c r="T808" s="189"/>
      <c r="U808" s="189"/>
      <c r="V808" s="716"/>
    </row>
    <row r="809" spans="10:22">
      <c r="J809" s="189"/>
      <c r="K809" s="189"/>
      <c r="L809" s="189"/>
      <c r="M809" s="189"/>
      <c r="N809" s="189"/>
      <c r="O809" s="189"/>
      <c r="P809" s="189"/>
      <c r="Q809" s="189"/>
      <c r="R809" s="189"/>
      <c r="S809" s="189"/>
      <c r="T809" s="189"/>
      <c r="U809" s="189"/>
      <c r="V809" s="716"/>
    </row>
    <row r="810" spans="10:22">
      <c r="J810" s="189"/>
      <c r="K810" s="189"/>
      <c r="L810" s="189"/>
      <c r="M810" s="189"/>
      <c r="N810" s="189"/>
      <c r="O810" s="189"/>
      <c r="P810" s="189"/>
      <c r="Q810" s="189"/>
      <c r="R810" s="189"/>
      <c r="S810" s="189"/>
      <c r="T810" s="189"/>
      <c r="U810" s="189"/>
      <c r="V810" s="716"/>
    </row>
    <row r="811" spans="10:22">
      <c r="J811" s="189"/>
      <c r="K811" s="189"/>
      <c r="L811" s="189"/>
      <c r="M811" s="189"/>
      <c r="N811" s="189"/>
      <c r="O811" s="189"/>
      <c r="P811" s="189"/>
      <c r="Q811" s="189"/>
      <c r="R811" s="189"/>
      <c r="S811" s="189"/>
      <c r="T811" s="189"/>
      <c r="U811" s="189"/>
      <c r="V811" s="716"/>
    </row>
    <row r="812" spans="10:22">
      <c r="J812" s="189"/>
      <c r="K812" s="189"/>
      <c r="L812" s="189"/>
      <c r="M812" s="189"/>
      <c r="N812" s="189"/>
      <c r="O812" s="189"/>
      <c r="P812" s="189"/>
      <c r="Q812" s="189"/>
      <c r="R812" s="189"/>
      <c r="S812" s="189"/>
      <c r="T812" s="189"/>
      <c r="U812" s="189"/>
      <c r="V812" s="716"/>
    </row>
    <row r="813" spans="10:22">
      <c r="J813" s="189"/>
      <c r="K813" s="189"/>
      <c r="L813" s="189"/>
      <c r="M813" s="189"/>
      <c r="N813" s="189"/>
      <c r="O813" s="189"/>
      <c r="P813" s="189"/>
      <c r="Q813" s="189"/>
      <c r="R813" s="189"/>
      <c r="S813" s="189"/>
      <c r="T813" s="189"/>
      <c r="U813" s="189"/>
      <c r="V813" s="716"/>
    </row>
    <row r="814" spans="10:22">
      <c r="J814" s="189"/>
      <c r="K814" s="189"/>
      <c r="L814" s="189"/>
      <c r="M814" s="189"/>
      <c r="N814" s="189"/>
      <c r="O814" s="189"/>
      <c r="P814" s="189"/>
      <c r="Q814" s="189"/>
      <c r="R814" s="189"/>
      <c r="S814" s="189"/>
      <c r="T814" s="189"/>
      <c r="U814" s="189"/>
      <c r="V814" s="716"/>
    </row>
    <row r="815" spans="10:22">
      <c r="J815" s="189"/>
      <c r="K815" s="189"/>
      <c r="L815" s="189"/>
      <c r="M815" s="189"/>
      <c r="N815" s="189"/>
      <c r="O815" s="189"/>
      <c r="P815" s="189"/>
      <c r="Q815" s="189"/>
      <c r="R815" s="189"/>
      <c r="S815" s="189"/>
      <c r="T815" s="189"/>
      <c r="U815" s="189"/>
      <c r="V815" s="716"/>
    </row>
    <row r="816" spans="10:22">
      <c r="J816" s="189"/>
      <c r="K816" s="189"/>
      <c r="L816" s="189"/>
      <c r="M816" s="189"/>
      <c r="N816" s="189"/>
      <c r="O816" s="189"/>
      <c r="P816" s="189"/>
      <c r="Q816" s="189"/>
      <c r="R816" s="189"/>
      <c r="S816" s="189"/>
      <c r="T816" s="189"/>
      <c r="U816" s="189"/>
      <c r="V816" s="716"/>
    </row>
    <row r="817" spans="10:22">
      <c r="J817" s="189"/>
      <c r="K817" s="189"/>
      <c r="L817" s="189"/>
      <c r="M817" s="189"/>
      <c r="N817" s="189"/>
      <c r="O817" s="189"/>
      <c r="P817" s="189"/>
      <c r="Q817" s="189"/>
      <c r="R817" s="189"/>
      <c r="S817" s="189"/>
      <c r="T817" s="189"/>
      <c r="U817" s="189"/>
      <c r="V817" s="716"/>
    </row>
    <row r="818" spans="10:22">
      <c r="J818" s="189"/>
      <c r="K818" s="189"/>
      <c r="L818" s="189"/>
      <c r="M818" s="189"/>
      <c r="N818" s="189"/>
      <c r="O818" s="189"/>
      <c r="P818" s="189"/>
      <c r="Q818" s="189"/>
      <c r="R818" s="189"/>
      <c r="S818" s="189"/>
      <c r="T818" s="189"/>
      <c r="U818" s="189"/>
      <c r="V818" s="716"/>
    </row>
    <row r="819" spans="10:22">
      <c r="J819" s="189"/>
      <c r="K819" s="189"/>
      <c r="L819" s="189"/>
      <c r="M819" s="189"/>
      <c r="N819" s="189"/>
      <c r="O819" s="189"/>
      <c r="P819" s="189"/>
      <c r="Q819" s="189"/>
      <c r="R819" s="189"/>
      <c r="S819" s="189"/>
      <c r="T819" s="189"/>
      <c r="U819" s="189"/>
      <c r="V819" s="716"/>
    </row>
    <row r="820" spans="10:22">
      <c r="J820" s="189"/>
      <c r="K820" s="189"/>
      <c r="L820" s="189"/>
      <c r="M820" s="189"/>
      <c r="N820" s="189"/>
      <c r="O820" s="189"/>
      <c r="P820" s="189"/>
      <c r="Q820" s="189"/>
      <c r="R820" s="189"/>
      <c r="S820" s="189"/>
      <c r="T820" s="189"/>
      <c r="U820" s="189"/>
      <c r="V820" s="716"/>
    </row>
    <row r="821" spans="10:22">
      <c r="J821" s="189"/>
      <c r="K821" s="189"/>
      <c r="L821" s="189"/>
      <c r="M821" s="189"/>
      <c r="N821" s="189"/>
      <c r="O821" s="189"/>
      <c r="P821" s="189"/>
      <c r="Q821" s="189"/>
      <c r="R821" s="189"/>
      <c r="S821" s="189"/>
      <c r="T821" s="189"/>
      <c r="U821" s="189"/>
      <c r="V821" s="716"/>
    </row>
    <row r="822" spans="10:22">
      <c r="J822" s="189"/>
      <c r="K822" s="189"/>
      <c r="L822" s="189"/>
      <c r="M822" s="189"/>
      <c r="N822" s="189"/>
      <c r="O822" s="189"/>
      <c r="P822" s="189"/>
      <c r="Q822" s="189"/>
      <c r="R822" s="189"/>
      <c r="S822" s="189"/>
      <c r="T822" s="189"/>
      <c r="U822" s="189"/>
      <c r="V822" s="716"/>
    </row>
    <row r="823" spans="10:22">
      <c r="J823" s="189"/>
      <c r="K823" s="189"/>
      <c r="L823" s="189"/>
      <c r="M823" s="189"/>
      <c r="N823" s="189"/>
      <c r="O823" s="189"/>
      <c r="P823" s="189"/>
      <c r="Q823" s="189"/>
      <c r="R823" s="189"/>
      <c r="S823" s="189"/>
      <c r="T823" s="189"/>
      <c r="U823" s="189"/>
      <c r="V823" s="716"/>
    </row>
    <row r="824" spans="10:22">
      <c r="J824" s="189"/>
      <c r="K824" s="189"/>
      <c r="L824" s="189"/>
      <c r="M824" s="189"/>
      <c r="N824" s="189"/>
      <c r="O824" s="189"/>
      <c r="P824" s="189"/>
      <c r="Q824" s="189"/>
      <c r="R824" s="189"/>
      <c r="S824" s="189"/>
      <c r="T824" s="189"/>
      <c r="U824" s="189"/>
      <c r="V824" s="716"/>
    </row>
    <row r="825" spans="10:22">
      <c r="J825" s="189"/>
      <c r="K825" s="189"/>
      <c r="L825" s="189"/>
      <c r="M825" s="189"/>
      <c r="N825" s="189"/>
      <c r="O825" s="189"/>
      <c r="P825" s="189"/>
      <c r="Q825" s="189"/>
      <c r="R825" s="189"/>
      <c r="S825" s="189"/>
      <c r="T825" s="189"/>
      <c r="U825" s="189"/>
      <c r="V825" s="716"/>
    </row>
    <row r="826" spans="10:22">
      <c r="J826" s="189"/>
      <c r="K826" s="189"/>
      <c r="L826" s="189"/>
      <c r="M826" s="189"/>
      <c r="N826" s="189"/>
      <c r="O826" s="189"/>
      <c r="P826" s="189"/>
      <c r="Q826" s="189"/>
      <c r="R826" s="189"/>
      <c r="S826" s="189"/>
      <c r="T826" s="189"/>
      <c r="U826" s="189"/>
      <c r="V826" s="716"/>
    </row>
    <row r="827" spans="10:22">
      <c r="J827" s="189"/>
      <c r="K827" s="189"/>
      <c r="L827" s="189"/>
      <c r="M827" s="189"/>
      <c r="N827" s="189"/>
      <c r="O827" s="189"/>
      <c r="P827" s="189"/>
      <c r="Q827" s="189"/>
      <c r="R827" s="189"/>
      <c r="S827" s="189"/>
      <c r="T827" s="189"/>
      <c r="U827" s="189"/>
      <c r="V827" s="716"/>
    </row>
    <row r="828" spans="10:22">
      <c r="J828" s="189"/>
      <c r="K828" s="189"/>
      <c r="L828" s="189"/>
      <c r="M828" s="189"/>
      <c r="N828" s="189"/>
      <c r="O828" s="189"/>
      <c r="P828" s="189"/>
      <c r="Q828" s="189"/>
      <c r="R828" s="189"/>
      <c r="S828" s="189"/>
      <c r="T828" s="189"/>
      <c r="U828" s="189"/>
      <c r="V828" s="716"/>
    </row>
    <row r="829" spans="10:22">
      <c r="J829" s="189"/>
      <c r="K829" s="189"/>
      <c r="L829" s="189"/>
      <c r="M829" s="189"/>
      <c r="N829" s="189"/>
      <c r="O829" s="189"/>
      <c r="P829" s="189"/>
      <c r="Q829" s="189"/>
      <c r="R829" s="189"/>
      <c r="S829" s="189"/>
      <c r="T829" s="189"/>
      <c r="U829" s="189"/>
      <c r="V829" s="716"/>
    </row>
    <row r="830" spans="10:22">
      <c r="J830" s="189"/>
      <c r="K830" s="189"/>
      <c r="L830" s="189"/>
      <c r="M830" s="189"/>
      <c r="N830" s="189"/>
      <c r="O830" s="189"/>
      <c r="P830" s="189"/>
      <c r="Q830" s="189"/>
      <c r="R830" s="189"/>
      <c r="S830" s="189"/>
      <c r="T830" s="189"/>
      <c r="U830" s="189"/>
      <c r="V830" s="716"/>
    </row>
    <row r="831" spans="10:22">
      <c r="J831" s="189"/>
      <c r="K831" s="189"/>
      <c r="L831" s="189"/>
      <c r="M831" s="189"/>
      <c r="N831" s="189"/>
      <c r="O831" s="189"/>
      <c r="P831" s="189"/>
      <c r="Q831" s="189"/>
      <c r="R831" s="189"/>
      <c r="S831" s="189"/>
      <c r="T831" s="189"/>
      <c r="U831" s="189"/>
      <c r="V831" s="716"/>
    </row>
    <row r="832" spans="10:22">
      <c r="J832" s="189"/>
      <c r="K832" s="189"/>
      <c r="L832" s="189"/>
      <c r="M832" s="189"/>
      <c r="N832" s="189"/>
      <c r="O832" s="189"/>
      <c r="P832" s="189"/>
      <c r="Q832" s="189"/>
      <c r="R832" s="189"/>
      <c r="S832" s="189"/>
      <c r="T832" s="189"/>
      <c r="U832" s="189"/>
      <c r="V832" s="716"/>
    </row>
    <row r="833" spans="10:22">
      <c r="J833" s="189"/>
      <c r="K833" s="189"/>
      <c r="L833" s="189"/>
      <c r="M833" s="189"/>
      <c r="N833" s="189"/>
      <c r="O833" s="189"/>
      <c r="P833" s="189"/>
      <c r="Q833" s="189"/>
      <c r="R833" s="189"/>
      <c r="S833" s="189"/>
      <c r="T833" s="189"/>
      <c r="U833" s="189"/>
      <c r="V833" s="716"/>
    </row>
    <row r="834" spans="10:22">
      <c r="J834" s="189"/>
      <c r="K834" s="189"/>
      <c r="L834" s="189"/>
      <c r="M834" s="189"/>
      <c r="N834" s="189"/>
      <c r="O834" s="189"/>
      <c r="P834" s="189"/>
      <c r="Q834" s="189"/>
      <c r="R834" s="189"/>
      <c r="S834" s="189"/>
      <c r="T834" s="189"/>
      <c r="U834" s="189"/>
      <c r="V834" s="716"/>
    </row>
    <row r="835" spans="10:22">
      <c r="J835" s="189"/>
      <c r="K835" s="189"/>
      <c r="L835" s="189"/>
      <c r="M835" s="189"/>
      <c r="N835" s="189"/>
      <c r="O835" s="189"/>
      <c r="P835" s="189"/>
      <c r="Q835" s="189"/>
      <c r="R835" s="189"/>
      <c r="S835" s="189"/>
      <c r="T835" s="189"/>
      <c r="U835" s="189"/>
      <c r="V835" s="716"/>
    </row>
    <row r="836" spans="10:22">
      <c r="J836" s="189"/>
      <c r="K836" s="189"/>
      <c r="L836" s="189"/>
      <c r="M836" s="189"/>
      <c r="N836" s="189"/>
      <c r="O836" s="189"/>
      <c r="P836" s="189"/>
      <c r="Q836" s="189"/>
      <c r="R836" s="189"/>
      <c r="S836" s="189"/>
      <c r="T836" s="189"/>
      <c r="U836" s="189"/>
      <c r="V836" s="716"/>
    </row>
    <row r="837" spans="10:22">
      <c r="J837" s="189"/>
      <c r="K837" s="189"/>
      <c r="L837" s="189"/>
      <c r="M837" s="189"/>
      <c r="N837" s="189"/>
      <c r="O837" s="189"/>
      <c r="P837" s="189"/>
      <c r="Q837" s="189"/>
      <c r="R837" s="189"/>
      <c r="S837" s="189"/>
      <c r="T837" s="189"/>
      <c r="U837" s="189"/>
      <c r="V837" s="716"/>
    </row>
    <row r="838" spans="10:22">
      <c r="J838" s="189"/>
      <c r="K838" s="189"/>
      <c r="L838" s="189"/>
      <c r="M838" s="189"/>
      <c r="N838" s="189"/>
      <c r="O838" s="189"/>
      <c r="P838" s="189"/>
      <c r="Q838" s="189"/>
      <c r="R838" s="189"/>
      <c r="S838" s="189"/>
      <c r="T838" s="189"/>
      <c r="U838" s="189"/>
      <c r="V838" s="716"/>
    </row>
    <row r="839" spans="10:22">
      <c r="J839" s="189"/>
      <c r="K839" s="189"/>
      <c r="L839" s="189"/>
      <c r="M839" s="189"/>
      <c r="N839" s="189"/>
      <c r="O839" s="189"/>
      <c r="P839" s="189"/>
      <c r="Q839" s="189"/>
      <c r="R839" s="189"/>
      <c r="S839" s="189"/>
      <c r="T839" s="189"/>
      <c r="U839" s="189"/>
      <c r="V839" s="716"/>
    </row>
    <row r="840" spans="10:22">
      <c r="J840" s="189"/>
      <c r="K840" s="189"/>
      <c r="L840" s="189"/>
      <c r="M840" s="189"/>
      <c r="N840" s="189"/>
      <c r="O840" s="189"/>
      <c r="P840" s="189"/>
      <c r="Q840" s="189"/>
      <c r="R840" s="189"/>
      <c r="S840" s="189"/>
      <c r="T840" s="189"/>
      <c r="U840" s="189"/>
      <c r="V840" s="716"/>
    </row>
    <row r="841" spans="10:22">
      <c r="J841" s="189"/>
      <c r="K841" s="189"/>
      <c r="L841" s="189"/>
      <c r="M841" s="189"/>
      <c r="N841" s="189"/>
      <c r="O841" s="189"/>
      <c r="P841" s="189"/>
      <c r="Q841" s="189"/>
      <c r="R841" s="189"/>
      <c r="S841" s="189"/>
      <c r="T841" s="189"/>
      <c r="U841" s="189"/>
      <c r="V841" s="716"/>
    </row>
    <row r="842" spans="10:22">
      <c r="J842" s="189"/>
      <c r="K842" s="189"/>
      <c r="L842" s="189"/>
      <c r="M842" s="189"/>
      <c r="N842" s="189"/>
      <c r="O842" s="189"/>
      <c r="P842" s="189"/>
      <c r="Q842" s="189"/>
      <c r="R842" s="189"/>
      <c r="S842" s="189"/>
      <c r="T842" s="189"/>
      <c r="U842" s="189"/>
      <c r="V842" s="716"/>
    </row>
    <row r="843" spans="10:22">
      <c r="J843" s="189"/>
      <c r="K843" s="189"/>
      <c r="L843" s="189"/>
      <c r="M843" s="189"/>
      <c r="N843" s="189"/>
      <c r="O843" s="189"/>
      <c r="P843" s="189"/>
      <c r="Q843" s="189"/>
      <c r="R843" s="189"/>
      <c r="S843" s="189"/>
      <c r="T843" s="189"/>
      <c r="U843" s="189"/>
      <c r="V843" s="716"/>
    </row>
    <row r="844" spans="10:22">
      <c r="J844" s="189"/>
      <c r="K844" s="189"/>
      <c r="L844" s="189"/>
      <c r="M844" s="189"/>
      <c r="N844" s="189"/>
      <c r="O844" s="189"/>
      <c r="P844" s="189"/>
      <c r="Q844" s="189"/>
      <c r="R844" s="189"/>
      <c r="S844" s="189"/>
      <c r="T844" s="189"/>
      <c r="U844" s="189"/>
      <c r="V844" s="716"/>
    </row>
    <row r="845" spans="10:22">
      <c r="J845" s="189"/>
      <c r="K845" s="189"/>
      <c r="L845" s="189"/>
      <c r="M845" s="189"/>
      <c r="N845" s="189"/>
      <c r="O845" s="189"/>
      <c r="P845" s="189"/>
      <c r="Q845" s="189"/>
      <c r="R845" s="189"/>
      <c r="S845" s="189"/>
      <c r="T845" s="189"/>
      <c r="U845" s="189"/>
      <c r="V845" s="716"/>
    </row>
    <row r="846" spans="10:22">
      <c r="J846" s="189"/>
      <c r="K846" s="189"/>
      <c r="L846" s="189"/>
      <c r="M846" s="189"/>
      <c r="N846" s="189"/>
      <c r="O846" s="189"/>
      <c r="P846" s="189"/>
      <c r="Q846" s="189"/>
      <c r="R846" s="189"/>
      <c r="S846" s="189"/>
      <c r="T846" s="189"/>
      <c r="U846" s="189"/>
      <c r="V846" s="716"/>
    </row>
    <row r="847" spans="10:22">
      <c r="J847" s="189"/>
      <c r="K847" s="189"/>
      <c r="L847" s="189"/>
      <c r="M847" s="189"/>
      <c r="N847" s="189"/>
      <c r="O847" s="189"/>
      <c r="P847" s="189"/>
      <c r="Q847" s="189"/>
      <c r="R847" s="189"/>
      <c r="S847" s="189"/>
      <c r="T847" s="189"/>
      <c r="U847" s="189"/>
      <c r="V847" s="716"/>
    </row>
    <row r="848" spans="10:22">
      <c r="J848" s="189"/>
      <c r="K848" s="189"/>
      <c r="L848" s="189"/>
      <c r="M848" s="189"/>
      <c r="N848" s="189"/>
      <c r="O848" s="189"/>
      <c r="P848" s="189"/>
      <c r="Q848" s="189"/>
      <c r="R848" s="189"/>
      <c r="S848" s="189"/>
      <c r="T848" s="189"/>
      <c r="U848" s="189"/>
      <c r="V848" s="716"/>
    </row>
    <row r="849" spans="10:22">
      <c r="J849" s="189"/>
      <c r="K849" s="189"/>
      <c r="L849" s="189"/>
      <c r="M849" s="189"/>
      <c r="N849" s="189"/>
      <c r="O849" s="189"/>
      <c r="P849" s="189"/>
      <c r="Q849" s="189"/>
      <c r="R849" s="189"/>
      <c r="S849" s="189"/>
      <c r="T849" s="189"/>
      <c r="U849" s="189"/>
      <c r="V849" s="716"/>
    </row>
    <row r="850" spans="10:22">
      <c r="J850" s="189"/>
      <c r="K850" s="189"/>
      <c r="L850" s="189"/>
      <c r="M850" s="189"/>
      <c r="N850" s="189"/>
      <c r="O850" s="189"/>
      <c r="P850" s="189"/>
      <c r="Q850" s="189"/>
      <c r="R850" s="189"/>
      <c r="S850" s="189"/>
      <c r="T850" s="189"/>
      <c r="U850" s="189"/>
      <c r="V850" s="716"/>
    </row>
    <row r="851" spans="10:22">
      <c r="J851" s="189"/>
      <c r="K851" s="189"/>
      <c r="L851" s="189"/>
      <c r="M851" s="189"/>
      <c r="N851" s="189"/>
      <c r="O851" s="189"/>
      <c r="P851" s="189"/>
      <c r="Q851" s="189"/>
      <c r="R851" s="189"/>
      <c r="S851" s="189"/>
      <c r="T851" s="189"/>
      <c r="U851" s="189"/>
      <c r="V851" s="716"/>
    </row>
    <row r="852" spans="10:22">
      <c r="J852" s="189"/>
      <c r="K852" s="189"/>
      <c r="L852" s="189"/>
      <c r="M852" s="189"/>
      <c r="N852" s="189"/>
      <c r="O852" s="189"/>
      <c r="P852" s="189"/>
      <c r="Q852" s="189"/>
      <c r="R852" s="189"/>
      <c r="S852" s="189"/>
      <c r="T852" s="189"/>
      <c r="U852" s="189"/>
      <c r="V852" s="716"/>
    </row>
    <row r="853" spans="10:22">
      <c r="J853" s="189"/>
      <c r="K853" s="189"/>
      <c r="L853" s="189"/>
      <c r="M853" s="189"/>
      <c r="N853" s="189"/>
      <c r="O853" s="189"/>
      <c r="P853" s="189"/>
      <c r="Q853" s="189"/>
      <c r="R853" s="189"/>
      <c r="S853" s="189"/>
      <c r="T853" s="189"/>
      <c r="U853" s="189"/>
      <c r="V853" s="716"/>
    </row>
    <row r="854" spans="10:22">
      <c r="J854" s="189"/>
      <c r="K854" s="189"/>
      <c r="L854" s="189"/>
      <c r="M854" s="189"/>
      <c r="N854" s="189"/>
      <c r="O854" s="189"/>
      <c r="P854" s="189"/>
      <c r="Q854" s="189"/>
      <c r="R854" s="189"/>
      <c r="S854" s="189"/>
      <c r="T854" s="189"/>
      <c r="U854" s="189"/>
      <c r="V854" s="716"/>
    </row>
    <row r="855" spans="10:22">
      <c r="J855" s="189"/>
      <c r="K855" s="189"/>
      <c r="L855" s="189"/>
      <c r="M855" s="189"/>
      <c r="N855" s="189"/>
      <c r="O855" s="189"/>
      <c r="P855" s="189"/>
      <c r="Q855" s="189"/>
      <c r="R855" s="189"/>
      <c r="S855" s="189"/>
      <c r="T855" s="189"/>
      <c r="U855" s="189"/>
      <c r="V855" s="716"/>
    </row>
    <row r="856" spans="10:22">
      <c r="J856" s="189"/>
      <c r="K856" s="189"/>
      <c r="L856" s="189"/>
      <c r="M856" s="189"/>
      <c r="N856" s="189"/>
      <c r="O856" s="189"/>
      <c r="P856" s="189"/>
      <c r="Q856" s="189"/>
      <c r="R856" s="189"/>
      <c r="S856" s="189"/>
      <c r="T856" s="189"/>
      <c r="U856" s="189"/>
      <c r="V856" s="716"/>
    </row>
    <row r="857" spans="10:22">
      <c r="J857" s="189"/>
      <c r="K857" s="189"/>
      <c r="L857" s="189"/>
      <c r="M857" s="189"/>
      <c r="N857" s="189"/>
      <c r="O857" s="189"/>
      <c r="P857" s="189"/>
      <c r="Q857" s="189"/>
      <c r="R857" s="189"/>
      <c r="S857" s="189"/>
      <c r="T857" s="189"/>
      <c r="U857" s="189"/>
      <c r="V857" s="716"/>
    </row>
    <row r="858" spans="10:22">
      <c r="J858" s="189"/>
      <c r="K858" s="189"/>
      <c r="L858" s="189"/>
      <c r="M858" s="189"/>
      <c r="N858" s="189"/>
      <c r="O858" s="189"/>
      <c r="P858" s="189"/>
      <c r="Q858" s="189"/>
      <c r="R858" s="189"/>
      <c r="S858" s="189"/>
      <c r="T858" s="189"/>
      <c r="U858" s="189"/>
      <c r="V858" s="716"/>
    </row>
    <row r="859" spans="10:22">
      <c r="J859" s="189"/>
      <c r="K859" s="189"/>
      <c r="L859" s="189"/>
      <c r="M859" s="189"/>
      <c r="N859" s="189"/>
      <c r="O859" s="189"/>
      <c r="P859" s="189"/>
      <c r="Q859" s="189"/>
      <c r="R859" s="189"/>
      <c r="S859" s="189"/>
      <c r="T859" s="189"/>
      <c r="U859" s="189"/>
      <c r="V859" s="716"/>
    </row>
    <row r="860" spans="10:22">
      <c r="J860" s="189"/>
      <c r="K860" s="189"/>
      <c r="L860" s="189"/>
      <c r="M860" s="189"/>
      <c r="N860" s="189"/>
      <c r="O860" s="189"/>
      <c r="P860" s="189"/>
      <c r="Q860" s="189"/>
      <c r="R860" s="189"/>
      <c r="S860" s="189"/>
      <c r="T860" s="189"/>
      <c r="U860" s="189"/>
      <c r="V860" s="716"/>
    </row>
    <row r="861" spans="10:22">
      <c r="J861" s="189"/>
      <c r="K861" s="189"/>
      <c r="L861" s="189"/>
      <c r="M861" s="189"/>
      <c r="N861" s="189"/>
      <c r="O861" s="189"/>
      <c r="P861" s="189"/>
      <c r="Q861" s="189"/>
      <c r="R861" s="189"/>
      <c r="S861" s="189"/>
      <c r="T861" s="189"/>
      <c r="U861" s="189"/>
      <c r="V861" s="716"/>
    </row>
    <row r="862" spans="10:22">
      <c r="J862" s="189"/>
      <c r="K862" s="189"/>
      <c r="L862" s="189"/>
      <c r="M862" s="189"/>
      <c r="N862" s="189"/>
      <c r="O862" s="189"/>
      <c r="P862" s="189"/>
      <c r="Q862" s="189"/>
      <c r="R862" s="189"/>
      <c r="S862" s="189"/>
      <c r="T862" s="189"/>
      <c r="U862" s="189"/>
      <c r="V862" s="716"/>
    </row>
    <row r="863" spans="10:22">
      <c r="J863" s="189"/>
      <c r="K863" s="189"/>
      <c r="L863" s="189"/>
      <c r="M863" s="189"/>
      <c r="N863" s="189"/>
      <c r="O863" s="189"/>
      <c r="P863" s="189"/>
      <c r="Q863" s="189"/>
      <c r="R863" s="189"/>
      <c r="S863" s="189"/>
      <c r="T863" s="189"/>
      <c r="U863" s="189"/>
      <c r="V863" s="716"/>
    </row>
    <row r="864" spans="10:22">
      <c r="J864" s="189"/>
      <c r="K864" s="189"/>
      <c r="L864" s="189"/>
      <c r="M864" s="189"/>
      <c r="N864" s="189"/>
      <c r="O864" s="189"/>
      <c r="P864" s="189"/>
      <c r="Q864" s="189"/>
      <c r="R864" s="189"/>
      <c r="S864" s="189"/>
      <c r="T864" s="189"/>
      <c r="U864" s="189"/>
      <c r="V864" s="716"/>
    </row>
    <row r="865" spans="10:22">
      <c r="J865" s="189"/>
      <c r="K865" s="189"/>
      <c r="L865" s="189"/>
      <c r="M865" s="189"/>
      <c r="N865" s="189"/>
      <c r="O865" s="189"/>
      <c r="P865" s="189"/>
      <c r="Q865" s="189"/>
      <c r="R865" s="189"/>
      <c r="S865" s="189"/>
      <c r="T865" s="189"/>
      <c r="U865" s="189"/>
      <c r="V865" s="716"/>
    </row>
    <row r="866" spans="10:22">
      <c r="J866" s="189"/>
      <c r="K866" s="189"/>
      <c r="L866" s="189"/>
      <c r="M866" s="189"/>
      <c r="N866" s="189"/>
      <c r="O866" s="189"/>
      <c r="P866" s="189"/>
      <c r="Q866" s="189"/>
      <c r="R866" s="189"/>
      <c r="S866" s="189"/>
      <c r="T866" s="189"/>
      <c r="U866" s="189"/>
      <c r="V866" s="716"/>
    </row>
    <row r="867" spans="10:22">
      <c r="J867" s="189"/>
      <c r="K867" s="189"/>
      <c r="L867" s="189"/>
      <c r="M867" s="189"/>
      <c r="N867" s="189"/>
      <c r="O867" s="189"/>
      <c r="P867" s="189"/>
      <c r="Q867" s="189"/>
      <c r="R867" s="189"/>
      <c r="S867" s="189"/>
      <c r="T867" s="189"/>
      <c r="U867" s="189"/>
      <c r="V867" s="716"/>
    </row>
    <row r="868" spans="10:22">
      <c r="J868" s="189"/>
      <c r="K868" s="189"/>
      <c r="L868" s="189"/>
      <c r="M868" s="189"/>
      <c r="N868" s="189"/>
      <c r="O868" s="189"/>
      <c r="P868" s="189"/>
      <c r="Q868" s="189"/>
      <c r="R868" s="189"/>
      <c r="S868" s="189"/>
      <c r="T868" s="189"/>
      <c r="U868" s="189"/>
      <c r="V868" s="716"/>
    </row>
    <row r="869" spans="10:22">
      <c r="J869" s="189"/>
      <c r="K869" s="189"/>
      <c r="L869" s="189"/>
      <c r="M869" s="189"/>
      <c r="N869" s="189"/>
      <c r="O869" s="189"/>
      <c r="P869" s="189"/>
      <c r="Q869" s="189"/>
      <c r="R869" s="189"/>
      <c r="S869" s="189"/>
      <c r="T869" s="189"/>
      <c r="U869" s="189"/>
      <c r="V869" s="716"/>
    </row>
    <row r="870" spans="10:22">
      <c r="J870" s="189"/>
      <c r="K870" s="189"/>
      <c r="L870" s="189"/>
      <c r="M870" s="189"/>
      <c r="N870" s="189"/>
      <c r="O870" s="189"/>
      <c r="P870" s="189"/>
      <c r="Q870" s="189"/>
      <c r="R870" s="189"/>
      <c r="S870" s="189"/>
      <c r="T870" s="189"/>
      <c r="U870" s="189"/>
      <c r="V870" s="716"/>
    </row>
    <row r="871" spans="10:22">
      <c r="J871" s="189"/>
      <c r="K871" s="189"/>
      <c r="L871" s="189"/>
      <c r="M871" s="189"/>
      <c r="N871" s="189"/>
      <c r="O871" s="189"/>
      <c r="P871" s="189"/>
      <c r="Q871" s="189"/>
      <c r="R871" s="189"/>
      <c r="S871" s="189"/>
      <c r="T871" s="189"/>
      <c r="U871" s="189"/>
      <c r="V871" s="716"/>
    </row>
    <row r="872" spans="10:22">
      <c r="J872" s="189"/>
      <c r="K872" s="189"/>
      <c r="L872" s="189"/>
      <c r="M872" s="189"/>
      <c r="N872" s="189"/>
      <c r="O872" s="189"/>
      <c r="P872" s="189"/>
      <c r="Q872" s="189"/>
      <c r="R872" s="189"/>
      <c r="S872" s="189"/>
      <c r="T872" s="189"/>
      <c r="U872" s="189"/>
      <c r="V872" s="716"/>
    </row>
    <row r="873" spans="10:22">
      <c r="J873" s="189"/>
      <c r="K873" s="189"/>
      <c r="L873" s="189"/>
      <c r="M873" s="189"/>
      <c r="N873" s="189"/>
      <c r="O873" s="189"/>
      <c r="P873" s="189"/>
      <c r="Q873" s="189"/>
      <c r="R873" s="189"/>
      <c r="S873" s="189"/>
      <c r="T873" s="189"/>
      <c r="U873" s="189"/>
      <c r="V873" s="716"/>
    </row>
    <row r="874" spans="10:22">
      <c r="J874" s="189"/>
      <c r="K874" s="189"/>
      <c r="L874" s="189"/>
      <c r="M874" s="189"/>
      <c r="N874" s="189"/>
      <c r="O874" s="189"/>
      <c r="P874" s="189"/>
      <c r="Q874" s="189"/>
      <c r="R874" s="189"/>
      <c r="S874" s="189"/>
      <c r="T874" s="189"/>
      <c r="U874" s="189"/>
      <c r="V874" s="716"/>
    </row>
    <row r="875" spans="10:22">
      <c r="J875" s="189"/>
      <c r="K875" s="189"/>
      <c r="L875" s="189"/>
      <c r="M875" s="189"/>
      <c r="N875" s="189"/>
      <c r="O875" s="189"/>
      <c r="P875" s="189"/>
      <c r="Q875" s="189"/>
      <c r="R875" s="189"/>
      <c r="S875" s="189"/>
      <c r="T875" s="189"/>
      <c r="U875" s="189"/>
      <c r="V875" s="716"/>
    </row>
    <row r="876" spans="10:22">
      <c r="J876" s="189"/>
      <c r="K876" s="189"/>
      <c r="L876" s="189"/>
      <c r="M876" s="189"/>
      <c r="N876" s="189"/>
      <c r="O876" s="189"/>
      <c r="P876" s="189"/>
      <c r="Q876" s="189"/>
      <c r="R876" s="189"/>
      <c r="S876" s="189"/>
      <c r="T876" s="189"/>
      <c r="U876" s="189"/>
      <c r="V876" s="716"/>
    </row>
    <row r="877" spans="10:22">
      <c r="J877" s="189"/>
      <c r="K877" s="189"/>
      <c r="L877" s="189"/>
      <c r="M877" s="189"/>
      <c r="N877" s="189"/>
      <c r="O877" s="189"/>
      <c r="P877" s="189"/>
      <c r="Q877" s="189"/>
      <c r="R877" s="189"/>
      <c r="S877" s="189"/>
      <c r="T877" s="189"/>
      <c r="U877" s="189"/>
      <c r="V877" s="716"/>
    </row>
    <row r="878" spans="10:22">
      <c r="J878" s="189"/>
      <c r="K878" s="189"/>
      <c r="L878" s="189"/>
      <c r="M878" s="189"/>
      <c r="N878" s="189"/>
      <c r="O878" s="189"/>
      <c r="P878" s="189"/>
      <c r="Q878" s="189"/>
      <c r="R878" s="189"/>
      <c r="S878" s="189"/>
      <c r="T878" s="189"/>
      <c r="U878" s="189"/>
      <c r="V878" s="716"/>
    </row>
    <row r="879" spans="10:22">
      <c r="J879" s="189"/>
      <c r="K879" s="189"/>
      <c r="L879" s="189"/>
      <c r="M879" s="189"/>
      <c r="N879" s="189"/>
      <c r="O879" s="189"/>
      <c r="P879" s="189"/>
      <c r="Q879" s="189"/>
      <c r="R879" s="189"/>
      <c r="S879" s="189"/>
      <c r="T879" s="189"/>
      <c r="U879" s="189"/>
      <c r="V879" s="716"/>
    </row>
    <row r="880" spans="10:22">
      <c r="J880" s="189"/>
      <c r="K880" s="189"/>
      <c r="L880" s="189"/>
      <c r="M880" s="189"/>
      <c r="N880" s="189"/>
      <c r="O880" s="189"/>
      <c r="P880" s="189"/>
      <c r="Q880" s="189"/>
      <c r="R880" s="189"/>
      <c r="S880" s="189"/>
      <c r="T880" s="189"/>
      <c r="U880" s="189"/>
      <c r="V880" s="716"/>
    </row>
    <row r="881" spans="10:22">
      <c r="J881" s="189"/>
      <c r="K881" s="189"/>
      <c r="L881" s="189"/>
      <c r="M881" s="189"/>
      <c r="N881" s="189"/>
      <c r="O881" s="189"/>
      <c r="P881" s="189"/>
      <c r="Q881" s="189"/>
      <c r="R881" s="189"/>
      <c r="S881" s="189"/>
      <c r="T881" s="189"/>
      <c r="U881" s="189"/>
      <c r="V881" s="716"/>
    </row>
    <row r="882" spans="10:22">
      <c r="J882" s="189"/>
      <c r="K882" s="189"/>
      <c r="L882" s="189"/>
      <c r="M882" s="189"/>
      <c r="N882" s="189"/>
      <c r="O882" s="189"/>
      <c r="P882" s="189"/>
      <c r="Q882" s="189"/>
      <c r="R882" s="189"/>
      <c r="S882" s="189"/>
      <c r="T882" s="189"/>
      <c r="U882" s="189"/>
      <c r="V882" s="716"/>
    </row>
    <row r="883" spans="10:22">
      <c r="J883" s="189"/>
      <c r="K883" s="189"/>
      <c r="L883" s="189"/>
      <c r="M883" s="189"/>
      <c r="N883" s="189"/>
      <c r="O883" s="189"/>
      <c r="P883" s="189"/>
      <c r="Q883" s="189"/>
      <c r="R883" s="189"/>
      <c r="S883" s="189"/>
      <c r="T883" s="189"/>
      <c r="U883" s="189"/>
      <c r="V883" s="716"/>
    </row>
    <row r="884" spans="10:22">
      <c r="J884" s="189"/>
      <c r="K884" s="189"/>
      <c r="L884" s="189"/>
      <c r="M884" s="189"/>
      <c r="N884" s="189"/>
      <c r="O884" s="189"/>
      <c r="P884" s="189"/>
      <c r="Q884" s="189"/>
      <c r="R884" s="189"/>
      <c r="S884" s="189"/>
      <c r="T884" s="189"/>
      <c r="U884" s="189"/>
      <c r="V884" s="716"/>
    </row>
    <row r="885" spans="10:22">
      <c r="J885" s="189"/>
      <c r="K885" s="189"/>
      <c r="L885" s="189"/>
      <c r="M885" s="189"/>
      <c r="N885" s="189"/>
      <c r="O885" s="189"/>
      <c r="P885" s="189"/>
      <c r="Q885" s="189"/>
      <c r="R885" s="189"/>
      <c r="S885" s="189"/>
      <c r="T885" s="189"/>
      <c r="U885" s="189"/>
      <c r="V885" s="716"/>
    </row>
    <row r="886" spans="10:22">
      <c r="J886" s="189"/>
      <c r="K886" s="189"/>
      <c r="L886" s="189"/>
      <c r="M886" s="189"/>
      <c r="N886" s="189"/>
      <c r="O886" s="189"/>
      <c r="P886" s="189"/>
      <c r="Q886" s="189"/>
      <c r="R886" s="189"/>
      <c r="S886" s="189"/>
      <c r="T886" s="189"/>
      <c r="U886" s="189"/>
      <c r="V886" s="716"/>
    </row>
    <row r="887" spans="10:22">
      <c r="J887" s="189"/>
      <c r="K887" s="189"/>
      <c r="L887" s="189"/>
      <c r="M887" s="189"/>
      <c r="N887" s="189"/>
      <c r="O887" s="189"/>
      <c r="P887" s="189"/>
      <c r="Q887" s="189"/>
      <c r="R887" s="189"/>
      <c r="S887" s="189"/>
      <c r="T887" s="189"/>
      <c r="U887" s="189"/>
      <c r="V887" s="716"/>
    </row>
    <row r="888" spans="10:22">
      <c r="J888" s="189"/>
      <c r="K888" s="189"/>
      <c r="L888" s="189"/>
      <c r="M888" s="189"/>
      <c r="N888" s="189"/>
      <c r="O888" s="189"/>
      <c r="P888" s="189"/>
      <c r="Q888" s="189"/>
      <c r="R888" s="189"/>
      <c r="S888" s="189"/>
      <c r="T888" s="189"/>
      <c r="U888" s="189"/>
      <c r="V888" s="716"/>
    </row>
    <row r="889" spans="10:22">
      <c r="J889" s="189"/>
      <c r="K889" s="189"/>
      <c r="L889" s="189"/>
      <c r="M889" s="189"/>
      <c r="N889" s="189"/>
      <c r="O889" s="189"/>
      <c r="P889" s="189"/>
      <c r="Q889" s="189"/>
      <c r="R889" s="189"/>
      <c r="S889" s="189"/>
      <c r="T889" s="189"/>
      <c r="U889" s="189"/>
      <c r="V889" s="716"/>
    </row>
    <row r="890" spans="10:22">
      <c r="J890" s="189"/>
      <c r="K890" s="189"/>
      <c r="L890" s="189"/>
      <c r="M890" s="189"/>
      <c r="N890" s="189"/>
      <c r="O890" s="189"/>
      <c r="P890" s="189"/>
      <c r="Q890" s="189"/>
      <c r="R890" s="189"/>
      <c r="S890" s="189"/>
      <c r="T890" s="189"/>
      <c r="U890" s="189"/>
      <c r="V890" s="716"/>
    </row>
    <row r="891" spans="10:22">
      <c r="J891" s="189"/>
      <c r="K891" s="189"/>
      <c r="L891" s="189"/>
      <c r="M891" s="189"/>
      <c r="N891" s="189"/>
      <c r="O891" s="189"/>
      <c r="P891" s="189"/>
      <c r="Q891" s="189"/>
      <c r="R891" s="189"/>
      <c r="S891" s="189"/>
      <c r="T891" s="189"/>
      <c r="U891" s="189"/>
      <c r="V891" s="716"/>
    </row>
    <row r="892" spans="10:22">
      <c r="J892" s="189"/>
      <c r="K892" s="189"/>
      <c r="L892" s="189"/>
      <c r="M892" s="189"/>
      <c r="N892" s="189"/>
      <c r="O892" s="189"/>
      <c r="P892" s="189"/>
      <c r="Q892" s="189"/>
      <c r="R892" s="189"/>
      <c r="S892" s="189"/>
      <c r="T892" s="189"/>
      <c r="U892" s="189"/>
      <c r="V892" s="716"/>
    </row>
    <row r="893" spans="10:22">
      <c r="J893" s="189"/>
      <c r="K893" s="189"/>
      <c r="L893" s="189"/>
      <c r="M893" s="189"/>
      <c r="N893" s="189"/>
      <c r="O893" s="189"/>
      <c r="P893" s="189"/>
      <c r="Q893" s="189"/>
      <c r="R893" s="189"/>
      <c r="S893" s="189"/>
      <c r="T893" s="189"/>
      <c r="U893" s="189"/>
      <c r="V893" s="716"/>
    </row>
    <row r="894" spans="10:22">
      <c r="J894" s="189"/>
      <c r="K894" s="189"/>
      <c r="L894" s="189"/>
      <c r="M894" s="189"/>
      <c r="N894" s="189"/>
      <c r="O894" s="189"/>
      <c r="P894" s="189"/>
      <c r="Q894" s="189"/>
      <c r="R894" s="189"/>
      <c r="S894" s="189"/>
      <c r="T894" s="189"/>
      <c r="U894" s="189"/>
      <c r="V894" s="716"/>
    </row>
    <row r="895" spans="10:22">
      <c r="J895" s="189"/>
      <c r="K895" s="189"/>
      <c r="L895" s="189"/>
      <c r="M895" s="189"/>
      <c r="N895" s="189"/>
      <c r="O895" s="189"/>
      <c r="P895" s="189"/>
      <c r="Q895" s="189"/>
      <c r="R895" s="189"/>
      <c r="S895" s="189"/>
      <c r="T895" s="189"/>
      <c r="U895" s="189"/>
      <c r="V895" s="716"/>
    </row>
    <row r="896" spans="10:22">
      <c r="J896" s="189"/>
      <c r="K896" s="189"/>
      <c r="L896" s="189"/>
      <c r="M896" s="189"/>
      <c r="N896" s="189"/>
      <c r="O896" s="189"/>
      <c r="P896" s="189"/>
      <c r="Q896" s="189"/>
      <c r="R896" s="189"/>
      <c r="S896" s="189"/>
      <c r="T896" s="189"/>
      <c r="U896" s="189"/>
      <c r="V896" s="716"/>
    </row>
    <row r="897" spans="10:22">
      <c r="J897" s="189"/>
      <c r="K897" s="189"/>
      <c r="L897" s="189"/>
      <c r="M897" s="189"/>
      <c r="N897" s="189"/>
      <c r="O897" s="189"/>
      <c r="P897" s="189"/>
      <c r="Q897" s="189"/>
      <c r="R897" s="189"/>
      <c r="S897" s="189"/>
      <c r="T897" s="189"/>
      <c r="U897" s="189"/>
      <c r="V897" s="716"/>
    </row>
    <row r="898" spans="10:22">
      <c r="J898" s="189"/>
      <c r="K898" s="189"/>
      <c r="L898" s="189"/>
      <c r="M898" s="189"/>
      <c r="N898" s="189"/>
      <c r="O898" s="189"/>
      <c r="P898" s="189"/>
      <c r="Q898" s="189"/>
      <c r="R898" s="189"/>
      <c r="S898" s="189"/>
      <c r="T898" s="189"/>
      <c r="U898" s="189"/>
      <c r="V898" s="716"/>
    </row>
    <row r="899" spans="10:22">
      <c r="J899" s="189"/>
      <c r="K899" s="189"/>
      <c r="L899" s="189"/>
      <c r="M899" s="189"/>
      <c r="N899" s="189"/>
      <c r="O899" s="189"/>
      <c r="P899" s="189"/>
      <c r="Q899" s="189"/>
      <c r="R899" s="189"/>
      <c r="S899" s="189"/>
      <c r="T899" s="189"/>
      <c r="U899" s="189"/>
      <c r="V899" s="716"/>
    </row>
    <row r="900" spans="10:22">
      <c r="J900" s="189"/>
      <c r="K900" s="189"/>
      <c r="L900" s="189"/>
      <c r="M900" s="189"/>
      <c r="N900" s="189"/>
      <c r="O900" s="189"/>
      <c r="P900" s="189"/>
      <c r="Q900" s="189"/>
      <c r="R900" s="189"/>
      <c r="S900" s="189"/>
      <c r="T900" s="189"/>
      <c r="U900" s="189"/>
      <c r="V900" s="716"/>
    </row>
    <row r="901" spans="10:22">
      <c r="J901" s="189"/>
      <c r="K901" s="189"/>
      <c r="L901" s="189"/>
      <c r="M901" s="189"/>
      <c r="N901" s="189"/>
      <c r="O901" s="189"/>
      <c r="P901" s="189"/>
      <c r="Q901" s="189"/>
      <c r="R901" s="189"/>
      <c r="S901" s="189"/>
      <c r="T901" s="189"/>
      <c r="U901" s="189"/>
      <c r="V901" s="716"/>
    </row>
    <row r="902" spans="10:22">
      <c r="J902" s="189"/>
      <c r="K902" s="189"/>
      <c r="L902" s="189"/>
      <c r="M902" s="189"/>
      <c r="N902" s="189"/>
      <c r="O902" s="189"/>
      <c r="P902" s="189"/>
      <c r="Q902" s="189"/>
      <c r="R902" s="189"/>
      <c r="S902" s="189"/>
      <c r="T902" s="189"/>
      <c r="U902" s="189"/>
      <c r="V902" s="716"/>
    </row>
    <row r="903" spans="10:22">
      <c r="J903" s="189"/>
      <c r="K903" s="189"/>
      <c r="L903" s="189"/>
      <c r="M903" s="189"/>
      <c r="N903" s="189"/>
      <c r="O903" s="189"/>
      <c r="P903" s="189"/>
      <c r="Q903" s="189"/>
      <c r="R903" s="189"/>
      <c r="S903" s="189"/>
      <c r="T903" s="189"/>
      <c r="U903" s="189"/>
      <c r="V903" s="716"/>
    </row>
    <row r="904" spans="10:22">
      <c r="J904" s="189"/>
      <c r="K904" s="189"/>
      <c r="L904" s="189"/>
      <c r="M904" s="189"/>
      <c r="N904" s="189"/>
      <c r="O904" s="189"/>
      <c r="P904" s="189"/>
      <c r="Q904" s="189"/>
      <c r="R904" s="189"/>
      <c r="S904" s="189"/>
      <c r="T904" s="189"/>
      <c r="U904" s="189"/>
      <c r="V904" s="716"/>
    </row>
    <row r="905" spans="10:22">
      <c r="J905" s="189"/>
      <c r="K905" s="189"/>
      <c r="L905" s="189"/>
      <c r="M905" s="189"/>
      <c r="N905" s="189"/>
      <c r="O905" s="189"/>
      <c r="P905" s="189"/>
      <c r="Q905" s="189"/>
      <c r="R905" s="189"/>
      <c r="S905" s="189"/>
      <c r="T905" s="189"/>
      <c r="U905" s="189"/>
      <c r="V905" s="716"/>
    </row>
    <row r="906" spans="10:22">
      <c r="J906" s="189"/>
      <c r="K906" s="189"/>
      <c r="L906" s="189"/>
      <c r="M906" s="189"/>
      <c r="N906" s="189"/>
      <c r="O906" s="189"/>
      <c r="P906" s="189"/>
      <c r="Q906" s="189"/>
      <c r="R906" s="189"/>
      <c r="S906" s="189"/>
      <c r="T906" s="189"/>
      <c r="U906" s="189"/>
      <c r="V906" s="716"/>
    </row>
    <row r="907" spans="10:22">
      <c r="J907" s="189"/>
      <c r="K907" s="189"/>
      <c r="L907" s="189"/>
      <c r="M907" s="189"/>
      <c r="N907" s="189"/>
      <c r="O907" s="189"/>
      <c r="P907" s="189"/>
      <c r="Q907" s="189"/>
      <c r="R907" s="189"/>
      <c r="S907" s="189"/>
      <c r="T907" s="189"/>
      <c r="U907" s="189"/>
      <c r="V907" s="716"/>
    </row>
    <row r="908" spans="10:22">
      <c r="J908" s="189"/>
      <c r="K908" s="189"/>
      <c r="L908" s="189"/>
      <c r="M908" s="189"/>
      <c r="N908" s="189"/>
      <c r="O908" s="189"/>
      <c r="P908" s="189"/>
      <c r="Q908" s="189"/>
      <c r="R908" s="189"/>
      <c r="S908" s="189"/>
      <c r="T908" s="189"/>
      <c r="U908" s="189"/>
      <c r="V908" s="716"/>
    </row>
    <row r="909" spans="10:22">
      <c r="J909" s="189"/>
      <c r="K909" s="189"/>
      <c r="L909" s="189"/>
      <c r="M909" s="189"/>
      <c r="N909" s="189"/>
      <c r="O909" s="189"/>
      <c r="P909" s="189"/>
      <c r="Q909" s="189"/>
      <c r="R909" s="189"/>
      <c r="S909" s="189"/>
      <c r="T909" s="189"/>
      <c r="U909" s="189"/>
      <c r="V909" s="716"/>
    </row>
    <row r="910" spans="10:22">
      <c r="J910" s="189"/>
      <c r="K910" s="189"/>
      <c r="L910" s="189"/>
      <c r="M910" s="189"/>
      <c r="N910" s="189"/>
      <c r="O910" s="189"/>
      <c r="P910" s="189"/>
      <c r="Q910" s="189"/>
      <c r="R910" s="189"/>
      <c r="S910" s="189"/>
      <c r="T910" s="189"/>
      <c r="U910" s="189"/>
      <c r="V910" s="716"/>
    </row>
    <row r="911" spans="10:22">
      <c r="J911" s="189"/>
      <c r="K911" s="189"/>
      <c r="L911" s="189"/>
      <c r="M911" s="189"/>
      <c r="N911" s="189"/>
      <c r="O911" s="189"/>
      <c r="P911" s="189"/>
      <c r="Q911" s="189"/>
      <c r="R911" s="189"/>
      <c r="S911" s="189"/>
      <c r="T911" s="189"/>
      <c r="U911" s="189"/>
      <c r="V911" s="716"/>
    </row>
    <row r="912" spans="10:22">
      <c r="J912" s="189"/>
      <c r="K912" s="189"/>
      <c r="L912" s="189"/>
      <c r="M912" s="189"/>
      <c r="N912" s="189"/>
      <c r="O912" s="189"/>
      <c r="P912" s="189"/>
      <c r="Q912" s="189"/>
      <c r="R912" s="189"/>
      <c r="S912" s="189"/>
      <c r="T912" s="189"/>
      <c r="U912" s="189"/>
      <c r="V912" s="716"/>
    </row>
    <row r="913" spans="10:22">
      <c r="J913" s="189"/>
      <c r="K913" s="189"/>
      <c r="L913" s="189"/>
      <c r="M913" s="189"/>
      <c r="N913" s="189"/>
      <c r="O913" s="189"/>
      <c r="P913" s="189"/>
      <c r="Q913" s="189"/>
      <c r="R913" s="189"/>
      <c r="S913" s="189"/>
      <c r="T913" s="189"/>
      <c r="U913" s="189"/>
      <c r="V913" s="716"/>
    </row>
    <row r="914" spans="10:22">
      <c r="J914" s="189"/>
      <c r="K914" s="189"/>
      <c r="L914" s="189"/>
      <c r="M914" s="189"/>
      <c r="N914" s="189"/>
      <c r="O914" s="189"/>
      <c r="P914" s="189"/>
      <c r="Q914" s="189"/>
      <c r="R914" s="189"/>
      <c r="S914" s="189"/>
      <c r="T914" s="189"/>
      <c r="U914" s="189"/>
      <c r="V914" s="716"/>
    </row>
    <row r="915" spans="10:22">
      <c r="J915" s="189"/>
      <c r="K915" s="189"/>
      <c r="L915" s="189"/>
      <c r="M915" s="189"/>
      <c r="N915" s="189"/>
      <c r="O915" s="189"/>
      <c r="P915" s="189"/>
      <c r="Q915" s="189"/>
      <c r="R915" s="189"/>
      <c r="S915" s="189"/>
      <c r="T915" s="189"/>
      <c r="U915" s="189"/>
      <c r="V915" s="716"/>
    </row>
    <row r="916" spans="10:22">
      <c r="J916" s="189"/>
      <c r="K916" s="189"/>
      <c r="L916" s="189"/>
      <c r="M916" s="189"/>
      <c r="N916" s="189"/>
      <c r="O916" s="189"/>
      <c r="P916" s="189"/>
      <c r="Q916" s="189"/>
      <c r="R916" s="189"/>
      <c r="S916" s="189"/>
      <c r="T916" s="189"/>
      <c r="U916" s="189"/>
      <c r="V916" s="716"/>
    </row>
    <row r="917" spans="10:22">
      <c r="J917" s="189"/>
      <c r="K917" s="189"/>
      <c r="L917" s="189"/>
      <c r="M917" s="189"/>
      <c r="N917" s="189"/>
      <c r="O917" s="189"/>
      <c r="P917" s="189"/>
      <c r="Q917" s="189"/>
      <c r="R917" s="189"/>
      <c r="S917" s="189"/>
      <c r="T917" s="189"/>
      <c r="U917" s="189"/>
      <c r="V917" s="716"/>
    </row>
    <row r="918" spans="10:22">
      <c r="J918" s="189"/>
      <c r="K918" s="189"/>
      <c r="L918" s="189"/>
      <c r="M918" s="189"/>
      <c r="N918" s="189"/>
      <c r="O918" s="189"/>
      <c r="P918" s="189"/>
      <c r="Q918" s="189"/>
      <c r="R918" s="189"/>
      <c r="S918" s="189"/>
      <c r="T918" s="189"/>
      <c r="U918" s="189"/>
      <c r="V918" s="716"/>
    </row>
    <row r="919" spans="10:22">
      <c r="J919" s="189"/>
      <c r="K919" s="189"/>
      <c r="L919" s="189"/>
      <c r="M919" s="189"/>
      <c r="N919" s="189"/>
      <c r="O919" s="189"/>
      <c r="P919" s="189"/>
      <c r="Q919" s="189"/>
      <c r="R919" s="189"/>
      <c r="S919" s="189"/>
      <c r="T919" s="189"/>
      <c r="U919" s="189"/>
      <c r="V919" s="716"/>
    </row>
    <row r="920" spans="10:22">
      <c r="J920" s="189"/>
      <c r="K920" s="189"/>
      <c r="L920" s="189"/>
      <c r="M920" s="189"/>
      <c r="N920" s="189"/>
      <c r="O920" s="189"/>
      <c r="P920" s="189"/>
      <c r="Q920" s="189"/>
      <c r="R920" s="189"/>
      <c r="S920" s="189"/>
      <c r="T920" s="189"/>
      <c r="U920" s="189"/>
      <c r="V920" s="716"/>
    </row>
    <row r="921" spans="10:22">
      <c r="J921" s="189"/>
      <c r="K921" s="189"/>
      <c r="L921" s="189"/>
      <c r="M921" s="189"/>
      <c r="N921" s="189"/>
      <c r="O921" s="189"/>
      <c r="P921" s="189"/>
      <c r="Q921" s="189"/>
      <c r="R921" s="189"/>
      <c r="S921" s="189"/>
      <c r="T921" s="189"/>
      <c r="U921" s="189"/>
      <c r="V921" s="716"/>
    </row>
    <row r="922" spans="10:22">
      <c r="J922" s="189"/>
      <c r="K922" s="189"/>
      <c r="L922" s="189"/>
      <c r="M922" s="189"/>
      <c r="N922" s="189"/>
      <c r="O922" s="189"/>
      <c r="P922" s="189"/>
      <c r="Q922" s="189"/>
      <c r="R922" s="189"/>
      <c r="S922" s="189"/>
      <c r="T922" s="189"/>
      <c r="U922" s="189"/>
      <c r="V922" s="716"/>
    </row>
    <row r="923" spans="10:22">
      <c r="J923" s="189"/>
      <c r="K923" s="189"/>
      <c r="L923" s="189"/>
      <c r="M923" s="189"/>
      <c r="N923" s="189"/>
      <c r="O923" s="189"/>
      <c r="P923" s="189"/>
      <c r="Q923" s="189"/>
      <c r="R923" s="189"/>
      <c r="S923" s="189"/>
      <c r="T923" s="189"/>
      <c r="U923" s="189"/>
      <c r="V923" s="716"/>
    </row>
    <row r="924" spans="10:22">
      <c r="J924" s="189"/>
      <c r="K924" s="189"/>
      <c r="L924" s="189"/>
      <c r="M924" s="189"/>
      <c r="N924" s="189"/>
      <c r="O924" s="189"/>
      <c r="P924" s="189"/>
      <c r="Q924" s="189"/>
      <c r="R924" s="189"/>
      <c r="S924" s="189"/>
      <c r="T924" s="189"/>
      <c r="U924" s="189"/>
      <c r="V924" s="716"/>
    </row>
    <row r="925" spans="10:22">
      <c r="J925" s="189"/>
      <c r="K925" s="189"/>
      <c r="L925" s="189"/>
      <c r="M925" s="189"/>
      <c r="N925" s="189"/>
      <c r="O925" s="189"/>
      <c r="P925" s="189"/>
      <c r="Q925" s="189"/>
      <c r="R925" s="189"/>
      <c r="S925" s="189"/>
      <c r="T925" s="189"/>
      <c r="U925" s="189"/>
      <c r="V925" s="716"/>
    </row>
    <row r="926" spans="10:22">
      <c r="J926" s="189"/>
      <c r="K926" s="189"/>
      <c r="L926" s="189"/>
      <c r="M926" s="189"/>
      <c r="N926" s="189"/>
      <c r="O926" s="189"/>
      <c r="P926" s="189"/>
      <c r="Q926" s="189"/>
      <c r="R926" s="189"/>
      <c r="S926" s="189"/>
      <c r="T926" s="189"/>
      <c r="U926" s="189"/>
      <c r="V926" s="716"/>
    </row>
    <row r="927" spans="10:22">
      <c r="J927" s="189"/>
      <c r="K927" s="189"/>
      <c r="L927" s="189"/>
      <c r="M927" s="189"/>
      <c r="N927" s="189"/>
      <c r="O927" s="189"/>
      <c r="P927" s="189"/>
      <c r="Q927" s="189"/>
      <c r="R927" s="189"/>
      <c r="S927" s="189"/>
      <c r="T927" s="189"/>
      <c r="U927" s="189"/>
      <c r="V927" s="716"/>
    </row>
    <row r="928" spans="10:22">
      <c r="J928" s="189"/>
      <c r="K928" s="189"/>
      <c r="L928" s="189"/>
      <c r="M928" s="189"/>
      <c r="N928" s="189"/>
      <c r="O928" s="189"/>
      <c r="P928" s="189"/>
      <c r="Q928" s="189"/>
      <c r="R928" s="189"/>
      <c r="S928" s="189"/>
      <c r="T928" s="189"/>
      <c r="U928" s="189"/>
      <c r="V928" s="716"/>
    </row>
    <row r="929" spans="10:22">
      <c r="J929" s="189"/>
      <c r="K929" s="189"/>
      <c r="L929" s="189"/>
      <c r="M929" s="189"/>
      <c r="N929" s="189"/>
      <c r="O929" s="189"/>
      <c r="P929" s="189"/>
      <c r="Q929" s="189"/>
      <c r="R929" s="189"/>
      <c r="S929" s="189"/>
      <c r="T929" s="189"/>
      <c r="U929" s="189"/>
      <c r="V929" s="716"/>
    </row>
    <row r="930" spans="10:22">
      <c r="J930" s="189"/>
      <c r="K930" s="189"/>
      <c r="L930" s="189"/>
      <c r="M930" s="189"/>
      <c r="N930" s="189"/>
      <c r="O930" s="189"/>
      <c r="P930" s="189"/>
      <c r="Q930" s="189"/>
      <c r="R930" s="189"/>
      <c r="S930" s="189"/>
      <c r="T930" s="189"/>
      <c r="U930" s="189"/>
      <c r="V930" s="716"/>
    </row>
    <row r="931" spans="10:22">
      <c r="J931" s="189"/>
      <c r="K931" s="189"/>
      <c r="L931" s="189"/>
      <c r="M931" s="189"/>
      <c r="N931" s="189"/>
      <c r="O931" s="189"/>
      <c r="P931" s="189"/>
      <c r="Q931" s="189"/>
      <c r="R931" s="189"/>
      <c r="S931" s="189"/>
      <c r="T931" s="189"/>
      <c r="U931" s="189"/>
      <c r="V931" s="716"/>
    </row>
    <row r="932" spans="10:22">
      <c r="J932" s="189"/>
      <c r="K932" s="189"/>
      <c r="L932" s="189"/>
      <c r="M932" s="189"/>
      <c r="N932" s="189"/>
      <c r="O932" s="189"/>
      <c r="P932" s="189"/>
      <c r="Q932" s="189"/>
      <c r="R932" s="189"/>
      <c r="S932" s="189"/>
      <c r="T932" s="189"/>
      <c r="U932" s="189"/>
      <c r="V932" s="716"/>
    </row>
    <row r="933" spans="10:22">
      <c r="J933" s="189"/>
      <c r="K933" s="189"/>
      <c r="L933" s="189"/>
      <c r="M933" s="189"/>
      <c r="N933" s="189"/>
      <c r="O933" s="189"/>
      <c r="P933" s="189"/>
      <c r="Q933" s="189"/>
      <c r="R933" s="189"/>
      <c r="S933" s="189"/>
      <c r="T933" s="189"/>
      <c r="U933" s="189"/>
      <c r="V933" s="716"/>
    </row>
    <row r="934" spans="10:22">
      <c r="J934" s="189"/>
      <c r="K934" s="189"/>
      <c r="L934" s="189"/>
      <c r="M934" s="189"/>
      <c r="N934" s="189"/>
      <c r="O934" s="189"/>
      <c r="P934" s="189"/>
      <c r="Q934" s="189"/>
      <c r="R934" s="189"/>
      <c r="S934" s="189"/>
      <c r="T934" s="189"/>
      <c r="U934" s="189"/>
      <c r="V934" s="716"/>
    </row>
    <row r="935" spans="10:22">
      <c r="J935" s="189"/>
      <c r="K935" s="189"/>
      <c r="L935" s="189"/>
      <c r="M935" s="189"/>
      <c r="N935" s="189"/>
      <c r="O935" s="189"/>
      <c r="P935" s="189"/>
      <c r="Q935" s="189"/>
      <c r="R935" s="189"/>
      <c r="S935" s="189"/>
      <c r="T935" s="189"/>
      <c r="U935" s="189"/>
      <c r="V935" s="716"/>
    </row>
    <row r="936" spans="10:22">
      <c r="J936" s="189"/>
      <c r="K936" s="189"/>
      <c r="L936" s="189"/>
      <c r="M936" s="189"/>
      <c r="N936" s="189"/>
      <c r="O936" s="189"/>
      <c r="P936" s="189"/>
      <c r="Q936" s="189"/>
      <c r="R936" s="189"/>
      <c r="S936" s="189"/>
      <c r="T936" s="189"/>
      <c r="U936" s="189"/>
      <c r="V936" s="716"/>
    </row>
    <row r="937" spans="10:22">
      <c r="J937" s="189"/>
      <c r="K937" s="189"/>
      <c r="L937" s="189"/>
      <c r="M937" s="189"/>
      <c r="N937" s="189"/>
      <c r="O937" s="189"/>
      <c r="P937" s="189"/>
      <c r="Q937" s="189"/>
      <c r="R937" s="189"/>
      <c r="S937" s="189"/>
      <c r="T937" s="189"/>
      <c r="U937" s="189"/>
      <c r="V937" s="716"/>
    </row>
    <row r="938" spans="10:22">
      <c r="J938" s="189"/>
      <c r="K938" s="189"/>
      <c r="L938" s="189"/>
      <c r="M938" s="189"/>
      <c r="N938" s="189"/>
      <c r="O938" s="189"/>
      <c r="P938" s="189"/>
      <c r="Q938" s="189"/>
      <c r="R938" s="189"/>
      <c r="S938" s="189"/>
      <c r="T938" s="189"/>
      <c r="U938" s="189"/>
      <c r="V938" s="716"/>
    </row>
    <row r="939" spans="10:22">
      <c r="J939" s="189"/>
      <c r="K939" s="189"/>
      <c r="L939" s="189"/>
      <c r="M939" s="189"/>
      <c r="N939" s="189"/>
      <c r="O939" s="189"/>
      <c r="P939" s="189"/>
      <c r="Q939" s="189"/>
      <c r="R939" s="189"/>
      <c r="S939" s="189"/>
      <c r="T939" s="189"/>
      <c r="U939" s="189"/>
      <c r="V939" s="716"/>
    </row>
    <row r="940" spans="10:22">
      <c r="J940" s="189"/>
      <c r="K940" s="189"/>
      <c r="L940" s="189"/>
      <c r="M940" s="189"/>
      <c r="N940" s="189"/>
      <c r="O940" s="189"/>
      <c r="P940" s="189"/>
      <c r="Q940" s="189"/>
      <c r="R940" s="189"/>
      <c r="S940" s="189"/>
      <c r="T940" s="189"/>
      <c r="U940" s="189"/>
      <c r="V940" s="716"/>
    </row>
    <row r="941" spans="10:22">
      <c r="J941" s="189"/>
      <c r="K941" s="189"/>
      <c r="L941" s="189"/>
      <c r="M941" s="189"/>
      <c r="N941" s="189"/>
      <c r="O941" s="189"/>
      <c r="P941" s="189"/>
      <c r="Q941" s="189"/>
      <c r="R941" s="189"/>
      <c r="S941" s="189"/>
      <c r="T941" s="189"/>
      <c r="U941" s="189"/>
      <c r="V941" s="716"/>
    </row>
    <row r="942" spans="10:22">
      <c r="J942" s="189"/>
      <c r="K942" s="189"/>
      <c r="L942" s="189"/>
      <c r="M942" s="189"/>
      <c r="N942" s="189"/>
      <c r="O942" s="189"/>
      <c r="P942" s="189"/>
      <c r="Q942" s="189"/>
      <c r="R942" s="189"/>
      <c r="S942" s="189"/>
      <c r="T942" s="189"/>
      <c r="U942" s="189"/>
      <c r="V942" s="716"/>
    </row>
    <row r="943" spans="10:22">
      <c r="J943" s="189"/>
      <c r="K943" s="189"/>
      <c r="L943" s="189"/>
      <c r="M943" s="189"/>
      <c r="N943" s="189"/>
      <c r="O943" s="189"/>
      <c r="P943" s="189"/>
      <c r="Q943" s="189"/>
      <c r="R943" s="189"/>
      <c r="S943" s="189"/>
      <c r="T943" s="189"/>
      <c r="U943" s="189"/>
      <c r="V943" s="716"/>
    </row>
    <row r="944" spans="10:22">
      <c r="J944" s="189"/>
      <c r="K944" s="189"/>
      <c r="L944" s="189"/>
      <c r="M944" s="189"/>
      <c r="N944" s="189"/>
      <c r="O944" s="189"/>
      <c r="P944" s="189"/>
      <c r="Q944" s="189"/>
      <c r="R944" s="189"/>
      <c r="S944" s="189"/>
      <c r="T944" s="189"/>
      <c r="U944" s="189"/>
      <c r="V944" s="716"/>
    </row>
    <row r="945" spans="10:22">
      <c r="J945" s="189"/>
      <c r="K945" s="189"/>
      <c r="L945" s="189"/>
      <c r="M945" s="189"/>
      <c r="N945" s="189"/>
      <c r="O945" s="189"/>
      <c r="P945" s="189"/>
      <c r="Q945" s="189"/>
      <c r="R945" s="189"/>
      <c r="S945" s="189"/>
      <c r="T945" s="189"/>
      <c r="U945" s="189"/>
      <c r="V945" s="716"/>
    </row>
    <row r="946" spans="10:22">
      <c r="J946" s="189"/>
      <c r="K946" s="189"/>
      <c r="L946" s="189"/>
      <c r="M946" s="189"/>
      <c r="N946" s="189"/>
      <c r="O946" s="189"/>
      <c r="P946" s="189"/>
      <c r="Q946" s="189"/>
      <c r="R946" s="189"/>
      <c r="S946" s="189"/>
      <c r="T946" s="189"/>
      <c r="U946" s="189"/>
      <c r="V946" s="716"/>
    </row>
    <row r="947" spans="10:22">
      <c r="J947" s="189"/>
      <c r="K947" s="189"/>
      <c r="L947" s="189"/>
      <c r="M947" s="189"/>
      <c r="N947" s="189"/>
      <c r="O947" s="189"/>
      <c r="P947" s="189"/>
      <c r="Q947" s="189"/>
      <c r="R947" s="189"/>
      <c r="S947" s="189"/>
      <c r="T947" s="189"/>
      <c r="U947" s="189"/>
      <c r="V947" s="716"/>
    </row>
    <row r="948" spans="10:22">
      <c r="J948" s="189"/>
      <c r="K948" s="189"/>
      <c r="L948" s="189"/>
      <c r="M948" s="189"/>
      <c r="N948" s="189"/>
      <c r="O948" s="189"/>
      <c r="P948" s="189"/>
      <c r="Q948" s="189"/>
      <c r="R948" s="189"/>
      <c r="S948" s="189"/>
      <c r="T948" s="189"/>
      <c r="U948" s="189"/>
      <c r="V948" s="716"/>
    </row>
    <row r="949" spans="10:22">
      <c r="J949" s="189"/>
      <c r="K949" s="189"/>
      <c r="L949" s="189"/>
      <c r="M949" s="189"/>
      <c r="N949" s="189"/>
      <c r="O949" s="189"/>
      <c r="P949" s="189"/>
      <c r="Q949" s="189"/>
      <c r="R949" s="189"/>
      <c r="S949" s="189"/>
      <c r="T949" s="189"/>
      <c r="U949" s="189"/>
      <c r="V949" s="716"/>
    </row>
    <row r="950" spans="10:22">
      <c r="J950" s="189"/>
      <c r="K950" s="189"/>
      <c r="L950" s="189"/>
      <c r="M950" s="189"/>
      <c r="N950" s="189"/>
      <c r="O950" s="189"/>
      <c r="P950" s="189"/>
      <c r="Q950" s="189"/>
      <c r="R950" s="189"/>
      <c r="S950" s="189"/>
      <c r="T950" s="189"/>
      <c r="U950" s="189"/>
      <c r="V950" s="716"/>
    </row>
    <row r="951" spans="10:22">
      <c r="J951" s="189"/>
      <c r="K951" s="189"/>
      <c r="L951" s="189"/>
      <c r="M951" s="189"/>
      <c r="N951" s="189"/>
      <c r="O951" s="189"/>
      <c r="P951" s="189"/>
      <c r="Q951" s="189"/>
      <c r="R951" s="189"/>
      <c r="S951" s="189"/>
      <c r="T951" s="189"/>
      <c r="U951" s="189"/>
      <c r="V951" s="716"/>
    </row>
    <row r="952" spans="10:22">
      <c r="J952" s="189"/>
      <c r="K952" s="189"/>
      <c r="L952" s="189"/>
      <c r="M952" s="189"/>
      <c r="N952" s="189"/>
      <c r="O952" s="189"/>
      <c r="P952" s="189"/>
      <c r="Q952" s="189"/>
      <c r="R952" s="189"/>
      <c r="S952" s="189"/>
      <c r="T952" s="189"/>
      <c r="U952" s="189"/>
      <c r="V952" s="716"/>
    </row>
    <row r="953" spans="10:22">
      <c r="J953" s="189"/>
      <c r="K953" s="189"/>
      <c r="L953" s="189"/>
      <c r="M953" s="189"/>
      <c r="N953" s="189"/>
      <c r="O953" s="189"/>
      <c r="P953" s="189"/>
      <c r="Q953" s="189"/>
      <c r="R953" s="189"/>
      <c r="S953" s="189"/>
      <c r="T953" s="189"/>
      <c r="U953" s="189"/>
      <c r="V953" s="716"/>
    </row>
    <row r="954" spans="10:22">
      <c r="J954" s="189"/>
      <c r="K954" s="189"/>
      <c r="L954" s="189"/>
      <c r="M954" s="189"/>
      <c r="N954" s="189"/>
      <c r="O954" s="189"/>
      <c r="P954" s="189"/>
      <c r="Q954" s="189"/>
      <c r="R954" s="189"/>
      <c r="S954" s="189"/>
      <c r="T954" s="189"/>
      <c r="U954" s="189"/>
      <c r="V954" s="716"/>
    </row>
    <row r="955" spans="10:22">
      <c r="J955" s="189"/>
      <c r="K955" s="189"/>
      <c r="L955" s="189"/>
      <c r="M955" s="189"/>
      <c r="N955" s="189"/>
      <c r="O955" s="189"/>
      <c r="P955" s="189"/>
      <c r="Q955" s="189"/>
      <c r="R955" s="189"/>
      <c r="S955" s="189"/>
      <c r="T955" s="189"/>
      <c r="U955" s="189"/>
      <c r="V955" s="716"/>
    </row>
    <row r="956" spans="10:22">
      <c r="J956" s="189"/>
      <c r="K956" s="189"/>
      <c r="L956" s="189"/>
      <c r="M956" s="189"/>
      <c r="N956" s="189"/>
      <c r="O956" s="189"/>
      <c r="P956" s="189"/>
      <c r="Q956" s="189"/>
      <c r="R956" s="189"/>
      <c r="S956" s="189"/>
      <c r="T956" s="189"/>
      <c r="U956" s="189"/>
      <c r="V956" s="716"/>
    </row>
    <row r="957" spans="10:22">
      <c r="J957" s="189"/>
      <c r="K957" s="189"/>
      <c r="L957" s="189"/>
      <c r="M957" s="189"/>
      <c r="N957" s="189"/>
      <c r="O957" s="189"/>
      <c r="P957" s="189"/>
      <c r="Q957" s="189"/>
      <c r="R957" s="189"/>
      <c r="S957" s="189"/>
      <c r="T957" s="189"/>
      <c r="U957" s="189"/>
      <c r="V957" s="716"/>
    </row>
    <row r="958" spans="10:22">
      <c r="J958" s="189"/>
      <c r="K958" s="189"/>
      <c r="L958" s="189"/>
      <c r="M958" s="189"/>
      <c r="N958" s="189"/>
      <c r="O958" s="189"/>
      <c r="P958" s="189"/>
      <c r="Q958" s="189"/>
      <c r="R958" s="189"/>
      <c r="S958" s="189"/>
      <c r="T958" s="189"/>
      <c r="U958" s="189"/>
      <c r="V958" s="716"/>
    </row>
    <row r="959" spans="10:22">
      <c r="J959" s="189"/>
      <c r="K959" s="189"/>
      <c r="L959" s="189"/>
      <c r="M959" s="189"/>
      <c r="N959" s="189"/>
      <c r="O959" s="189"/>
      <c r="P959" s="189"/>
      <c r="Q959" s="189"/>
      <c r="R959" s="189"/>
      <c r="S959" s="189"/>
      <c r="T959" s="189"/>
      <c r="U959" s="189"/>
      <c r="V959" s="716"/>
    </row>
    <row r="960" spans="10:22">
      <c r="J960" s="189"/>
      <c r="K960" s="189"/>
      <c r="L960" s="189"/>
      <c r="M960" s="189"/>
      <c r="N960" s="189"/>
      <c r="O960" s="189"/>
      <c r="P960" s="189"/>
      <c r="Q960" s="189"/>
      <c r="R960" s="189"/>
      <c r="S960" s="189"/>
      <c r="T960" s="189"/>
      <c r="U960" s="189"/>
      <c r="V960" s="716"/>
    </row>
    <row r="961" spans="10:22">
      <c r="J961" s="189"/>
      <c r="K961" s="189"/>
      <c r="L961" s="189"/>
      <c r="M961" s="189"/>
      <c r="N961" s="189"/>
      <c r="O961" s="189"/>
      <c r="P961" s="189"/>
      <c r="Q961" s="189"/>
      <c r="R961" s="189"/>
      <c r="S961" s="189"/>
      <c r="T961" s="189"/>
      <c r="U961" s="189"/>
      <c r="V961" s="716"/>
    </row>
    <row r="962" spans="10:22">
      <c r="J962" s="189"/>
      <c r="K962" s="189"/>
      <c r="L962" s="189"/>
      <c r="M962" s="189"/>
      <c r="N962" s="189"/>
      <c r="O962" s="189"/>
      <c r="P962" s="189"/>
      <c r="Q962" s="189"/>
      <c r="R962" s="189"/>
      <c r="S962" s="189"/>
      <c r="T962" s="189"/>
      <c r="U962" s="189"/>
      <c r="V962" s="716"/>
    </row>
    <row r="963" spans="10:22">
      <c r="J963" s="189"/>
      <c r="K963" s="189"/>
      <c r="L963" s="189"/>
      <c r="M963" s="189"/>
      <c r="N963" s="189"/>
      <c r="O963" s="189"/>
      <c r="P963" s="189"/>
      <c r="Q963" s="189"/>
      <c r="R963" s="189"/>
      <c r="S963" s="189"/>
      <c r="T963" s="189"/>
      <c r="U963" s="189"/>
      <c r="V963" s="716"/>
    </row>
    <row r="964" spans="10:22">
      <c r="J964" s="189"/>
      <c r="K964" s="189"/>
      <c r="L964" s="189"/>
      <c r="M964" s="189"/>
      <c r="N964" s="189"/>
      <c r="O964" s="189"/>
      <c r="P964" s="189"/>
      <c r="Q964" s="189"/>
      <c r="R964" s="189"/>
      <c r="S964" s="189"/>
      <c r="T964" s="189"/>
      <c r="U964" s="189"/>
      <c r="V964" s="716"/>
    </row>
    <row r="965" spans="10:22">
      <c r="J965" s="189"/>
      <c r="K965" s="189"/>
      <c r="L965" s="189"/>
      <c r="M965" s="189"/>
      <c r="N965" s="189"/>
      <c r="O965" s="189"/>
      <c r="P965" s="189"/>
      <c r="Q965" s="189"/>
      <c r="R965" s="189"/>
      <c r="S965" s="189"/>
      <c r="T965" s="189"/>
      <c r="U965" s="189"/>
      <c r="V965" s="716"/>
    </row>
    <row r="966" spans="10:22">
      <c r="J966" s="189"/>
      <c r="K966" s="189"/>
      <c r="L966" s="189"/>
      <c r="M966" s="189"/>
      <c r="N966" s="189"/>
      <c r="O966" s="189"/>
      <c r="P966" s="189"/>
      <c r="Q966" s="189"/>
      <c r="R966" s="189"/>
      <c r="S966" s="189"/>
      <c r="T966" s="189"/>
      <c r="U966" s="189"/>
      <c r="V966" s="716"/>
    </row>
    <row r="967" spans="10:22">
      <c r="J967" s="189"/>
      <c r="K967" s="189"/>
      <c r="L967" s="189"/>
      <c r="M967" s="189"/>
      <c r="N967" s="189"/>
      <c r="O967" s="189"/>
      <c r="P967" s="189"/>
      <c r="Q967" s="189"/>
      <c r="R967" s="189"/>
      <c r="S967" s="189"/>
      <c r="T967" s="189"/>
      <c r="U967" s="189"/>
      <c r="V967" s="716"/>
    </row>
    <row r="968" spans="10:22">
      <c r="J968" s="189"/>
      <c r="K968" s="189"/>
      <c r="L968" s="189"/>
      <c r="M968" s="189"/>
      <c r="N968" s="189"/>
      <c r="O968" s="189"/>
      <c r="P968" s="189"/>
      <c r="Q968" s="189"/>
      <c r="R968" s="189"/>
      <c r="S968" s="189"/>
      <c r="T968" s="189"/>
      <c r="U968" s="189"/>
      <c r="V968" s="716"/>
    </row>
    <row r="969" spans="10:22">
      <c r="J969" s="189"/>
      <c r="K969" s="189"/>
      <c r="L969" s="189"/>
      <c r="M969" s="189"/>
      <c r="N969" s="189"/>
      <c r="O969" s="189"/>
      <c r="P969" s="189"/>
      <c r="Q969" s="189"/>
      <c r="R969" s="189"/>
      <c r="S969" s="189"/>
      <c r="T969" s="189"/>
      <c r="U969" s="189"/>
      <c r="V969" s="716"/>
    </row>
    <row r="970" spans="10:22">
      <c r="J970" s="189"/>
      <c r="K970" s="189"/>
      <c r="L970" s="189"/>
      <c r="M970" s="189"/>
      <c r="N970" s="189"/>
      <c r="O970" s="189"/>
      <c r="P970" s="189"/>
      <c r="Q970" s="189"/>
      <c r="R970" s="189"/>
      <c r="S970" s="189"/>
      <c r="T970" s="189"/>
      <c r="U970" s="189"/>
      <c r="V970" s="716"/>
    </row>
    <row r="971" spans="10:22">
      <c r="J971" s="189"/>
      <c r="K971" s="189"/>
      <c r="L971" s="189"/>
      <c r="M971" s="189"/>
      <c r="N971" s="189"/>
      <c r="O971" s="189"/>
      <c r="P971" s="189"/>
      <c r="Q971" s="189"/>
      <c r="R971" s="189"/>
      <c r="S971" s="189"/>
      <c r="T971" s="189"/>
      <c r="U971" s="189"/>
      <c r="V971" s="716"/>
    </row>
    <row r="972" spans="10:22">
      <c r="J972" s="189"/>
      <c r="K972" s="189"/>
      <c r="L972" s="189"/>
      <c r="M972" s="189"/>
      <c r="N972" s="189"/>
      <c r="O972" s="189"/>
      <c r="P972" s="189"/>
      <c r="Q972" s="189"/>
      <c r="R972" s="189"/>
      <c r="S972" s="189"/>
      <c r="T972" s="189"/>
      <c r="U972" s="189"/>
      <c r="V972" s="716"/>
    </row>
    <row r="973" spans="10:22">
      <c r="J973" s="189"/>
      <c r="K973" s="189"/>
      <c r="L973" s="189"/>
      <c r="M973" s="189"/>
      <c r="N973" s="189"/>
      <c r="O973" s="189"/>
      <c r="P973" s="189"/>
      <c r="Q973" s="189"/>
      <c r="R973" s="189"/>
      <c r="S973" s="189"/>
      <c r="T973" s="189"/>
      <c r="U973" s="189"/>
      <c r="V973" s="716"/>
    </row>
    <row r="974" spans="10:22">
      <c r="J974" s="189"/>
      <c r="K974" s="189"/>
      <c r="L974" s="189"/>
      <c r="M974" s="189"/>
      <c r="N974" s="189"/>
      <c r="O974" s="189"/>
      <c r="P974" s="189"/>
      <c r="Q974" s="189"/>
      <c r="R974" s="189"/>
      <c r="S974" s="189"/>
      <c r="T974" s="189"/>
      <c r="U974" s="189"/>
      <c r="V974" s="716"/>
    </row>
    <row r="975" spans="10:22">
      <c r="J975" s="189"/>
      <c r="K975" s="189"/>
      <c r="L975" s="189"/>
      <c r="M975" s="189"/>
      <c r="N975" s="189"/>
      <c r="O975" s="189"/>
      <c r="P975" s="189"/>
      <c r="Q975" s="189"/>
      <c r="R975" s="189"/>
      <c r="S975" s="189"/>
      <c r="T975" s="189"/>
      <c r="U975" s="189"/>
      <c r="V975" s="716"/>
    </row>
    <row r="976" spans="10:22">
      <c r="J976" s="189"/>
      <c r="K976" s="189"/>
      <c r="L976" s="189"/>
      <c r="M976" s="189"/>
      <c r="N976" s="189"/>
      <c r="O976" s="189"/>
      <c r="P976" s="189"/>
      <c r="Q976" s="189"/>
      <c r="R976" s="189"/>
      <c r="S976" s="189"/>
      <c r="T976" s="189"/>
      <c r="U976" s="189"/>
      <c r="V976" s="716"/>
    </row>
    <row r="977" spans="10:22">
      <c r="J977" s="189"/>
      <c r="K977" s="189"/>
      <c r="L977" s="189"/>
      <c r="M977" s="189"/>
      <c r="N977" s="189"/>
      <c r="O977" s="189"/>
      <c r="P977" s="189"/>
      <c r="Q977" s="189"/>
      <c r="R977" s="189"/>
      <c r="S977" s="189"/>
      <c r="T977" s="189"/>
      <c r="U977" s="189"/>
      <c r="V977" s="716"/>
    </row>
    <row r="978" spans="10:22">
      <c r="J978" s="189"/>
      <c r="K978" s="189"/>
      <c r="L978" s="189"/>
      <c r="M978" s="189"/>
      <c r="N978" s="189"/>
      <c r="O978" s="189"/>
      <c r="P978" s="189"/>
      <c r="Q978" s="189"/>
      <c r="R978" s="189"/>
      <c r="S978" s="189"/>
      <c r="T978" s="189"/>
      <c r="U978" s="189"/>
      <c r="V978" s="716"/>
    </row>
    <row r="979" spans="10:22">
      <c r="J979" s="189"/>
      <c r="K979" s="189"/>
      <c r="L979" s="189"/>
      <c r="M979" s="189"/>
      <c r="N979" s="189"/>
      <c r="O979" s="189"/>
      <c r="P979" s="189"/>
      <c r="Q979" s="189"/>
      <c r="R979" s="189"/>
      <c r="S979" s="189"/>
      <c r="T979" s="189"/>
      <c r="U979" s="189"/>
      <c r="V979" s="716"/>
    </row>
    <row r="980" spans="10:22">
      <c r="J980" s="189"/>
      <c r="K980" s="189"/>
      <c r="L980" s="189"/>
      <c r="M980" s="189"/>
      <c r="N980" s="189"/>
      <c r="O980" s="189"/>
      <c r="P980" s="189"/>
      <c r="Q980" s="189"/>
      <c r="R980" s="189"/>
      <c r="S980" s="189"/>
      <c r="T980" s="189"/>
      <c r="U980" s="189"/>
      <c r="V980" s="716"/>
    </row>
    <row r="981" spans="10:22">
      <c r="J981" s="189"/>
      <c r="K981" s="189"/>
      <c r="L981" s="189"/>
      <c r="M981" s="189"/>
      <c r="N981" s="189"/>
      <c r="O981" s="189"/>
      <c r="P981" s="189"/>
      <c r="Q981" s="189"/>
      <c r="R981" s="189"/>
      <c r="S981" s="189"/>
      <c r="T981" s="189"/>
      <c r="U981" s="189"/>
      <c r="V981" s="716"/>
    </row>
    <row r="982" spans="10:22">
      <c r="J982" s="189"/>
      <c r="K982" s="189"/>
      <c r="L982" s="189"/>
      <c r="M982" s="189"/>
      <c r="N982" s="189"/>
      <c r="O982" s="189"/>
      <c r="P982" s="189"/>
      <c r="Q982" s="189"/>
      <c r="R982" s="189"/>
      <c r="S982" s="189"/>
      <c r="T982" s="189"/>
      <c r="U982" s="189"/>
      <c r="V982" s="716"/>
    </row>
    <row r="983" spans="10:22">
      <c r="J983" s="189"/>
      <c r="K983" s="189"/>
      <c r="L983" s="189"/>
      <c r="M983" s="189"/>
      <c r="N983" s="189"/>
      <c r="O983" s="189"/>
      <c r="P983" s="189"/>
      <c r="Q983" s="189"/>
      <c r="R983" s="189"/>
      <c r="S983" s="189"/>
      <c r="T983" s="189"/>
      <c r="U983" s="189"/>
      <c r="V983" s="716"/>
    </row>
    <row r="984" spans="10:22">
      <c r="J984" s="189"/>
      <c r="K984" s="189"/>
      <c r="L984" s="189"/>
      <c r="M984" s="189"/>
      <c r="N984" s="189"/>
      <c r="O984" s="189"/>
      <c r="P984" s="189"/>
      <c r="Q984" s="189"/>
      <c r="R984" s="189"/>
      <c r="S984" s="189"/>
      <c r="T984" s="189"/>
      <c r="U984" s="189"/>
      <c r="V984" s="716"/>
    </row>
    <row r="985" spans="10:22">
      <c r="J985" s="189"/>
      <c r="K985" s="189"/>
      <c r="L985" s="189"/>
      <c r="M985" s="189"/>
      <c r="N985" s="189"/>
      <c r="O985" s="189"/>
      <c r="P985" s="189"/>
      <c r="Q985" s="189"/>
      <c r="R985" s="189"/>
      <c r="S985" s="189"/>
      <c r="T985" s="189"/>
      <c r="U985" s="189"/>
      <c r="V985" s="716"/>
    </row>
    <row r="986" spans="10:22">
      <c r="J986" s="189"/>
      <c r="K986" s="189"/>
      <c r="L986" s="189"/>
      <c r="M986" s="189"/>
      <c r="N986" s="189"/>
      <c r="O986" s="189"/>
      <c r="P986" s="189"/>
      <c r="Q986" s="189"/>
      <c r="R986" s="189"/>
      <c r="S986" s="189"/>
      <c r="T986" s="189"/>
      <c r="U986" s="189"/>
      <c r="V986" s="716"/>
    </row>
    <row r="987" spans="10:22">
      <c r="J987" s="189"/>
      <c r="K987" s="189"/>
      <c r="L987" s="189"/>
      <c r="M987" s="189"/>
      <c r="N987" s="189"/>
      <c r="O987" s="189"/>
      <c r="P987" s="189"/>
      <c r="Q987" s="189"/>
      <c r="R987" s="189"/>
      <c r="S987" s="189"/>
      <c r="T987" s="189"/>
      <c r="U987" s="189"/>
      <c r="V987" s="716"/>
    </row>
    <row r="988" spans="10:22">
      <c r="J988" s="189"/>
      <c r="K988" s="189"/>
      <c r="L988" s="189"/>
      <c r="M988" s="189"/>
      <c r="N988" s="189"/>
      <c r="O988" s="189"/>
      <c r="P988" s="189"/>
      <c r="Q988" s="189"/>
      <c r="R988" s="189"/>
      <c r="S988" s="189"/>
      <c r="T988" s="189"/>
      <c r="U988" s="189"/>
      <c r="V988" s="716"/>
    </row>
    <row r="989" spans="10:22">
      <c r="J989" s="189"/>
      <c r="K989" s="189"/>
      <c r="L989" s="189"/>
      <c r="M989" s="189"/>
      <c r="N989" s="189"/>
      <c r="O989" s="189"/>
      <c r="P989" s="189"/>
      <c r="Q989" s="189"/>
      <c r="R989" s="189"/>
      <c r="S989" s="189"/>
      <c r="T989" s="189"/>
      <c r="U989" s="189"/>
      <c r="V989" s="716"/>
    </row>
    <row r="990" spans="10:22">
      <c r="J990" s="189"/>
      <c r="K990" s="189"/>
      <c r="L990" s="189"/>
      <c r="M990" s="189"/>
      <c r="N990" s="189"/>
      <c r="O990" s="189"/>
      <c r="P990" s="189"/>
      <c r="Q990" s="189"/>
      <c r="R990" s="189"/>
      <c r="S990" s="189"/>
      <c r="T990" s="189"/>
      <c r="U990" s="189"/>
      <c r="V990" s="716"/>
    </row>
    <row r="991" spans="10:22">
      <c r="J991" s="189"/>
      <c r="K991" s="189"/>
      <c r="L991" s="189"/>
      <c r="M991" s="189"/>
      <c r="N991" s="189"/>
      <c r="O991" s="189"/>
      <c r="P991" s="189"/>
      <c r="Q991" s="189"/>
      <c r="R991" s="189"/>
      <c r="S991" s="189"/>
      <c r="T991" s="189"/>
      <c r="U991" s="189"/>
      <c r="V991" s="716"/>
    </row>
    <row r="992" spans="10:22">
      <c r="J992" s="189"/>
      <c r="K992" s="189"/>
      <c r="L992" s="189"/>
      <c r="M992" s="189"/>
      <c r="N992" s="189"/>
      <c r="O992" s="189"/>
      <c r="P992" s="189"/>
      <c r="Q992" s="189"/>
      <c r="R992" s="189"/>
      <c r="S992" s="189"/>
      <c r="T992" s="189"/>
      <c r="U992" s="189"/>
      <c r="V992" s="716"/>
    </row>
    <row r="993" spans="10:22">
      <c r="J993" s="189"/>
      <c r="K993" s="189"/>
      <c r="L993" s="189"/>
      <c r="M993" s="189"/>
      <c r="N993" s="189"/>
      <c r="O993" s="189"/>
      <c r="P993" s="189"/>
      <c r="Q993" s="189"/>
      <c r="R993" s="189"/>
      <c r="S993" s="189"/>
      <c r="T993" s="189"/>
      <c r="U993" s="189"/>
      <c r="V993" s="716"/>
    </row>
    <row r="994" spans="10:22">
      <c r="J994" s="189"/>
      <c r="K994" s="189"/>
      <c r="L994" s="189"/>
      <c r="M994" s="189"/>
      <c r="N994" s="189"/>
      <c r="O994" s="189"/>
      <c r="P994" s="189"/>
      <c r="Q994" s="189"/>
      <c r="R994" s="189"/>
      <c r="S994" s="189"/>
      <c r="T994" s="189"/>
      <c r="U994" s="189"/>
      <c r="V994" s="716"/>
    </row>
    <row r="995" spans="10:22">
      <c r="J995" s="189"/>
      <c r="K995" s="189"/>
      <c r="L995" s="189"/>
      <c r="M995" s="189"/>
      <c r="N995" s="189"/>
      <c r="O995" s="189"/>
      <c r="P995" s="189"/>
      <c r="Q995" s="189"/>
      <c r="R995" s="189"/>
      <c r="S995" s="189"/>
      <c r="T995" s="189"/>
      <c r="U995" s="189"/>
      <c r="V995" s="716"/>
    </row>
    <row r="996" spans="10:22">
      <c r="J996" s="189"/>
      <c r="K996" s="189"/>
      <c r="L996" s="189"/>
      <c r="M996" s="189"/>
      <c r="N996" s="189"/>
      <c r="O996" s="189"/>
      <c r="P996" s="189"/>
      <c r="Q996" s="189"/>
      <c r="R996" s="189"/>
      <c r="S996" s="189"/>
      <c r="T996" s="189"/>
      <c r="U996" s="189"/>
      <c r="V996" s="716"/>
    </row>
    <row r="997" spans="10:22">
      <c r="J997" s="189"/>
      <c r="K997" s="189"/>
      <c r="L997" s="189"/>
      <c r="M997" s="189"/>
      <c r="N997" s="189"/>
      <c r="O997" s="189"/>
      <c r="P997" s="189"/>
      <c r="Q997" s="189"/>
      <c r="R997" s="189"/>
      <c r="S997" s="189"/>
      <c r="T997" s="189"/>
      <c r="U997" s="189"/>
      <c r="V997" s="716"/>
    </row>
    <row r="998" spans="10:22">
      <c r="J998" s="189"/>
      <c r="K998" s="189"/>
      <c r="L998" s="189"/>
      <c r="M998" s="189"/>
      <c r="N998" s="189"/>
      <c r="O998" s="189"/>
      <c r="P998" s="189"/>
      <c r="Q998" s="189"/>
      <c r="R998" s="189"/>
      <c r="S998" s="189"/>
      <c r="T998" s="189"/>
      <c r="U998" s="189"/>
      <c r="V998" s="716"/>
    </row>
    <row r="999" spans="10:22">
      <c r="J999" s="189"/>
      <c r="K999" s="189"/>
      <c r="L999" s="189"/>
      <c r="M999" s="189"/>
      <c r="N999" s="189"/>
      <c r="O999" s="189"/>
      <c r="P999" s="189"/>
      <c r="Q999" s="189"/>
      <c r="R999" s="189"/>
      <c r="S999" s="189"/>
      <c r="T999" s="189"/>
      <c r="U999" s="189"/>
      <c r="V999" s="716"/>
    </row>
    <row r="1000" spans="10:22">
      <c r="J1000" s="189"/>
      <c r="K1000" s="189"/>
      <c r="L1000" s="189"/>
      <c r="M1000" s="189"/>
      <c r="N1000" s="189"/>
      <c r="O1000" s="189"/>
      <c r="P1000" s="189"/>
      <c r="Q1000" s="189"/>
      <c r="R1000" s="189"/>
      <c r="S1000" s="189"/>
      <c r="T1000" s="189"/>
      <c r="U1000" s="189"/>
      <c r="V1000" s="716"/>
    </row>
    <row r="1001" spans="10:22">
      <c r="J1001" s="189"/>
      <c r="K1001" s="189"/>
      <c r="L1001" s="189"/>
      <c r="M1001" s="189"/>
      <c r="N1001" s="189"/>
      <c r="O1001" s="189"/>
      <c r="P1001" s="189"/>
      <c r="Q1001" s="189"/>
      <c r="R1001" s="189"/>
      <c r="S1001" s="189"/>
      <c r="T1001" s="189"/>
      <c r="U1001" s="189"/>
      <c r="V1001" s="716"/>
    </row>
    <row r="1002" spans="10:22">
      <c r="J1002" s="189"/>
      <c r="K1002" s="189"/>
      <c r="L1002" s="189"/>
      <c r="M1002" s="189"/>
      <c r="N1002" s="189"/>
      <c r="O1002" s="189"/>
      <c r="P1002" s="189"/>
      <c r="Q1002" s="189"/>
      <c r="R1002" s="189"/>
      <c r="S1002" s="189"/>
      <c r="T1002" s="189"/>
      <c r="U1002" s="189"/>
      <c r="V1002" s="716"/>
    </row>
    <row r="1003" spans="10:22">
      <c r="J1003" s="189"/>
      <c r="K1003" s="189"/>
      <c r="L1003" s="189"/>
      <c r="M1003" s="189"/>
      <c r="N1003" s="189"/>
      <c r="O1003" s="189"/>
      <c r="P1003" s="189"/>
      <c r="Q1003" s="189"/>
      <c r="R1003" s="189"/>
      <c r="S1003" s="189"/>
      <c r="T1003" s="189"/>
      <c r="U1003" s="189"/>
      <c r="V1003" s="716"/>
    </row>
    <row r="1004" spans="10:22">
      <c r="J1004" s="189"/>
      <c r="K1004" s="189"/>
      <c r="L1004" s="189"/>
      <c r="M1004" s="189"/>
      <c r="N1004" s="189"/>
      <c r="O1004" s="189"/>
      <c r="P1004" s="189"/>
      <c r="Q1004" s="189"/>
      <c r="R1004" s="189"/>
      <c r="S1004" s="189"/>
      <c r="T1004" s="189"/>
      <c r="U1004" s="189"/>
      <c r="V1004" s="716"/>
    </row>
    <row r="1005" spans="10:22">
      <c r="J1005" s="189"/>
      <c r="K1005" s="189"/>
      <c r="L1005" s="189"/>
      <c r="M1005" s="189"/>
      <c r="N1005" s="189"/>
      <c r="O1005" s="189"/>
      <c r="P1005" s="189"/>
      <c r="Q1005" s="189"/>
      <c r="R1005" s="189"/>
      <c r="S1005" s="189"/>
      <c r="T1005" s="189"/>
      <c r="U1005" s="189"/>
      <c r="V1005" s="716"/>
    </row>
    <row r="1006" spans="10:22">
      <c r="J1006" s="189"/>
      <c r="K1006" s="189"/>
      <c r="L1006" s="189"/>
      <c r="M1006" s="189"/>
      <c r="N1006" s="189"/>
      <c r="O1006" s="189"/>
      <c r="P1006" s="189"/>
      <c r="Q1006" s="189"/>
      <c r="R1006" s="189"/>
      <c r="S1006" s="189"/>
      <c r="T1006" s="189"/>
      <c r="U1006" s="189"/>
      <c r="V1006" s="716"/>
    </row>
    <row r="1007" spans="10:22">
      <c r="J1007" s="189"/>
      <c r="K1007" s="189"/>
      <c r="L1007" s="189"/>
      <c r="M1007" s="189"/>
      <c r="N1007" s="189"/>
      <c r="O1007" s="189"/>
      <c r="P1007" s="189"/>
      <c r="Q1007" s="189"/>
      <c r="R1007" s="189"/>
      <c r="S1007" s="189"/>
      <c r="T1007" s="189"/>
      <c r="U1007" s="189"/>
      <c r="V1007" s="716"/>
    </row>
    <row r="1008" spans="10:22">
      <c r="J1008" s="189"/>
      <c r="K1008" s="189"/>
      <c r="L1008" s="189"/>
      <c r="M1008" s="189"/>
      <c r="N1008" s="189"/>
      <c r="O1008" s="189"/>
      <c r="P1008" s="189"/>
      <c r="Q1008" s="189"/>
      <c r="R1008" s="189"/>
      <c r="S1008" s="189"/>
      <c r="T1008" s="189"/>
      <c r="U1008" s="189"/>
      <c r="V1008" s="716"/>
    </row>
    <row r="1009" spans="10:22">
      <c r="J1009" s="189"/>
      <c r="K1009" s="189"/>
      <c r="L1009" s="189"/>
      <c r="M1009" s="189"/>
      <c r="N1009" s="189"/>
      <c r="O1009" s="189"/>
      <c r="P1009" s="189"/>
      <c r="Q1009" s="189"/>
      <c r="R1009" s="189"/>
      <c r="S1009" s="189"/>
      <c r="T1009" s="189"/>
      <c r="U1009" s="189"/>
      <c r="V1009" s="716"/>
    </row>
    <row r="1010" spans="10:22">
      <c r="J1010" s="189"/>
      <c r="K1010" s="189"/>
      <c r="L1010" s="189"/>
      <c r="M1010" s="189"/>
      <c r="N1010" s="189"/>
      <c r="O1010" s="189"/>
      <c r="P1010" s="189"/>
      <c r="Q1010" s="189"/>
      <c r="R1010" s="189"/>
      <c r="S1010" s="189"/>
      <c r="T1010" s="189"/>
      <c r="U1010" s="189"/>
      <c r="V1010" s="716"/>
    </row>
    <row r="1011" spans="10:22">
      <c r="J1011" s="189"/>
      <c r="K1011" s="189"/>
      <c r="L1011" s="189"/>
      <c r="M1011" s="189"/>
      <c r="N1011" s="189"/>
      <c r="O1011" s="189"/>
      <c r="P1011" s="189"/>
      <c r="Q1011" s="189"/>
      <c r="R1011" s="189"/>
      <c r="S1011" s="189"/>
      <c r="T1011" s="189"/>
      <c r="U1011" s="189"/>
      <c r="V1011" s="716"/>
    </row>
    <row r="1012" spans="10:22">
      <c r="J1012" s="189"/>
      <c r="K1012" s="189"/>
      <c r="L1012" s="189"/>
      <c r="M1012" s="189"/>
      <c r="N1012" s="189"/>
      <c r="O1012" s="189"/>
      <c r="P1012" s="189"/>
      <c r="Q1012" s="189"/>
      <c r="R1012" s="189"/>
      <c r="S1012" s="189"/>
      <c r="T1012" s="189"/>
      <c r="U1012" s="189"/>
      <c r="V1012" s="716"/>
    </row>
    <row r="1013" spans="10:22">
      <c r="J1013" s="189"/>
      <c r="K1013" s="189"/>
      <c r="L1013" s="189"/>
      <c r="M1013" s="189"/>
      <c r="N1013" s="189"/>
      <c r="O1013" s="189"/>
      <c r="P1013" s="189"/>
      <c r="Q1013" s="189"/>
      <c r="R1013" s="189"/>
      <c r="S1013" s="189"/>
      <c r="T1013" s="189"/>
      <c r="U1013" s="189"/>
      <c r="V1013" s="716"/>
    </row>
    <row r="1014" spans="10:22">
      <c r="J1014" s="189"/>
      <c r="K1014" s="189"/>
      <c r="L1014" s="189"/>
      <c r="M1014" s="189"/>
      <c r="N1014" s="189"/>
      <c r="O1014" s="189"/>
      <c r="P1014" s="189"/>
      <c r="Q1014" s="189"/>
      <c r="R1014" s="189"/>
      <c r="S1014" s="189"/>
      <c r="T1014" s="189"/>
      <c r="U1014" s="189"/>
      <c r="V1014" s="716"/>
    </row>
    <row r="1015" spans="10:22">
      <c r="J1015" s="189"/>
      <c r="K1015" s="189"/>
      <c r="L1015" s="189"/>
      <c r="M1015" s="189"/>
      <c r="N1015" s="189"/>
      <c r="O1015" s="189"/>
      <c r="P1015" s="189"/>
      <c r="Q1015" s="189"/>
      <c r="R1015" s="189"/>
      <c r="S1015" s="189"/>
      <c r="T1015" s="189"/>
      <c r="U1015" s="189"/>
      <c r="V1015" s="716"/>
    </row>
    <row r="1016" spans="10:22">
      <c r="J1016" s="189"/>
      <c r="K1016" s="189"/>
      <c r="L1016" s="189"/>
      <c r="M1016" s="189"/>
      <c r="N1016" s="189"/>
      <c r="O1016" s="189"/>
      <c r="P1016" s="189"/>
      <c r="Q1016" s="189"/>
      <c r="R1016" s="189"/>
      <c r="S1016" s="189"/>
      <c r="T1016" s="189"/>
      <c r="U1016" s="189"/>
      <c r="V1016" s="716"/>
    </row>
    <row r="1017" spans="10:22">
      <c r="J1017" s="189"/>
      <c r="K1017" s="189"/>
      <c r="L1017" s="189"/>
      <c r="M1017" s="189"/>
      <c r="N1017" s="189"/>
      <c r="O1017" s="189"/>
      <c r="P1017" s="189"/>
      <c r="Q1017" s="189"/>
      <c r="R1017" s="189"/>
      <c r="S1017" s="189"/>
      <c r="T1017" s="189"/>
      <c r="U1017" s="189"/>
      <c r="V1017" s="716"/>
    </row>
    <row r="1018" spans="10:22">
      <c r="J1018" s="189"/>
      <c r="K1018" s="189"/>
      <c r="L1018" s="189"/>
      <c r="M1018" s="189"/>
      <c r="N1018" s="189"/>
      <c r="O1018" s="189"/>
      <c r="P1018" s="189"/>
      <c r="Q1018" s="189"/>
      <c r="R1018" s="189"/>
      <c r="S1018" s="189"/>
      <c r="T1018" s="189"/>
      <c r="U1018" s="189"/>
      <c r="V1018" s="716"/>
    </row>
    <row r="1019" spans="10:22">
      <c r="J1019" s="189"/>
      <c r="K1019" s="189"/>
      <c r="L1019" s="189"/>
      <c r="M1019" s="189"/>
      <c r="N1019" s="189"/>
      <c r="O1019" s="189"/>
      <c r="P1019" s="189"/>
      <c r="Q1019" s="189"/>
      <c r="R1019" s="189"/>
      <c r="S1019" s="189"/>
      <c r="T1019" s="189"/>
      <c r="U1019" s="189"/>
      <c r="V1019" s="716"/>
    </row>
    <row r="1020" spans="10:22">
      <c r="J1020" s="189"/>
      <c r="K1020" s="189"/>
      <c r="L1020" s="189"/>
      <c r="M1020" s="189"/>
      <c r="N1020" s="189"/>
      <c r="O1020" s="189"/>
      <c r="P1020" s="189"/>
      <c r="Q1020" s="189"/>
      <c r="R1020" s="189"/>
      <c r="S1020" s="189"/>
      <c r="T1020" s="189"/>
      <c r="U1020" s="189"/>
      <c r="V1020" s="716"/>
    </row>
    <row r="1021" spans="10:22">
      <c r="J1021" s="189"/>
      <c r="K1021" s="189"/>
      <c r="L1021" s="189"/>
      <c r="M1021" s="189"/>
      <c r="N1021" s="189"/>
      <c r="O1021" s="189"/>
      <c r="P1021" s="189"/>
      <c r="Q1021" s="189"/>
      <c r="R1021" s="189"/>
      <c r="S1021" s="189"/>
      <c r="T1021" s="189"/>
      <c r="U1021" s="189"/>
      <c r="V1021" s="716"/>
    </row>
    <row r="1022" spans="10:22">
      <c r="J1022" s="189"/>
      <c r="K1022" s="189"/>
      <c r="L1022" s="189"/>
      <c r="M1022" s="189"/>
      <c r="N1022" s="189"/>
      <c r="O1022" s="189"/>
      <c r="P1022" s="189"/>
      <c r="Q1022" s="189"/>
      <c r="R1022" s="189"/>
      <c r="S1022" s="189"/>
      <c r="T1022" s="189"/>
      <c r="U1022" s="189"/>
      <c r="V1022" s="716"/>
    </row>
    <row r="1023" spans="10:22">
      <c r="J1023" s="189"/>
      <c r="K1023" s="189"/>
      <c r="L1023" s="189"/>
      <c r="M1023" s="189"/>
      <c r="N1023" s="189"/>
      <c r="O1023" s="189"/>
      <c r="P1023" s="189"/>
      <c r="Q1023" s="189"/>
      <c r="R1023" s="189"/>
      <c r="S1023" s="189"/>
      <c r="T1023" s="189"/>
      <c r="U1023" s="189"/>
      <c r="V1023" s="716"/>
    </row>
    <row r="1024" spans="10:22">
      <c r="J1024" s="189"/>
      <c r="K1024" s="189"/>
      <c r="L1024" s="189"/>
      <c r="M1024" s="189"/>
      <c r="N1024" s="189"/>
      <c r="O1024" s="189"/>
      <c r="P1024" s="189"/>
      <c r="Q1024" s="189"/>
      <c r="R1024" s="189"/>
      <c r="S1024" s="189"/>
      <c r="T1024" s="189"/>
      <c r="U1024" s="189"/>
      <c r="V1024" s="716"/>
    </row>
    <row r="1025" spans="10:22">
      <c r="J1025" s="189"/>
      <c r="K1025" s="189"/>
      <c r="L1025" s="189"/>
      <c r="M1025" s="189"/>
      <c r="N1025" s="189"/>
      <c r="O1025" s="189"/>
      <c r="P1025" s="189"/>
      <c r="Q1025" s="189"/>
      <c r="R1025" s="189"/>
      <c r="S1025" s="189"/>
      <c r="T1025" s="189"/>
      <c r="U1025" s="189"/>
      <c r="V1025" s="716"/>
    </row>
    <row r="1026" spans="10:22">
      <c r="J1026" s="189"/>
      <c r="K1026" s="189"/>
      <c r="L1026" s="189"/>
      <c r="M1026" s="189"/>
      <c r="N1026" s="189"/>
      <c r="O1026" s="189"/>
      <c r="P1026" s="189"/>
      <c r="Q1026" s="189"/>
      <c r="R1026" s="189"/>
      <c r="S1026" s="189"/>
      <c r="T1026" s="189"/>
      <c r="U1026" s="189"/>
      <c r="V1026" s="716"/>
    </row>
    <row r="1027" spans="10:22">
      <c r="J1027" s="189"/>
      <c r="K1027" s="189"/>
      <c r="L1027" s="189"/>
      <c r="M1027" s="189"/>
      <c r="N1027" s="189"/>
      <c r="O1027" s="189"/>
      <c r="P1027" s="189"/>
      <c r="Q1027" s="189"/>
      <c r="R1027" s="189"/>
      <c r="S1027" s="189"/>
      <c r="T1027" s="189"/>
      <c r="U1027" s="189"/>
      <c r="V1027" s="716"/>
    </row>
    <row r="1028" spans="10:22">
      <c r="J1028" s="189"/>
      <c r="K1028" s="189"/>
      <c r="L1028" s="189"/>
      <c r="M1028" s="189"/>
      <c r="N1028" s="189"/>
      <c r="O1028" s="189"/>
      <c r="P1028" s="189"/>
      <c r="Q1028" s="189"/>
      <c r="R1028" s="189"/>
      <c r="S1028" s="189"/>
      <c r="T1028" s="189"/>
      <c r="U1028" s="189"/>
      <c r="V1028" s="716"/>
    </row>
    <row r="1029" spans="10:22">
      <c r="J1029" s="189"/>
      <c r="K1029" s="189"/>
      <c r="L1029" s="189"/>
      <c r="M1029" s="189"/>
      <c r="N1029" s="189"/>
      <c r="O1029" s="189"/>
      <c r="P1029" s="189"/>
      <c r="Q1029" s="189"/>
      <c r="R1029" s="189"/>
      <c r="S1029" s="189"/>
      <c r="T1029" s="189"/>
      <c r="U1029" s="189"/>
      <c r="V1029" s="716"/>
    </row>
    <row r="1030" spans="10:22">
      <c r="J1030" s="189"/>
      <c r="K1030" s="189"/>
      <c r="L1030" s="189"/>
      <c r="M1030" s="189"/>
      <c r="N1030" s="189"/>
      <c r="O1030" s="189"/>
      <c r="P1030" s="189"/>
      <c r="Q1030" s="189"/>
      <c r="R1030" s="189"/>
      <c r="S1030" s="189"/>
      <c r="T1030" s="189"/>
      <c r="U1030" s="189"/>
      <c r="V1030" s="716"/>
    </row>
  </sheetData>
  <mergeCells count="37">
    <mergeCell ref="B1:C3"/>
    <mergeCell ref="D1:AS3"/>
    <mergeCell ref="P6:Q7"/>
    <mergeCell ref="R6:S7"/>
    <mergeCell ref="N5:O5"/>
    <mergeCell ref="J5:K5"/>
    <mergeCell ref="AP6:AQ7"/>
    <mergeCell ref="AR6:AT7"/>
    <mergeCell ref="B5:E7"/>
    <mergeCell ref="F6:H7"/>
    <mergeCell ref="I6:I7"/>
    <mergeCell ref="AA5:AG7"/>
    <mergeCell ref="AH6:AJ7"/>
    <mergeCell ref="AK6:AL7"/>
    <mergeCell ref="F5:I5"/>
    <mergeCell ref="T6:U7"/>
    <mergeCell ref="R5:S5"/>
    <mergeCell ref="T5:U5"/>
    <mergeCell ref="J6:K7"/>
    <mergeCell ref="L5:M5"/>
    <mergeCell ref="AU6:AV7"/>
    <mergeCell ref="AK5:AL5"/>
    <mergeCell ref="AR5:AT5"/>
    <mergeCell ref="AP5:AQ5"/>
    <mergeCell ref="L6:M7"/>
    <mergeCell ref="W6:Z6"/>
    <mergeCell ref="AH5:AJ5"/>
    <mergeCell ref="W7:Z7"/>
    <mergeCell ref="W5:Z5"/>
    <mergeCell ref="N6:O7"/>
    <mergeCell ref="P5:Q5"/>
    <mergeCell ref="AM5:AO5"/>
    <mergeCell ref="AT1:AV1"/>
    <mergeCell ref="AT2:AV2"/>
    <mergeCell ref="AT3:AV3"/>
    <mergeCell ref="AM6:AO7"/>
    <mergeCell ref="AU5:AV5"/>
  </mergeCells>
  <conditionalFormatting sqref="Y40 H35:H37 Y11 Y31 Y35:Y38 Y42">
    <cfRule type="containsText" dxfId="471" priority="613" operator="containsText" text="MODERADO">
      <formula>NOT(ISERROR(SEARCH(("MODERADO"),(H11))))</formula>
    </cfRule>
  </conditionalFormatting>
  <conditionalFormatting sqref="Y40 H35:H37 Y11 Y31 Y35:Y38 Y42">
    <cfRule type="containsText" dxfId="470" priority="614" operator="containsText" text="ALTO">
      <formula>NOT(ISERROR(SEARCH(("ALTO"),(H11))))</formula>
    </cfRule>
  </conditionalFormatting>
  <conditionalFormatting sqref="Y40 H35:H37 Y11 Y31 Y35:Y38 Y42">
    <cfRule type="containsText" dxfId="469" priority="615" operator="containsText" text="EXTREMO">
      <formula>NOT(ISERROR(SEARCH(("EXTREMO"),(H11))))</formula>
    </cfRule>
  </conditionalFormatting>
  <conditionalFormatting sqref="Y40 H35:H37 Y11 Y31 Y35:Y38 Y42">
    <cfRule type="containsText" dxfId="468" priority="616" operator="containsText" text="BAJO">
      <formula>NOT(ISERROR(SEARCH(("BAJO"),(H11))))</formula>
    </cfRule>
  </conditionalFormatting>
  <conditionalFormatting sqref="Y68 Y80:Y81 Y105:Y130">
    <cfRule type="containsText" dxfId="467" priority="621" operator="containsText" text="MODERADO">
      <formula>NOT(ISERROR(SEARCH(("MODERADO"),(Y68))))</formula>
    </cfRule>
  </conditionalFormatting>
  <conditionalFormatting sqref="Y68 Y80:Y81 Y105:Y130">
    <cfRule type="containsText" dxfId="466" priority="622" operator="containsText" text="ALTO">
      <formula>NOT(ISERROR(SEARCH(("ALTO"),(Y68))))</formula>
    </cfRule>
  </conditionalFormatting>
  <conditionalFormatting sqref="Y68 Y80:Y81 Y105:Y130">
    <cfRule type="containsText" dxfId="465" priority="623" operator="containsText" text="EXTREMO">
      <formula>NOT(ISERROR(SEARCH(("EXTREMO"),(Y68))))</formula>
    </cfRule>
  </conditionalFormatting>
  <conditionalFormatting sqref="Y68 Y80:Y81 Y105:Y130">
    <cfRule type="containsText" dxfId="464" priority="624" operator="containsText" text="BAJO">
      <formula>NOT(ISERROR(SEARCH(("BAJO"),(Y68))))</formula>
    </cfRule>
  </conditionalFormatting>
  <conditionalFormatting sqref="H68 H80:H81 H105:H130">
    <cfRule type="containsText" dxfId="463" priority="625" operator="containsText" text="MODERADO">
      <formula>NOT(ISERROR(SEARCH(("MODERADO"),(H68))))</formula>
    </cfRule>
  </conditionalFormatting>
  <conditionalFormatting sqref="H68 H80:H81 H105:H130">
    <cfRule type="containsText" dxfId="462" priority="626" operator="containsText" text="ALTO">
      <formula>NOT(ISERROR(SEARCH(("ALTO"),(H68))))</formula>
    </cfRule>
  </conditionalFormatting>
  <conditionalFormatting sqref="H68 H80:H81 H105:H130">
    <cfRule type="containsText" dxfId="461" priority="627" operator="containsText" text="EXTREMO">
      <formula>NOT(ISERROR(SEARCH(("EXTREMO"),(H68))))</formula>
    </cfRule>
  </conditionalFormatting>
  <conditionalFormatting sqref="H68 H80:H81 H105:H130">
    <cfRule type="containsText" dxfId="460" priority="628" operator="containsText" text="BAJO">
      <formula>NOT(ISERROR(SEARCH(("BAJO"),(H68))))</formula>
    </cfRule>
  </conditionalFormatting>
  <conditionalFormatting sqref="Y70">
    <cfRule type="containsText" dxfId="459" priority="697" operator="containsText" text="MODERADO">
      <formula>NOT(ISERROR(SEARCH(("MODERADO"),(Y70))))</formula>
    </cfRule>
  </conditionalFormatting>
  <conditionalFormatting sqref="Y70">
    <cfRule type="containsText" dxfId="458" priority="698" operator="containsText" text="ALTO">
      <formula>NOT(ISERROR(SEARCH(("ALTO"),(Y70))))</formula>
    </cfRule>
  </conditionalFormatting>
  <conditionalFormatting sqref="Y70">
    <cfRule type="containsText" dxfId="457" priority="699" operator="containsText" text="EXTREMO">
      <formula>NOT(ISERROR(SEARCH(("EXTREMO"),(Y70))))</formula>
    </cfRule>
  </conditionalFormatting>
  <conditionalFormatting sqref="Y70">
    <cfRule type="containsText" dxfId="456" priority="700" operator="containsText" text="BAJO">
      <formula>NOT(ISERROR(SEARCH(("BAJO"),(Y70))))</formula>
    </cfRule>
  </conditionalFormatting>
  <conditionalFormatting sqref="H70">
    <cfRule type="containsText" dxfId="455" priority="701" operator="containsText" text="MODERADO">
      <formula>NOT(ISERROR(SEARCH(("MODERADO"),(H70))))</formula>
    </cfRule>
  </conditionalFormatting>
  <conditionalFormatting sqref="H70">
    <cfRule type="containsText" dxfId="454" priority="702" operator="containsText" text="ALTO">
      <formula>NOT(ISERROR(SEARCH(("ALTO"),(H70))))</formula>
    </cfRule>
  </conditionalFormatting>
  <conditionalFormatting sqref="H70">
    <cfRule type="containsText" dxfId="453" priority="703" operator="containsText" text="EXTREMO">
      <formula>NOT(ISERROR(SEARCH(("EXTREMO"),(H70))))</formula>
    </cfRule>
  </conditionalFormatting>
  <conditionalFormatting sqref="H70">
    <cfRule type="containsText" dxfId="452" priority="704" operator="containsText" text="BAJO">
      <formula>NOT(ISERROR(SEARCH(("BAJO"),(H70))))</formula>
    </cfRule>
  </conditionalFormatting>
  <conditionalFormatting sqref="Y72:Y73">
    <cfRule type="containsText" dxfId="451" priority="705" operator="containsText" text="MODERADO">
      <formula>NOT(ISERROR(SEARCH(("MODERADO"),(Y72))))</formula>
    </cfRule>
  </conditionalFormatting>
  <conditionalFormatting sqref="Y72:Y73">
    <cfRule type="containsText" dxfId="450" priority="706" operator="containsText" text="ALTO">
      <formula>NOT(ISERROR(SEARCH(("ALTO"),(Y72))))</formula>
    </cfRule>
  </conditionalFormatting>
  <conditionalFormatting sqref="Y72:Y73">
    <cfRule type="containsText" dxfId="449" priority="707" operator="containsText" text="EXTREMO">
      <formula>NOT(ISERROR(SEARCH(("EXTREMO"),(Y72))))</formula>
    </cfRule>
  </conditionalFormatting>
  <conditionalFormatting sqref="Y72:Y73">
    <cfRule type="containsText" dxfId="448" priority="708" operator="containsText" text="BAJO">
      <formula>NOT(ISERROR(SEARCH(("BAJO"),(Y72))))</formula>
    </cfRule>
  </conditionalFormatting>
  <conditionalFormatting sqref="H72">
    <cfRule type="containsText" dxfId="447" priority="709" operator="containsText" text="MODERADO">
      <formula>NOT(ISERROR(SEARCH(("MODERADO"),(H72))))</formula>
    </cfRule>
  </conditionalFormatting>
  <conditionalFormatting sqref="H72">
    <cfRule type="containsText" dxfId="446" priority="710" operator="containsText" text="ALTO">
      <formula>NOT(ISERROR(SEARCH(("ALTO"),(H72))))</formula>
    </cfRule>
  </conditionalFormatting>
  <conditionalFormatting sqref="H72">
    <cfRule type="containsText" dxfId="445" priority="711" operator="containsText" text="EXTREMO">
      <formula>NOT(ISERROR(SEARCH(("EXTREMO"),(H72))))</formula>
    </cfRule>
  </conditionalFormatting>
  <conditionalFormatting sqref="H72">
    <cfRule type="containsText" dxfId="444" priority="712" operator="containsText" text="BAJO">
      <formula>NOT(ISERROR(SEARCH(("BAJO"),(H72))))</formula>
    </cfRule>
  </conditionalFormatting>
  <conditionalFormatting sqref="Y74">
    <cfRule type="containsText" dxfId="443" priority="713" operator="containsText" text="MODERADO">
      <formula>NOT(ISERROR(SEARCH(("MODERADO"),(Y74))))</formula>
    </cfRule>
  </conditionalFormatting>
  <conditionalFormatting sqref="Y74">
    <cfRule type="containsText" dxfId="442" priority="714" operator="containsText" text="ALTO">
      <formula>NOT(ISERROR(SEARCH(("ALTO"),(Y74))))</formula>
    </cfRule>
  </conditionalFormatting>
  <conditionalFormatting sqref="Y74">
    <cfRule type="containsText" dxfId="441" priority="715" operator="containsText" text="EXTREMO">
      <formula>NOT(ISERROR(SEARCH(("EXTREMO"),(Y74))))</formula>
    </cfRule>
  </conditionalFormatting>
  <conditionalFormatting sqref="Y74">
    <cfRule type="containsText" dxfId="440" priority="716" operator="containsText" text="BAJO">
      <formula>NOT(ISERROR(SEARCH(("BAJO"),(Y74))))</formula>
    </cfRule>
  </conditionalFormatting>
  <conditionalFormatting sqref="H74">
    <cfRule type="containsText" dxfId="439" priority="717" operator="containsText" text="MODERADO">
      <formula>NOT(ISERROR(SEARCH(("MODERADO"),(H74))))</formula>
    </cfRule>
  </conditionalFormatting>
  <conditionalFormatting sqref="H74">
    <cfRule type="containsText" dxfId="438" priority="718" operator="containsText" text="ALTO">
      <formula>NOT(ISERROR(SEARCH(("ALTO"),(H74))))</formula>
    </cfRule>
  </conditionalFormatting>
  <conditionalFormatting sqref="H74">
    <cfRule type="containsText" dxfId="437" priority="719" operator="containsText" text="EXTREMO">
      <formula>NOT(ISERROR(SEARCH(("EXTREMO"),(H74))))</formula>
    </cfRule>
  </conditionalFormatting>
  <conditionalFormatting sqref="H74">
    <cfRule type="containsText" dxfId="436" priority="720" operator="containsText" text="BAJO">
      <formula>NOT(ISERROR(SEARCH(("BAJO"),(H74))))</formula>
    </cfRule>
  </conditionalFormatting>
  <conditionalFormatting sqref="Y76">
    <cfRule type="containsText" dxfId="435" priority="721" operator="containsText" text="MODERADO">
      <formula>NOT(ISERROR(SEARCH(("MODERADO"),(Y76))))</formula>
    </cfRule>
  </conditionalFormatting>
  <conditionalFormatting sqref="Y76">
    <cfRule type="containsText" dxfId="434" priority="722" operator="containsText" text="ALTO">
      <formula>NOT(ISERROR(SEARCH(("ALTO"),(Y76))))</formula>
    </cfRule>
  </conditionalFormatting>
  <conditionalFormatting sqref="Y76">
    <cfRule type="containsText" dxfId="433" priority="723" operator="containsText" text="EXTREMO">
      <formula>NOT(ISERROR(SEARCH(("EXTREMO"),(Y76))))</formula>
    </cfRule>
  </conditionalFormatting>
  <conditionalFormatting sqref="Y76">
    <cfRule type="containsText" dxfId="432" priority="724" operator="containsText" text="BAJO">
      <formula>NOT(ISERROR(SEARCH(("BAJO"),(Y76))))</formula>
    </cfRule>
  </conditionalFormatting>
  <conditionalFormatting sqref="H76">
    <cfRule type="containsText" dxfId="431" priority="725" operator="containsText" text="MODERADO">
      <formula>NOT(ISERROR(SEARCH(("MODERADO"),(H76))))</formula>
    </cfRule>
  </conditionalFormatting>
  <conditionalFormatting sqref="H76">
    <cfRule type="containsText" dxfId="430" priority="726" operator="containsText" text="ALTO">
      <formula>NOT(ISERROR(SEARCH(("ALTO"),(H76))))</formula>
    </cfRule>
  </conditionalFormatting>
  <conditionalFormatting sqref="H76">
    <cfRule type="containsText" dxfId="429" priority="727" operator="containsText" text="EXTREMO">
      <formula>NOT(ISERROR(SEARCH(("EXTREMO"),(H76))))</formula>
    </cfRule>
  </conditionalFormatting>
  <conditionalFormatting sqref="H76">
    <cfRule type="containsText" dxfId="428" priority="728" operator="containsText" text="BAJO">
      <formula>NOT(ISERROR(SEARCH(("BAJO"),(H76))))</formula>
    </cfRule>
  </conditionalFormatting>
  <conditionalFormatting sqref="Y78">
    <cfRule type="containsText" dxfId="427" priority="729" operator="containsText" text="MODERADO">
      <formula>NOT(ISERROR(SEARCH(("MODERADO"),(Y78))))</formula>
    </cfRule>
  </conditionalFormatting>
  <conditionalFormatting sqref="Y78">
    <cfRule type="containsText" dxfId="426" priority="730" operator="containsText" text="ALTO">
      <formula>NOT(ISERROR(SEARCH(("ALTO"),(Y78))))</formula>
    </cfRule>
  </conditionalFormatting>
  <conditionalFormatting sqref="Y78">
    <cfRule type="containsText" dxfId="425" priority="731" operator="containsText" text="EXTREMO">
      <formula>NOT(ISERROR(SEARCH(("EXTREMO"),(Y78))))</formula>
    </cfRule>
  </conditionalFormatting>
  <conditionalFormatting sqref="Y78">
    <cfRule type="containsText" dxfId="424" priority="732" operator="containsText" text="BAJO">
      <formula>NOT(ISERROR(SEARCH(("BAJO"),(Y78))))</formula>
    </cfRule>
  </conditionalFormatting>
  <conditionalFormatting sqref="H78">
    <cfRule type="containsText" dxfId="423" priority="733" operator="containsText" text="MODERADO">
      <formula>NOT(ISERROR(SEARCH(("MODERADO"),(H78))))</formula>
    </cfRule>
  </conditionalFormatting>
  <conditionalFormatting sqref="H78">
    <cfRule type="containsText" dxfId="422" priority="734" operator="containsText" text="ALTO">
      <formula>NOT(ISERROR(SEARCH(("ALTO"),(H78))))</formula>
    </cfRule>
  </conditionalFormatting>
  <conditionalFormatting sqref="H78">
    <cfRule type="containsText" dxfId="421" priority="735" operator="containsText" text="EXTREMO">
      <formula>NOT(ISERROR(SEARCH(("EXTREMO"),(H78))))</formula>
    </cfRule>
  </conditionalFormatting>
  <conditionalFormatting sqref="H78">
    <cfRule type="containsText" dxfId="420" priority="736" operator="containsText" text="BAJO">
      <formula>NOT(ISERROR(SEARCH(("BAJO"),(H78))))</formula>
    </cfRule>
  </conditionalFormatting>
  <conditionalFormatting sqref="Y82">
    <cfRule type="containsText" dxfId="419" priority="737" operator="containsText" text="MODERADO">
      <formula>NOT(ISERROR(SEARCH(("MODERADO"),(Y82))))</formula>
    </cfRule>
  </conditionalFormatting>
  <conditionalFormatting sqref="Y82">
    <cfRule type="containsText" dxfId="418" priority="738" operator="containsText" text="ALTO">
      <formula>NOT(ISERROR(SEARCH(("ALTO"),(Y82))))</formula>
    </cfRule>
  </conditionalFormatting>
  <conditionalFormatting sqref="Y82">
    <cfRule type="containsText" dxfId="417" priority="739" operator="containsText" text="EXTREMO">
      <formula>NOT(ISERROR(SEARCH(("EXTREMO"),(Y82))))</formula>
    </cfRule>
  </conditionalFormatting>
  <conditionalFormatting sqref="Y82">
    <cfRule type="containsText" dxfId="416" priority="740" operator="containsText" text="BAJO">
      <formula>NOT(ISERROR(SEARCH(("BAJO"),(Y82))))</formula>
    </cfRule>
  </conditionalFormatting>
  <conditionalFormatting sqref="H82">
    <cfRule type="containsText" dxfId="415" priority="741" operator="containsText" text="MODERADO">
      <formula>NOT(ISERROR(SEARCH(("MODERADO"),(H82))))</formula>
    </cfRule>
  </conditionalFormatting>
  <conditionalFormatting sqref="H82">
    <cfRule type="containsText" dxfId="414" priority="742" operator="containsText" text="ALTO">
      <formula>NOT(ISERROR(SEARCH(("ALTO"),(H82))))</formula>
    </cfRule>
  </conditionalFormatting>
  <conditionalFormatting sqref="H82">
    <cfRule type="containsText" dxfId="413" priority="743" operator="containsText" text="EXTREMO">
      <formula>NOT(ISERROR(SEARCH(("EXTREMO"),(H82))))</formula>
    </cfRule>
  </conditionalFormatting>
  <conditionalFormatting sqref="H82">
    <cfRule type="containsText" dxfId="412" priority="744" operator="containsText" text="BAJO">
      <formula>NOT(ISERROR(SEARCH(("BAJO"),(H82))))</formula>
    </cfRule>
  </conditionalFormatting>
  <conditionalFormatting sqref="Y83">
    <cfRule type="containsText" dxfId="411" priority="745" operator="containsText" text="MODERADO">
      <formula>NOT(ISERROR(SEARCH(("MODERADO"),(Y83))))</formula>
    </cfRule>
  </conditionalFormatting>
  <conditionalFormatting sqref="Y83">
    <cfRule type="containsText" dxfId="410" priority="746" operator="containsText" text="ALTO">
      <formula>NOT(ISERROR(SEARCH(("ALTO"),(Y83))))</formula>
    </cfRule>
  </conditionalFormatting>
  <conditionalFormatting sqref="Y83">
    <cfRule type="containsText" dxfId="409" priority="747" operator="containsText" text="EXTREMO">
      <formula>NOT(ISERROR(SEARCH(("EXTREMO"),(Y83))))</formula>
    </cfRule>
  </conditionalFormatting>
  <conditionalFormatting sqref="Y83">
    <cfRule type="containsText" dxfId="408" priority="748" operator="containsText" text="BAJO">
      <formula>NOT(ISERROR(SEARCH(("BAJO"),(Y83))))</formula>
    </cfRule>
  </conditionalFormatting>
  <conditionalFormatting sqref="H83">
    <cfRule type="containsText" dxfId="407" priority="749" operator="containsText" text="MODERADO">
      <formula>NOT(ISERROR(SEARCH(("MODERADO"),(H83))))</formula>
    </cfRule>
  </conditionalFormatting>
  <conditionalFormatting sqref="H83">
    <cfRule type="containsText" dxfId="406" priority="750" operator="containsText" text="ALTO">
      <formula>NOT(ISERROR(SEARCH(("ALTO"),(H83))))</formula>
    </cfRule>
  </conditionalFormatting>
  <conditionalFormatting sqref="H83">
    <cfRule type="containsText" dxfId="405" priority="751" operator="containsText" text="EXTREMO">
      <formula>NOT(ISERROR(SEARCH(("EXTREMO"),(H83))))</formula>
    </cfRule>
  </conditionalFormatting>
  <conditionalFormatting sqref="H83">
    <cfRule type="containsText" dxfId="404" priority="752" operator="containsText" text="BAJO">
      <formula>NOT(ISERROR(SEARCH(("BAJO"),(H83))))</formula>
    </cfRule>
  </conditionalFormatting>
  <conditionalFormatting sqref="Y84">
    <cfRule type="containsText" dxfId="403" priority="753" operator="containsText" text="MODERADO">
      <formula>NOT(ISERROR(SEARCH(("MODERADO"),(Y84))))</formula>
    </cfRule>
  </conditionalFormatting>
  <conditionalFormatting sqref="Y84">
    <cfRule type="containsText" dxfId="402" priority="754" operator="containsText" text="ALTO">
      <formula>NOT(ISERROR(SEARCH(("ALTO"),(Y84))))</formula>
    </cfRule>
  </conditionalFormatting>
  <conditionalFormatting sqref="Y84">
    <cfRule type="containsText" dxfId="401" priority="755" operator="containsText" text="EXTREMO">
      <formula>NOT(ISERROR(SEARCH(("EXTREMO"),(Y84))))</formula>
    </cfRule>
  </conditionalFormatting>
  <conditionalFormatting sqref="Y84">
    <cfRule type="containsText" dxfId="400" priority="756" operator="containsText" text="BAJO">
      <formula>NOT(ISERROR(SEARCH(("BAJO"),(Y84))))</formula>
    </cfRule>
  </conditionalFormatting>
  <conditionalFormatting sqref="H84">
    <cfRule type="containsText" dxfId="399" priority="757" operator="containsText" text="MODERADO">
      <formula>NOT(ISERROR(SEARCH(("MODERADO"),(H84))))</formula>
    </cfRule>
  </conditionalFormatting>
  <conditionalFormatting sqref="H84">
    <cfRule type="containsText" dxfId="398" priority="758" operator="containsText" text="ALTO">
      <formula>NOT(ISERROR(SEARCH(("ALTO"),(H84))))</formula>
    </cfRule>
  </conditionalFormatting>
  <conditionalFormatting sqref="H84">
    <cfRule type="containsText" dxfId="397" priority="759" operator="containsText" text="EXTREMO">
      <formula>NOT(ISERROR(SEARCH(("EXTREMO"),(H84))))</formula>
    </cfRule>
  </conditionalFormatting>
  <conditionalFormatting sqref="H84">
    <cfRule type="containsText" dxfId="396" priority="760" operator="containsText" text="BAJO">
      <formula>NOT(ISERROR(SEARCH(("BAJO"),(H84))))</formula>
    </cfRule>
  </conditionalFormatting>
  <conditionalFormatting sqref="Y85">
    <cfRule type="containsText" dxfId="395" priority="761" operator="containsText" text="MODERADO">
      <formula>NOT(ISERROR(SEARCH(("MODERADO"),(Y85))))</formula>
    </cfRule>
  </conditionalFormatting>
  <conditionalFormatting sqref="Y85">
    <cfRule type="containsText" dxfId="394" priority="762" operator="containsText" text="ALTO">
      <formula>NOT(ISERROR(SEARCH(("ALTO"),(Y85))))</formula>
    </cfRule>
  </conditionalFormatting>
  <conditionalFormatting sqref="Y85">
    <cfRule type="containsText" dxfId="393" priority="763" operator="containsText" text="EXTREMO">
      <formula>NOT(ISERROR(SEARCH(("EXTREMO"),(Y85))))</formula>
    </cfRule>
  </conditionalFormatting>
  <conditionalFormatting sqref="Y85">
    <cfRule type="containsText" dxfId="392" priority="764" operator="containsText" text="BAJO">
      <formula>NOT(ISERROR(SEARCH(("BAJO"),(Y85))))</formula>
    </cfRule>
  </conditionalFormatting>
  <conditionalFormatting sqref="H85">
    <cfRule type="containsText" dxfId="391" priority="765" operator="containsText" text="MODERADO">
      <formula>NOT(ISERROR(SEARCH(("MODERADO"),(H85))))</formula>
    </cfRule>
  </conditionalFormatting>
  <conditionalFormatting sqref="H85">
    <cfRule type="containsText" dxfId="390" priority="766" operator="containsText" text="ALTO">
      <formula>NOT(ISERROR(SEARCH(("ALTO"),(H85))))</formula>
    </cfRule>
  </conditionalFormatting>
  <conditionalFormatting sqref="H85">
    <cfRule type="containsText" dxfId="389" priority="767" operator="containsText" text="EXTREMO">
      <formula>NOT(ISERROR(SEARCH(("EXTREMO"),(H85))))</formula>
    </cfRule>
  </conditionalFormatting>
  <conditionalFormatting sqref="H85">
    <cfRule type="containsText" dxfId="388" priority="768" operator="containsText" text="BAJO">
      <formula>NOT(ISERROR(SEARCH(("BAJO"),(H85))))</formula>
    </cfRule>
  </conditionalFormatting>
  <conditionalFormatting sqref="Y86">
    <cfRule type="containsText" dxfId="387" priority="769" operator="containsText" text="MODERADO">
      <formula>NOT(ISERROR(SEARCH(("MODERADO"),(Y86))))</formula>
    </cfRule>
  </conditionalFormatting>
  <conditionalFormatting sqref="Y86">
    <cfRule type="containsText" dxfId="386" priority="770" operator="containsText" text="ALTO">
      <formula>NOT(ISERROR(SEARCH(("ALTO"),(Y86))))</formula>
    </cfRule>
  </conditionalFormatting>
  <conditionalFormatting sqref="Y86">
    <cfRule type="containsText" dxfId="385" priority="771" operator="containsText" text="EXTREMO">
      <formula>NOT(ISERROR(SEARCH(("EXTREMO"),(Y86))))</formula>
    </cfRule>
  </conditionalFormatting>
  <conditionalFormatting sqref="Y86">
    <cfRule type="containsText" dxfId="384" priority="772" operator="containsText" text="BAJO">
      <formula>NOT(ISERROR(SEARCH(("BAJO"),(Y86))))</formula>
    </cfRule>
  </conditionalFormatting>
  <conditionalFormatting sqref="H86">
    <cfRule type="containsText" dxfId="383" priority="773" operator="containsText" text="MODERADO">
      <formula>NOT(ISERROR(SEARCH(("MODERADO"),(H86))))</formula>
    </cfRule>
  </conditionalFormatting>
  <conditionalFormatting sqref="H86">
    <cfRule type="containsText" dxfId="382" priority="774" operator="containsText" text="ALTO">
      <formula>NOT(ISERROR(SEARCH(("ALTO"),(H86))))</formula>
    </cfRule>
  </conditionalFormatting>
  <conditionalFormatting sqref="H86">
    <cfRule type="containsText" dxfId="381" priority="775" operator="containsText" text="EXTREMO">
      <formula>NOT(ISERROR(SEARCH(("EXTREMO"),(H86))))</formula>
    </cfRule>
  </conditionalFormatting>
  <conditionalFormatting sqref="H86">
    <cfRule type="containsText" dxfId="380" priority="776" operator="containsText" text="BAJO">
      <formula>NOT(ISERROR(SEARCH(("BAJO"),(H86))))</formula>
    </cfRule>
  </conditionalFormatting>
  <conditionalFormatting sqref="Y69">
    <cfRule type="containsText" dxfId="379" priority="597" operator="containsText" text="MODERADO">
      <formula>NOT(ISERROR(SEARCH(("MODERADO"),(Y69))))</formula>
    </cfRule>
  </conditionalFormatting>
  <conditionalFormatting sqref="Y69">
    <cfRule type="containsText" dxfId="378" priority="598" operator="containsText" text="ALTO">
      <formula>NOT(ISERROR(SEARCH(("ALTO"),(Y69))))</formula>
    </cfRule>
  </conditionalFormatting>
  <conditionalFormatting sqref="Y69">
    <cfRule type="containsText" dxfId="377" priority="599" operator="containsText" text="EXTREMO">
      <formula>NOT(ISERROR(SEARCH(("EXTREMO"),(Y69))))</formula>
    </cfRule>
  </conditionalFormatting>
  <conditionalFormatting sqref="Y69">
    <cfRule type="containsText" dxfId="376" priority="600" operator="containsText" text="BAJO">
      <formula>NOT(ISERROR(SEARCH(("BAJO"),(Y69))))</formula>
    </cfRule>
  </conditionalFormatting>
  <conditionalFormatting sqref="Y71">
    <cfRule type="containsText" dxfId="375" priority="589" operator="containsText" text="MODERADO">
      <formula>NOT(ISERROR(SEARCH(("MODERADO"),(Y71))))</formula>
    </cfRule>
  </conditionalFormatting>
  <conditionalFormatting sqref="Y71">
    <cfRule type="containsText" dxfId="374" priority="590" operator="containsText" text="ALTO">
      <formula>NOT(ISERROR(SEARCH(("ALTO"),(Y71))))</formula>
    </cfRule>
  </conditionalFormatting>
  <conditionalFormatting sqref="Y71">
    <cfRule type="containsText" dxfId="373" priority="591" operator="containsText" text="EXTREMO">
      <formula>NOT(ISERROR(SEARCH(("EXTREMO"),(Y71))))</formula>
    </cfRule>
  </conditionalFormatting>
  <conditionalFormatting sqref="Y71">
    <cfRule type="containsText" dxfId="372" priority="592" operator="containsText" text="BAJO">
      <formula>NOT(ISERROR(SEARCH(("BAJO"),(Y71))))</formula>
    </cfRule>
  </conditionalFormatting>
  <conditionalFormatting sqref="Y75">
    <cfRule type="containsText" dxfId="371" priority="577" operator="containsText" text="MODERADO">
      <formula>NOT(ISERROR(SEARCH(("MODERADO"),(Y75))))</formula>
    </cfRule>
  </conditionalFormatting>
  <conditionalFormatting sqref="Y75">
    <cfRule type="containsText" dxfId="370" priority="578" operator="containsText" text="ALTO">
      <formula>NOT(ISERROR(SEARCH(("ALTO"),(Y75))))</formula>
    </cfRule>
  </conditionalFormatting>
  <conditionalFormatting sqref="Y75">
    <cfRule type="containsText" dxfId="369" priority="579" operator="containsText" text="EXTREMO">
      <formula>NOT(ISERROR(SEARCH(("EXTREMO"),(Y75))))</formula>
    </cfRule>
  </conditionalFormatting>
  <conditionalFormatting sqref="Y75">
    <cfRule type="containsText" dxfId="368" priority="580" operator="containsText" text="BAJO">
      <formula>NOT(ISERROR(SEARCH(("BAJO"),(Y75))))</formula>
    </cfRule>
  </conditionalFormatting>
  <conditionalFormatting sqref="Y77">
    <cfRule type="containsText" dxfId="367" priority="569" operator="containsText" text="MODERADO">
      <formula>NOT(ISERROR(SEARCH(("MODERADO"),(Y77))))</formula>
    </cfRule>
  </conditionalFormatting>
  <conditionalFormatting sqref="Y77">
    <cfRule type="containsText" dxfId="366" priority="570" operator="containsText" text="ALTO">
      <formula>NOT(ISERROR(SEARCH(("ALTO"),(Y77))))</formula>
    </cfRule>
  </conditionalFormatting>
  <conditionalFormatting sqref="Y77">
    <cfRule type="containsText" dxfId="365" priority="571" operator="containsText" text="EXTREMO">
      <formula>NOT(ISERROR(SEARCH(("EXTREMO"),(Y77))))</formula>
    </cfRule>
  </conditionalFormatting>
  <conditionalFormatting sqref="Y77">
    <cfRule type="containsText" dxfId="364" priority="572" operator="containsText" text="BAJO">
      <formula>NOT(ISERROR(SEARCH(("BAJO"),(Y77))))</formula>
    </cfRule>
  </conditionalFormatting>
  <conditionalFormatting sqref="Y79">
    <cfRule type="containsText" dxfId="363" priority="561" operator="containsText" text="MODERADO">
      <formula>NOT(ISERROR(SEARCH(("MODERADO"),(Y79))))</formula>
    </cfRule>
  </conditionalFormatting>
  <conditionalFormatting sqref="Y79">
    <cfRule type="containsText" dxfId="362" priority="562" operator="containsText" text="ALTO">
      <formula>NOT(ISERROR(SEARCH(("ALTO"),(Y79))))</formula>
    </cfRule>
  </conditionalFormatting>
  <conditionalFormatting sqref="Y79">
    <cfRule type="containsText" dxfId="361" priority="563" operator="containsText" text="EXTREMO">
      <formula>NOT(ISERROR(SEARCH(("EXTREMO"),(Y79))))</formula>
    </cfRule>
  </conditionalFormatting>
  <conditionalFormatting sqref="Y79">
    <cfRule type="containsText" dxfId="360" priority="564" operator="containsText" text="BAJO">
      <formula>NOT(ISERROR(SEARCH(("BAJO"),(Y79))))</formula>
    </cfRule>
  </conditionalFormatting>
  <conditionalFormatting sqref="Y10">
    <cfRule type="containsText" dxfId="359" priority="545" operator="containsText" text="MODERADO">
      <formula>NOT(ISERROR(SEARCH(("MODERADO"),(Y10))))</formula>
    </cfRule>
  </conditionalFormatting>
  <conditionalFormatting sqref="Y10">
    <cfRule type="containsText" dxfId="358" priority="546" operator="containsText" text="ALTO">
      <formula>NOT(ISERROR(SEARCH(("ALTO"),(Y10))))</formula>
    </cfRule>
  </conditionalFormatting>
  <conditionalFormatting sqref="Y10">
    <cfRule type="containsText" dxfId="357" priority="547" operator="containsText" text="EXTREMO">
      <formula>NOT(ISERROR(SEARCH(("EXTREMO"),(Y10))))</formula>
    </cfRule>
  </conditionalFormatting>
  <conditionalFormatting sqref="Y10">
    <cfRule type="containsText" dxfId="356" priority="548" operator="containsText" text="BAJO">
      <formula>NOT(ISERROR(SEARCH(("BAJO"),(Y10))))</formula>
    </cfRule>
  </conditionalFormatting>
  <conditionalFormatting sqref="H10">
    <cfRule type="containsText" dxfId="355" priority="549" operator="containsText" text="MODERADO">
      <formula>NOT(ISERROR(SEARCH(("MODERADO"),(H10))))</formula>
    </cfRule>
  </conditionalFormatting>
  <conditionalFormatting sqref="H10">
    <cfRule type="containsText" dxfId="354" priority="550" operator="containsText" text="ALTO">
      <formula>NOT(ISERROR(SEARCH(("ALTO"),(H10))))</formula>
    </cfRule>
  </conditionalFormatting>
  <conditionalFormatting sqref="H10">
    <cfRule type="containsText" dxfId="353" priority="551" operator="containsText" text="EXTREMO">
      <formula>NOT(ISERROR(SEARCH(("EXTREMO"),(H10))))</formula>
    </cfRule>
  </conditionalFormatting>
  <conditionalFormatting sqref="H10">
    <cfRule type="containsText" dxfId="352" priority="552" operator="containsText" text="BAJO">
      <formula>NOT(ISERROR(SEARCH(("BAJO"),(H10))))</formula>
    </cfRule>
  </conditionalFormatting>
  <conditionalFormatting sqref="Y14">
    <cfRule type="containsText" dxfId="351" priority="521" operator="containsText" text="MODERADO">
      <formula>NOT(ISERROR(SEARCH(("MODERADO"),(Y14))))</formula>
    </cfRule>
  </conditionalFormatting>
  <conditionalFormatting sqref="Y14">
    <cfRule type="containsText" dxfId="350" priority="522" operator="containsText" text="ALTO">
      <formula>NOT(ISERROR(SEARCH(("ALTO"),(Y14))))</formula>
    </cfRule>
  </conditionalFormatting>
  <conditionalFormatting sqref="Y14">
    <cfRule type="containsText" dxfId="349" priority="523" operator="containsText" text="EXTREMO">
      <formula>NOT(ISERROR(SEARCH(("EXTREMO"),(Y14))))</formula>
    </cfRule>
  </conditionalFormatting>
  <conditionalFormatting sqref="Y14">
    <cfRule type="containsText" dxfId="348" priority="524" operator="containsText" text="BAJO">
      <formula>NOT(ISERROR(SEARCH(("BAJO"),(Y14))))</formula>
    </cfRule>
  </conditionalFormatting>
  <conditionalFormatting sqref="H14">
    <cfRule type="containsText" dxfId="347" priority="525" operator="containsText" text="MODERADO">
      <formula>NOT(ISERROR(SEARCH(("MODERADO"),(H14))))</formula>
    </cfRule>
  </conditionalFormatting>
  <conditionalFormatting sqref="H14">
    <cfRule type="containsText" dxfId="346" priority="526" operator="containsText" text="ALTO">
      <formula>NOT(ISERROR(SEARCH(("ALTO"),(H14))))</formula>
    </cfRule>
  </conditionalFormatting>
  <conditionalFormatting sqref="H14">
    <cfRule type="containsText" dxfId="345" priority="527" operator="containsText" text="EXTREMO">
      <formula>NOT(ISERROR(SEARCH(("EXTREMO"),(H14))))</formula>
    </cfRule>
  </conditionalFormatting>
  <conditionalFormatting sqref="H14">
    <cfRule type="containsText" dxfId="344" priority="528" operator="containsText" text="BAJO">
      <formula>NOT(ISERROR(SEARCH(("BAJO"),(H14))))</formula>
    </cfRule>
  </conditionalFormatting>
  <conditionalFormatting sqref="Y16">
    <cfRule type="containsText" dxfId="343" priority="513" operator="containsText" text="MODERADO">
      <formula>NOT(ISERROR(SEARCH(("MODERADO"),(Y16))))</formula>
    </cfRule>
  </conditionalFormatting>
  <conditionalFormatting sqref="Y16">
    <cfRule type="containsText" dxfId="342" priority="514" operator="containsText" text="ALTO">
      <formula>NOT(ISERROR(SEARCH(("ALTO"),(Y16))))</formula>
    </cfRule>
  </conditionalFormatting>
  <conditionalFormatting sqref="Y16">
    <cfRule type="containsText" dxfId="341" priority="515" operator="containsText" text="EXTREMO">
      <formula>NOT(ISERROR(SEARCH(("EXTREMO"),(Y16))))</formula>
    </cfRule>
  </conditionalFormatting>
  <conditionalFormatting sqref="Y16">
    <cfRule type="containsText" dxfId="340" priority="516" operator="containsText" text="BAJO">
      <formula>NOT(ISERROR(SEARCH(("BAJO"),(Y16))))</formula>
    </cfRule>
  </conditionalFormatting>
  <conditionalFormatting sqref="Y17 H17">
    <cfRule type="containsText" dxfId="339" priority="509" operator="containsText" text="MODERADO">
      <formula>NOT(ISERROR(SEARCH(("MODERADO"),(H17))))</formula>
    </cfRule>
  </conditionalFormatting>
  <conditionalFormatting sqref="Y17 H17">
    <cfRule type="containsText" dxfId="338" priority="510" operator="containsText" text="ALTO">
      <formula>NOT(ISERROR(SEARCH(("ALTO"),(H17))))</formula>
    </cfRule>
  </conditionalFormatting>
  <conditionalFormatting sqref="Y17 H17">
    <cfRule type="containsText" dxfId="337" priority="511" operator="containsText" text="EXTREMO">
      <formula>NOT(ISERROR(SEARCH(("EXTREMO"),(H17))))</formula>
    </cfRule>
  </conditionalFormatting>
  <conditionalFormatting sqref="Y17 H17">
    <cfRule type="containsText" dxfId="336" priority="512" operator="containsText" text="BAJO">
      <formula>NOT(ISERROR(SEARCH(("BAJO"),(H17))))</formula>
    </cfRule>
  </conditionalFormatting>
  <conditionalFormatting sqref="Y18 H18">
    <cfRule type="containsText" dxfId="335" priority="505" operator="containsText" text="MODERADO">
      <formula>NOT(ISERROR(SEARCH(("MODERADO"),(H18))))</formula>
    </cfRule>
  </conditionalFormatting>
  <conditionalFormatting sqref="Y18 H18">
    <cfRule type="containsText" dxfId="334" priority="506" operator="containsText" text="ALTO">
      <formula>NOT(ISERROR(SEARCH(("ALTO"),(H18))))</formula>
    </cfRule>
  </conditionalFormatting>
  <conditionalFormatting sqref="Y18 H18">
    <cfRule type="containsText" dxfId="333" priority="507" operator="containsText" text="EXTREMO">
      <formula>NOT(ISERROR(SEARCH(("EXTREMO"),(H18))))</formula>
    </cfRule>
  </conditionalFormatting>
  <conditionalFormatting sqref="Y18 H18">
    <cfRule type="containsText" dxfId="332" priority="508" operator="containsText" text="BAJO">
      <formula>NOT(ISERROR(SEARCH(("BAJO"),(H18))))</formula>
    </cfRule>
  </conditionalFormatting>
  <conditionalFormatting sqref="Y21 H21">
    <cfRule type="containsText" dxfId="331" priority="501" operator="containsText" text="MODERADO">
      <formula>NOT(ISERROR(SEARCH(("MODERADO"),(H21))))</formula>
    </cfRule>
  </conditionalFormatting>
  <conditionalFormatting sqref="Y21 H21">
    <cfRule type="containsText" dxfId="330" priority="502" operator="containsText" text="ALTO">
      <formula>NOT(ISERROR(SEARCH(("ALTO"),(H21))))</formula>
    </cfRule>
  </conditionalFormatting>
  <conditionalFormatting sqref="Y21 H21">
    <cfRule type="containsText" dxfId="329" priority="503" operator="containsText" text="EXTREMO">
      <formula>NOT(ISERROR(SEARCH(("EXTREMO"),(H21))))</formula>
    </cfRule>
  </conditionalFormatting>
  <conditionalFormatting sqref="Y21 H21">
    <cfRule type="containsText" dxfId="328" priority="504" operator="containsText" text="BAJO">
      <formula>NOT(ISERROR(SEARCH(("BAJO"),(H21))))</formula>
    </cfRule>
  </conditionalFormatting>
  <conditionalFormatting sqref="Y22 H22">
    <cfRule type="containsText" dxfId="327" priority="497" operator="containsText" text="MODERADO">
      <formula>NOT(ISERROR(SEARCH(("MODERADO"),(H22))))</formula>
    </cfRule>
  </conditionalFormatting>
  <conditionalFormatting sqref="Y22 H22">
    <cfRule type="containsText" dxfId="326" priority="498" operator="containsText" text="ALTO">
      <formula>NOT(ISERROR(SEARCH(("ALTO"),(H22))))</formula>
    </cfRule>
  </conditionalFormatting>
  <conditionalFormatting sqref="Y22 H22">
    <cfRule type="containsText" dxfId="325" priority="499" operator="containsText" text="EXTREMO">
      <formula>NOT(ISERROR(SEARCH(("EXTREMO"),(H22))))</formula>
    </cfRule>
  </conditionalFormatting>
  <conditionalFormatting sqref="Y22 H22">
    <cfRule type="containsText" dxfId="324" priority="500" operator="containsText" text="BAJO">
      <formula>NOT(ISERROR(SEARCH(("BAJO"),(H22))))</formula>
    </cfRule>
  </conditionalFormatting>
  <conditionalFormatting sqref="Y91 H91">
    <cfRule type="containsText" dxfId="323" priority="493" operator="containsText" text="MODERADO">
      <formula>NOT(ISERROR(SEARCH(("MODERADO"),(H91))))</formula>
    </cfRule>
  </conditionalFormatting>
  <conditionalFormatting sqref="Y91 H91">
    <cfRule type="containsText" dxfId="322" priority="494" operator="containsText" text="ALTO">
      <formula>NOT(ISERROR(SEARCH(("ALTO"),(H91))))</formula>
    </cfRule>
  </conditionalFormatting>
  <conditionalFormatting sqref="Y91 H91">
    <cfRule type="containsText" dxfId="321" priority="495" operator="containsText" text="EXTREMO">
      <formula>NOT(ISERROR(SEARCH(("EXTREMO"),(H91))))</formula>
    </cfRule>
  </conditionalFormatting>
  <conditionalFormatting sqref="Y91 H91">
    <cfRule type="containsText" dxfId="320" priority="496" operator="containsText" text="BAJO">
      <formula>NOT(ISERROR(SEARCH(("BAJO"),(H91))))</formula>
    </cfRule>
  </conditionalFormatting>
  <conditionalFormatting sqref="Y92 H92">
    <cfRule type="containsText" dxfId="319" priority="489" operator="containsText" text="MODERADO">
      <formula>NOT(ISERROR(SEARCH(("MODERADO"),(H92))))</formula>
    </cfRule>
  </conditionalFormatting>
  <conditionalFormatting sqref="Y92 H92">
    <cfRule type="containsText" dxfId="318" priority="490" operator="containsText" text="ALTO">
      <formula>NOT(ISERROR(SEARCH(("ALTO"),(H92))))</formula>
    </cfRule>
  </conditionalFormatting>
  <conditionalFormatting sqref="Y92 H92">
    <cfRule type="containsText" dxfId="317" priority="491" operator="containsText" text="EXTREMO">
      <formula>NOT(ISERROR(SEARCH(("EXTREMO"),(H92))))</formula>
    </cfRule>
  </conditionalFormatting>
  <conditionalFormatting sqref="Y92 H92">
    <cfRule type="containsText" dxfId="316" priority="492" operator="containsText" text="BAJO">
      <formula>NOT(ISERROR(SEARCH(("BAJO"),(H92))))</formula>
    </cfRule>
  </conditionalFormatting>
  <conditionalFormatting sqref="Y93">
    <cfRule type="containsText" dxfId="315" priority="485" operator="containsText" text="MODERADO">
      <formula>NOT(ISERROR(SEARCH(("MODERADO"),(Y93))))</formula>
    </cfRule>
  </conditionalFormatting>
  <conditionalFormatting sqref="Y93">
    <cfRule type="containsText" dxfId="314" priority="486" operator="containsText" text="ALTO">
      <formula>NOT(ISERROR(SEARCH(("ALTO"),(Y93))))</formula>
    </cfRule>
  </conditionalFormatting>
  <conditionalFormatting sqref="Y93">
    <cfRule type="containsText" dxfId="313" priority="487" operator="containsText" text="EXTREMO">
      <formula>NOT(ISERROR(SEARCH(("EXTREMO"),(Y93))))</formula>
    </cfRule>
  </conditionalFormatting>
  <conditionalFormatting sqref="Y93">
    <cfRule type="containsText" dxfId="312" priority="488" operator="containsText" text="BAJO">
      <formula>NOT(ISERROR(SEARCH(("BAJO"),(Y93))))</formula>
    </cfRule>
  </conditionalFormatting>
  <conditionalFormatting sqref="Y94 H94">
    <cfRule type="containsText" dxfId="311" priority="481" operator="containsText" text="MODERADO">
      <formula>NOT(ISERROR(SEARCH(("MODERADO"),(H94))))</formula>
    </cfRule>
  </conditionalFormatting>
  <conditionalFormatting sqref="Y94 H94">
    <cfRule type="containsText" dxfId="310" priority="482" operator="containsText" text="ALTO">
      <formula>NOT(ISERROR(SEARCH(("ALTO"),(H94))))</formula>
    </cfRule>
  </conditionalFormatting>
  <conditionalFormatting sqref="Y94 H94">
    <cfRule type="containsText" dxfId="309" priority="483" operator="containsText" text="EXTREMO">
      <formula>NOT(ISERROR(SEARCH(("EXTREMO"),(H94))))</formula>
    </cfRule>
  </conditionalFormatting>
  <conditionalFormatting sqref="Y94 H94">
    <cfRule type="containsText" dxfId="308" priority="484" operator="containsText" text="BAJO">
      <formula>NOT(ISERROR(SEARCH(("BAJO"),(H94))))</formula>
    </cfRule>
  </conditionalFormatting>
  <conditionalFormatting sqref="Y95">
    <cfRule type="containsText" dxfId="307" priority="473" operator="containsText" text="MODERADO">
      <formula>NOT(ISERROR(SEARCH(("MODERADO"),(Y95))))</formula>
    </cfRule>
  </conditionalFormatting>
  <conditionalFormatting sqref="Y95">
    <cfRule type="containsText" dxfId="306" priority="474" operator="containsText" text="ALTO">
      <formula>NOT(ISERROR(SEARCH(("ALTO"),(Y95))))</formula>
    </cfRule>
  </conditionalFormatting>
  <conditionalFormatting sqref="Y95">
    <cfRule type="containsText" dxfId="305" priority="475" operator="containsText" text="EXTREMO">
      <formula>NOT(ISERROR(SEARCH(("EXTREMO"),(Y95))))</formula>
    </cfRule>
  </conditionalFormatting>
  <conditionalFormatting sqref="Y95">
    <cfRule type="containsText" dxfId="304" priority="476" operator="containsText" text="BAJO">
      <formula>NOT(ISERROR(SEARCH(("BAJO"),(Y95))))</formula>
    </cfRule>
  </conditionalFormatting>
  <conditionalFormatting sqref="H95">
    <cfRule type="containsText" dxfId="303" priority="477" operator="containsText" text="MODERADO">
      <formula>NOT(ISERROR(SEARCH(("MODERADO"),(H95))))</formula>
    </cfRule>
  </conditionalFormatting>
  <conditionalFormatting sqref="H95">
    <cfRule type="containsText" dxfId="302" priority="478" operator="containsText" text="ALTO">
      <formula>NOT(ISERROR(SEARCH(("ALTO"),(H95))))</formula>
    </cfRule>
  </conditionalFormatting>
  <conditionalFormatting sqref="H95">
    <cfRule type="containsText" dxfId="301" priority="479" operator="containsText" text="EXTREMO">
      <formula>NOT(ISERROR(SEARCH(("EXTREMO"),(H95))))</formula>
    </cfRule>
  </conditionalFormatting>
  <conditionalFormatting sqref="H95">
    <cfRule type="containsText" dxfId="300" priority="480" operator="containsText" text="BAJO">
      <formula>NOT(ISERROR(SEARCH(("BAJO"),(H95))))</formula>
    </cfRule>
  </conditionalFormatting>
  <conditionalFormatting sqref="Y96">
    <cfRule type="containsText" dxfId="299" priority="465" operator="containsText" text="MODERADO">
      <formula>NOT(ISERROR(SEARCH(("MODERADO"),(Y96))))</formula>
    </cfRule>
  </conditionalFormatting>
  <conditionalFormatting sqref="Y96">
    <cfRule type="containsText" dxfId="298" priority="466" operator="containsText" text="ALTO">
      <formula>NOT(ISERROR(SEARCH(("ALTO"),(Y96))))</formula>
    </cfRule>
  </conditionalFormatting>
  <conditionalFormatting sqref="Y96">
    <cfRule type="containsText" dxfId="297" priority="467" operator="containsText" text="EXTREMO">
      <formula>NOT(ISERROR(SEARCH(("EXTREMO"),(Y96))))</formula>
    </cfRule>
  </conditionalFormatting>
  <conditionalFormatting sqref="Y96">
    <cfRule type="containsText" dxfId="296" priority="468" operator="containsText" text="BAJO">
      <formula>NOT(ISERROR(SEARCH(("BAJO"),(Y96))))</formula>
    </cfRule>
  </conditionalFormatting>
  <conditionalFormatting sqref="H96">
    <cfRule type="containsText" dxfId="295" priority="469" operator="containsText" text="MODERADO">
      <formula>NOT(ISERROR(SEARCH(("MODERADO"),(H96))))</formula>
    </cfRule>
  </conditionalFormatting>
  <conditionalFormatting sqref="H96">
    <cfRule type="containsText" dxfId="294" priority="470" operator="containsText" text="ALTO">
      <formula>NOT(ISERROR(SEARCH(("ALTO"),(H96))))</formula>
    </cfRule>
  </conditionalFormatting>
  <conditionalFormatting sqref="H96">
    <cfRule type="containsText" dxfId="293" priority="471" operator="containsText" text="EXTREMO">
      <formula>NOT(ISERROR(SEARCH(("EXTREMO"),(H96))))</formula>
    </cfRule>
  </conditionalFormatting>
  <conditionalFormatting sqref="H96">
    <cfRule type="containsText" dxfId="292" priority="472" operator="containsText" text="BAJO">
      <formula>NOT(ISERROR(SEARCH(("BAJO"),(H96))))</formula>
    </cfRule>
  </conditionalFormatting>
  <conditionalFormatting sqref="Y97">
    <cfRule type="containsText" dxfId="291" priority="457" operator="containsText" text="MODERADO">
      <formula>NOT(ISERROR(SEARCH(("MODERADO"),(Y97))))</formula>
    </cfRule>
  </conditionalFormatting>
  <conditionalFormatting sqref="Y97">
    <cfRule type="containsText" dxfId="290" priority="458" operator="containsText" text="ALTO">
      <formula>NOT(ISERROR(SEARCH(("ALTO"),(Y97))))</formula>
    </cfRule>
  </conditionalFormatting>
  <conditionalFormatting sqref="Y97">
    <cfRule type="containsText" dxfId="289" priority="459" operator="containsText" text="EXTREMO">
      <formula>NOT(ISERROR(SEARCH(("EXTREMO"),(Y97))))</formula>
    </cfRule>
  </conditionalFormatting>
  <conditionalFormatting sqref="Y97">
    <cfRule type="containsText" dxfId="288" priority="460" operator="containsText" text="BAJO">
      <formula>NOT(ISERROR(SEARCH(("BAJO"),(Y97))))</formula>
    </cfRule>
  </conditionalFormatting>
  <conditionalFormatting sqref="H97">
    <cfRule type="containsText" dxfId="287" priority="461" operator="containsText" text="MODERADO">
      <formula>NOT(ISERROR(SEARCH(("MODERADO"),(H97))))</formula>
    </cfRule>
  </conditionalFormatting>
  <conditionalFormatting sqref="H97">
    <cfRule type="containsText" dxfId="286" priority="462" operator="containsText" text="ALTO">
      <formula>NOT(ISERROR(SEARCH(("ALTO"),(H97))))</formula>
    </cfRule>
  </conditionalFormatting>
  <conditionalFormatting sqref="H97">
    <cfRule type="containsText" dxfId="285" priority="463" operator="containsText" text="EXTREMO">
      <formula>NOT(ISERROR(SEARCH(("EXTREMO"),(H97))))</formula>
    </cfRule>
  </conditionalFormatting>
  <conditionalFormatting sqref="H97">
    <cfRule type="containsText" dxfId="284" priority="464" operator="containsText" text="BAJO">
      <formula>NOT(ISERROR(SEARCH(("BAJO"),(H97))))</formula>
    </cfRule>
  </conditionalFormatting>
  <conditionalFormatting sqref="Y98">
    <cfRule type="containsText" dxfId="283" priority="449" operator="containsText" text="MODERADO">
      <formula>NOT(ISERROR(SEARCH(("MODERADO"),(Y98))))</formula>
    </cfRule>
  </conditionalFormatting>
  <conditionalFormatting sqref="Y98">
    <cfRule type="containsText" dxfId="282" priority="450" operator="containsText" text="ALTO">
      <formula>NOT(ISERROR(SEARCH(("ALTO"),(Y98))))</formula>
    </cfRule>
  </conditionalFormatting>
  <conditionalFormatting sqref="Y98">
    <cfRule type="containsText" dxfId="281" priority="451" operator="containsText" text="EXTREMO">
      <formula>NOT(ISERROR(SEARCH(("EXTREMO"),(Y98))))</formula>
    </cfRule>
  </conditionalFormatting>
  <conditionalFormatting sqref="Y98">
    <cfRule type="containsText" dxfId="280" priority="452" operator="containsText" text="BAJO">
      <formula>NOT(ISERROR(SEARCH(("BAJO"),(Y98))))</formula>
    </cfRule>
  </conditionalFormatting>
  <conditionalFormatting sqref="H98">
    <cfRule type="containsText" dxfId="279" priority="453" operator="containsText" text="MODERADO">
      <formula>NOT(ISERROR(SEARCH(("MODERADO"),(H98))))</formula>
    </cfRule>
  </conditionalFormatting>
  <conditionalFormatting sqref="H98">
    <cfRule type="containsText" dxfId="278" priority="454" operator="containsText" text="ALTO">
      <formula>NOT(ISERROR(SEARCH(("ALTO"),(H98))))</formula>
    </cfRule>
  </conditionalFormatting>
  <conditionalFormatting sqref="H98">
    <cfRule type="containsText" dxfId="277" priority="455" operator="containsText" text="EXTREMO">
      <formula>NOT(ISERROR(SEARCH(("EXTREMO"),(H98))))</formula>
    </cfRule>
  </conditionalFormatting>
  <conditionalFormatting sqref="H98">
    <cfRule type="containsText" dxfId="276" priority="456" operator="containsText" text="BAJO">
      <formula>NOT(ISERROR(SEARCH(("BAJO"),(H98))))</formula>
    </cfRule>
  </conditionalFormatting>
  <conditionalFormatting sqref="Y99">
    <cfRule type="containsText" dxfId="275" priority="441" operator="containsText" text="MODERADO">
      <formula>NOT(ISERROR(SEARCH(("MODERADO"),(Y99))))</formula>
    </cfRule>
  </conditionalFormatting>
  <conditionalFormatting sqref="Y99">
    <cfRule type="containsText" dxfId="274" priority="442" operator="containsText" text="ALTO">
      <formula>NOT(ISERROR(SEARCH(("ALTO"),(Y99))))</formula>
    </cfRule>
  </conditionalFormatting>
  <conditionalFormatting sqref="Y99">
    <cfRule type="containsText" dxfId="273" priority="443" operator="containsText" text="EXTREMO">
      <formula>NOT(ISERROR(SEARCH(("EXTREMO"),(Y99))))</formula>
    </cfRule>
  </conditionalFormatting>
  <conditionalFormatting sqref="Y99">
    <cfRule type="containsText" dxfId="272" priority="444" operator="containsText" text="BAJO">
      <formula>NOT(ISERROR(SEARCH(("BAJO"),(Y99))))</formula>
    </cfRule>
  </conditionalFormatting>
  <conditionalFormatting sqref="H99">
    <cfRule type="containsText" dxfId="271" priority="445" operator="containsText" text="MODERADO">
      <formula>NOT(ISERROR(SEARCH(("MODERADO"),(H99))))</formula>
    </cfRule>
  </conditionalFormatting>
  <conditionalFormatting sqref="H99">
    <cfRule type="containsText" dxfId="270" priority="446" operator="containsText" text="ALTO">
      <formula>NOT(ISERROR(SEARCH(("ALTO"),(H99))))</formula>
    </cfRule>
  </conditionalFormatting>
  <conditionalFormatting sqref="H99">
    <cfRule type="containsText" dxfId="269" priority="447" operator="containsText" text="EXTREMO">
      <formula>NOT(ISERROR(SEARCH(("EXTREMO"),(H99))))</formula>
    </cfRule>
  </conditionalFormatting>
  <conditionalFormatting sqref="H99">
    <cfRule type="containsText" dxfId="268" priority="448" operator="containsText" text="BAJO">
      <formula>NOT(ISERROR(SEARCH(("BAJO"),(H99))))</formula>
    </cfRule>
  </conditionalFormatting>
  <conditionalFormatting sqref="Y100">
    <cfRule type="containsText" dxfId="267" priority="433" operator="containsText" text="MODERADO">
      <formula>NOT(ISERROR(SEARCH(("MODERADO"),(Y100))))</formula>
    </cfRule>
  </conditionalFormatting>
  <conditionalFormatting sqref="Y100">
    <cfRule type="containsText" dxfId="266" priority="434" operator="containsText" text="ALTO">
      <formula>NOT(ISERROR(SEARCH(("ALTO"),(Y100))))</formula>
    </cfRule>
  </conditionalFormatting>
  <conditionalFormatting sqref="Y100">
    <cfRule type="containsText" dxfId="265" priority="435" operator="containsText" text="EXTREMO">
      <formula>NOT(ISERROR(SEARCH(("EXTREMO"),(Y100))))</formula>
    </cfRule>
  </conditionalFormatting>
  <conditionalFormatting sqref="Y100">
    <cfRule type="containsText" dxfId="264" priority="436" operator="containsText" text="BAJO">
      <formula>NOT(ISERROR(SEARCH(("BAJO"),(Y100))))</formula>
    </cfRule>
  </conditionalFormatting>
  <conditionalFormatting sqref="H100">
    <cfRule type="containsText" dxfId="263" priority="437" operator="containsText" text="MODERADO">
      <formula>NOT(ISERROR(SEARCH(("MODERADO"),(H100))))</formula>
    </cfRule>
  </conditionalFormatting>
  <conditionalFormatting sqref="H100">
    <cfRule type="containsText" dxfId="262" priority="438" operator="containsText" text="ALTO">
      <formula>NOT(ISERROR(SEARCH(("ALTO"),(H100))))</formula>
    </cfRule>
  </conditionalFormatting>
  <conditionalFormatting sqref="H100">
    <cfRule type="containsText" dxfId="261" priority="439" operator="containsText" text="EXTREMO">
      <formula>NOT(ISERROR(SEARCH(("EXTREMO"),(H100))))</formula>
    </cfRule>
  </conditionalFormatting>
  <conditionalFormatting sqref="H100">
    <cfRule type="containsText" dxfId="260" priority="440" operator="containsText" text="BAJO">
      <formula>NOT(ISERROR(SEARCH(("BAJO"),(H100))))</formula>
    </cfRule>
  </conditionalFormatting>
  <conditionalFormatting sqref="Y101">
    <cfRule type="containsText" dxfId="259" priority="425" operator="containsText" text="MODERADO">
      <formula>NOT(ISERROR(SEARCH(("MODERADO"),(Y101))))</formula>
    </cfRule>
  </conditionalFormatting>
  <conditionalFormatting sqref="Y101">
    <cfRule type="containsText" dxfId="258" priority="426" operator="containsText" text="ALTO">
      <formula>NOT(ISERROR(SEARCH(("ALTO"),(Y101))))</formula>
    </cfRule>
  </conditionalFormatting>
  <conditionalFormatting sqref="Y101">
    <cfRule type="containsText" dxfId="257" priority="427" operator="containsText" text="EXTREMO">
      <formula>NOT(ISERROR(SEARCH(("EXTREMO"),(Y101))))</formula>
    </cfRule>
  </conditionalFormatting>
  <conditionalFormatting sqref="Y101">
    <cfRule type="containsText" dxfId="256" priority="428" operator="containsText" text="BAJO">
      <formula>NOT(ISERROR(SEARCH(("BAJO"),(Y101))))</formula>
    </cfRule>
  </conditionalFormatting>
  <conditionalFormatting sqref="H101">
    <cfRule type="containsText" dxfId="255" priority="429" operator="containsText" text="MODERADO">
      <formula>NOT(ISERROR(SEARCH(("MODERADO"),(H101))))</formula>
    </cfRule>
  </conditionalFormatting>
  <conditionalFormatting sqref="H101">
    <cfRule type="containsText" dxfId="254" priority="430" operator="containsText" text="ALTO">
      <formula>NOT(ISERROR(SEARCH(("ALTO"),(H101))))</formula>
    </cfRule>
  </conditionalFormatting>
  <conditionalFormatting sqref="H101">
    <cfRule type="containsText" dxfId="253" priority="431" operator="containsText" text="EXTREMO">
      <formula>NOT(ISERROR(SEARCH(("EXTREMO"),(H101))))</formula>
    </cfRule>
  </conditionalFormatting>
  <conditionalFormatting sqref="H101">
    <cfRule type="containsText" dxfId="252" priority="432" operator="containsText" text="BAJO">
      <formula>NOT(ISERROR(SEARCH(("BAJO"),(H101))))</formula>
    </cfRule>
  </conditionalFormatting>
  <conditionalFormatting sqref="Y102">
    <cfRule type="containsText" dxfId="251" priority="417" operator="containsText" text="MODERADO">
      <formula>NOT(ISERROR(SEARCH(("MODERADO"),(Y102))))</formula>
    </cfRule>
  </conditionalFormatting>
  <conditionalFormatting sqref="Y102">
    <cfRule type="containsText" dxfId="250" priority="418" operator="containsText" text="ALTO">
      <formula>NOT(ISERROR(SEARCH(("ALTO"),(Y102))))</formula>
    </cfRule>
  </conditionalFormatting>
  <conditionalFormatting sqref="Y102">
    <cfRule type="containsText" dxfId="249" priority="419" operator="containsText" text="EXTREMO">
      <formula>NOT(ISERROR(SEARCH(("EXTREMO"),(Y102))))</formula>
    </cfRule>
  </conditionalFormatting>
  <conditionalFormatting sqref="Y102">
    <cfRule type="containsText" dxfId="248" priority="420" operator="containsText" text="BAJO">
      <formula>NOT(ISERROR(SEARCH(("BAJO"),(Y102))))</formula>
    </cfRule>
  </conditionalFormatting>
  <conditionalFormatting sqref="Y103">
    <cfRule type="containsText" dxfId="247" priority="409" operator="containsText" text="MODERADO">
      <formula>NOT(ISERROR(SEARCH(("MODERADO"),(Y103))))</formula>
    </cfRule>
  </conditionalFormatting>
  <conditionalFormatting sqref="Y103">
    <cfRule type="containsText" dxfId="246" priority="410" operator="containsText" text="ALTO">
      <formula>NOT(ISERROR(SEARCH(("ALTO"),(Y103))))</formula>
    </cfRule>
  </conditionalFormatting>
  <conditionalFormatting sqref="Y103">
    <cfRule type="containsText" dxfId="245" priority="411" operator="containsText" text="EXTREMO">
      <formula>NOT(ISERROR(SEARCH(("EXTREMO"),(Y103))))</formula>
    </cfRule>
  </conditionalFormatting>
  <conditionalFormatting sqref="Y103">
    <cfRule type="containsText" dxfId="244" priority="412" operator="containsText" text="BAJO">
      <formula>NOT(ISERROR(SEARCH(("BAJO"),(Y103))))</formula>
    </cfRule>
  </conditionalFormatting>
  <conditionalFormatting sqref="Y104">
    <cfRule type="containsText" dxfId="243" priority="401" operator="containsText" text="MODERADO">
      <formula>NOT(ISERROR(SEARCH(("MODERADO"),(Y104))))</formula>
    </cfRule>
  </conditionalFormatting>
  <conditionalFormatting sqref="Y104">
    <cfRule type="containsText" dxfId="242" priority="402" operator="containsText" text="ALTO">
      <formula>NOT(ISERROR(SEARCH(("ALTO"),(Y104))))</formula>
    </cfRule>
  </conditionalFormatting>
  <conditionalFormatting sqref="Y104">
    <cfRule type="containsText" dxfId="241" priority="403" operator="containsText" text="EXTREMO">
      <formula>NOT(ISERROR(SEARCH(("EXTREMO"),(Y104))))</formula>
    </cfRule>
  </conditionalFormatting>
  <conditionalFormatting sqref="Y104">
    <cfRule type="containsText" dxfId="240" priority="404" operator="containsText" text="BAJO">
      <formula>NOT(ISERROR(SEARCH(("BAJO"),(Y104))))</formula>
    </cfRule>
  </conditionalFormatting>
  <conditionalFormatting sqref="Y19 H19">
    <cfRule type="containsText" dxfId="239" priority="397" operator="containsText" text="MODERADO">
      <formula>NOT(ISERROR(SEARCH(("MODERADO"),(H19))))</formula>
    </cfRule>
  </conditionalFormatting>
  <conditionalFormatting sqref="Y19 H19">
    <cfRule type="containsText" dxfId="238" priority="398" operator="containsText" text="ALTO">
      <formula>NOT(ISERROR(SEARCH(("ALTO"),(H19))))</formula>
    </cfRule>
  </conditionalFormatting>
  <conditionalFormatting sqref="Y19 H19">
    <cfRule type="containsText" dxfId="237" priority="399" operator="containsText" text="EXTREMO">
      <formula>NOT(ISERROR(SEARCH(("EXTREMO"),(H19))))</formula>
    </cfRule>
  </conditionalFormatting>
  <conditionalFormatting sqref="Y19 H19">
    <cfRule type="containsText" dxfId="236" priority="400" operator="containsText" text="BAJO">
      <formula>NOT(ISERROR(SEARCH(("BAJO"),(H19))))</formula>
    </cfRule>
  </conditionalFormatting>
  <conditionalFormatting sqref="Y20 H20">
    <cfRule type="containsText" dxfId="235" priority="393" operator="containsText" text="MODERADO">
      <formula>NOT(ISERROR(SEARCH(("MODERADO"),(H20))))</formula>
    </cfRule>
  </conditionalFormatting>
  <conditionalFormatting sqref="Y20 H20">
    <cfRule type="containsText" dxfId="234" priority="394" operator="containsText" text="ALTO">
      <formula>NOT(ISERROR(SEARCH(("ALTO"),(H20))))</formula>
    </cfRule>
  </conditionalFormatting>
  <conditionalFormatting sqref="Y20 H20">
    <cfRule type="containsText" dxfId="233" priority="395" operator="containsText" text="EXTREMO">
      <formula>NOT(ISERROR(SEARCH(("EXTREMO"),(H20))))</formula>
    </cfRule>
  </conditionalFormatting>
  <conditionalFormatting sqref="Y20 H20">
    <cfRule type="containsText" dxfId="232" priority="396" operator="containsText" text="BAJO">
      <formula>NOT(ISERROR(SEARCH(("BAJO"),(H20))))</formula>
    </cfRule>
  </conditionalFormatting>
  <conditionalFormatting sqref="Y33 H33">
    <cfRule type="containsText" dxfId="231" priority="389" operator="containsText" text="MODERADO">
      <formula>NOT(ISERROR(SEARCH(("MODERADO"),(H33))))</formula>
    </cfRule>
  </conditionalFormatting>
  <conditionalFormatting sqref="Y33 H33">
    <cfRule type="containsText" dxfId="230" priority="390" operator="containsText" text="ALTO">
      <formula>NOT(ISERROR(SEARCH(("ALTO"),(H33))))</formula>
    </cfRule>
  </conditionalFormatting>
  <conditionalFormatting sqref="Y33 H33">
    <cfRule type="containsText" dxfId="229" priority="391" operator="containsText" text="EXTREMO">
      <formula>NOT(ISERROR(SEARCH(("EXTREMO"),(H33))))</formula>
    </cfRule>
  </conditionalFormatting>
  <conditionalFormatting sqref="Y33 H33">
    <cfRule type="containsText" dxfId="228" priority="392" operator="containsText" text="BAJO">
      <formula>NOT(ISERROR(SEARCH(("BAJO"),(H33))))</formula>
    </cfRule>
  </conditionalFormatting>
  <conditionalFormatting sqref="Y34 H34">
    <cfRule type="containsText" dxfId="227" priority="385" operator="containsText" text="MODERADO">
      <formula>NOT(ISERROR(SEARCH(("MODERADO"),(H34))))</formula>
    </cfRule>
  </conditionalFormatting>
  <conditionalFormatting sqref="Y34 H34">
    <cfRule type="containsText" dxfId="226" priority="386" operator="containsText" text="ALTO">
      <formula>NOT(ISERROR(SEARCH(("ALTO"),(H34))))</formula>
    </cfRule>
  </conditionalFormatting>
  <conditionalFormatting sqref="Y34 H34">
    <cfRule type="containsText" dxfId="225" priority="387" operator="containsText" text="EXTREMO">
      <formula>NOT(ISERROR(SEARCH(("EXTREMO"),(H34))))</formula>
    </cfRule>
  </conditionalFormatting>
  <conditionalFormatting sqref="Y34 H34">
    <cfRule type="containsText" dxfId="224" priority="388" operator="containsText" text="BAJO">
      <formula>NOT(ISERROR(SEARCH(("BAJO"),(H34))))</formula>
    </cfRule>
  </conditionalFormatting>
  <conditionalFormatting sqref="Y46">
    <cfRule type="containsText" dxfId="223" priority="381" operator="containsText" text="MODERADO">
      <formula>NOT(ISERROR(SEARCH(("MODERADO"),(Y46))))</formula>
    </cfRule>
  </conditionalFormatting>
  <conditionalFormatting sqref="Y46">
    <cfRule type="containsText" dxfId="222" priority="382" operator="containsText" text="ALTO">
      <formula>NOT(ISERROR(SEARCH(("ALTO"),(Y46))))</formula>
    </cfRule>
  </conditionalFormatting>
  <conditionalFormatting sqref="Y46">
    <cfRule type="containsText" dxfId="221" priority="383" operator="containsText" text="EXTREMO">
      <formula>NOT(ISERROR(SEARCH(("EXTREMO"),(Y46))))</formula>
    </cfRule>
  </conditionalFormatting>
  <conditionalFormatting sqref="Y46">
    <cfRule type="containsText" dxfId="220" priority="384" operator="containsText" text="BAJO">
      <formula>NOT(ISERROR(SEARCH(("BAJO"),(Y46))))</formula>
    </cfRule>
  </conditionalFormatting>
  <conditionalFormatting sqref="H46">
    <cfRule type="containsText" dxfId="219" priority="377" operator="containsText" text="MODERADO">
      <formula>NOT(ISERROR(SEARCH(("MODERADO"),(H46))))</formula>
    </cfRule>
  </conditionalFormatting>
  <conditionalFormatting sqref="H46">
    <cfRule type="containsText" dxfId="218" priority="378" operator="containsText" text="ALTO">
      <formula>NOT(ISERROR(SEARCH(("ALTO"),(H46))))</formula>
    </cfRule>
  </conditionalFormatting>
  <conditionalFormatting sqref="H46">
    <cfRule type="containsText" dxfId="217" priority="379" operator="containsText" text="EXTREMO">
      <formula>NOT(ISERROR(SEARCH(("EXTREMO"),(H46))))</formula>
    </cfRule>
  </conditionalFormatting>
  <conditionalFormatting sqref="H46">
    <cfRule type="containsText" dxfId="216" priority="380" operator="containsText" text="BAJO">
      <formula>NOT(ISERROR(SEARCH(("BAJO"),(H46))))</formula>
    </cfRule>
  </conditionalFormatting>
  <conditionalFormatting sqref="Y47">
    <cfRule type="containsText" dxfId="215" priority="373" operator="containsText" text="MODERADO">
      <formula>NOT(ISERROR(SEARCH(("MODERADO"),(Y47))))</formula>
    </cfRule>
  </conditionalFormatting>
  <conditionalFormatting sqref="Y47">
    <cfRule type="containsText" dxfId="214" priority="374" operator="containsText" text="ALTO">
      <formula>NOT(ISERROR(SEARCH(("ALTO"),(Y47))))</formula>
    </cfRule>
  </conditionalFormatting>
  <conditionalFormatting sqref="Y47">
    <cfRule type="containsText" dxfId="213" priority="375" operator="containsText" text="EXTREMO">
      <formula>NOT(ISERROR(SEARCH(("EXTREMO"),(Y47))))</formula>
    </cfRule>
  </conditionalFormatting>
  <conditionalFormatting sqref="Y47">
    <cfRule type="containsText" dxfId="212" priority="376" operator="containsText" text="BAJO">
      <formula>NOT(ISERROR(SEARCH(("BAJO"),(Y47))))</formula>
    </cfRule>
  </conditionalFormatting>
  <conditionalFormatting sqref="H47">
    <cfRule type="containsText" dxfId="211" priority="369" operator="containsText" text="MODERADO">
      <formula>NOT(ISERROR(SEARCH(("MODERADO"),(H47))))</formula>
    </cfRule>
  </conditionalFormatting>
  <conditionalFormatting sqref="H47">
    <cfRule type="containsText" dxfId="210" priority="370" operator="containsText" text="ALTO">
      <formula>NOT(ISERROR(SEARCH(("ALTO"),(H47))))</formula>
    </cfRule>
  </conditionalFormatting>
  <conditionalFormatting sqref="H47">
    <cfRule type="containsText" dxfId="209" priority="371" operator="containsText" text="EXTREMO">
      <formula>NOT(ISERROR(SEARCH(("EXTREMO"),(H47))))</formula>
    </cfRule>
  </conditionalFormatting>
  <conditionalFormatting sqref="H47">
    <cfRule type="containsText" dxfId="208" priority="372" operator="containsText" text="BAJO">
      <formula>NOT(ISERROR(SEARCH(("BAJO"),(H47))))</formula>
    </cfRule>
  </conditionalFormatting>
  <conditionalFormatting sqref="Y87 H87">
    <cfRule type="containsText" dxfId="207" priority="257" operator="containsText" text="MODERADO">
      <formula>NOT(ISERROR(SEARCH(("MODERADO"),(H87))))</formula>
    </cfRule>
  </conditionalFormatting>
  <conditionalFormatting sqref="Y87 H87">
    <cfRule type="containsText" dxfId="206" priority="258" operator="containsText" text="ALTO">
      <formula>NOT(ISERROR(SEARCH(("ALTO"),(H87))))</formula>
    </cfRule>
  </conditionalFormatting>
  <conditionalFormatting sqref="Y87 H87">
    <cfRule type="containsText" dxfId="205" priority="259" operator="containsText" text="EXTREMO">
      <formula>NOT(ISERROR(SEARCH(("EXTREMO"),(H87))))</formula>
    </cfRule>
  </conditionalFormatting>
  <conditionalFormatting sqref="Y87 H87">
    <cfRule type="containsText" dxfId="204" priority="260" operator="containsText" text="BAJO">
      <formula>NOT(ISERROR(SEARCH(("BAJO"),(H87))))</formula>
    </cfRule>
  </conditionalFormatting>
  <conditionalFormatting sqref="Y88 H88">
    <cfRule type="containsText" dxfId="203" priority="253" operator="containsText" text="MODERADO">
      <formula>NOT(ISERROR(SEARCH(("MODERADO"),(H88))))</formula>
    </cfRule>
  </conditionalFormatting>
  <conditionalFormatting sqref="Y88 H88">
    <cfRule type="containsText" dxfId="202" priority="254" operator="containsText" text="ALTO">
      <formula>NOT(ISERROR(SEARCH(("ALTO"),(H88))))</formula>
    </cfRule>
  </conditionalFormatting>
  <conditionalFormatting sqref="Y88 H88">
    <cfRule type="containsText" dxfId="201" priority="255" operator="containsText" text="EXTREMO">
      <formula>NOT(ISERROR(SEARCH(("EXTREMO"),(H88))))</formula>
    </cfRule>
  </conditionalFormatting>
  <conditionalFormatting sqref="Y88 H88">
    <cfRule type="containsText" dxfId="200" priority="256" operator="containsText" text="BAJO">
      <formula>NOT(ISERROR(SEARCH(("BAJO"),(H88))))</formula>
    </cfRule>
  </conditionalFormatting>
  <conditionalFormatting sqref="Y89">
    <cfRule type="containsText" dxfId="199" priority="249" operator="containsText" text="MODERADO">
      <formula>NOT(ISERROR(SEARCH(("MODERADO"),(Y89))))</formula>
    </cfRule>
  </conditionalFormatting>
  <conditionalFormatting sqref="Y89">
    <cfRule type="containsText" dxfId="198" priority="250" operator="containsText" text="ALTO">
      <formula>NOT(ISERROR(SEARCH(("ALTO"),(Y89))))</formula>
    </cfRule>
  </conditionalFormatting>
  <conditionalFormatting sqref="Y89">
    <cfRule type="containsText" dxfId="197" priority="251" operator="containsText" text="EXTREMO">
      <formula>NOT(ISERROR(SEARCH(("EXTREMO"),(Y89))))</formula>
    </cfRule>
  </conditionalFormatting>
  <conditionalFormatting sqref="Y89">
    <cfRule type="containsText" dxfId="196" priority="252" operator="containsText" text="BAJO">
      <formula>NOT(ISERROR(SEARCH(("BAJO"),(Y89))))</formula>
    </cfRule>
  </conditionalFormatting>
  <conditionalFormatting sqref="Y90 H90">
    <cfRule type="containsText" dxfId="195" priority="245" operator="containsText" text="MODERADO">
      <formula>NOT(ISERROR(SEARCH(("MODERADO"),(H90))))</formula>
    </cfRule>
  </conditionalFormatting>
  <conditionalFormatting sqref="Y90 H90">
    <cfRule type="containsText" dxfId="194" priority="246" operator="containsText" text="ALTO">
      <formula>NOT(ISERROR(SEARCH(("ALTO"),(H90))))</formula>
    </cfRule>
  </conditionalFormatting>
  <conditionalFormatting sqref="Y90 H90">
    <cfRule type="containsText" dxfId="193" priority="247" operator="containsText" text="EXTREMO">
      <formula>NOT(ISERROR(SEARCH(("EXTREMO"),(H90))))</formula>
    </cfRule>
  </conditionalFormatting>
  <conditionalFormatting sqref="Y90 H90">
    <cfRule type="containsText" dxfId="192" priority="248" operator="containsText" text="BAJO">
      <formula>NOT(ISERROR(SEARCH(("BAJO"),(H90))))</formula>
    </cfRule>
  </conditionalFormatting>
  <conditionalFormatting sqref="Y32 H32">
    <cfRule type="containsText" dxfId="191" priority="225" operator="containsText" text="MODERADO">
      <formula>NOT(ISERROR(SEARCH(("MODERADO"),(H32))))</formula>
    </cfRule>
  </conditionalFormatting>
  <conditionalFormatting sqref="Y32 H32">
    <cfRule type="containsText" dxfId="190" priority="226" operator="containsText" text="ALTO">
      <formula>NOT(ISERROR(SEARCH(("ALTO"),(H32))))</formula>
    </cfRule>
  </conditionalFormatting>
  <conditionalFormatting sqref="Y32 H32">
    <cfRule type="containsText" dxfId="189" priority="227" operator="containsText" text="EXTREMO">
      <formula>NOT(ISERROR(SEARCH(("EXTREMO"),(H32))))</formula>
    </cfRule>
  </conditionalFormatting>
  <conditionalFormatting sqref="Y32 H32">
    <cfRule type="containsText" dxfId="188" priority="228" operator="containsText" text="BAJO">
      <formula>NOT(ISERROR(SEARCH(("BAJO"),(H32))))</formula>
    </cfRule>
  </conditionalFormatting>
  <conditionalFormatting sqref="Y39 H39">
    <cfRule type="containsText" dxfId="187" priority="221" operator="containsText" text="MODERADO">
      <formula>NOT(ISERROR(SEARCH(("MODERADO"),(H39))))</formula>
    </cfRule>
  </conditionalFormatting>
  <conditionalFormatting sqref="Y39 H39">
    <cfRule type="containsText" dxfId="186" priority="222" operator="containsText" text="ALTO">
      <formula>NOT(ISERROR(SEARCH(("ALTO"),(H39))))</formula>
    </cfRule>
  </conditionalFormatting>
  <conditionalFormatting sqref="Y39 H39">
    <cfRule type="containsText" dxfId="185" priority="223" operator="containsText" text="EXTREMO">
      <formula>NOT(ISERROR(SEARCH(("EXTREMO"),(H39))))</formula>
    </cfRule>
  </conditionalFormatting>
  <conditionalFormatting sqref="Y39 H39">
    <cfRule type="containsText" dxfId="184" priority="224" operator="containsText" text="BAJO">
      <formula>NOT(ISERROR(SEARCH(("BAJO"),(H39))))</formula>
    </cfRule>
  </conditionalFormatting>
  <conditionalFormatting sqref="H40">
    <cfRule type="containsText" dxfId="183" priority="217" operator="containsText" text="MODERADO">
      <formula>NOT(ISERROR(SEARCH(("MODERADO"),(H40))))</formula>
    </cfRule>
  </conditionalFormatting>
  <conditionalFormatting sqref="H40">
    <cfRule type="containsText" dxfId="182" priority="218" operator="containsText" text="ALTO">
      <formula>NOT(ISERROR(SEARCH(("ALTO"),(H40))))</formula>
    </cfRule>
  </conditionalFormatting>
  <conditionalFormatting sqref="H40">
    <cfRule type="containsText" dxfId="181" priority="219" operator="containsText" text="EXTREMO">
      <formula>NOT(ISERROR(SEARCH(("EXTREMO"),(H40))))</formula>
    </cfRule>
  </conditionalFormatting>
  <conditionalFormatting sqref="H40">
    <cfRule type="containsText" dxfId="180" priority="220" operator="containsText" text="BAJO">
      <formula>NOT(ISERROR(SEARCH(("BAJO"),(H40))))</formula>
    </cfRule>
  </conditionalFormatting>
  <conditionalFormatting sqref="Y41 H41">
    <cfRule type="containsText" dxfId="179" priority="213" operator="containsText" text="MODERADO">
      <formula>NOT(ISERROR(SEARCH(("MODERADO"),(H41))))</formula>
    </cfRule>
  </conditionalFormatting>
  <conditionalFormatting sqref="Y41 H41">
    <cfRule type="containsText" dxfId="178" priority="214" operator="containsText" text="ALTO">
      <formula>NOT(ISERROR(SEARCH(("ALTO"),(H41))))</formula>
    </cfRule>
  </conditionalFormatting>
  <conditionalFormatting sqref="Y41 H41">
    <cfRule type="containsText" dxfId="177" priority="215" operator="containsText" text="EXTREMO">
      <formula>NOT(ISERROR(SEARCH(("EXTREMO"),(H41))))</formula>
    </cfRule>
  </conditionalFormatting>
  <conditionalFormatting sqref="Y41 H41">
    <cfRule type="containsText" dxfId="176" priority="216" operator="containsText" text="BAJO">
      <formula>NOT(ISERROR(SEARCH(("BAJO"),(H41))))</formula>
    </cfRule>
  </conditionalFormatting>
  <conditionalFormatting sqref="Y43 H43">
    <cfRule type="containsText" dxfId="175" priority="205" operator="containsText" text="MODERADO">
      <formula>NOT(ISERROR(SEARCH(("MODERADO"),(H43))))</formula>
    </cfRule>
  </conditionalFormatting>
  <conditionalFormatting sqref="Y43 H43">
    <cfRule type="containsText" dxfId="174" priority="206" operator="containsText" text="ALTO">
      <formula>NOT(ISERROR(SEARCH(("ALTO"),(H43))))</formula>
    </cfRule>
  </conditionalFormatting>
  <conditionalFormatting sqref="Y43 H43">
    <cfRule type="containsText" dxfId="173" priority="207" operator="containsText" text="EXTREMO">
      <formula>NOT(ISERROR(SEARCH(("EXTREMO"),(H43))))</formula>
    </cfRule>
  </conditionalFormatting>
  <conditionalFormatting sqref="Y43 H43">
    <cfRule type="containsText" dxfId="172" priority="208" operator="containsText" text="BAJO">
      <formula>NOT(ISERROR(SEARCH(("BAJO"),(H43))))</formula>
    </cfRule>
  </conditionalFormatting>
  <conditionalFormatting sqref="H44">
    <cfRule type="containsText" dxfId="171" priority="197" operator="containsText" text="MODERADO">
      <formula>NOT(ISERROR(SEARCH(("MODERADO"),(H44))))</formula>
    </cfRule>
  </conditionalFormatting>
  <conditionalFormatting sqref="H44">
    <cfRule type="containsText" dxfId="170" priority="198" operator="containsText" text="ALTO">
      <formula>NOT(ISERROR(SEARCH(("ALTO"),(H44))))</formula>
    </cfRule>
  </conditionalFormatting>
  <conditionalFormatting sqref="H44">
    <cfRule type="containsText" dxfId="169" priority="199" operator="containsText" text="EXTREMO">
      <formula>NOT(ISERROR(SEARCH(("EXTREMO"),(H44))))</formula>
    </cfRule>
  </conditionalFormatting>
  <conditionalFormatting sqref="H44">
    <cfRule type="containsText" dxfId="168" priority="200" operator="containsText" text="BAJO">
      <formula>NOT(ISERROR(SEARCH(("BAJO"),(H44))))</formula>
    </cfRule>
  </conditionalFormatting>
  <conditionalFormatting sqref="Y44">
    <cfRule type="containsText" dxfId="167" priority="201" operator="containsText" text="MODERADO">
      <formula>NOT(ISERROR(SEARCH(("MODERADO"),(Y44))))</formula>
    </cfRule>
  </conditionalFormatting>
  <conditionalFormatting sqref="Y44">
    <cfRule type="containsText" dxfId="166" priority="202" operator="containsText" text="ALTO">
      <formula>NOT(ISERROR(SEARCH(("ALTO"),(Y44))))</formula>
    </cfRule>
  </conditionalFormatting>
  <conditionalFormatting sqref="Y44">
    <cfRule type="containsText" dxfId="165" priority="203" operator="containsText" text="EXTREMO">
      <formula>NOT(ISERROR(SEARCH(("EXTREMO"),(Y44))))</formula>
    </cfRule>
  </conditionalFormatting>
  <conditionalFormatting sqref="Y44">
    <cfRule type="containsText" dxfId="164" priority="204" operator="containsText" text="BAJO">
      <formula>NOT(ISERROR(SEARCH(("BAJO"),(Y44))))</formula>
    </cfRule>
  </conditionalFormatting>
  <conditionalFormatting sqref="H45">
    <cfRule type="containsText" dxfId="163" priority="189" operator="containsText" text="MODERADO">
      <formula>NOT(ISERROR(SEARCH(("MODERADO"),(H45))))</formula>
    </cfRule>
  </conditionalFormatting>
  <conditionalFormatting sqref="H45">
    <cfRule type="containsText" dxfId="162" priority="190" operator="containsText" text="ALTO">
      <formula>NOT(ISERROR(SEARCH(("ALTO"),(H45))))</formula>
    </cfRule>
  </conditionalFormatting>
  <conditionalFormatting sqref="H45">
    <cfRule type="containsText" dxfId="161" priority="191" operator="containsText" text="EXTREMO">
      <formula>NOT(ISERROR(SEARCH(("EXTREMO"),(H45))))</formula>
    </cfRule>
  </conditionalFormatting>
  <conditionalFormatting sqref="H45">
    <cfRule type="containsText" dxfId="160" priority="192" operator="containsText" text="BAJO">
      <formula>NOT(ISERROR(SEARCH(("BAJO"),(H45))))</formula>
    </cfRule>
  </conditionalFormatting>
  <conditionalFormatting sqref="Y45">
    <cfRule type="containsText" dxfId="159" priority="193" operator="containsText" text="MODERADO">
      <formula>NOT(ISERROR(SEARCH(("MODERADO"),(Y45))))</formula>
    </cfRule>
  </conditionalFormatting>
  <conditionalFormatting sqref="Y45">
    <cfRule type="containsText" dxfId="158" priority="194" operator="containsText" text="ALTO">
      <formula>NOT(ISERROR(SEARCH(("ALTO"),(Y45))))</formula>
    </cfRule>
  </conditionalFormatting>
  <conditionalFormatting sqref="Y45">
    <cfRule type="containsText" dxfId="157" priority="195" operator="containsText" text="EXTREMO">
      <formula>NOT(ISERROR(SEARCH(("EXTREMO"),(Y45))))</formula>
    </cfRule>
  </conditionalFormatting>
  <conditionalFormatting sqref="Y45">
    <cfRule type="containsText" dxfId="156" priority="196" operator="containsText" text="BAJO">
      <formula>NOT(ISERROR(SEARCH(("BAJO"),(Y45))))</formula>
    </cfRule>
  </conditionalFormatting>
  <conditionalFormatting sqref="Y23 H23">
    <cfRule type="containsText" dxfId="155" priority="185" operator="containsText" text="MODERADO">
      <formula>NOT(ISERROR(SEARCH(("MODERADO"),(H23))))</formula>
    </cfRule>
  </conditionalFormatting>
  <conditionalFormatting sqref="Y23 H23">
    <cfRule type="containsText" dxfId="154" priority="186" operator="containsText" text="ALTO">
      <formula>NOT(ISERROR(SEARCH(("ALTO"),(H23))))</formula>
    </cfRule>
  </conditionalFormatting>
  <conditionalFormatting sqref="Y23 H23">
    <cfRule type="containsText" dxfId="153" priority="187" operator="containsText" text="EXTREMO">
      <formula>NOT(ISERROR(SEARCH(("EXTREMO"),(H23))))</formula>
    </cfRule>
  </conditionalFormatting>
  <conditionalFormatting sqref="Y23 H23">
    <cfRule type="containsText" dxfId="152" priority="188" operator="containsText" text="BAJO">
      <formula>NOT(ISERROR(SEARCH(("BAJO"),(H23))))</formula>
    </cfRule>
  </conditionalFormatting>
  <conditionalFormatting sqref="Y24 H24">
    <cfRule type="containsText" dxfId="151" priority="181" operator="containsText" text="MODERADO">
      <formula>NOT(ISERROR(SEARCH(("MODERADO"),(H24))))</formula>
    </cfRule>
  </conditionalFormatting>
  <conditionalFormatting sqref="Y24 H24">
    <cfRule type="containsText" dxfId="150" priority="182" operator="containsText" text="ALTO">
      <formula>NOT(ISERROR(SEARCH(("ALTO"),(H24))))</formula>
    </cfRule>
  </conditionalFormatting>
  <conditionalFormatting sqref="Y24 H24">
    <cfRule type="containsText" dxfId="149" priority="183" operator="containsText" text="EXTREMO">
      <formula>NOT(ISERROR(SEARCH(("EXTREMO"),(H24))))</formula>
    </cfRule>
  </conditionalFormatting>
  <conditionalFormatting sqref="Y24 H24">
    <cfRule type="containsText" dxfId="148" priority="184" operator="containsText" text="BAJO">
      <formula>NOT(ISERROR(SEARCH(("BAJO"),(H24))))</formula>
    </cfRule>
  </conditionalFormatting>
  <conditionalFormatting sqref="Y27 H27">
    <cfRule type="containsText" dxfId="147" priority="165" operator="containsText" text="MODERADO">
      <formula>NOT(ISERROR(SEARCH(("MODERADO"),(H27))))</formula>
    </cfRule>
  </conditionalFormatting>
  <conditionalFormatting sqref="Y27 H27">
    <cfRule type="containsText" dxfId="146" priority="166" operator="containsText" text="ALTO">
      <formula>NOT(ISERROR(SEARCH(("ALTO"),(H27))))</formula>
    </cfRule>
  </conditionalFormatting>
  <conditionalFormatting sqref="Y27 H27">
    <cfRule type="containsText" dxfId="145" priority="167" operator="containsText" text="EXTREMO">
      <formula>NOT(ISERROR(SEARCH(("EXTREMO"),(H27))))</formula>
    </cfRule>
  </conditionalFormatting>
  <conditionalFormatting sqref="Y27 H27">
    <cfRule type="containsText" dxfId="144" priority="168" operator="containsText" text="BAJO">
      <formula>NOT(ISERROR(SEARCH(("BAJO"),(H27))))</formula>
    </cfRule>
  </conditionalFormatting>
  <conditionalFormatting sqref="Y28 H28">
    <cfRule type="containsText" dxfId="143" priority="161" operator="containsText" text="MODERADO">
      <formula>NOT(ISERROR(SEARCH(("MODERADO"),(H28))))</formula>
    </cfRule>
  </conditionalFormatting>
  <conditionalFormatting sqref="Y28 H28">
    <cfRule type="containsText" dxfId="142" priority="162" operator="containsText" text="ALTO">
      <formula>NOT(ISERROR(SEARCH(("ALTO"),(H28))))</formula>
    </cfRule>
  </conditionalFormatting>
  <conditionalFormatting sqref="Y28 H28">
    <cfRule type="containsText" dxfId="141" priority="163" operator="containsText" text="EXTREMO">
      <formula>NOT(ISERROR(SEARCH(("EXTREMO"),(H28))))</formula>
    </cfRule>
  </conditionalFormatting>
  <conditionalFormatting sqref="Y28 H28">
    <cfRule type="containsText" dxfId="140" priority="164" operator="containsText" text="BAJO">
      <formula>NOT(ISERROR(SEARCH(("BAJO"),(H28))))</formula>
    </cfRule>
  </conditionalFormatting>
  <conditionalFormatting sqref="Y29 H29">
    <cfRule type="containsText" dxfId="139" priority="153" operator="containsText" text="MODERADO">
      <formula>NOT(ISERROR(SEARCH(("MODERADO"),(H29))))</formula>
    </cfRule>
  </conditionalFormatting>
  <conditionalFormatting sqref="Y29 H29">
    <cfRule type="containsText" dxfId="138" priority="154" operator="containsText" text="ALTO">
      <formula>NOT(ISERROR(SEARCH(("ALTO"),(H29))))</formula>
    </cfRule>
  </conditionalFormatting>
  <conditionalFormatting sqref="Y29 H29">
    <cfRule type="containsText" dxfId="137" priority="155" operator="containsText" text="EXTREMO">
      <formula>NOT(ISERROR(SEARCH(("EXTREMO"),(H29))))</formula>
    </cfRule>
  </conditionalFormatting>
  <conditionalFormatting sqref="Y29 H29">
    <cfRule type="containsText" dxfId="136" priority="156" operator="containsText" text="BAJO">
      <formula>NOT(ISERROR(SEARCH(("BAJO"),(H29))))</formula>
    </cfRule>
  </conditionalFormatting>
  <conditionalFormatting sqref="Y30 H30">
    <cfRule type="containsText" dxfId="135" priority="149" operator="containsText" text="MODERADO">
      <formula>NOT(ISERROR(SEARCH(("MODERADO"),(H30))))</formula>
    </cfRule>
  </conditionalFormatting>
  <conditionalFormatting sqref="Y30 H30">
    <cfRule type="containsText" dxfId="134" priority="150" operator="containsText" text="ALTO">
      <formula>NOT(ISERROR(SEARCH(("ALTO"),(H30))))</formula>
    </cfRule>
  </conditionalFormatting>
  <conditionalFormatting sqref="Y30 H30">
    <cfRule type="containsText" dxfId="133" priority="151" operator="containsText" text="EXTREMO">
      <formula>NOT(ISERROR(SEARCH(("EXTREMO"),(H30))))</formula>
    </cfRule>
  </conditionalFormatting>
  <conditionalFormatting sqref="Y30 H30">
    <cfRule type="containsText" dxfId="132" priority="152" operator="containsText" text="BAJO">
      <formula>NOT(ISERROR(SEARCH(("BAJO"),(H30))))</formula>
    </cfRule>
  </conditionalFormatting>
  <conditionalFormatting sqref="H9">
    <cfRule type="containsText" dxfId="131" priority="129" operator="containsText" text="MODERADO">
      <formula>NOT(ISERROR(SEARCH(("MODERADO"),(H9))))</formula>
    </cfRule>
  </conditionalFormatting>
  <conditionalFormatting sqref="H9">
    <cfRule type="containsText" dxfId="130" priority="130" operator="containsText" text="ALTO">
      <formula>NOT(ISERROR(SEARCH(("ALTO"),(H9))))</formula>
    </cfRule>
  </conditionalFormatting>
  <conditionalFormatting sqref="H9">
    <cfRule type="containsText" dxfId="129" priority="131" operator="containsText" text="EXTREMO">
      <formula>NOT(ISERROR(SEARCH(("EXTREMO"),(H9))))</formula>
    </cfRule>
  </conditionalFormatting>
  <conditionalFormatting sqref="H9">
    <cfRule type="containsText" dxfId="128" priority="132" operator="containsText" text="BAJO">
      <formula>NOT(ISERROR(SEARCH(("BAJO"),(H9))))</formula>
    </cfRule>
  </conditionalFormatting>
  <conditionalFormatting sqref="Y9">
    <cfRule type="containsText" dxfId="127" priority="133" operator="containsText" text="MODERADO">
      <formula>NOT(ISERROR(SEARCH(("MODERADO"),(Y9))))</formula>
    </cfRule>
  </conditionalFormatting>
  <conditionalFormatting sqref="Y9">
    <cfRule type="containsText" dxfId="126" priority="134" operator="containsText" text="ALTO">
      <formula>NOT(ISERROR(SEARCH(("ALTO"),(Y9))))</formula>
    </cfRule>
  </conditionalFormatting>
  <conditionalFormatting sqref="Y9">
    <cfRule type="containsText" dxfId="125" priority="135" operator="containsText" text="EXTREMO">
      <formula>NOT(ISERROR(SEARCH(("EXTREMO"),(Y9))))</formula>
    </cfRule>
  </conditionalFormatting>
  <conditionalFormatting sqref="Y9">
    <cfRule type="containsText" dxfId="124" priority="136" operator="containsText" text="BAJO">
      <formula>NOT(ISERROR(SEARCH(("BAJO"),(Y9))))</formula>
    </cfRule>
  </conditionalFormatting>
  <conditionalFormatting sqref="Y25:Y26 H25:H26">
    <cfRule type="containsText" dxfId="123" priority="125" operator="containsText" text="MODERADO">
      <formula>NOT(ISERROR(SEARCH(("MODERADO"),(H25))))</formula>
    </cfRule>
  </conditionalFormatting>
  <conditionalFormatting sqref="Y25:Y26 H25:H26">
    <cfRule type="containsText" dxfId="122" priority="126" operator="containsText" text="ALTO">
      <formula>NOT(ISERROR(SEARCH(("ALTO"),(H25))))</formula>
    </cfRule>
  </conditionalFormatting>
  <conditionalFormatting sqref="Y25:Y26 H25:H26">
    <cfRule type="containsText" dxfId="121" priority="127" operator="containsText" text="EXTREMO">
      <formula>NOT(ISERROR(SEARCH(("EXTREMO"),(H25))))</formula>
    </cfRule>
  </conditionalFormatting>
  <conditionalFormatting sqref="Y25:Y26 H25:H26">
    <cfRule type="containsText" dxfId="120" priority="128" operator="containsText" text="BAJO">
      <formula>NOT(ISERROR(SEARCH(("BAJO"),(H25))))</formula>
    </cfRule>
  </conditionalFormatting>
  <conditionalFormatting sqref="H49">
    <cfRule type="containsText" dxfId="119" priority="121" operator="containsText" text="MODERADO">
      <formula>NOT(ISERROR(SEARCH(("MODERADO"),(H49))))</formula>
    </cfRule>
  </conditionalFormatting>
  <conditionalFormatting sqref="H49">
    <cfRule type="containsText" dxfId="118" priority="122" operator="containsText" text="ALTO">
      <formula>NOT(ISERROR(SEARCH(("ALTO"),(H49))))</formula>
    </cfRule>
  </conditionalFormatting>
  <conditionalFormatting sqref="H49">
    <cfRule type="containsText" dxfId="117" priority="123" operator="containsText" text="EXTREMO">
      <formula>NOT(ISERROR(SEARCH(("EXTREMO"),(H49))))</formula>
    </cfRule>
  </conditionalFormatting>
  <conditionalFormatting sqref="H49">
    <cfRule type="containsText" dxfId="116" priority="124" operator="containsText" text="BAJO">
      <formula>NOT(ISERROR(SEARCH(("BAJO"),(H49))))</formula>
    </cfRule>
  </conditionalFormatting>
  <conditionalFormatting sqref="Y48">
    <cfRule type="containsText" dxfId="115" priority="109" operator="containsText" text="MODERADO">
      <formula>NOT(ISERROR(SEARCH(("MODERADO"),(Y48))))</formula>
    </cfRule>
  </conditionalFormatting>
  <conditionalFormatting sqref="Y48">
    <cfRule type="containsText" dxfId="114" priority="110" operator="containsText" text="ALTO">
      <formula>NOT(ISERROR(SEARCH(("ALTO"),(Y48))))</formula>
    </cfRule>
  </conditionalFormatting>
  <conditionalFormatting sqref="Y48">
    <cfRule type="containsText" dxfId="113" priority="111" operator="containsText" text="EXTREMO">
      <formula>NOT(ISERROR(SEARCH(("EXTREMO"),(Y48))))</formula>
    </cfRule>
  </conditionalFormatting>
  <conditionalFormatting sqref="Y48">
    <cfRule type="containsText" dxfId="112" priority="112" operator="containsText" text="BAJO">
      <formula>NOT(ISERROR(SEARCH(("BAJO"),(Y48))))</formula>
    </cfRule>
  </conditionalFormatting>
  <conditionalFormatting sqref="H48">
    <cfRule type="containsText" dxfId="111" priority="113" operator="containsText" text="MODERADO">
      <formula>NOT(ISERROR(SEARCH(("MODERADO"),(H48))))</formula>
    </cfRule>
  </conditionalFormatting>
  <conditionalFormatting sqref="H48">
    <cfRule type="containsText" dxfId="110" priority="114" operator="containsText" text="ALTO">
      <formula>NOT(ISERROR(SEARCH(("ALTO"),(H48))))</formula>
    </cfRule>
  </conditionalFormatting>
  <conditionalFormatting sqref="H48">
    <cfRule type="containsText" dxfId="109" priority="115" operator="containsText" text="EXTREMO">
      <formula>NOT(ISERROR(SEARCH(("EXTREMO"),(H48))))</formula>
    </cfRule>
  </conditionalFormatting>
  <conditionalFormatting sqref="H48">
    <cfRule type="containsText" dxfId="108" priority="116" operator="containsText" text="BAJO">
      <formula>NOT(ISERROR(SEARCH(("BAJO"),(H48))))</formula>
    </cfRule>
  </conditionalFormatting>
  <conditionalFormatting sqref="Y50:Y52">
    <cfRule type="containsText" dxfId="107" priority="61" operator="containsText" text="MODERADO">
      <formula>NOT(ISERROR(SEARCH(("MODERADO"),(Y50))))</formula>
    </cfRule>
  </conditionalFormatting>
  <conditionalFormatting sqref="Y50:Y52">
    <cfRule type="containsText" dxfId="106" priority="62" operator="containsText" text="ALTO">
      <formula>NOT(ISERROR(SEARCH(("ALTO"),(Y50))))</formula>
    </cfRule>
  </conditionalFormatting>
  <conditionalFormatting sqref="Y50:Y52">
    <cfRule type="containsText" dxfId="105" priority="63" operator="containsText" text="EXTREMO">
      <formula>NOT(ISERROR(SEARCH(("EXTREMO"),(Y50))))</formula>
    </cfRule>
  </conditionalFormatting>
  <conditionalFormatting sqref="Y50:Y52">
    <cfRule type="containsText" dxfId="104" priority="64" operator="containsText" text="BAJO">
      <formula>NOT(ISERROR(SEARCH(("BAJO"),(Y50))))</formula>
    </cfRule>
  </conditionalFormatting>
  <conditionalFormatting sqref="H50">
    <cfRule type="containsText" dxfId="103" priority="65" operator="containsText" text="MODERADO">
      <formula>NOT(ISERROR(SEARCH(("MODERADO"),(H50))))</formula>
    </cfRule>
  </conditionalFormatting>
  <conditionalFormatting sqref="H50">
    <cfRule type="containsText" dxfId="102" priority="66" operator="containsText" text="ALTO">
      <formula>NOT(ISERROR(SEARCH(("ALTO"),(H50))))</formula>
    </cfRule>
  </conditionalFormatting>
  <conditionalFormatting sqref="H50">
    <cfRule type="containsText" dxfId="101" priority="67" operator="containsText" text="EXTREMO">
      <formula>NOT(ISERROR(SEARCH(("EXTREMO"),(H50))))</formula>
    </cfRule>
  </conditionalFormatting>
  <conditionalFormatting sqref="H50">
    <cfRule type="containsText" dxfId="100" priority="68" operator="containsText" text="BAJO">
      <formula>NOT(ISERROR(SEARCH(("BAJO"),(H50))))</formula>
    </cfRule>
  </conditionalFormatting>
  <conditionalFormatting sqref="Y53:Y55">
    <cfRule type="containsText" dxfId="99" priority="69" operator="containsText" text="MODERADO">
      <formula>NOT(ISERROR(SEARCH(("MODERADO"),(Y53))))</formula>
    </cfRule>
  </conditionalFormatting>
  <conditionalFormatting sqref="Y53:Y55">
    <cfRule type="containsText" dxfId="98" priority="70" operator="containsText" text="ALTO">
      <formula>NOT(ISERROR(SEARCH(("ALTO"),(Y53))))</formula>
    </cfRule>
  </conditionalFormatting>
  <conditionalFormatting sqref="Y53:Y55">
    <cfRule type="containsText" dxfId="97" priority="71" operator="containsText" text="EXTREMO">
      <formula>NOT(ISERROR(SEARCH(("EXTREMO"),(Y53))))</formula>
    </cfRule>
  </conditionalFormatting>
  <conditionalFormatting sqref="Y53:Y55">
    <cfRule type="containsText" dxfId="96" priority="72" operator="containsText" text="BAJO">
      <formula>NOT(ISERROR(SEARCH(("BAJO"),(Y53))))</formula>
    </cfRule>
  </conditionalFormatting>
  <conditionalFormatting sqref="H53:H55">
    <cfRule type="containsText" dxfId="95" priority="73" operator="containsText" text="MODERADO">
      <formula>NOT(ISERROR(SEARCH(("MODERADO"),(H53))))</formula>
    </cfRule>
  </conditionalFormatting>
  <conditionalFormatting sqref="H53:H55">
    <cfRule type="containsText" dxfId="94" priority="74" operator="containsText" text="ALTO">
      <formula>NOT(ISERROR(SEARCH(("ALTO"),(H53))))</formula>
    </cfRule>
  </conditionalFormatting>
  <conditionalFormatting sqref="H53:H55">
    <cfRule type="containsText" dxfId="93" priority="75" operator="containsText" text="EXTREMO">
      <formula>NOT(ISERROR(SEARCH(("EXTREMO"),(H53))))</formula>
    </cfRule>
  </conditionalFormatting>
  <conditionalFormatting sqref="H53:H55">
    <cfRule type="containsText" dxfId="92" priority="76" operator="containsText" text="BAJO">
      <formula>NOT(ISERROR(SEARCH(("BAJO"),(H53))))</formula>
    </cfRule>
  </conditionalFormatting>
  <conditionalFormatting sqref="Y56:Y58">
    <cfRule type="containsText" dxfId="91" priority="77" operator="containsText" text="MODERADO">
      <formula>NOT(ISERROR(SEARCH(("MODERADO"),(Y56))))</formula>
    </cfRule>
  </conditionalFormatting>
  <conditionalFormatting sqref="Y56:Y58">
    <cfRule type="containsText" dxfId="90" priority="78" operator="containsText" text="ALTO">
      <formula>NOT(ISERROR(SEARCH(("ALTO"),(Y56))))</formula>
    </cfRule>
  </conditionalFormatting>
  <conditionalFormatting sqref="Y56:Y58">
    <cfRule type="containsText" dxfId="89" priority="79" operator="containsText" text="EXTREMO">
      <formula>NOT(ISERROR(SEARCH(("EXTREMO"),(Y56))))</formula>
    </cfRule>
  </conditionalFormatting>
  <conditionalFormatting sqref="Y56:Y58">
    <cfRule type="containsText" dxfId="88" priority="80" operator="containsText" text="BAJO">
      <formula>NOT(ISERROR(SEARCH(("BAJO"),(Y56))))</formula>
    </cfRule>
  </conditionalFormatting>
  <conditionalFormatting sqref="H56">
    <cfRule type="containsText" dxfId="87" priority="81" operator="containsText" text="MODERADO">
      <formula>NOT(ISERROR(SEARCH(("MODERADO"),(H56))))</formula>
    </cfRule>
  </conditionalFormatting>
  <conditionalFormatting sqref="H56">
    <cfRule type="containsText" dxfId="86" priority="82" operator="containsText" text="ALTO">
      <formula>NOT(ISERROR(SEARCH(("ALTO"),(H56))))</formula>
    </cfRule>
  </conditionalFormatting>
  <conditionalFormatting sqref="H56">
    <cfRule type="containsText" dxfId="85" priority="83" operator="containsText" text="EXTREMO">
      <formula>NOT(ISERROR(SEARCH(("EXTREMO"),(H56))))</formula>
    </cfRule>
  </conditionalFormatting>
  <conditionalFormatting sqref="H56">
    <cfRule type="containsText" dxfId="84" priority="84" operator="containsText" text="BAJO">
      <formula>NOT(ISERROR(SEARCH(("BAJO"),(H56))))</formula>
    </cfRule>
  </conditionalFormatting>
  <conditionalFormatting sqref="Y59:Y61">
    <cfRule type="containsText" dxfId="83" priority="85" operator="containsText" text="MODERADO">
      <formula>NOT(ISERROR(SEARCH(("MODERADO"),(Y59))))</formula>
    </cfRule>
  </conditionalFormatting>
  <conditionalFormatting sqref="Y59:Y61">
    <cfRule type="containsText" dxfId="82" priority="86" operator="containsText" text="ALTO">
      <formula>NOT(ISERROR(SEARCH(("ALTO"),(Y59))))</formula>
    </cfRule>
  </conditionalFormatting>
  <conditionalFormatting sqref="Y59:Y61">
    <cfRule type="containsText" dxfId="81" priority="87" operator="containsText" text="EXTREMO">
      <formula>NOT(ISERROR(SEARCH(("EXTREMO"),(Y59))))</formula>
    </cfRule>
  </conditionalFormatting>
  <conditionalFormatting sqref="Y59:Y61">
    <cfRule type="containsText" dxfId="80" priority="88" operator="containsText" text="BAJO">
      <formula>NOT(ISERROR(SEARCH(("BAJO"),(Y59))))</formula>
    </cfRule>
  </conditionalFormatting>
  <conditionalFormatting sqref="H59">
    <cfRule type="containsText" dxfId="79" priority="89" operator="containsText" text="MODERADO">
      <formula>NOT(ISERROR(SEARCH(("MODERADO"),(H59))))</formula>
    </cfRule>
  </conditionalFormatting>
  <conditionalFormatting sqref="H59">
    <cfRule type="containsText" dxfId="78" priority="90" operator="containsText" text="ALTO">
      <formula>NOT(ISERROR(SEARCH(("ALTO"),(H59))))</formula>
    </cfRule>
  </conditionalFormatting>
  <conditionalFormatting sqref="H59">
    <cfRule type="containsText" dxfId="77" priority="91" operator="containsText" text="EXTREMO">
      <formula>NOT(ISERROR(SEARCH(("EXTREMO"),(H59))))</formula>
    </cfRule>
  </conditionalFormatting>
  <conditionalFormatting sqref="H59">
    <cfRule type="containsText" dxfId="76" priority="92" operator="containsText" text="BAJO">
      <formula>NOT(ISERROR(SEARCH(("BAJO"),(H59))))</formula>
    </cfRule>
  </conditionalFormatting>
  <conditionalFormatting sqref="Y62:Y64">
    <cfRule type="containsText" dxfId="75" priority="93" operator="containsText" text="MODERADO">
      <formula>NOT(ISERROR(SEARCH(("MODERADO"),(Y62))))</formula>
    </cfRule>
  </conditionalFormatting>
  <conditionalFormatting sqref="Y62:Y64">
    <cfRule type="containsText" dxfId="74" priority="94" operator="containsText" text="ALTO">
      <formula>NOT(ISERROR(SEARCH(("ALTO"),(Y62))))</formula>
    </cfRule>
  </conditionalFormatting>
  <conditionalFormatting sqref="Y62:Y64">
    <cfRule type="containsText" dxfId="73" priority="95" operator="containsText" text="EXTREMO">
      <formula>NOT(ISERROR(SEARCH(("EXTREMO"),(Y62))))</formula>
    </cfRule>
  </conditionalFormatting>
  <conditionalFormatting sqref="Y62:Y64">
    <cfRule type="containsText" dxfId="72" priority="96" operator="containsText" text="BAJO">
      <formula>NOT(ISERROR(SEARCH(("BAJO"),(Y62))))</formula>
    </cfRule>
  </conditionalFormatting>
  <conditionalFormatting sqref="H62">
    <cfRule type="containsText" dxfId="71" priority="97" operator="containsText" text="MODERADO">
      <formula>NOT(ISERROR(SEARCH(("MODERADO"),(H62))))</formula>
    </cfRule>
  </conditionalFormatting>
  <conditionalFormatting sqref="H62">
    <cfRule type="containsText" dxfId="70" priority="98" operator="containsText" text="ALTO">
      <formula>NOT(ISERROR(SEARCH(("ALTO"),(H62))))</formula>
    </cfRule>
  </conditionalFormatting>
  <conditionalFormatting sqref="H62">
    <cfRule type="containsText" dxfId="69" priority="99" operator="containsText" text="EXTREMO">
      <formula>NOT(ISERROR(SEARCH(("EXTREMO"),(H62))))</formula>
    </cfRule>
  </conditionalFormatting>
  <conditionalFormatting sqref="H62">
    <cfRule type="containsText" dxfId="68" priority="100" operator="containsText" text="BAJO">
      <formula>NOT(ISERROR(SEARCH(("BAJO"),(H62))))</formula>
    </cfRule>
  </conditionalFormatting>
  <conditionalFormatting sqref="Y65:Y67">
    <cfRule type="containsText" dxfId="67" priority="101" operator="containsText" text="MODERADO">
      <formula>NOT(ISERROR(SEARCH(("MODERADO"),(Y65))))</formula>
    </cfRule>
  </conditionalFormatting>
  <conditionalFormatting sqref="Y65:Y67">
    <cfRule type="containsText" dxfId="66" priority="102" operator="containsText" text="ALTO">
      <formula>NOT(ISERROR(SEARCH(("ALTO"),(Y65))))</formula>
    </cfRule>
  </conditionalFormatting>
  <conditionalFormatting sqref="Y65:Y67">
    <cfRule type="containsText" dxfId="65" priority="103" operator="containsText" text="EXTREMO">
      <formula>NOT(ISERROR(SEARCH(("EXTREMO"),(Y65))))</formula>
    </cfRule>
  </conditionalFormatting>
  <conditionalFormatting sqref="Y65:Y67">
    <cfRule type="containsText" dxfId="64" priority="104" operator="containsText" text="BAJO">
      <formula>NOT(ISERROR(SEARCH(("BAJO"),(Y65))))</formula>
    </cfRule>
  </conditionalFormatting>
  <conditionalFormatting sqref="H65">
    <cfRule type="containsText" dxfId="63" priority="105" operator="containsText" text="MODERADO">
      <formula>NOT(ISERROR(SEARCH(("MODERADO"),(H65))))</formula>
    </cfRule>
  </conditionalFormatting>
  <conditionalFormatting sqref="H65">
    <cfRule type="containsText" dxfId="62" priority="106" operator="containsText" text="ALTO">
      <formula>NOT(ISERROR(SEARCH(("ALTO"),(H65))))</formula>
    </cfRule>
  </conditionalFormatting>
  <conditionalFormatting sqref="H65">
    <cfRule type="containsText" dxfId="61" priority="107" operator="containsText" text="EXTREMO">
      <formula>NOT(ISERROR(SEARCH(("EXTREMO"),(H65))))</formula>
    </cfRule>
  </conditionalFormatting>
  <conditionalFormatting sqref="H65">
    <cfRule type="containsText" dxfId="60" priority="108" operator="containsText" text="BAJO">
      <formula>NOT(ISERROR(SEARCH(("BAJO"),(H65))))</formula>
    </cfRule>
  </conditionalFormatting>
  <conditionalFormatting sqref="Y12">
    <cfRule type="containsText" dxfId="59" priority="53" operator="containsText" text="MODERADO">
      <formula>NOT(ISERROR(SEARCH(("MODERADO"),(Y12))))</formula>
    </cfRule>
  </conditionalFormatting>
  <conditionalFormatting sqref="Y12">
    <cfRule type="containsText" dxfId="58" priority="54" operator="containsText" text="ALTO">
      <formula>NOT(ISERROR(SEARCH(("ALTO"),(Y12))))</formula>
    </cfRule>
  </conditionalFormatting>
  <conditionalFormatting sqref="Y12">
    <cfRule type="containsText" dxfId="57" priority="55" operator="containsText" text="EXTREMO">
      <formula>NOT(ISERROR(SEARCH(("EXTREMO"),(Y12))))</formula>
    </cfRule>
  </conditionalFormatting>
  <conditionalFormatting sqref="Y12">
    <cfRule type="containsText" dxfId="56" priority="56" operator="containsText" text="BAJO">
      <formula>NOT(ISERROR(SEARCH(("BAJO"),(Y12))))</formula>
    </cfRule>
  </conditionalFormatting>
  <conditionalFormatting sqref="H12">
    <cfRule type="containsText" dxfId="55" priority="57" operator="containsText" text="MODERADO">
      <formula>NOT(ISERROR(SEARCH(("MODERADO"),(H12))))</formula>
    </cfRule>
  </conditionalFormatting>
  <conditionalFormatting sqref="H12">
    <cfRule type="containsText" dxfId="54" priority="58" operator="containsText" text="ALTO">
      <formula>NOT(ISERROR(SEARCH(("ALTO"),(H12))))</formula>
    </cfRule>
  </conditionalFormatting>
  <conditionalFormatting sqref="H12">
    <cfRule type="containsText" dxfId="53" priority="59" operator="containsText" text="EXTREMO">
      <formula>NOT(ISERROR(SEARCH(("EXTREMO"),(H12))))</formula>
    </cfRule>
  </conditionalFormatting>
  <conditionalFormatting sqref="H12">
    <cfRule type="containsText" dxfId="52" priority="60" operator="containsText" text="BAJO">
      <formula>NOT(ISERROR(SEARCH(("BAJO"),(H12))))</formula>
    </cfRule>
  </conditionalFormatting>
  <conditionalFormatting sqref="Y13">
    <cfRule type="containsText" dxfId="51" priority="45" operator="containsText" text="MODERADO">
      <formula>NOT(ISERROR(SEARCH(("MODERADO"),(Y13))))</formula>
    </cfRule>
  </conditionalFormatting>
  <conditionalFormatting sqref="Y13">
    <cfRule type="containsText" dxfId="50" priority="46" operator="containsText" text="ALTO">
      <formula>NOT(ISERROR(SEARCH(("ALTO"),(Y13))))</formula>
    </cfRule>
  </conditionalFormatting>
  <conditionalFormatting sqref="Y13">
    <cfRule type="containsText" dxfId="49" priority="47" operator="containsText" text="EXTREMO">
      <formula>NOT(ISERROR(SEARCH(("EXTREMO"),(Y13))))</formula>
    </cfRule>
  </conditionalFormatting>
  <conditionalFormatting sqref="Y13">
    <cfRule type="containsText" dxfId="48" priority="48" operator="containsText" text="BAJO">
      <formula>NOT(ISERROR(SEARCH(("BAJO"),(Y13))))</formula>
    </cfRule>
  </conditionalFormatting>
  <conditionalFormatting sqref="H13">
    <cfRule type="containsText" dxfId="47" priority="49" operator="containsText" text="MODERADO">
      <formula>NOT(ISERROR(SEARCH(("MODERADO"),(H13))))</formula>
    </cfRule>
  </conditionalFormatting>
  <conditionalFormatting sqref="H13">
    <cfRule type="containsText" dxfId="46" priority="50" operator="containsText" text="ALTO">
      <formula>NOT(ISERROR(SEARCH(("ALTO"),(H13))))</formula>
    </cfRule>
  </conditionalFormatting>
  <conditionalFormatting sqref="H13">
    <cfRule type="containsText" dxfId="45" priority="51" operator="containsText" text="EXTREMO">
      <formula>NOT(ISERROR(SEARCH(("EXTREMO"),(H13))))</formula>
    </cfRule>
  </conditionalFormatting>
  <conditionalFormatting sqref="H13">
    <cfRule type="containsText" dxfId="44" priority="52" operator="containsText" text="BAJO">
      <formula>NOT(ISERROR(SEARCH(("BAJO"),(H13))))</formula>
    </cfRule>
  </conditionalFormatting>
  <conditionalFormatting sqref="H31">
    <cfRule type="containsText" dxfId="43" priority="41" operator="containsText" text="MODERADO">
      <formula>NOT(ISERROR(SEARCH(("MODERADO"),(H31))))</formula>
    </cfRule>
  </conditionalFormatting>
  <conditionalFormatting sqref="H31">
    <cfRule type="containsText" dxfId="42" priority="42" operator="containsText" text="ALTO">
      <formula>NOT(ISERROR(SEARCH(("ALTO"),(H31))))</formula>
    </cfRule>
  </conditionalFormatting>
  <conditionalFormatting sqref="H31">
    <cfRule type="containsText" dxfId="41" priority="43" operator="containsText" text="EXTREMO">
      <formula>NOT(ISERROR(SEARCH(("EXTREMO"),(H31))))</formula>
    </cfRule>
  </conditionalFormatting>
  <conditionalFormatting sqref="H31">
    <cfRule type="containsText" dxfId="40" priority="44" operator="containsText" text="BAJO">
      <formula>NOT(ISERROR(SEARCH(("BAJO"),(H31))))</formula>
    </cfRule>
  </conditionalFormatting>
  <conditionalFormatting sqref="H38">
    <cfRule type="containsText" dxfId="39" priority="37" operator="containsText" text="MODERADO">
      <formula>NOT(ISERROR(SEARCH(("MODERADO"),(H38))))</formula>
    </cfRule>
  </conditionalFormatting>
  <conditionalFormatting sqref="H38">
    <cfRule type="containsText" dxfId="38" priority="38" operator="containsText" text="ALTO">
      <formula>NOT(ISERROR(SEARCH(("ALTO"),(H38))))</formula>
    </cfRule>
  </conditionalFormatting>
  <conditionalFormatting sqref="H38">
    <cfRule type="containsText" dxfId="37" priority="39" operator="containsText" text="EXTREMO">
      <formula>NOT(ISERROR(SEARCH(("EXTREMO"),(H38))))</formula>
    </cfRule>
  </conditionalFormatting>
  <conditionalFormatting sqref="H38">
    <cfRule type="containsText" dxfId="36" priority="40" operator="containsText" text="BAJO">
      <formula>NOT(ISERROR(SEARCH(("BAJO"),(H38))))</formula>
    </cfRule>
  </conditionalFormatting>
  <conditionalFormatting sqref="H42">
    <cfRule type="containsText" dxfId="35" priority="33" operator="containsText" text="MODERADO">
      <formula>NOT(ISERROR(SEARCH(("MODERADO"),(H42))))</formula>
    </cfRule>
  </conditionalFormatting>
  <conditionalFormatting sqref="H42">
    <cfRule type="containsText" dxfId="34" priority="34" operator="containsText" text="ALTO">
      <formula>NOT(ISERROR(SEARCH(("ALTO"),(H42))))</formula>
    </cfRule>
  </conditionalFormatting>
  <conditionalFormatting sqref="H42">
    <cfRule type="containsText" dxfId="33" priority="35" operator="containsText" text="EXTREMO">
      <formula>NOT(ISERROR(SEARCH(("EXTREMO"),(H42))))</formula>
    </cfRule>
  </conditionalFormatting>
  <conditionalFormatting sqref="H42">
    <cfRule type="containsText" dxfId="32" priority="36" operator="containsText" text="BAJO">
      <formula>NOT(ISERROR(SEARCH(("BAJO"),(H42))))</formula>
    </cfRule>
  </conditionalFormatting>
  <conditionalFormatting sqref="H11">
    <cfRule type="containsText" dxfId="31" priority="29" operator="containsText" text="MODERADO">
      <formula>NOT(ISERROR(SEARCH(("MODERADO"),(H11))))</formula>
    </cfRule>
  </conditionalFormatting>
  <conditionalFormatting sqref="H11">
    <cfRule type="containsText" dxfId="30" priority="30" operator="containsText" text="ALTO">
      <formula>NOT(ISERROR(SEARCH(("ALTO"),(H11))))</formula>
    </cfRule>
  </conditionalFormatting>
  <conditionalFormatting sqref="H11">
    <cfRule type="containsText" dxfId="29" priority="31" operator="containsText" text="EXTREMO">
      <formula>NOT(ISERROR(SEARCH(("EXTREMO"),(H11))))</formula>
    </cfRule>
  </conditionalFormatting>
  <conditionalFormatting sqref="H11">
    <cfRule type="containsText" dxfId="28" priority="32" operator="containsText" text="BAJO">
      <formula>NOT(ISERROR(SEARCH(("BAJO"),(H11))))</formula>
    </cfRule>
  </conditionalFormatting>
  <conditionalFormatting sqref="H58">
    <cfRule type="containsText" dxfId="27" priority="25" operator="containsText" text="MODERADO">
      <formula>NOT(ISERROR(SEARCH(("MODERADO"),(H58))))</formula>
    </cfRule>
  </conditionalFormatting>
  <conditionalFormatting sqref="H58">
    <cfRule type="containsText" dxfId="26" priority="26" operator="containsText" text="ALTO">
      <formula>NOT(ISERROR(SEARCH(("ALTO"),(H58))))</formula>
    </cfRule>
  </conditionalFormatting>
  <conditionalFormatting sqref="H58">
    <cfRule type="containsText" dxfId="25" priority="27" operator="containsText" text="EXTREMO">
      <formula>NOT(ISERROR(SEARCH(("EXTREMO"),(H58))))</formula>
    </cfRule>
  </conditionalFormatting>
  <conditionalFormatting sqref="H58">
    <cfRule type="containsText" dxfId="24" priority="28" operator="containsText" text="BAJO">
      <formula>NOT(ISERROR(SEARCH(("BAJO"),(H58))))</formula>
    </cfRule>
  </conditionalFormatting>
  <conditionalFormatting sqref="H60">
    <cfRule type="containsText" dxfId="23" priority="21" operator="containsText" text="MODERADO">
      <formula>NOT(ISERROR(SEARCH(("MODERADO"),(H60))))</formula>
    </cfRule>
  </conditionalFormatting>
  <conditionalFormatting sqref="H60">
    <cfRule type="containsText" dxfId="22" priority="22" operator="containsText" text="ALTO">
      <formula>NOT(ISERROR(SEARCH(("ALTO"),(H60))))</formula>
    </cfRule>
  </conditionalFormatting>
  <conditionalFormatting sqref="H60">
    <cfRule type="containsText" dxfId="21" priority="23" operator="containsText" text="EXTREMO">
      <formula>NOT(ISERROR(SEARCH(("EXTREMO"),(H60))))</formula>
    </cfRule>
  </conditionalFormatting>
  <conditionalFormatting sqref="H60">
    <cfRule type="containsText" dxfId="20" priority="24" operator="containsText" text="BAJO">
      <formula>NOT(ISERROR(SEARCH(("BAJO"),(H60))))</formula>
    </cfRule>
  </conditionalFormatting>
  <conditionalFormatting sqref="H61">
    <cfRule type="containsText" dxfId="19" priority="17" operator="containsText" text="MODERADO">
      <formula>NOT(ISERROR(SEARCH(("MODERADO"),(H61))))</formula>
    </cfRule>
  </conditionalFormatting>
  <conditionalFormatting sqref="H61">
    <cfRule type="containsText" dxfId="18" priority="18" operator="containsText" text="ALTO">
      <formula>NOT(ISERROR(SEARCH(("ALTO"),(H61))))</formula>
    </cfRule>
  </conditionalFormatting>
  <conditionalFormatting sqref="H61">
    <cfRule type="containsText" dxfId="17" priority="19" operator="containsText" text="EXTREMO">
      <formula>NOT(ISERROR(SEARCH(("EXTREMO"),(H61))))</formula>
    </cfRule>
  </conditionalFormatting>
  <conditionalFormatting sqref="H61">
    <cfRule type="containsText" dxfId="16" priority="20" operator="containsText" text="BAJO">
      <formula>NOT(ISERROR(SEARCH(("BAJO"),(H61))))</formula>
    </cfRule>
  </conditionalFormatting>
  <conditionalFormatting sqref="H63">
    <cfRule type="containsText" dxfId="15" priority="13" operator="containsText" text="MODERADO">
      <formula>NOT(ISERROR(SEARCH(("MODERADO"),(H63))))</formula>
    </cfRule>
  </conditionalFormatting>
  <conditionalFormatting sqref="H63">
    <cfRule type="containsText" dxfId="14" priority="14" operator="containsText" text="ALTO">
      <formula>NOT(ISERROR(SEARCH(("ALTO"),(H63))))</formula>
    </cfRule>
  </conditionalFormatting>
  <conditionalFormatting sqref="H63">
    <cfRule type="containsText" dxfId="13" priority="15" operator="containsText" text="EXTREMO">
      <formula>NOT(ISERROR(SEARCH(("EXTREMO"),(H63))))</formula>
    </cfRule>
  </conditionalFormatting>
  <conditionalFormatting sqref="H63">
    <cfRule type="containsText" dxfId="12" priority="16" operator="containsText" text="BAJO">
      <formula>NOT(ISERROR(SEARCH(("BAJO"),(H63))))</formula>
    </cfRule>
  </conditionalFormatting>
  <conditionalFormatting sqref="H64">
    <cfRule type="containsText" dxfId="11" priority="9" operator="containsText" text="MODERADO">
      <formula>NOT(ISERROR(SEARCH(("MODERADO"),(H64))))</formula>
    </cfRule>
  </conditionalFormatting>
  <conditionalFormatting sqref="H64">
    <cfRule type="containsText" dxfId="10" priority="10" operator="containsText" text="ALTO">
      <formula>NOT(ISERROR(SEARCH(("ALTO"),(H64))))</formula>
    </cfRule>
  </conditionalFormatting>
  <conditionalFormatting sqref="H64">
    <cfRule type="containsText" dxfId="9" priority="11" operator="containsText" text="EXTREMO">
      <formula>NOT(ISERROR(SEARCH(("EXTREMO"),(H64))))</formula>
    </cfRule>
  </conditionalFormatting>
  <conditionalFormatting sqref="H64">
    <cfRule type="containsText" dxfId="8" priority="12" operator="containsText" text="BAJO">
      <formula>NOT(ISERROR(SEARCH(("BAJO"),(H64))))</formula>
    </cfRule>
  </conditionalFormatting>
  <conditionalFormatting sqref="H66">
    <cfRule type="containsText" dxfId="7" priority="5" operator="containsText" text="MODERADO">
      <formula>NOT(ISERROR(SEARCH(("MODERADO"),(H66))))</formula>
    </cfRule>
  </conditionalFormatting>
  <conditionalFormatting sqref="H66">
    <cfRule type="containsText" dxfId="6" priority="6" operator="containsText" text="ALTO">
      <formula>NOT(ISERROR(SEARCH(("ALTO"),(H66))))</formula>
    </cfRule>
  </conditionalFormatting>
  <conditionalFormatting sqref="H66">
    <cfRule type="containsText" dxfId="5" priority="7" operator="containsText" text="EXTREMO">
      <formula>NOT(ISERROR(SEARCH(("EXTREMO"),(H66))))</formula>
    </cfRule>
  </conditionalFormatting>
  <conditionalFormatting sqref="H66">
    <cfRule type="containsText" dxfId="4" priority="8" operator="containsText" text="BAJO">
      <formula>NOT(ISERROR(SEARCH(("BAJO"),(H66))))</formula>
    </cfRule>
  </conditionalFormatting>
  <conditionalFormatting sqref="H67">
    <cfRule type="containsText" dxfId="3" priority="1" operator="containsText" text="MODERADO">
      <formula>NOT(ISERROR(SEARCH(("MODERADO"),(H67))))</formula>
    </cfRule>
  </conditionalFormatting>
  <conditionalFormatting sqref="H67">
    <cfRule type="containsText" dxfId="2" priority="2" operator="containsText" text="ALTO">
      <formula>NOT(ISERROR(SEARCH(("ALTO"),(H67))))</formula>
    </cfRule>
  </conditionalFormatting>
  <conditionalFormatting sqref="H67">
    <cfRule type="containsText" dxfId="1" priority="3" operator="containsText" text="EXTREMO">
      <formula>NOT(ISERROR(SEARCH(("EXTREMO"),(H67))))</formula>
    </cfRule>
  </conditionalFormatting>
  <conditionalFormatting sqref="H67">
    <cfRule type="containsText" dxfId="0" priority="4" operator="containsText" text="BAJO">
      <formula>NOT(ISERROR(SEARCH(("BAJO"),(H67))))</formula>
    </cfRule>
  </conditionalFormatting>
  <printOptions horizontalCentered="1"/>
  <pageMargins left="0.19685039370078741" right="0.19685039370078741" top="0.78740157480314965" bottom="0.39370078740157483" header="0" footer="0"/>
  <pageSetup scale="12"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tabColor rgb="FF76923C"/>
  </sheetPr>
  <dimension ref="A1:IO695"/>
  <sheetViews>
    <sheetView topLeftCell="Q1" zoomScale="70" zoomScaleNormal="70" workbookViewId="0">
      <selection activeCell="Y13" sqref="Y13"/>
    </sheetView>
  </sheetViews>
  <sheetFormatPr baseColWidth="10" defaultColWidth="14.42578125" defaultRowHeight="15" customHeight="1"/>
  <cols>
    <col min="1" max="1" width="15.85546875" customWidth="1"/>
    <col min="2" max="2" width="29.140625" style="95" customWidth="1"/>
    <col min="3" max="3" width="36.140625" customWidth="1"/>
    <col min="4" max="4" width="32.85546875" customWidth="1"/>
    <col min="5" max="5" width="27.85546875" customWidth="1"/>
    <col min="6" max="6" width="20.85546875" customWidth="1"/>
    <col min="7" max="7" width="16.85546875" customWidth="1"/>
    <col min="8" max="8" width="27.42578125" customWidth="1"/>
    <col min="9" max="9" width="15.42578125" customWidth="1"/>
    <col min="10" max="10" width="17.140625" customWidth="1"/>
    <col min="11" max="11" width="18" style="74" customWidth="1"/>
    <col min="12" max="12" width="87.85546875" customWidth="1"/>
    <col min="13" max="13" width="24" style="74" customWidth="1"/>
    <col min="14" max="14" width="15.42578125" customWidth="1"/>
    <col min="15" max="15" width="43.140625" customWidth="1"/>
    <col min="16" max="16" width="21.85546875" style="74" customWidth="1"/>
    <col min="17" max="17" width="91" customWidth="1"/>
    <col min="18" max="18" width="19.85546875" style="74" customWidth="1"/>
    <col min="19" max="19" width="21.85546875" style="74" customWidth="1"/>
    <col min="20" max="20" width="34.85546875" customWidth="1"/>
    <col min="21" max="21" width="16.85546875" style="719" customWidth="1"/>
    <col min="22" max="22" width="82.140625" customWidth="1"/>
    <col min="23" max="23" width="23.42578125" customWidth="1"/>
    <col min="24" max="24" width="14.42578125" style="74"/>
    <col min="25" max="25" width="42.5703125" customWidth="1"/>
    <col min="26" max="16384" width="14.42578125" style="132"/>
  </cols>
  <sheetData>
    <row r="1" spans="1:249" ht="36" customHeight="1">
      <c r="A1" s="828"/>
      <c r="B1" s="831" t="s">
        <v>564</v>
      </c>
      <c r="C1" s="829"/>
      <c r="D1" s="829"/>
      <c r="E1" s="829"/>
      <c r="F1" s="829"/>
      <c r="G1" s="829"/>
      <c r="H1" s="829"/>
      <c r="I1" s="829"/>
      <c r="J1" s="829"/>
      <c r="K1" s="829"/>
      <c r="L1" s="829"/>
      <c r="M1" s="829"/>
      <c r="N1" s="829"/>
      <c r="O1" s="829"/>
      <c r="P1" s="832"/>
      <c r="Q1" s="829"/>
      <c r="R1" s="829"/>
      <c r="S1" s="829"/>
      <c r="T1" s="829"/>
      <c r="U1" s="832"/>
      <c r="V1" s="829"/>
      <c r="W1" s="829"/>
      <c r="X1" s="838" t="s">
        <v>565</v>
      </c>
      <c r="Y1" s="839"/>
      <c r="Z1" s="12"/>
      <c r="AA1" s="12"/>
      <c r="AB1" s="12"/>
      <c r="AC1" s="12"/>
      <c r="AD1" s="12"/>
      <c r="AE1" s="12"/>
      <c r="AF1" s="12"/>
      <c r="AG1" s="12"/>
      <c r="AH1" s="12"/>
      <c r="AI1" s="12"/>
      <c r="AJ1" s="12"/>
      <c r="AK1" s="12"/>
      <c r="AL1" s="12"/>
      <c r="AM1" s="12"/>
      <c r="AN1" s="12"/>
      <c r="AO1" s="12"/>
      <c r="AP1" s="12"/>
      <c r="AQ1" s="12"/>
      <c r="AR1" s="134"/>
    </row>
    <row r="2" spans="1:249" ht="36" customHeight="1">
      <c r="A2" s="829"/>
      <c r="B2" s="833"/>
      <c r="C2" s="829"/>
      <c r="D2" s="829"/>
      <c r="E2" s="829"/>
      <c r="F2" s="829"/>
      <c r="G2" s="829"/>
      <c r="H2" s="829"/>
      <c r="I2" s="829"/>
      <c r="J2" s="829"/>
      <c r="K2" s="829"/>
      <c r="L2" s="829"/>
      <c r="M2" s="829"/>
      <c r="N2" s="829"/>
      <c r="O2" s="829"/>
      <c r="P2" s="832"/>
      <c r="Q2" s="829"/>
      <c r="R2" s="829"/>
      <c r="S2" s="829"/>
      <c r="T2" s="829"/>
      <c r="U2" s="832"/>
      <c r="V2" s="829"/>
      <c r="W2" s="829"/>
      <c r="X2" s="838" t="s">
        <v>1800</v>
      </c>
      <c r="Y2" s="839"/>
      <c r="Z2" s="12"/>
      <c r="AA2" s="12"/>
      <c r="AB2" s="12"/>
      <c r="AC2" s="12"/>
      <c r="AD2" s="12"/>
      <c r="AE2" s="12"/>
      <c r="AF2" s="12"/>
      <c r="AG2" s="12"/>
      <c r="AH2" s="12"/>
      <c r="AI2" s="12"/>
      <c r="AJ2" s="12"/>
      <c r="AK2" s="12"/>
      <c r="AL2" s="12"/>
      <c r="AM2" s="12"/>
      <c r="AN2" s="12"/>
      <c r="AO2" s="12"/>
      <c r="AP2" s="12"/>
      <c r="AQ2" s="12"/>
      <c r="AR2" s="134"/>
    </row>
    <row r="3" spans="1:249" ht="36" customHeight="1">
      <c r="A3" s="830"/>
      <c r="B3" s="834"/>
      <c r="C3" s="830"/>
      <c r="D3" s="830"/>
      <c r="E3" s="830"/>
      <c r="F3" s="830"/>
      <c r="G3" s="830"/>
      <c r="H3" s="830"/>
      <c r="I3" s="830"/>
      <c r="J3" s="830"/>
      <c r="K3" s="830"/>
      <c r="L3" s="830"/>
      <c r="M3" s="830"/>
      <c r="N3" s="830"/>
      <c r="O3" s="830"/>
      <c r="P3" s="835"/>
      <c r="Q3" s="830"/>
      <c r="R3" s="830"/>
      <c r="S3" s="830"/>
      <c r="T3" s="830"/>
      <c r="U3" s="835"/>
      <c r="V3" s="830"/>
      <c r="W3" s="830"/>
      <c r="X3" s="838" t="s">
        <v>1799</v>
      </c>
      <c r="Y3" s="839"/>
      <c r="Z3" s="12"/>
      <c r="AA3" s="12"/>
      <c r="AB3" s="12"/>
      <c r="AC3" s="12"/>
      <c r="AD3" s="12"/>
      <c r="AE3" s="12"/>
      <c r="AF3" s="12"/>
      <c r="AG3" s="12"/>
      <c r="AH3" s="12"/>
      <c r="AI3" s="12"/>
      <c r="AJ3" s="12"/>
      <c r="AK3" s="12"/>
      <c r="AL3" s="12"/>
      <c r="AM3" s="12"/>
      <c r="AN3" s="12"/>
      <c r="AO3" s="12"/>
      <c r="AP3" s="12"/>
      <c r="AQ3" s="12"/>
      <c r="AR3" s="134"/>
    </row>
    <row r="4" spans="1:249" ht="37.5" customHeight="1">
      <c r="A4" s="836" t="s">
        <v>566</v>
      </c>
      <c r="B4" s="826" t="s">
        <v>36</v>
      </c>
      <c r="C4" s="826" t="s">
        <v>567</v>
      </c>
      <c r="D4" s="826" t="s">
        <v>568</v>
      </c>
      <c r="E4" s="826" t="s">
        <v>569</v>
      </c>
      <c r="F4" s="826" t="s">
        <v>58</v>
      </c>
      <c r="G4" s="826" t="s">
        <v>570</v>
      </c>
      <c r="H4" s="826" t="s">
        <v>571</v>
      </c>
      <c r="I4" s="826" t="s">
        <v>572</v>
      </c>
      <c r="J4" s="826" t="s">
        <v>573</v>
      </c>
      <c r="K4" s="840" t="s">
        <v>574</v>
      </c>
      <c r="L4" s="841"/>
      <c r="M4" s="839"/>
      <c r="N4" s="840" t="s">
        <v>575</v>
      </c>
      <c r="O4" s="841"/>
      <c r="P4" s="840" t="s">
        <v>576</v>
      </c>
      <c r="Q4" s="841"/>
      <c r="R4" s="839"/>
      <c r="S4" s="840" t="s">
        <v>577</v>
      </c>
      <c r="T4" s="841"/>
      <c r="U4" s="840" t="s">
        <v>578</v>
      </c>
      <c r="V4" s="841"/>
      <c r="W4" s="839"/>
      <c r="X4" s="842" t="s">
        <v>579</v>
      </c>
      <c r="Y4" s="830"/>
      <c r="Z4" s="12"/>
      <c r="AA4" s="12"/>
      <c r="AB4" s="12"/>
      <c r="AC4" s="12"/>
      <c r="AD4" s="12"/>
      <c r="AE4" s="12"/>
      <c r="AF4" s="12"/>
      <c r="AG4" s="12"/>
      <c r="AH4" s="12"/>
      <c r="AI4" s="12"/>
      <c r="AJ4" s="12"/>
      <c r="AK4" s="12"/>
      <c r="AL4" s="12"/>
      <c r="AM4" s="12"/>
      <c r="AN4" s="12"/>
      <c r="AO4" s="12"/>
      <c r="AP4" s="12"/>
      <c r="AQ4" s="12"/>
      <c r="AR4" s="134"/>
    </row>
    <row r="5" spans="1:249" ht="32.25" customHeight="1">
      <c r="A5" s="837"/>
      <c r="B5" s="827"/>
      <c r="C5" s="827"/>
      <c r="D5" s="827"/>
      <c r="E5" s="827"/>
      <c r="F5" s="827"/>
      <c r="G5" s="827"/>
      <c r="H5" s="827"/>
      <c r="I5" s="827"/>
      <c r="J5" s="827"/>
      <c r="K5" s="345" t="s">
        <v>580</v>
      </c>
      <c r="L5" s="345" t="s">
        <v>581</v>
      </c>
      <c r="M5" s="345" t="s">
        <v>582</v>
      </c>
      <c r="N5" s="345" t="s">
        <v>580</v>
      </c>
      <c r="O5" s="345" t="s">
        <v>581</v>
      </c>
      <c r="P5" s="345" t="s">
        <v>580</v>
      </c>
      <c r="Q5" s="345" t="s">
        <v>581</v>
      </c>
      <c r="R5" s="345" t="s">
        <v>583</v>
      </c>
      <c r="S5" s="345" t="s">
        <v>580</v>
      </c>
      <c r="T5" s="345" t="s">
        <v>581</v>
      </c>
      <c r="U5" s="345" t="s">
        <v>580</v>
      </c>
      <c r="V5" s="345" t="s">
        <v>581</v>
      </c>
      <c r="W5" s="345" t="s">
        <v>583</v>
      </c>
      <c r="X5" s="345" t="s">
        <v>580</v>
      </c>
      <c r="Y5" s="345" t="s">
        <v>581</v>
      </c>
      <c r="Z5" s="12"/>
      <c r="AA5" s="12"/>
      <c r="AB5" s="12"/>
      <c r="AC5" s="12"/>
      <c r="AD5" s="12"/>
      <c r="AE5" s="12"/>
      <c r="AF5" s="12"/>
      <c r="AG5" s="12"/>
      <c r="AH5" s="12"/>
      <c r="AI5" s="12"/>
      <c r="AJ5" s="12"/>
      <c r="AK5" s="12"/>
      <c r="AL5" s="12"/>
      <c r="AM5" s="12"/>
      <c r="AN5" s="12"/>
      <c r="AO5" s="12"/>
      <c r="AP5" s="12"/>
      <c r="AQ5" s="12"/>
      <c r="AR5" s="12"/>
    </row>
    <row r="6" spans="1:249" s="155" customFormat="1" ht="45.75" customHeight="1">
      <c r="A6" s="346">
        <v>1</v>
      </c>
      <c r="B6" s="347" t="s">
        <v>1</v>
      </c>
      <c r="C6" s="348" t="s">
        <v>584</v>
      </c>
      <c r="D6" s="349" t="s">
        <v>2233</v>
      </c>
      <c r="E6" s="349" t="s">
        <v>585</v>
      </c>
      <c r="F6" s="350" t="s">
        <v>586</v>
      </c>
      <c r="G6" s="351">
        <v>1</v>
      </c>
      <c r="H6" s="350" t="s">
        <v>587</v>
      </c>
      <c r="I6" s="82">
        <v>44562</v>
      </c>
      <c r="J6" s="82" t="s">
        <v>588</v>
      </c>
      <c r="K6" s="82" t="s">
        <v>2250</v>
      </c>
      <c r="L6" s="347" t="s">
        <v>2251</v>
      </c>
      <c r="M6" s="352" t="s">
        <v>2252</v>
      </c>
      <c r="N6" s="82">
        <v>44685</v>
      </c>
      <c r="O6" s="184" t="s">
        <v>1446</v>
      </c>
      <c r="P6" s="353" t="s">
        <v>1941</v>
      </c>
      <c r="Q6" s="354" t="s">
        <v>2253</v>
      </c>
      <c r="R6" s="352" t="s">
        <v>2254</v>
      </c>
      <c r="S6" s="82">
        <v>44809</v>
      </c>
      <c r="T6" s="142" t="s">
        <v>1446</v>
      </c>
      <c r="U6" s="670" t="s">
        <v>3042</v>
      </c>
      <c r="V6" s="377" t="s">
        <v>3077</v>
      </c>
      <c r="W6" s="352" t="s">
        <v>3078</v>
      </c>
      <c r="X6" s="718">
        <v>44925</v>
      </c>
      <c r="Y6" s="142" t="s">
        <v>1446</v>
      </c>
      <c r="Z6" s="135"/>
      <c r="AA6" s="135"/>
      <c r="AB6" s="135"/>
      <c r="AC6" s="135"/>
      <c r="AD6" s="135"/>
      <c r="AE6" s="135"/>
      <c r="AF6" s="135"/>
      <c r="AG6" s="135"/>
      <c r="AH6" s="135"/>
      <c r="AI6" s="135"/>
      <c r="AJ6" s="135"/>
      <c r="AK6" s="135"/>
      <c r="AL6" s="135"/>
      <c r="AM6" s="135"/>
      <c r="AN6" s="135"/>
      <c r="AO6" s="135"/>
      <c r="AP6" s="135"/>
      <c r="AQ6" s="135"/>
      <c r="AR6" s="135"/>
    </row>
    <row r="7" spans="1:249" s="155" customFormat="1" ht="45.75" customHeight="1">
      <c r="A7" s="346">
        <v>2</v>
      </c>
      <c r="B7" s="347" t="s">
        <v>7</v>
      </c>
      <c r="C7" s="348" t="s">
        <v>589</v>
      </c>
      <c r="D7" s="347" t="s">
        <v>590</v>
      </c>
      <c r="E7" s="349" t="s">
        <v>591</v>
      </c>
      <c r="F7" s="347" t="s">
        <v>592</v>
      </c>
      <c r="G7" s="352">
        <v>1</v>
      </c>
      <c r="H7" s="347" t="s">
        <v>593</v>
      </c>
      <c r="I7" s="353">
        <v>44562</v>
      </c>
      <c r="J7" s="353">
        <v>44895</v>
      </c>
      <c r="K7" s="82" t="s">
        <v>1768</v>
      </c>
      <c r="L7" s="347" t="s">
        <v>2255</v>
      </c>
      <c r="M7" s="352" t="s">
        <v>2256</v>
      </c>
      <c r="N7" s="82">
        <v>44685</v>
      </c>
      <c r="O7" s="184" t="s">
        <v>1446</v>
      </c>
      <c r="P7" s="83" t="s">
        <v>1892</v>
      </c>
      <c r="Q7" s="354" t="s">
        <v>2257</v>
      </c>
      <c r="R7" s="352" t="s">
        <v>1894</v>
      </c>
      <c r="S7" s="82">
        <v>44809</v>
      </c>
      <c r="T7" s="142" t="s">
        <v>1446</v>
      </c>
      <c r="U7" s="83" t="s">
        <v>3044</v>
      </c>
      <c r="V7" s="377" t="s">
        <v>3079</v>
      </c>
      <c r="W7" s="352" t="s">
        <v>3046</v>
      </c>
      <c r="X7" s="718">
        <v>44925</v>
      </c>
      <c r="Y7" s="142" t="s">
        <v>1446</v>
      </c>
      <c r="Z7" s="165"/>
      <c r="AA7" s="165"/>
      <c r="AB7" s="165"/>
      <c r="AC7" s="165"/>
      <c r="AD7" s="165"/>
      <c r="AE7" s="165"/>
      <c r="AF7" s="165"/>
      <c r="AG7" s="165"/>
      <c r="AH7" s="165"/>
      <c r="AI7" s="165"/>
      <c r="AJ7" s="165"/>
      <c r="AK7" s="165"/>
      <c r="AL7" s="165"/>
      <c r="AM7" s="165"/>
      <c r="AN7" s="165"/>
      <c r="AO7" s="135"/>
      <c r="AP7" s="135"/>
      <c r="AQ7" s="135"/>
      <c r="AR7" s="135"/>
      <c r="AS7" s="135"/>
    </row>
    <row r="8" spans="1:249" s="155" customFormat="1" ht="45.75" customHeight="1">
      <c r="A8" s="346">
        <v>3</v>
      </c>
      <c r="B8" s="347" t="s">
        <v>8</v>
      </c>
      <c r="C8" s="348" t="s">
        <v>594</v>
      </c>
      <c r="D8" s="347" t="s">
        <v>2234</v>
      </c>
      <c r="E8" s="347" t="s">
        <v>595</v>
      </c>
      <c r="F8" s="347" t="s">
        <v>596</v>
      </c>
      <c r="G8" s="352">
        <v>1</v>
      </c>
      <c r="H8" s="347" t="s">
        <v>597</v>
      </c>
      <c r="I8" s="82">
        <v>44562</v>
      </c>
      <c r="J8" s="82">
        <v>44895</v>
      </c>
      <c r="K8" s="82" t="s">
        <v>1175</v>
      </c>
      <c r="L8" s="347" t="s">
        <v>2258</v>
      </c>
      <c r="M8" s="352" t="s">
        <v>2259</v>
      </c>
      <c r="N8" s="83">
        <v>44686</v>
      </c>
      <c r="O8" s="356" t="s">
        <v>1448</v>
      </c>
      <c r="P8" s="82" t="s">
        <v>2260</v>
      </c>
      <c r="Q8" s="354" t="s">
        <v>2261</v>
      </c>
      <c r="R8" s="352" t="s">
        <v>2262</v>
      </c>
      <c r="S8" s="82">
        <v>44809</v>
      </c>
      <c r="T8" s="142" t="s">
        <v>1446</v>
      </c>
      <c r="U8" s="82" t="s">
        <v>2629</v>
      </c>
      <c r="V8" s="377" t="s">
        <v>2636</v>
      </c>
      <c r="W8" s="352" t="s">
        <v>2631</v>
      </c>
      <c r="X8" s="718">
        <v>44925</v>
      </c>
      <c r="Y8" s="142" t="s">
        <v>1446</v>
      </c>
      <c r="Z8" s="135"/>
      <c r="AA8" s="135"/>
      <c r="AB8" s="135"/>
      <c r="AC8" s="135"/>
      <c r="AD8" s="135"/>
      <c r="AE8" s="135"/>
      <c r="AF8" s="135"/>
      <c r="AG8" s="135"/>
      <c r="AH8" s="135"/>
      <c r="AI8" s="135"/>
      <c r="AJ8" s="135"/>
      <c r="AK8" s="135"/>
      <c r="AL8" s="135"/>
      <c r="AM8" s="135"/>
      <c r="AN8" s="135"/>
      <c r="AO8" s="135"/>
      <c r="AP8" s="135"/>
      <c r="AQ8" s="135"/>
      <c r="AR8" s="135"/>
      <c r="AS8" s="135"/>
    </row>
    <row r="9" spans="1:249" s="155" customFormat="1" ht="45.75" customHeight="1">
      <c r="A9" s="346">
        <v>4</v>
      </c>
      <c r="B9" s="347" t="s">
        <v>9</v>
      </c>
      <c r="C9" s="357" t="s">
        <v>598</v>
      </c>
      <c r="D9" s="358" t="s">
        <v>599</v>
      </c>
      <c r="E9" s="358" t="s">
        <v>600</v>
      </c>
      <c r="F9" s="359" t="s">
        <v>601</v>
      </c>
      <c r="G9" s="352">
        <v>1</v>
      </c>
      <c r="H9" s="360" t="s">
        <v>602</v>
      </c>
      <c r="I9" s="82">
        <v>44562</v>
      </c>
      <c r="J9" s="361">
        <v>44895</v>
      </c>
      <c r="K9" s="82" t="s">
        <v>1177</v>
      </c>
      <c r="L9" s="362" t="s">
        <v>2263</v>
      </c>
      <c r="M9" s="352">
        <v>0.33329999999999999</v>
      </c>
      <c r="N9" s="82">
        <v>44685</v>
      </c>
      <c r="O9" s="184" t="s">
        <v>1446</v>
      </c>
      <c r="P9" s="82" t="s">
        <v>1898</v>
      </c>
      <c r="Q9" s="374" t="s">
        <v>2264</v>
      </c>
      <c r="R9" s="352" t="s">
        <v>2265</v>
      </c>
      <c r="S9" s="82">
        <v>44809</v>
      </c>
      <c r="T9" s="142" t="s">
        <v>1446</v>
      </c>
      <c r="U9" s="82" t="s">
        <v>3277</v>
      </c>
      <c r="V9" s="377" t="s">
        <v>3281</v>
      </c>
      <c r="W9" s="352" t="s">
        <v>1903</v>
      </c>
      <c r="X9" s="718">
        <v>44925</v>
      </c>
      <c r="Y9" s="142" t="s">
        <v>1446</v>
      </c>
      <c r="Z9" s="135"/>
      <c r="AA9" s="135"/>
      <c r="AB9" s="135"/>
      <c r="AC9" s="135"/>
      <c r="AD9" s="135"/>
      <c r="AE9" s="135"/>
      <c r="AF9" s="135"/>
      <c r="AG9" s="135"/>
      <c r="AH9" s="135"/>
      <c r="AI9" s="135"/>
      <c r="AJ9" s="135"/>
      <c r="AK9" s="135"/>
      <c r="AL9" s="135"/>
      <c r="AM9" s="135"/>
      <c r="AN9" s="135"/>
      <c r="AO9" s="135"/>
      <c r="AP9" s="135"/>
      <c r="AQ9" s="135"/>
      <c r="AR9" s="135"/>
      <c r="AS9" s="135"/>
    </row>
    <row r="10" spans="1:249" s="155" customFormat="1" ht="45.75" customHeight="1">
      <c r="A10" s="346">
        <v>5</v>
      </c>
      <c r="B10" s="347" t="s">
        <v>10</v>
      </c>
      <c r="C10" s="357" t="s">
        <v>603</v>
      </c>
      <c r="D10" s="363" t="s">
        <v>2235</v>
      </c>
      <c r="E10" s="363" t="s">
        <v>604</v>
      </c>
      <c r="F10" s="346" t="s">
        <v>130</v>
      </c>
      <c r="G10" s="351">
        <v>1</v>
      </c>
      <c r="H10" s="346" t="s">
        <v>605</v>
      </c>
      <c r="I10" s="364">
        <v>44562</v>
      </c>
      <c r="J10" s="364">
        <v>44895</v>
      </c>
      <c r="K10" s="82" t="s">
        <v>2266</v>
      </c>
      <c r="L10" s="347" t="s">
        <v>2267</v>
      </c>
      <c r="M10" s="352" t="s">
        <v>2268</v>
      </c>
      <c r="N10" s="82">
        <v>44687</v>
      </c>
      <c r="O10" s="365" t="s">
        <v>1446</v>
      </c>
      <c r="P10" s="83" t="s">
        <v>1962</v>
      </c>
      <c r="Q10" s="366" t="s">
        <v>2269</v>
      </c>
      <c r="R10" s="352" t="s">
        <v>2270</v>
      </c>
      <c r="S10" s="82">
        <v>44809</v>
      </c>
      <c r="T10" s="142" t="s">
        <v>1446</v>
      </c>
      <c r="U10" s="83" t="s">
        <v>3080</v>
      </c>
      <c r="V10" s="377" t="s">
        <v>3081</v>
      </c>
      <c r="W10" s="352" t="s">
        <v>3082</v>
      </c>
      <c r="X10" s="718">
        <v>44925</v>
      </c>
      <c r="Y10" s="142" t="s">
        <v>1446</v>
      </c>
      <c r="Z10" s="135"/>
      <c r="AA10" s="135"/>
      <c r="AB10" s="135"/>
      <c r="AC10" s="135"/>
      <c r="AD10" s="135"/>
      <c r="AE10" s="135"/>
      <c r="AF10" s="135"/>
      <c r="AG10" s="135"/>
      <c r="AH10" s="135"/>
      <c r="AI10" s="135"/>
      <c r="AJ10" s="135"/>
      <c r="AK10" s="135"/>
      <c r="AL10" s="135"/>
      <c r="AM10" s="135"/>
      <c r="AN10" s="135"/>
      <c r="AO10" s="135"/>
      <c r="AP10" s="135"/>
      <c r="AQ10" s="135"/>
      <c r="AR10" s="135"/>
      <c r="AS10" s="135"/>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c r="FY10" s="154"/>
      <c r="FZ10" s="154"/>
      <c r="GA10" s="154"/>
      <c r="GB10" s="154"/>
      <c r="GC10" s="154"/>
      <c r="GD10" s="154"/>
      <c r="GE10" s="154"/>
      <c r="GF10" s="154"/>
      <c r="GG10" s="154"/>
      <c r="GH10" s="154"/>
      <c r="GI10" s="154"/>
      <c r="GJ10" s="154"/>
      <c r="GK10" s="154"/>
      <c r="GL10" s="154"/>
      <c r="GM10" s="154"/>
      <c r="GN10" s="154"/>
      <c r="GO10" s="154"/>
      <c r="GP10" s="154"/>
      <c r="GQ10" s="154"/>
      <c r="GR10" s="154"/>
      <c r="GS10" s="154"/>
      <c r="GT10" s="154"/>
      <c r="GU10" s="154"/>
      <c r="GV10" s="154"/>
      <c r="GW10" s="154"/>
      <c r="GX10" s="154"/>
      <c r="GY10" s="154"/>
      <c r="GZ10" s="154"/>
      <c r="HA10" s="154"/>
      <c r="HB10" s="154"/>
      <c r="HC10" s="154"/>
      <c r="HD10" s="154"/>
      <c r="HE10" s="154"/>
      <c r="HF10" s="154"/>
      <c r="HG10" s="154"/>
      <c r="HH10" s="154"/>
      <c r="HI10" s="154"/>
      <c r="HJ10" s="154"/>
      <c r="HK10" s="154"/>
      <c r="HL10" s="154"/>
      <c r="HM10" s="154"/>
      <c r="HN10" s="154"/>
      <c r="HO10" s="154"/>
      <c r="HP10" s="154"/>
      <c r="HQ10" s="154"/>
      <c r="HR10" s="154"/>
      <c r="HS10" s="154"/>
      <c r="HT10" s="154"/>
      <c r="HU10" s="154"/>
      <c r="HV10" s="154"/>
      <c r="HW10" s="154"/>
      <c r="HX10" s="154"/>
      <c r="HY10" s="154"/>
      <c r="HZ10" s="154"/>
      <c r="IA10" s="154"/>
      <c r="IB10" s="154"/>
      <c r="IC10" s="154"/>
      <c r="ID10" s="154"/>
      <c r="IE10" s="154"/>
      <c r="IF10" s="154"/>
      <c r="IG10" s="154"/>
      <c r="IH10" s="154"/>
      <c r="II10" s="154"/>
      <c r="IJ10" s="154"/>
      <c r="IK10" s="154"/>
      <c r="IL10" s="154"/>
      <c r="IM10" s="154"/>
      <c r="IN10" s="154"/>
      <c r="IO10" s="154"/>
    </row>
    <row r="11" spans="1:249" s="136" customFormat="1" ht="45.75" customHeight="1">
      <c r="A11" s="346">
        <v>6</v>
      </c>
      <c r="B11" s="347" t="s">
        <v>11</v>
      </c>
      <c r="C11" s="357" t="s">
        <v>2569</v>
      </c>
      <c r="D11" s="363" t="s">
        <v>606</v>
      </c>
      <c r="E11" s="363" t="s">
        <v>2570</v>
      </c>
      <c r="F11" s="346" t="s">
        <v>140</v>
      </c>
      <c r="G11" s="351">
        <v>1</v>
      </c>
      <c r="H11" s="346" t="s">
        <v>2571</v>
      </c>
      <c r="I11" s="364">
        <v>44562</v>
      </c>
      <c r="J11" s="364">
        <v>44895</v>
      </c>
      <c r="K11" s="82" t="s">
        <v>1095</v>
      </c>
      <c r="L11" s="347" t="s">
        <v>2572</v>
      </c>
      <c r="M11" s="367" t="s">
        <v>1777</v>
      </c>
      <c r="N11" s="82">
        <v>44685</v>
      </c>
      <c r="O11" s="184" t="s">
        <v>1446</v>
      </c>
      <c r="P11" s="82" t="s">
        <v>2271</v>
      </c>
      <c r="Q11" s="374" t="s">
        <v>2272</v>
      </c>
      <c r="R11" s="367" t="s">
        <v>1911</v>
      </c>
      <c r="S11" s="82">
        <v>44809</v>
      </c>
      <c r="T11" s="142" t="s">
        <v>1446</v>
      </c>
      <c r="U11" s="82" t="s">
        <v>2643</v>
      </c>
      <c r="V11" s="377" t="s">
        <v>2644</v>
      </c>
      <c r="W11" s="367" t="s">
        <v>2641</v>
      </c>
      <c r="X11" s="718">
        <v>44925</v>
      </c>
      <c r="Y11" s="142" t="s">
        <v>1446</v>
      </c>
      <c r="Z11" s="135"/>
      <c r="AA11" s="135"/>
      <c r="AB11" s="135"/>
      <c r="AC11" s="135"/>
      <c r="AD11" s="135"/>
      <c r="AE11" s="135"/>
      <c r="AF11" s="135"/>
      <c r="AG11" s="135"/>
      <c r="AH11" s="135"/>
      <c r="AI11" s="135"/>
      <c r="AJ11" s="135"/>
      <c r="AK11" s="135"/>
      <c r="AL11" s="135"/>
      <c r="AM11" s="135"/>
      <c r="AN11" s="135"/>
      <c r="AO11" s="135"/>
      <c r="AP11" s="135"/>
      <c r="AQ11" s="135"/>
      <c r="AR11" s="135"/>
    </row>
    <row r="12" spans="1:249" s="155" customFormat="1" ht="45.75" customHeight="1">
      <c r="A12" s="346">
        <v>7</v>
      </c>
      <c r="B12" s="347" t="s">
        <v>12</v>
      </c>
      <c r="C12" s="357" t="s">
        <v>2236</v>
      </c>
      <c r="D12" s="363" t="s">
        <v>2237</v>
      </c>
      <c r="E12" s="363" t="s">
        <v>607</v>
      </c>
      <c r="F12" s="346" t="s">
        <v>425</v>
      </c>
      <c r="G12" s="351">
        <v>1</v>
      </c>
      <c r="H12" s="363" t="s">
        <v>608</v>
      </c>
      <c r="I12" s="364">
        <v>44562</v>
      </c>
      <c r="J12" s="364">
        <v>44895</v>
      </c>
      <c r="K12" s="368" t="s">
        <v>1132</v>
      </c>
      <c r="L12" s="143" t="s">
        <v>2273</v>
      </c>
      <c r="M12" s="78" t="s">
        <v>2274</v>
      </c>
      <c r="N12" s="82">
        <v>44686</v>
      </c>
      <c r="O12" s="365" t="s">
        <v>1446</v>
      </c>
      <c r="P12" s="369" t="s">
        <v>1967</v>
      </c>
      <c r="Q12" s="370" t="s">
        <v>2275</v>
      </c>
      <c r="R12" s="79" t="s">
        <v>2276</v>
      </c>
      <c r="S12" s="82">
        <v>44809</v>
      </c>
      <c r="T12" s="156" t="s">
        <v>1448</v>
      </c>
      <c r="U12" s="353" t="s">
        <v>3132</v>
      </c>
      <c r="V12" s="377" t="s">
        <v>3133</v>
      </c>
      <c r="W12" s="352">
        <v>1</v>
      </c>
      <c r="X12" s="718">
        <v>44910</v>
      </c>
      <c r="Y12" s="142" t="s">
        <v>1446</v>
      </c>
      <c r="Z12" s="135"/>
      <c r="AA12" s="135"/>
      <c r="AB12" s="135"/>
      <c r="AC12" s="135"/>
      <c r="AD12" s="135"/>
      <c r="AE12" s="135"/>
      <c r="AF12" s="135"/>
      <c r="AG12" s="135"/>
      <c r="AH12" s="135"/>
      <c r="AI12" s="135"/>
      <c r="AJ12" s="135"/>
      <c r="AK12" s="135"/>
      <c r="AL12" s="135"/>
      <c r="AM12" s="135"/>
      <c r="AN12" s="135"/>
      <c r="AO12" s="135"/>
      <c r="AP12" s="135"/>
      <c r="AQ12" s="135"/>
      <c r="AR12" s="135"/>
    </row>
    <row r="13" spans="1:249" s="155" customFormat="1" ht="45.75" customHeight="1">
      <c r="A13" s="346">
        <v>8</v>
      </c>
      <c r="B13" s="347" t="s">
        <v>13</v>
      </c>
      <c r="C13" s="348" t="s">
        <v>2238</v>
      </c>
      <c r="D13" s="347" t="s">
        <v>609</v>
      </c>
      <c r="E13" s="347" t="s">
        <v>2238</v>
      </c>
      <c r="F13" s="346" t="s">
        <v>426</v>
      </c>
      <c r="G13" s="351">
        <v>1</v>
      </c>
      <c r="H13" s="346" t="s">
        <v>2239</v>
      </c>
      <c r="I13" s="364">
        <v>44562</v>
      </c>
      <c r="J13" s="364" t="s">
        <v>588</v>
      </c>
      <c r="K13" s="82" t="s">
        <v>2277</v>
      </c>
      <c r="L13" s="346" t="s">
        <v>2278</v>
      </c>
      <c r="M13" s="352" t="s">
        <v>2279</v>
      </c>
      <c r="N13" s="83">
        <v>44686</v>
      </c>
      <c r="O13" s="365" t="s">
        <v>1442</v>
      </c>
      <c r="P13" s="83" t="s">
        <v>1913</v>
      </c>
      <c r="Q13" s="354" t="s">
        <v>2280</v>
      </c>
      <c r="R13" s="352" t="s">
        <v>1920</v>
      </c>
      <c r="S13" s="82">
        <v>44809</v>
      </c>
      <c r="T13" s="142" t="s">
        <v>1446</v>
      </c>
      <c r="U13" s="353" t="s">
        <v>3109</v>
      </c>
      <c r="V13" s="377" t="s">
        <v>3110</v>
      </c>
      <c r="W13" s="352" t="s">
        <v>1920</v>
      </c>
      <c r="X13" s="718">
        <v>44910</v>
      </c>
      <c r="Y13" s="699" t="s">
        <v>1442</v>
      </c>
      <c r="Z13" s="135"/>
      <c r="AA13" s="135"/>
      <c r="AB13" s="135"/>
      <c r="AC13" s="135"/>
      <c r="AD13" s="135"/>
      <c r="AE13" s="135"/>
      <c r="AF13" s="135"/>
      <c r="AG13" s="135"/>
      <c r="AH13" s="135"/>
      <c r="AI13" s="135"/>
      <c r="AJ13" s="135"/>
      <c r="AK13" s="135"/>
      <c r="AL13" s="135"/>
      <c r="AM13" s="135"/>
      <c r="AN13" s="135"/>
      <c r="AO13" s="135"/>
      <c r="AP13" s="135"/>
      <c r="AQ13" s="135"/>
      <c r="AR13" s="135"/>
    </row>
    <row r="14" spans="1:249" s="155" customFormat="1" ht="45.75" customHeight="1">
      <c r="A14" s="346">
        <v>9</v>
      </c>
      <c r="B14" s="347" t="s">
        <v>2218</v>
      </c>
      <c r="C14" s="348" t="s">
        <v>2240</v>
      </c>
      <c r="D14" s="347" t="s">
        <v>610</v>
      </c>
      <c r="E14" s="347" t="s">
        <v>611</v>
      </c>
      <c r="F14" s="346" t="s">
        <v>612</v>
      </c>
      <c r="G14" s="352">
        <v>1</v>
      </c>
      <c r="H14" s="347" t="s">
        <v>1497</v>
      </c>
      <c r="I14" s="82">
        <v>44562</v>
      </c>
      <c r="J14" s="82">
        <v>44895</v>
      </c>
      <c r="K14" s="230" t="s">
        <v>1132</v>
      </c>
      <c r="L14" s="143" t="s">
        <v>2281</v>
      </c>
      <c r="M14" s="371" t="s">
        <v>2274</v>
      </c>
      <c r="N14" s="82">
        <v>44686</v>
      </c>
      <c r="O14" s="365" t="s">
        <v>1446</v>
      </c>
      <c r="P14" s="369" t="s">
        <v>1967</v>
      </c>
      <c r="Q14" s="362" t="s">
        <v>2282</v>
      </c>
      <c r="R14" s="79" t="s">
        <v>2276</v>
      </c>
      <c r="S14" s="82">
        <v>44809</v>
      </c>
      <c r="T14" s="142" t="s">
        <v>1446</v>
      </c>
      <c r="U14" s="353" t="s">
        <v>3132</v>
      </c>
      <c r="V14" s="377" t="s">
        <v>3134</v>
      </c>
      <c r="W14" s="355">
        <v>1</v>
      </c>
      <c r="X14" s="718">
        <v>44910</v>
      </c>
      <c r="Y14" s="142" t="s">
        <v>1446</v>
      </c>
      <c r="Z14" s="135"/>
      <c r="AA14" s="135"/>
      <c r="AB14" s="135"/>
      <c r="AC14" s="135"/>
      <c r="AD14" s="135"/>
      <c r="AE14" s="135"/>
      <c r="AF14" s="135"/>
      <c r="AG14" s="135"/>
      <c r="AH14" s="135"/>
      <c r="AI14" s="135"/>
      <c r="AJ14" s="135"/>
      <c r="AK14" s="135"/>
      <c r="AL14" s="135"/>
      <c r="AM14" s="135"/>
      <c r="AN14" s="135"/>
      <c r="AO14" s="135"/>
      <c r="AP14" s="135"/>
      <c r="AQ14" s="135"/>
      <c r="AR14" s="135"/>
    </row>
    <row r="15" spans="1:249" s="155" customFormat="1" ht="67.5" customHeight="1">
      <c r="A15" s="346">
        <v>10</v>
      </c>
      <c r="B15" s="347" t="s">
        <v>15</v>
      </c>
      <c r="C15" s="357" t="s">
        <v>613</v>
      </c>
      <c r="D15" s="363" t="s">
        <v>614</v>
      </c>
      <c r="E15" s="363" t="s">
        <v>615</v>
      </c>
      <c r="F15" s="346" t="s">
        <v>2241</v>
      </c>
      <c r="G15" s="351">
        <v>1</v>
      </c>
      <c r="H15" s="346" t="s">
        <v>616</v>
      </c>
      <c r="I15" s="82">
        <v>44562</v>
      </c>
      <c r="J15" s="82">
        <v>44895</v>
      </c>
      <c r="K15" s="82" t="s">
        <v>2283</v>
      </c>
      <c r="L15" s="347" t="s">
        <v>2284</v>
      </c>
      <c r="M15" s="352" t="s">
        <v>2285</v>
      </c>
      <c r="N15" s="83">
        <v>44686</v>
      </c>
      <c r="O15" s="365" t="s">
        <v>1446</v>
      </c>
      <c r="P15" s="82" t="s">
        <v>2286</v>
      </c>
      <c r="Q15" s="362" t="s">
        <v>2287</v>
      </c>
      <c r="R15" s="352" t="s">
        <v>2288</v>
      </c>
      <c r="S15" s="82">
        <v>44809</v>
      </c>
      <c r="T15" s="142" t="s">
        <v>1758</v>
      </c>
      <c r="U15" s="633" t="s">
        <v>2825</v>
      </c>
      <c r="V15" s="377" t="s">
        <v>2826</v>
      </c>
      <c r="W15" s="634" t="s">
        <v>2827</v>
      </c>
      <c r="X15" s="718">
        <v>44925</v>
      </c>
      <c r="Y15" s="142" t="s">
        <v>1446</v>
      </c>
      <c r="Z15" s="135"/>
      <c r="AA15" s="135"/>
      <c r="AB15" s="135"/>
      <c r="AC15" s="135"/>
      <c r="AD15" s="135"/>
      <c r="AE15" s="135"/>
      <c r="AF15" s="135"/>
      <c r="AG15" s="135"/>
      <c r="AH15" s="135"/>
      <c r="AI15" s="135"/>
      <c r="AJ15" s="135"/>
      <c r="AK15" s="135"/>
      <c r="AL15" s="135"/>
      <c r="AM15" s="135"/>
      <c r="AN15" s="135"/>
      <c r="AO15" s="135"/>
      <c r="AP15" s="135"/>
      <c r="AQ15" s="135"/>
      <c r="AR15" s="135"/>
    </row>
    <row r="16" spans="1:249" s="155" customFormat="1" ht="45.75" customHeight="1">
      <c r="A16" s="346">
        <v>11</v>
      </c>
      <c r="B16" s="347" t="s">
        <v>22</v>
      </c>
      <c r="C16" s="357" t="s">
        <v>617</v>
      </c>
      <c r="D16" s="363" t="s">
        <v>618</v>
      </c>
      <c r="E16" s="363" t="s">
        <v>619</v>
      </c>
      <c r="F16" s="346" t="s">
        <v>620</v>
      </c>
      <c r="G16" s="351">
        <v>1</v>
      </c>
      <c r="H16" s="346" t="s">
        <v>621</v>
      </c>
      <c r="I16" s="82">
        <v>44562</v>
      </c>
      <c r="J16" s="82">
        <v>44895</v>
      </c>
      <c r="K16" s="82" t="s">
        <v>2289</v>
      </c>
      <c r="L16" s="363" t="s">
        <v>2290</v>
      </c>
      <c r="M16" s="372" t="s">
        <v>2291</v>
      </c>
      <c r="N16" s="82">
        <v>44686</v>
      </c>
      <c r="O16" s="365" t="s">
        <v>1446</v>
      </c>
      <c r="P16" s="82" t="s">
        <v>2292</v>
      </c>
      <c r="Q16" s="373" t="s">
        <v>2293</v>
      </c>
      <c r="R16" s="346" t="s">
        <v>2294</v>
      </c>
      <c r="S16" s="82">
        <v>44809</v>
      </c>
      <c r="T16" s="142" t="s">
        <v>1446</v>
      </c>
      <c r="U16" s="82" t="s">
        <v>2738</v>
      </c>
      <c r="V16" s="377" t="s">
        <v>2991</v>
      </c>
      <c r="W16" s="346" t="s">
        <v>2739</v>
      </c>
      <c r="X16" s="718">
        <v>44925</v>
      </c>
      <c r="Y16" s="142" t="s">
        <v>1446</v>
      </c>
      <c r="Z16" s="135"/>
      <c r="AA16" s="135"/>
      <c r="AB16" s="135"/>
      <c r="AC16" s="135"/>
      <c r="AD16" s="135"/>
      <c r="AE16" s="135"/>
      <c r="AF16" s="135"/>
      <c r="AG16" s="135"/>
      <c r="AH16" s="135"/>
      <c r="AI16" s="135"/>
      <c r="AJ16" s="135"/>
      <c r="AK16" s="135"/>
      <c r="AL16" s="135"/>
    </row>
    <row r="17" spans="1:44" s="155" customFormat="1" ht="45.75" customHeight="1">
      <c r="A17" s="346">
        <v>12</v>
      </c>
      <c r="B17" s="347" t="s">
        <v>22</v>
      </c>
      <c r="C17" s="357" t="s">
        <v>622</v>
      </c>
      <c r="D17" s="363" t="s">
        <v>623</v>
      </c>
      <c r="E17" s="363" t="s">
        <v>624</v>
      </c>
      <c r="F17" s="346" t="s">
        <v>625</v>
      </c>
      <c r="G17" s="351">
        <v>1</v>
      </c>
      <c r="H17" s="346" t="s">
        <v>626</v>
      </c>
      <c r="I17" s="82">
        <v>44562</v>
      </c>
      <c r="J17" s="82">
        <v>44895</v>
      </c>
      <c r="K17" s="82" t="s">
        <v>2295</v>
      </c>
      <c r="L17" s="363" t="s">
        <v>2296</v>
      </c>
      <c r="M17" s="352" t="s">
        <v>2297</v>
      </c>
      <c r="N17" s="82">
        <v>44686</v>
      </c>
      <c r="O17" s="365" t="s">
        <v>1446</v>
      </c>
      <c r="P17" s="82" t="s">
        <v>2292</v>
      </c>
      <c r="Q17" s="362" t="s">
        <v>2298</v>
      </c>
      <c r="R17" s="346" t="s">
        <v>2294</v>
      </c>
      <c r="S17" s="82">
        <v>44809</v>
      </c>
      <c r="T17" s="142" t="s">
        <v>1446</v>
      </c>
      <c r="U17" s="82" t="s">
        <v>2738</v>
      </c>
      <c r="V17" s="377" t="s">
        <v>2993</v>
      </c>
      <c r="W17" s="346" t="s">
        <v>2739</v>
      </c>
      <c r="X17" s="718">
        <v>44925</v>
      </c>
      <c r="Y17" s="142" t="s">
        <v>1446</v>
      </c>
      <c r="Z17" s="135"/>
      <c r="AA17" s="135"/>
      <c r="AB17" s="135"/>
      <c r="AC17" s="135"/>
      <c r="AD17" s="135"/>
      <c r="AE17" s="135"/>
      <c r="AF17" s="135"/>
      <c r="AG17" s="135"/>
      <c r="AH17" s="135"/>
      <c r="AI17" s="135"/>
      <c r="AJ17" s="135"/>
      <c r="AK17" s="135"/>
      <c r="AL17" s="135"/>
      <c r="AM17" s="135"/>
      <c r="AN17" s="135"/>
      <c r="AO17" s="135"/>
      <c r="AP17" s="135"/>
      <c r="AQ17" s="135"/>
      <c r="AR17" s="135"/>
    </row>
    <row r="18" spans="1:44" s="155" customFormat="1" ht="45.75" customHeight="1">
      <c r="A18" s="346">
        <v>13</v>
      </c>
      <c r="B18" s="347" t="s">
        <v>22</v>
      </c>
      <c r="C18" s="357" t="s">
        <v>627</v>
      </c>
      <c r="D18" s="363" t="s">
        <v>623</v>
      </c>
      <c r="E18" s="373" t="s">
        <v>628</v>
      </c>
      <c r="F18" s="346" t="s">
        <v>629</v>
      </c>
      <c r="G18" s="351">
        <v>1</v>
      </c>
      <c r="H18" s="346" t="s">
        <v>630</v>
      </c>
      <c r="I18" s="82">
        <v>44562</v>
      </c>
      <c r="J18" s="82">
        <v>44895</v>
      </c>
      <c r="K18" s="82" t="s">
        <v>2295</v>
      </c>
      <c r="L18" s="363" t="s">
        <v>2299</v>
      </c>
      <c r="M18" s="352" t="s">
        <v>2297</v>
      </c>
      <c r="N18" s="82">
        <v>44686</v>
      </c>
      <c r="O18" s="365" t="s">
        <v>1446</v>
      </c>
      <c r="P18" s="82" t="s">
        <v>2292</v>
      </c>
      <c r="Q18" s="373" t="s">
        <v>2300</v>
      </c>
      <c r="R18" s="346" t="s">
        <v>2294</v>
      </c>
      <c r="S18" s="82">
        <v>44809</v>
      </c>
      <c r="T18" s="142" t="s">
        <v>1446</v>
      </c>
      <c r="U18" s="629" t="s">
        <v>2738</v>
      </c>
      <c r="V18" s="377" t="s">
        <v>2992</v>
      </c>
      <c r="W18" s="630" t="s">
        <v>2739</v>
      </c>
      <c r="X18" s="718">
        <v>44925</v>
      </c>
      <c r="Y18" s="142" t="s">
        <v>1446</v>
      </c>
      <c r="Z18" s="135"/>
      <c r="AA18" s="135"/>
      <c r="AB18" s="135"/>
      <c r="AC18" s="135"/>
      <c r="AD18" s="135"/>
      <c r="AE18" s="135"/>
      <c r="AF18" s="135"/>
      <c r="AG18" s="135"/>
      <c r="AH18" s="135"/>
      <c r="AI18" s="135"/>
      <c r="AJ18" s="135"/>
      <c r="AK18" s="135"/>
      <c r="AL18" s="135"/>
      <c r="AM18" s="135"/>
      <c r="AN18" s="135"/>
      <c r="AO18" s="135"/>
      <c r="AP18" s="135"/>
      <c r="AQ18" s="135"/>
      <c r="AR18" s="135"/>
    </row>
    <row r="19" spans="1:44" s="155" customFormat="1" ht="45.75" customHeight="1">
      <c r="A19" s="346">
        <v>14</v>
      </c>
      <c r="B19" s="347" t="s">
        <v>15</v>
      </c>
      <c r="C19" s="357" t="s">
        <v>2242</v>
      </c>
      <c r="D19" s="363" t="s">
        <v>631</v>
      </c>
      <c r="E19" s="363" t="s">
        <v>632</v>
      </c>
      <c r="F19" s="346" t="s">
        <v>633</v>
      </c>
      <c r="G19" s="351">
        <v>1</v>
      </c>
      <c r="H19" s="346" t="s">
        <v>634</v>
      </c>
      <c r="I19" s="82">
        <v>44562</v>
      </c>
      <c r="J19" s="82">
        <v>44895</v>
      </c>
      <c r="K19" s="82" t="s">
        <v>2301</v>
      </c>
      <c r="L19" s="374" t="s">
        <v>2302</v>
      </c>
      <c r="M19" s="352" t="s">
        <v>2303</v>
      </c>
      <c r="N19" s="83">
        <v>44686</v>
      </c>
      <c r="O19" s="365" t="s">
        <v>1446</v>
      </c>
      <c r="P19" s="82" t="s">
        <v>2304</v>
      </c>
      <c r="Q19" s="347" t="s">
        <v>2305</v>
      </c>
      <c r="R19" s="352" t="s">
        <v>2306</v>
      </c>
      <c r="S19" s="82">
        <v>44809</v>
      </c>
      <c r="T19" s="628" t="s">
        <v>1758</v>
      </c>
      <c r="U19" s="129" t="s">
        <v>2803</v>
      </c>
      <c r="V19" s="377" t="s">
        <v>2828</v>
      </c>
      <c r="W19" s="84" t="s">
        <v>2804</v>
      </c>
      <c r="X19" s="718">
        <v>44925</v>
      </c>
      <c r="Y19" s="142" t="s">
        <v>1446</v>
      </c>
      <c r="Z19" s="135"/>
      <c r="AA19" s="135"/>
      <c r="AB19" s="135"/>
      <c r="AC19" s="135"/>
      <c r="AD19" s="135"/>
      <c r="AE19" s="135"/>
      <c r="AF19" s="135"/>
      <c r="AG19" s="135"/>
      <c r="AH19" s="135"/>
      <c r="AI19" s="135"/>
      <c r="AJ19" s="135"/>
      <c r="AK19" s="135"/>
      <c r="AL19" s="135"/>
      <c r="AM19" s="135"/>
      <c r="AN19" s="135"/>
      <c r="AO19" s="135"/>
      <c r="AP19" s="135"/>
      <c r="AQ19" s="135"/>
      <c r="AR19" s="135"/>
    </row>
    <row r="20" spans="1:44" s="155" customFormat="1" ht="45.75" customHeight="1">
      <c r="A20" s="346">
        <v>15</v>
      </c>
      <c r="B20" s="347" t="s">
        <v>15</v>
      </c>
      <c r="C20" s="357" t="s">
        <v>635</v>
      </c>
      <c r="D20" s="363" t="s">
        <v>614</v>
      </c>
      <c r="E20" s="363" t="s">
        <v>636</v>
      </c>
      <c r="F20" s="346" t="s">
        <v>637</v>
      </c>
      <c r="G20" s="351">
        <v>1</v>
      </c>
      <c r="H20" s="346" t="s">
        <v>638</v>
      </c>
      <c r="I20" s="82">
        <v>44562</v>
      </c>
      <c r="J20" s="82">
        <v>44895</v>
      </c>
      <c r="K20" s="82" t="s">
        <v>2307</v>
      </c>
      <c r="L20" s="347" t="s">
        <v>2308</v>
      </c>
      <c r="M20" s="352" t="s">
        <v>2309</v>
      </c>
      <c r="N20" s="83">
        <v>44686</v>
      </c>
      <c r="O20" s="365" t="s">
        <v>1446</v>
      </c>
      <c r="P20" s="82" t="s">
        <v>2310</v>
      </c>
      <c r="Q20" s="375" t="s">
        <v>2311</v>
      </c>
      <c r="R20" s="376" t="s">
        <v>2312</v>
      </c>
      <c r="S20" s="82">
        <v>44809</v>
      </c>
      <c r="T20" s="628" t="s">
        <v>1758</v>
      </c>
      <c r="U20" s="163" t="s">
        <v>2805</v>
      </c>
      <c r="V20" s="377" t="s">
        <v>2806</v>
      </c>
      <c r="W20" s="84" t="s">
        <v>2807</v>
      </c>
      <c r="X20" s="718">
        <v>44925</v>
      </c>
      <c r="Y20" s="142" t="s">
        <v>1446</v>
      </c>
      <c r="Z20" s="135"/>
      <c r="AA20" s="135"/>
      <c r="AB20" s="135"/>
      <c r="AC20" s="135"/>
      <c r="AD20" s="135"/>
      <c r="AE20" s="135"/>
      <c r="AF20" s="135"/>
      <c r="AG20" s="135"/>
      <c r="AH20" s="135"/>
      <c r="AI20" s="135"/>
      <c r="AJ20" s="135"/>
      <c r="AK20" s="135"/>
      <c r="AL20" s="135"/>
      <c r="AM20" s="135"/>
      <c r="AN20" s="135"/>
      <c r="AO20" s="135"/>
      <c r="AP20" s="135"/>
      <c r="AQ20" s="135"/>
      <c r="AR20" s="135"/>
    </row>
    <row r="21" spans="1:44" s="155" customFormat="1" ht="45.75" customHeight="1">
      <c r="A21" s="346">
        <v>16</v>
      </c>
      <c r="B21" s="347" t="s">
        <v>15</v>
      </c>
      <c r="C21" s="377" t="s">
        <v>639</v>
      </c>
      <c r="D21" s="374" t="s">
        <v>614</v>
      </c>
      <c r="E21" s="374" t="s">
        <v>640</v>
      </c>
      <c r="F21" s="346" t="s">
        <v>641</v>
      </c>
      <c r="G21" s="351">
        <v>1</v>
      </c>
      <c r="H21" s="346" t="s">
        <v>642</v>
      </c>
      <c r="I21" s="82">
        <v>44562</v>
      </c>
      <c r="J21" s="82">
        <v>44895</v>
      </c>
      <c r="K21" s="82" t="s">
        <v>2313</v>
      </c>
      <c r="L21" s="347" t="s">
        <v>2314</v>
      </c>
      <c r="M21" s="352" t="s">
        <v>2315</v>
      </c>
      <c r="N21" s="83">
        <v>44686</v>
      </c>
      <c r="O21" s="365" t="s">
        <v>1446</v>
      </c>
      <c r="P21" s="82" t="s">
        <v>2316</v>
      </c>
      <c r="Q21" s="362" t="s">
        <v>2317</v>
      </c>
      <c r="R21" s="352" t="s">
        <v>2318</v>
      </c>
      <c r="S21" s="82">
        <v>44809</v>
      </c>
      <c r="T21" s="628" t="s">
        <v>1758</v>
      </c>
      <c r="U21" s="163" t="s">
        <v>2808</v>
      </c>
      <c r="V21" s="377" t="s">
        <v>2829</v>
      </c>
      <c r="W21" s="84" t="s">
        <v>2809</v>
      </c>
      <c r="X21" s="718">
        <v>44925</v>
      </c>
      <c r="Y21" s="142" t="s">
        <v>1446</v>
      </c>
      <c r="Z21" s="135"/>
      <c r="AA21" s="135"/>
      <c r="AB21" s="135"/>
      <c r="AC21" s="135"/>
      <c r="AD21" s="135"/>
      <c r="AE21" s="135"/>
      <c r="AF21" s="135"/>
      <c r="AG21" s="135"/>
      <c r="AH21" s="135"/>
      <c r="AI21" s="135"/>
      <c r="AJ21" s="135"/>
      <c r="AK21" s="135"/>
      <c r="AL21" s="135"/>
      <c r="AM21" s="135"/>
      <c r="AN21" s="135"/>
      <c r="AO21" s="135"/>
      <c r="AP21" s="135"/>
      <c r="AQ21" s="135"/>
      <c r="AR21" s="135"/>
    </row>
    <row r="22" spans="1:44" s="155" customFormat="1" ht="45.75" customHeight="1">
      <c r="A22" s="346">
        <v>17</v>
      </c>
      <c r="B22" s="347" t="s">
        <v>15</v>
      </c>
      <c r="C22" s="357" t="s">
        <v>643</v>
      </c>
      <c r="D22" s="363" t="s">
        <v>614</v>
      </c>
      <c r="E22" s="363" t="s">
        <v>644</v>
      </c>
      <c r="F22" s="346" t="s">
        <v>2243</v>
      </c>
      <c r="G22" s="351">
        <v>1</v>
      </c>
      <c r="H22" s="346" t="s">
        <v>645</v>
      </c>
      <c r="I22" s="82">
        <v>44562</v>
      </c>
      <c r="J22" s="82">
        <v>44895</v>
      </c>
      <c r="K22" s="82" t="s">
        <v>2319</v>
      </c>
      <c r="L22" s="347" t="s">
        <v>2320</v>
      </c>
      <c r="M22" s="352" t="s">
        <v>2321</v>
      </c>
      <c r="N22" s="83">
        <v>44686</v>
      </c>
      <c r="O22" s="365" t="s">
        <v>1446</v>
      </c>
      <c r="P22" s="82" t="s">
        <v>2322</v>
      </c>
      <c r="Q22" s="362" t="s">
        <v>2323</v>
      </c>
      <c r="R22" s="352" t="s">
        <v>2324</v>
      </c>
      <c r="S22" s="82">
        <v>44809</v>
      </c>
      <c r="T22" s="628" t="s">
        <v>1758</v>
      </c>
      <c r="U22" s="163" t="s">
        <v>2810</v>
      </c>
      <c r="V22" s="377" t="s">
        <v>2830</v>
      </c>
      <c r="W22" s="84" t="s">
        <v>2811</v>
      </c>
      <c r="X22" s="718">
        <v>44925</v>
      </c>
      <c r="Y22" s="142" t="s">
        <v>1446</v>
      </c>
      <c r="Z22" s="135"/>
      <c r="AA22" s="135"/>
      <c r="AB22" s="135"/>
      <c r="AC22" s="135"/>
      <c r="AD22" s="135"/>
      <c r="AE22" s="135"/>
      <c r="AF22" s="135"/>
      <c r="AG22" s="135"/>
      <c r="AH22" s="135"/>
      <c r="AI22" s="135"/>
      <c r="AJ22" s="135"/>
      <c r="AK22" s="135"/>
      <c r="AL22" s="135"/>
      <c r="AM22" s="135"/>
      <c r="AN22" s="135"/>
      <c r="AO22" s="135"/>
      <c r="AP22" s="135"/>
      <c r="AQ22" s="135"/>
      <c r="AR22" s="135"/>
    </row>
    <row r="23" spans="1:44" s="155" customFormat="1" ht="45.75" customHeight="1">
      <c r="A23" s="346">
        <v>18</v>
      </c>
      <c r="B23" s="347" t="s">
        <v>15</v>
      </c>
      <c r="C23" s="357" t="s">
        <v>2244</v>
      </c>
      <c r="D23" s="363" t="s">
        <v>614</v>
      </c>
      <c r="E23" s="363" t="s">
        <v>646</v>
      </c>
      <c r="F23" s="346" t="s">
        <v>2245</v>
      </c>
      <c r="G23" s="351">
        <v>1</v>
      </c>
      <c r="H23" s="346" t="s">
        <v>647</v>
      </c>
      <c r="I23" s="82">
        <v>44562</v>
      </c>
      <c r="J23" s="82">
        <v>44895</v>
      </c>
      <c r="K23" s="82" t="s">
        <v>2325</v>
      </c>
      <c r="L23" s="374" t="s">
        <v>2326</v>
      </c>
      <c r="M23" s="352" t="s">
        <v>2327</v>
      </c>
      <c r="N23" s="83">
        <v>44686</v>
      </c>
      <c r="O23" s="365" t="s">
        <v>1446</v>
      </c>
      <c r="P23" s="82" t="s">
        <v>2328</v>
      </c>
      <c r="Q23" s="378" t="s">
        <v>2329</v>
      </c>
      <c r="R23" s="352" t="s">
        <v>2330</v>
      </c>
      <c r="S23" s="82">
        <v>44809</v>
      </c>
      <c r="T23" s="628" t="s">
        <v>1758</v>
      </c>
      <c r="U23" s="163" t="s">
        <v>2812</v>
      </c>
      <c r="V23" s="377" t="s">
        <v>2831</v>
      </c>
      <c r="W23" s="84" t="s">
        <v>2813</v>
      </c>
      <c r="X23" s="718">
        <v>44910</v>
      </c>
      <c r="Y23" s="698" t="s">
        <v>1867</v>
      </c>
      <c r="Z23" s="135"/>
      <c r="AA23" s="135"/>
      <c r="AB23" s="135"/>
      <c r="AC23" s="135"/>
      <c r="AD23" s="135"/>
      <c r="AE23" s="135"/>
      <c r="AF23" s="135"/>
      <c r="AG23" s="135"/>
      <c r="AH23" s="135"/>
      <c r="AI23" s="135"/>
      <c r="AJ23" s="135"/>
      <c r="AK23" s="135"/>
      <c r="AL23" s="135"/>
      <c r="AM23" s="135"/>
      <c r="AN23" s="135"/>
      <c r="AO23" s="135"/>
      <c r="AP23" s="135"/>
      <c r="AQ23" s="135"/>
      <c r="AR23" s="135"/>
    </row>
    <row r="24" spans="1:44" s="155" customFormat="1" ht="45.75" customHeight="1">
      <c r="A24" s="346">
        <v>19</v>
      </c>
      <c r="B24" s="347" t="s">
        <v>15</v>
      </c>
      <c r="C24" s="357" t="s">
        <v>2246</v>
      </c>
      <c r="D24" s="363" t="s">
        <v>1541</v>
      </c>
      <c r="E24" s="363" t="s">
        <v>648</v>
      </c>
      <c r="F24" s="346" t="s">
        <v>649</v>
      </c>
      <c r="G24" s="351">
        <v>1</v>
      </c>
      <c r="H24" s="346" t="s">
        <v>616</v>
      </c>
      <c r="I24" s="82">
        <v>44562</v>
      </c>
      <c r="J24" s="82">
        <v>44895</v>
      </c>
      <c r="K24" s="82" t="s">
        <v>2331</v>
      </c>
      <c r="L24" s="347" t="s">
        <v>2332</v>
      </c>
      <c r="M24" s="352" t="s">
        <v>2333</v>
      </c>
      <c r="N24" s="83">
        <v>44686</v>
      </c>
      <c r="O24" s="365" t="s">
        <v>1446</v>
      </c>
      <c r="P24" s="82" t="s">
        <v>2334</v>
      </c>
      <c r="Q24" s="362" t="s">
        <v>2335</v>
      </c>
      <c r="R24" s="352" t="s">
        <v>2336</v>
      </c>
      <c r="S24" s="82">
        <v>44809</v>
      </c>
      <c r="T24" s="628" t="s">
        <v>1758</v>
      </c>
      <c r="U24" s="631" t="s">
        <v>2814</v>
      </c>
      <c r="V24" s="377" t="s">
        <v>2832</v>
      </c>
      <c r="W24" s="84" t="s">
        <v>2815</v>
      </c>
      <c r="X24" s="718">
        <v>44910</v>
      </c>
      <c r="Y24" s="698" t="s">
        <v>1867</v>
      </c>
      <c r="Z24" s="135"/>
      <c r="AA24" s="135"/>
      <c r="AB24" s="135"/>
      <c r="AC24" s="135"/>
      <c r="AD24" s="135"/>
      <c r="AE24" s="135"/>
      <c r="AF24" s="135"/>
      <c r="AG24" s="135"/>
      <c r="AH24" s="135"/>
      <c r="AI24" s="135"/>
      <c r="AJ24" s="135"/>
      <c r="AK24" s="135"/>
      <c r="AL24" s="135"/>
      <c r="AM24" s="135"/>
      <c r="AN24" s="135"/>
      <c r="AO24" s="135"/>
      <c r="AP24" s="135"/>
      <c r="AQ24" s="135"/>
      <c r="AR24" s="135"/>
    </row>
    <row r="25" spans="1:44" s="155" customFormat="1" ht="45.75" customHeight="1">
      <c r="A25" s="346">
        <v>20</v>
      </c>
      <c r="B25" s="347" t="s">
        <v>15</v>
      </c>
      <c r="C25" s="357" t="s">
        <v>650</v>
      </c>
      <c r="D25" s="363" t="s">
        <v>614</v>
      </c>
      <c r="E25" s="363" t="s">
        <v>651</v>
      </c>
      <c r="F25" s="346" t="s">
        <v>652</v>
      </c>
      <c r="G25" s="351">
        <v>1</v>
      </c>
      <c r="H25" s="346" t="s">
        <v>653</v>
      </c>
      <c r="I25" s="82">
        <v>44562</v>
      </c>
      <c r="J25" s="82">
        <v>44895</v>
      </c>
      <c r="K25" s="82" t="s">
        <v>2337</v>
      </c>
      <c r="L25" s="347" t="s">
        <v>2338</v>
      </c>
      <c r="M25" s="372" t="s">
        <v>2339</v>
      </c>
      <c r="N25" s="83">
        <v>44686</v>
      </c>
      <c r="O25" s="365" t="s">
        <v>1446</v>
      </c>
      <c r="P25" s="82" t="s">
        <v>2340</v>
      </c>
      <c r="Q25" s="362" t="s">
        <v>2341</v>
      </c>
      <c r="R25" s="376" t="s">
        <v>2342</v>
      </c>
      <c r="S25" s="82">
        <v>44809</v>
      </c>
      <c r="T25" s="628" t="s">
        <v>1758</v>
      </c>
      <c r="U25" s="163" t="s">
        <v>2816</v>
      </c>
      <c r="V25" s="377" t="s">
        <v>2833</v>
      </c>
      <c r="W25" s="84" t="s">
        <v>2817</v>
      </c>
      <c r="X25" s="718">
        <v>44910</v>
      </c>
      <c r="Y25" s="698" t="s">
        <v>1867</v>
      </c>
      <c r="Z25" s="135"/>
      <c r="AA25" s="135"/>
      <c r="AB25" s="135"/>
      <c r="AC25" s="135"/>
      <c r="AD25" s="135"/>
      <c r="AE25" s="135"/>
      <c r="AF25" s="135"/>
      <c r="AG25" s="135"/>
      <c r="AH25" s="135"/>
      <c r="AI25" s="135"/>
      <c r="AJ25" s="135"/>
      <c r="AK25" s="135"/>
      <c r="AL25" s="135"/>
      <c r="AM25" s="135"/>
      <c r="AN25" s="135"/>
      <c r="AO25" s="135"/>
      <c r="AP25" s="135"/>
      <c r="AQ25" s="135"/>
      <c r="AR25" s="135"/>
    </row>
    <row r="26" spans="1:44" s="155" customFormat="1" ht="45.75" customHeight="1">
      <c r="A26" s="346">
        <v>21</v>
      </c>
      <c r="B26" s="347" t="s">
        <v>15</v>
      </c>
      <c r="C26" s="357" t="s">
        <v>654</v>
      </c>
      <c r="D26" s="363" t="s">
        <v>614</v>
      </c>
      <c r="E26" s="363" t="s">
        <v>655</v>
      </c>
      <c r="F26" s="346" t="s">
        <v>656</v>
      </c>
      <c r="G26" s="351">
        <v>1</v>
      </c>
      <c r="H26" s="346" t="s">
        <v>657</v>
      </c>
      <c r="I26" s="82">
        <v>44562</v>
      </c>
      <c r="J26" s="82">
        <v>44895</v>
      </c>
      <c r="K26" s="82" t="s">
        <v>2343</v>
      </c>
      <c r="L26" s="374" t="s">
        <v>2344</v>
      </c>
      <c r="M26" s="352" t="s">
        <v>2345</v>
      </c>
      <c r="N26" s="83">
        <v>44686</v>
      </c>
      <c r="O26" s="365" t="s">
        <v>1446</v>
      </c>
      <c r="P26" s="82" t="s">
        <v>2346</v>
      </c>
      <c r="Q26" s="362" t="s">
        <v>2347</v>
      </c>
      <c r="R26" s="352" t="s">
        <v>2348</v>
      </c>
      <c r="S26" s="82">
        <v>44809</v>
      </c>
      <c r="T26" s="628" t="s">
        <v>1758</v>
      </c>
      <c r="U26" s="163" t="s">
        <v>2818</v>
      </c>
      <c r="V26" s="377" t="s">
        <v>2834</v>
      </c>
      <c r="W26" s="84" t="s">
        <v>2819</v>
      </c>
      <c r="X26" s="718">
        <v>44910</v>
      </c>
      <c r="Y26" s="698" t="s">
        <v>1867</v>
      </c>
      <c r="Z26" s="135"/>
      <c r="AA26" s="135"/>
      <c r="AB26" s="135"/>
      <c r="AC26" s="135"/>
      <c r="AD26" s="135"/>
      <c r="AE26" s="135"/>
      <c r="AF26" s="135"/>
      <c r="AG26" s="135"/>
      <c r="AH26" s="135"/>
      <c r="AI26" s="135"/>
      <c r="AJ26" s="135"/>
      <c r="AK26" s="135"/>
      <c r="AL26" s="135"/>
      <c r="AM26" s="135"/>
      <c r="AN26" s="135"/>
      <c r="AO26" s="135"/>
      <c r="AP26" s="135"/>
      <c r="AQ26" s="135"/>
      <c r="AR26" s="135"/>
    </row>
    <row r="27" spans="1:44" s="155" customFormat="1" ht="45.75" customHeight="1">
      <c r="A27" s="346">
        <v>22</v>
      </c>
      <c r="B27" s="347" t="s">
        <v>15</v>
      </c>
      <c r="C27" s="357" t="s">
        <v>650</v>
      </c>
      <c r="D27" s="363" t="s">
        <v>614</v>
      </c>
      <c r="E27" s="363" t="s">
        <v>658</v>
      </c>
      <c r="F27" s="346" t="s">
        <v>659</v>
      </c>
      <c r="G27" s="351">
        <v>1</v>
      </c>
      <c r="H27" s="346" t="s">
        <v>616</v>
      </c>
      <c r="I27" s="82">
        <v>44562</v>
      </c>
      <c r="J27" s="82">
        <v>44895</v>
      </c>
      <c r="K27" s="82" t="s">
        <v>2349</v>
      </c>
      <c r="L27" s="347" t="s">
        <v>2350</v>
      </c>
      <c r="M27" s="352" t="s">
        <v>2351</v>
      </c>
      <c r="N27" s="83">
        <v>44686</v>
      </c>
      <c r="O27" s="365" t="s">
        <v>1446</v>
      </c>
      <c r="P27" s="82" t="s">
        <v>2352</v>
      </c>
      <c r="Q27" s="362" t="s">
        <v>2353</v>
      </c>
      <c r="R27" s="352" t="s">
        <v>2354</v>
      </c>
      <c r="S27" s="82">
        <v>44809</v>
      </c>
      <c r="T27" s="628" t="s">
        <v>1758</v>
      </c>
      <c r="U27" s="632" t="s">
        <v>2820</v>
      </c>
      <c r="V27" s="377" t="s">
        <v>2821</v>
      </c>
      <c r="W27" s="632" t="s">
        <v>2822</v>
      </c>
      <c r="X27" s="718">
        <v>44910</v>
      </c>
      <c r="Y27" s="698" t="s">
        <v>1867</v>
      </c>
      <c r="Z27" s="135"/>
      <c r="AA27" s="135"/>
      <c r="AB27" s="135"/>
      <c r="AC27" s="135"/>
      <c r="AD27" s="135"/>
      <c r="AE27" s="135"/>
      <c r="AF27" s="135"/>
      <c r="AG27" s="135"/>
      <c r="AH27" s="135"/>
      <c r="AI27" s="135"/>
      <c r="AJ27" s="135"/>
      <c r="AK27" s="135"/>
      <c r="AL27" s="135"/>
      <c r="AM27" s="135"/>
      <c r="AN27" s="135"/>
      <c r="AO27" s="135"/>
      <c r="AP27" s="135"/>
      <c r="AQ27" s="135"/>
      <c r="AR27" s="135"/>
    </row>
    <row r="28" spans="1:44" s="155" customFormat="1" ht="45.75" customHeight="1">
      <c r="A28" s="346">
        <v>23</v>
      </c>
      <c r="B28" s="347" t="s">
        <v>15</v>
      </c>
      <c r="C28" s="357" t="s">
        <v>660</v>
      </c>
      <c r="D28" s="363" t="s">
        <v>614</v>
      </c>
      <c r="E28" s="363" t="s">
        <v>661</v>
      </c>
      <c r="F28" s="346" t="s">
        <v>662</v>
      </c>
      <c r="G28" s="351">
        <v>1</v>
      </c>
      <c r="H28" s="346" t="s">
        <v>663</v>
      </c>
      <c r="I28" s="82">
        <v>44562</v>
      </c>
      <c r="J28" s="82">
        <v>44895</v>
      </c>
      <c r="K28" s="82" t="s">
        <v>2355</v>
      </c>
      <c r="L28" s="347" t="s">
        <v>2356</v>
      </c>
      <c r="M28" s="352" t="s">
        <v>2357</v>
      </c>
      <c r="N28" s="83">
        <v>44686</v>
      </c>
      <c r="O28" s="365" t="s">
        <v>1446</v>
      </c>
      <c r="P28" s="82" t="s">
        <v>2358</v>
      </c>
      <c r="Q28" s="373" t="s">
        <v>2359</v>
      </c>
      <c r="R28" s="352" t="s">
        <v>2360</v>
      </c>
      <c r="S28" s="82">
        <v>44809</v>
      </c>
      <c r="T28" s="628" t="s">
        <v>1758</v>
      </c>
      <c r="U28" s="163" t="s">
        <v>2823</v>
      </c>
      <c r="V28" s="377" t="s">
        <v>2994</v>
      </c>
      <c r="W28" s="84" t="s">
        <v>2824</v>
      </c>
      <c r="X28" s="718">
        <v>44910</v>
      </c>
      <c r="Y28" s="698" t="s">
        <v>1867</v>
      </c>
      <c r="Z28" s="135"/>
      <c r="AA28" s="135"/>
      <c r="AB28" s="135"/>
      <c r="AC28" s="135"/>
      <c r="AD28" s="135"/>
      <c r="AE28" s="135"/>
      <c r="AF28" s="135"/>
      <c r="AG28" s="135"/>
      <c r="AH28" s="135"/>
      <c r="AI28" s="135"/>
      <c r="AJ28" s="135"/>
      <c r="AK28" s="135"/>
      <c r="AL28" s="135"/>
      <c r="AM28" s="135"/>
      <c r="AN28" s="135"/>
      <c r="AO28" s="135"/>
      <c r="AP28" s="135"/>
      <c r="AQ28" s="135"/>
      <c r="AR28" s="135"/>
    </row>
    <row r="29" spans="1:44" s="155" customFormat="1" ht="45.75" customHeight="1">
      <c r="A29" s="346">
        <v>24</v>
      </c>
      <c r="B29" s="347" t="s">
        <v>16</v>
      </c>
      <c r="C29" s="348" t="s">
        <v>664</v>
      </c>
      <c r="D29" s="347" t="s">
        <v>665</v>
      </c>
      <c r="E29" s="347" t="s">
        <v>666</v>
      </c>
      <c r="F29" s="349" t="s">
        <v>439</v>
      </c>
      <c r="G29" s="379">
        <v>1</v>
      </c>
      <c r="H29" s="349" t="s">
        <v>667</v>
      </c>
      <c r="I29" s="82">
        <v>44562</v>
      </c>
      <c r="J29" s="82">
        <v>44895</v>
      </c>
      <c r="K29" s="353" t="s">
        <v>2361</v>
      </c>
      <c r="L29" s="349" t="s">
        <v>2362</v>
      </c>
      <c r="M29" s="379" t="s">
        <v>2363</v>
      </c>
      <c r="N29" s="82">
        <v>44685</v>
      </c>
      <c r="O29" s="184" t="s">
        <v>1446</v>
      </c>
      <c r="P29" s="83" t="s">
        <v>2364</v>
      </c>
      <c r="Q29" s="354" t="s">
        <v>2365</v>
      </c>
      <c r="R29" s="352" t="s">
        <v>2366</v>
      </c>
      <c r="S29" s="82">
        <v>44809</v>
      </c>
      <c r="T29" s="142" t="s">
        <v>1446</v>
      </c>
      <c r="U29" s="671" t="s">
        <v>3083</v>
      </c>
      <c r="V29" s="377" t="s">
        <v>3084</v>
      </c>
      <c r="W29" s="672" t="s">
        <v>3085</v>
      </c>
      <c r="X29" s="718">
        <v>44910</v>
      </c>
      <c r="Y29" s="142" t="s">
        <v>1446</v>
      </c>
      <c r="Z29" s="135"/>
      <c r="AA29" s="135"/>
      <c r="AB29" s="135"/>
      <c r="AC29" s="135"/>
      <c r="AD29" s="135"/>
      <c r="AE29" s="135"/>
      <c r="AF29" s="135"/>
      <c r="AG29" s="135"/>
      <c r="AH29" s="135"/>
      <c r="AI29" s="135"/>
      <c r="AJ29" s="135"/>
      <c r="AK29" s="135"/>
      <c r="AL29" s="135"/>
      <c r="AM29" s="135"/>
      <c r="AN29" s="135"/>
      <c r="AO29" s="135"/>
      <c r="AP29" s="135"/>
      <c r="AQ29" s="135"/>
      <c r="AR29" s="135"/>
    </row>
    <row r="30" spans="1:44" s="155" customFormat="1" ht="45.75" customHeight="1">
      <c r="A30" s="346">
        <v>25</v>
      </c>
      <c r="B30" s="5" t="s">
        <v>17</v>
      </c>
      <c r="C30" s="380" t="s">
        <v>1845</v>
      </c>
      <c r="D30" s="380" t="s">
        <v>668</v>
      </c>
      <c r="E30" s="349" t="s">
        <v>1846</v>
      </c>
      <c r="F30" s="349" t="s">
        <v>669</v>
      </c>
      <c r="G30" s="379">
        <v>1</v>
      </c>
      <c r="H30" s="349" t="s">
        <v>1847</v>
      </c>
      <c r="I30" s="381">
        <v>44562</v>
      </c>
      <c r="J30" s="381">
        <v>44895</v>
      </c>
      <c r="K30" s="382" t="s">
        <v>2367</v>
      </c>
      <c r="L30" s="5" t="s">
        <v>2368</v>
      </c>
      <c r="M30" s="383" t="s">
        <v>2369</v>
      </c>
      <c r="N30" s="82">
        <v>44685</v>
      </c>
      <c r="O30" s="184" t="s">
        <v>1446</v>
      </c>
      <c r="P30" s="83" t="s">
        <v>1927</v>
      </c>
      <c r="Q30" s="384" t="s">
        <v>2370</v>
      </c>
      <c r="R30" s="352" t="s">
        <v>2371</v>
      </c>
      <c r="S30" s="82">
        <v>44809</v>
      </c>
      <c r="T30" s="193" t="s">
        <v>1448</v>
      </c>
      <c r="U30" s="406" t="s">
        <v>3160</v>
      </c>
      <c r="V30" s="377" t="s">
        <v>3161</v>
      </c>
      <c r="W30" s="656" t="s">
        <v>3162</v>
      </c>
      <c r="X30" s="718">
        <v>44910</v>
      </c>
      <c r="Y30" s="142" t="s">
        <v>1446</v>
      </c>
      <c r="Z30" s="135"/>
      <c r="AA30" s="135"/>
      <c r="AB30" s="135"/>
      <c r="AC30" s="135"/>
      <c r="AD30" s="135"/>
      <c r="AE30" s="135"/>
      <c r="AF30" s="135"/>
      <c r="AG30" s="135"/>
      <c r="AH30" s="135"/>
      <c r="AI30" s="135"/>
      <c r="AJ30" s="135"/>
      <c r="AK30" s="135"/>
      <c r="AL30" s="135"/>
      <c r="AM30" s="135"/>
      <c r="AN30" s="135"/>
      <c r="AO30" s="135"/>
      <c r="AP30" s="135"/>
      <c r="AQ30" s="135"/>
      <c r="AR30" s="135"/>
    </row>
    <row r="31" spans="1:44" s="155" customFormat="1" ht="45.75" customHeight="1">
      <c r="A31" s="346">
        <v>26</v>
      </c>
      <c r="B31" s="347" t="s">
        <v>18</v>
      </c>
      <c r="C31" s="357" t="s">
        <v>670</v>
      </c>
      <c r="D31" s="363" t="s">
        <v>671</v>
      </c>
      <c r="E31" s="363" t="s">
        <v>672</v>
      </c>
      <c r="F31" s="346" t="s">
        <v>673</v>
      </c>
      <c r="G31" s="351">
        <v>1</v>
      </c>
      <c r="H31" s="346" t="s">
        <v>674</v>
      </c>
      <c r="I31" s="82">
        <v>44562</v>
      </c>
      <c r="J31" s="82">
        <v>44895</v>
      </c>
      <c r="K31" s="82" t="s">
        <v>2372</v>
      </c>
      <c r="L31" s="347" t="s">
        <v>1097</v>
      </c>
      <c r="M31" s="352" t="s">
        <v>2373</v>
      </c>
      <c r="N31" s="83">
        <v>44687</v>
      </c>
      <c r="O31" s="365" t="s">
        <v>1446</v>
      </c>
      <c r="P31" s="83" t="s">
        <v>2374</v>
      </c>
      <c r="Q31" s="354" t="s">
        <v>1583</v>
      </c>
      <c r="R31" s="352" t="s">
        <v>2375</v>
      </c>
      <c r="S31" s="82">
        <v>44809</v>
      </c>
      <c r="T31" s="142" t="s">
        <v>1446</v>
      </c>
      <c r="U31" s="83" t="s">
        <v>3086</v>
      </c>
      <c r="V31" s="377" t="s">
        <v>3087</v>
      </c>
      <c r="W31" s="352" t="s">
        <v>3073</v>
      </c>
      <c r="X31" s="718">
        <v>44910</v>
      </c>
      <c r="Y31" s="142" t="s">
        <v>1446</v>
      </c>
      <c r="Z31" s="135"/>
      <c r="AA31" s="135"/>
      <c r="AB31" s="135"/>
      <c r="AC31" s="135"/>
      <c r="AD31" s="135"/>
      <c r="AE31" s="135"/>
      <c r="AF31" s="135"/>
      <c r="AG31" s="135"/>
      <c r="AH31" s="135"/>
      <c r="AI31" s="135"/>
      <c r="AJ31" s="135"/>
      <c r="AK31" s="135"/>
      <c r="AL31" s="135"/>
      <c r="AM31" s="135"/>
      <c r="AN31" s="135"/>
      <c r="AO31" s="135"/>
      <c r="AP31" s="135"/>
      <c r="AQ31" s="135"/>
      <c r="AR31" s="135"/>
    </row>
    <row r="32" spans="1:44" s="155" customFormat="1" ht="45.75" customHeight="1">
      <c r="A32" s="346">
        <v>27</v>
      </c>
      <c r="B32" s="347" t="s">
        <v>19</v>
      </c>
      <c r="C32" s="348" t="s">
        <v>675</v>
      </c>
      <c r="D32" s="347" t="s">
        <v>676</v>
      </c>
      <c r="E32" s="347" t="s">
        <v>677</v>
      </c>
      <c r="F32" s="347" t="s">
        <v>202</v>
      </c>
      <c r="G32" s="352">
        <v>1</v>
      </c>
      <c r="H32" s="347" t="s">
        <v>678</v>
      </c>
      <c r="I32" s="82">
        <v>44562</v>
      </c>
      <c r="J32" s="82">
        <v>44895</v>
      </c>
      <c r="K32" s="82" t="s">
        <v>2376</v>
      </c>
      <c r="L32" s="347" t="s">
        <v>2377</v>
      </c>
      <c r="M32" s="352" t="s">
        <v>2378</v>
      </c>
      <c r="N32" s="82">
        <v>44685</v>
      </c>
      <c r="O32" s="184" t="s">
        <v>1446</v>
      </c>
      <c r="P32" s="82" t="s">
        <v>2379</v>
      </c>
      <c r="Q32" s="374" t="s">
        <v>2380</v>
      </c>
      <c r="R32" s="352" t="s">
        <v>2381</v>
      </c>
      <c r="S32" s="82">
        <v>44809</v>
      </c>
      <c r="T32" s="162" t="s">
        <v>1446</v>
      </c>
      <c r="U32" s="201" t="s">
        <v>2659</v>
      </c>
      <c r="V32" s="377" t="s">
        <v>2662</v>
      </c>
      <c r="W32" s="352" t="s">
        <v>2660</v>
      </c>
      <c r="X32" s="718">
        <v>44911</v>
      </c>
      <c r="Y32" s="700" t="s">
        <v>1446</v>
      </c>
      <c r="Z32" s="135"/>
      <c r="AA32" s="135"/>
      <c r="AB32" s="135"/>
      <c r="AC32" s="135"/>
      <c r="AD32" s="135"/>
      <c r="AE32" s="135"/>
      <c r="AF32" s="135"/>
      <c r="AG32" s="135"/>
      <c r="AH32" s="135"/>
      <c r="AI32" s="135"/>
      <c r="AJ32" s="135"/>
      <c r="AK32" s="135"/>
      <c r="AL32" s="135"/>
      <c r="AM32" s="135"/>
      <c r="AN32" s="135"/>
      <c r="AO32" s="135"/>
      <c r="AP32" s="135"/>
      <c r="AQ32" s="135"/>
      <c r="AR32" s="135"/>
    </row>
    <row r="33" spans="1:44" s="155" customFormat="1" ht="45.75" customHeight="1">
      <c r="A33" s="346">
        <v>28</v>
      </c>
      <c r="B33" s="347" t="s">
        <v>20</v>
      </c>
      <c r="C33" s="347" t="s">
        <v>679</v>
      </c>
      <c r="D33" s="247" t="s">
        <v>2247</v>
      </c>
      <c r="E33" s="347" t="s">
        <v>2248</v>
      </c>
      <c r="F33" s="347" t="s">
        <v>680</v>
      </c>
      <c r="G33" s="352">
        <v>1</v>
      </c>
      <c r="H33" s="347" t="s">
        <v>2249</v>
      </c>
      <c r="I33" s="82">
        <v>44562</v>
      </c>
      <c r="J33" s="82">
        <v>44895</v>
      </c>
      <c r="K33" s="82" t="s">
        <v>2376</v>
      </c>
      <c r="L33" s="347" t="s">
        <v>2382</v>
      </c>
      <c r="M33" s="352" t="s">
        <v>2383</v>
      </c>
      <c r="N33" s="82">
        <v>44685</v>
      </c>
      <c r="O33" s="184" t="s">
        <v>1446</v>
      </c>
      <c r="P33" s="82" t="s">
        <v>1934</v>
      </c>
      <c r="Q33" s="363" t="s">
        <v>2384</v>
      </c>
      <c r="R33" s="352" t="s">
        <v>2385</v>
      </c>
      <c r="S33" s="82">
        <v>44809</v>
      </c>
      <c r="T33" s="142" t="s">
        <v>1446</v>
      </c>
      <c r="U33" s="405" t="s">
        <v>2667</v>
      </c>
      <c r="V33" s="377" t="s">
        <v>3013</v>
      </c>
      <c r="W33" s="656" t="s">
        <v>2660</v>
      </c>
      <c r="X33" s="718">
        <v>44925</v>
      </c>
      <c r="Y33" s="142" t="s">
        <v>1446</v>
      </c>
      <c r="Z33" s="135"/>
      <c r="AA33" s="135"/>
      <c r="AB33" s="135"/>
      <c r="AC33" s="135"/>
      <c r="AD33" s="135"/>
      <c r="AE33" s="135"/>
      <c r="AF33" s="135"/>
      <c r="AG33" s="135"/>
      <c r="AH33" s="135"/>
      <c r="AI33" s="135"/>
      <c r="AJ33" s="135"/>
      <c r="AK33" s="135"/>
      <c r="AL33" s="135"/>
      <c r="AM33" s="135"/>
      <c r="AN33" s="135"/>
      <c r="AO33" s="135"/>
      <c r="AP33" s="135"/>
      <c r="AQ33" s="135"/>
      <c r="AR33" s="135"/>
    </row>
    <row r="34" spans="1:44" s="155" customFormat="1" ht="45.75" customHeight="1">
      <c r="A34" s="346">
        <v>29</v>
      </c>
      <c r="B34" s="347" t="s">
        <v>16</v>
      </c>
      <c r="C34" s="348" t="s">
        <v>681</v>
      </c>
      <c r="D34" s="347" t="s">
        <v>682</v>
      </c>
      <c r="E34" s="347" t="s">
        <v>683</v>
      </c>
      <c r="F34" s="347" t="s">
        <v>684</v>
      </c>
      <c r="G34" s="352">
        <v>0.5</v>
      </c>
      <c r="H34" s="347" t="s">
        <v>685</v>
      </c>
      <c r="I34" s="82">
        <v>44562</v>
      </c>
      <c r="J34" s="82">
        <v>44895</v>
      </c>
      <c r="K34" s="83" t="s">
        <v>2386</v>
      </c>
      <c r="L34" s="354" t="s">
        <v>2387</v>
      </c>
      <c r="M34" s="352" t="s">
        <v>2388</v>
      </c>
      <c r="N34" s="82">
        <v>44685</v>
      </c>
      <c r="O34" s="184" t="s">
        <v>1446</v>
      </c>
      <c r="P34" s="83" t="s">
        <v>2389</v>
      </c>
      <c r="Q34" s="354" t="s">
        <v>2390</v>
      </c>
      <c r="R34" s="352" t="s">
        <v>2391</v>
      </c>
      <c r="S34" s="82">
        <v>44809</v>
      </c>
      <c r="T34" s="142" t="s">
        <v>1446</v>
      </c>
      <c r="U34" s="671" t="s">
        <v>3088</v>
      </c>
      <c r="V34" s="377" t="s">
        <v>3089</v>
      </c>
      <c r="W34" s="673" t="s">
        <v>3090</v>
      </c>
      <c r="X34" s="718">
        <v>44910</v>
      </c>
      <c r="Y34" s="142" t="s">
        <v>1446</v>
      </c>
      <c r="Z34" s="135"/>
      <c r="AA34" s="135"/>
      <c r="AB34" s="135"/>
      <c r="AC34" s="135"/>
      <c r="AD34" s="135"/>
      <c r="AE34" s="135"/>
      <c r="AF34" s="135"/>
      <c r="AG34" s="135"/>
      <c r="AH34" s="135"/>
      <c r="AI34" s="135"/>
      <c r="AJ34" s="135"/>
      <c r="AK34" s="135"/>
      <c r="AL34" s="135"/>
      <c r="AM34" s="135"/>
      <c r="AN34" s="135"/>
      <c r="AO34" s="135"/>
      <c r="AP34" s="135"/>
      <c r="AQ34" s="135"/>
      <c r="AR34" s="135"/>
    </row>
    <row r="35" spans="1:44" s="155" customFormat="1" ht="45.75" customHeight="1">
      <c r="A35" s="346">
        <v>29</v>
      </c>
      <c r="B35" s="347" t="s">
        <v>16</v>
      </c>
      <c r="C35" s="348" t="s">
        <v>681</v>
      </c>
      <c r="D35" s="347" t="s">
        <v>682</v>
      </c>
      <c r="E35" s="347" t="s">
        <v>686</v>
      </c>
      <c r="F35" s="347" t="s">
        <v>684</v>
      </c>
      <c r="G35" s="352">
        <v>0.5</v>
      </c>
      <c r="H35" s="347" t="s">
        <v>687</v>
      </c>
      <c r="I35" s="82">
        <v>44562</v>
      </c>
      <c r="J35" s="82">
        <v>44895</v>
      </c>
      <c r="K35" s="83" t="s">
        <v>2386</v>
      </c>
      <c r="L35" s="354" t="s">
        <v>2392</v>
      </c>
      <c r="M35" s="352" t="s">
        <v>2388</v>
      </c>
      <c r="N35" s="82">
        <v>44685</v>
      </c>
      <c r="O35" s="184" t="s">
        <v>1446</v>
      </c>
      <c r="P35" s="83" t="s">
        <v>2389</v>
      </c>
      <c r="Q35" s="354" t="s">
        <v>2393</v>
      </c>
      <c r="R35" s="352" t="s">
        <v>2394</v>
      </c>
      <c r="S35" s="82">
        <v>44809</v>
      </c>
      <c r="T35" s="142" t="s">
        <v>1446</v>
      </c>
      <c r="U35" s="671" t="s">
        <v>3091</v>
      </c>
      <c r="V35" s="377" t="s">
        <v>3092</v>
      </c>
      <c r="W35" s="673" t="s">
        <v>3093</v>
      </c>
      <c r="X35" s="718">
        <v>44910</v>
      </c>
      <c r="Y35" s="142" t="s">
        <v>1446</v>
      </c>
      <c r="Z35" s="135"/>
      <c r="AA35" s="135"/>
      <c r="AB35" s="135"/>
      <c r="AC35" s="135"/>
      <c r="AD35" s="135"/>
      <c r="AE35" s="135"/>
      <c r="AF35" s="135"/>
      <c r="AG35" s="135"/>
      <c r="AH35" s="135"/>
      <c r="AI35" s="135"/>
      <c r="AJ35" s="135"/>
      <c r="AK35" s="135"/>
      <c r="AL35" s="135"/>
      <c r="AM35" s="135"/>
      <c r="AN35" s="135"/>
      <c r="AO35" s="135"/>
      <c r="AP35" s="135"/>
      <c r="AQ35" s="135"/>
      <c r="AR35" s="135"/>
    </row>
    <row r="36" spans="1:44" s="155" customFormat="1" ht="45.75" customHeight="1">
      <c r="A36" s="346">
        <v>30</v>
      </c>
      <c r="B36" s="347" t="s">
        <v>15</v>
      </c>
      <c r="C36" s="357" t="s">
        <v>688</v>
      </c>
      <c r="D36" s="363" t="s">
        <v>689</v>
      </c>
      <c r="E36" s="363" t="s">
        <v>690</v>
      </c>
      <c r="F36" s="346" t="s">
        <v>691</v>
      </c>
      <c r="G36" s="352">
        <v>1</v>
      </c>
      <c r="H36" s="346" t="s">
        <v>692</v>
      </c>
      <c r="I36" s="82">
        <v>44562</v>
      </c>
      <c r="J36" s="82">
        <v>44895</v>
      </c>
      <c r="K36" s="82" t="s">
        <v>2395</v>
      </c>
      <c r="L36" s="347" t="s">
        <v>2396</v>
      </c>
      <c r="M36" s="352" t="s">
        <v>2397</v>
      </c>
      <c r="N36" s="83">
        <v>44686</v>
      </c>
      <c r="O36" s="365" t="s">
        <v>1446</v>
      </c>
      <c r="P36" s="82" t="s">
        <v>2398</v>
      </c>
      <c r="Q36" s="362" t="s">
        <v>2399</v>
      </c>
      <c r="R36" s="352" t="s">
        <v>2400</v>
      </c>
      <c r="S36" s="82">
        <v>44809</v>
      </c>
      <c r="T36" s="142" t="s">
        <v>1758</v>
      </c>
      <c r="U36" s="82" t="s">
        <v>2850</v>
      </c>
      <c r="V36" s="377" t="s">
        <v>2852</v>
      </c>
      <c r="W36" s="352" t="s">
        <v>2851</v>
      </c>
      <c r="X36" s="718">
        <v>44910</v>
      </c>
      <c r="Y36" s="142" t="s">
        <v>1446</v>
      </c>
      <c r="Z36" s="137"/>
      <c r="AA36" s="137"/>
      <c r="AB36" s="137"/>
      <c r="AC36" s="137"/>
      <c r="AD36" s="137"/>
      <c r="AE36" s="137"/>
      <c r="AF36" s="137"/>
      <c r="AG36" s="137"/>
      <c r="AH36" s="137"/>
      <c r="AI36" s="137"/>
      <c r="AJ36" s="137"/>
      <c r="AK36" s="137"/>
      <c r="AL36" s="137"/>
      <c r="AM36" s="137"/>
      <c r="AN36" s="137"/>
      <c r="AO36" s="137"/>
      <c r="AP36" s="137"/>
      <c r="AQ36" s="137"/>
      <c r="AR36" s="137"/>
    </row>
    <row r="37" spans="1:44" s="155" customFormat="1" ht="45.75" customHeight="1">
      <c r="A37" s="346">
        <v>31</v>
      </c>
      <c r="B37" s="347" t="s">
        <v>15</v>
      </c>
      <c r="C37" s="357" t="s">
        <v>693</v>
      </c>
      <c r="D37" s="363" t="s">
        <v>694</v>
      </c>
      <c r="E37" s="347" t="s">
        <v>695</v>
      </c>
      <c r="F37" s="346" t="s">
        <v>696</v>
      </c>
      <c r="G37" s="352">
        <v>1</v>
      </c>
      <c r="H37" s="346" t="s">
        <v>692</v>
      </c>
      <c r="I37" s="82">
        <v>44562</v>
      </c>
      <c r="J37" s="82">
        <v>44895</v>
      </c>
      <c r="K37" s="82" t="s">
        <v>2401</v>
      </c>
      <c r="L37" s="347" t="s">
        <v>2402</v>
      </c>
      <c r="M37" s="352" t="s">
        <v>2403</v>
      </c>
      <c r="N37" s="82">
        <v>44686</v>
      </c>
      <c r="O37" s="365" t="s">
        <v>1446</v>
      </c>
      <c r="P37" s="82" t="s">
        <v>2404</v>
      </c>
      <c r="Q37" s="362" t="s">
        <v>2405</v>
      </c>
      <c r="R37" s="352" t="s">
        <v>2406</v>
      </c>
      <c r="S37" s="82">
        <v>44809</v>
      </c>
      <c r="T37" s="142" t="s">
        <v>1758</v>
      </c>
      <c r="U37" s="82" t="s">
        <v>2853</v>
      </c>
      <c r="V37" s="377" t="s">
        <v>2855</v>
      </c>
      <c r="W37" s="352" t="s">
        <v>2854</v>
      </c>
      <c r="X37" s="718">
        <v>44910</v>
      </c>
      <c r="Y37" s="142" t="s">
        <v>1446</v>
      </c>
      <c r="Z37" s="137"/>
      <c r="AA37" s="137"/>
      <c r="AB37" s="137"/>
      <c r="AC37" s="137"/>
      <c r="AD37" s="137"/>
      <c r="AE37" s="137"/>
      <c r="AF37" s="137"/>
      <c r="AG37" s="137"/>
      <c r="AH37" s="137"/>
      <c r="AI37" s="137"/>
      <c r="AJ37" s="137"/>
      <c r="AK37" s="137"/>
      <c r="AL37" s="137"/>
      <c r="AM37" s="137"/>
      <c r="AN37" s="137"/>
      <c r="AO37" s="137"/>
      <c r="AP37" s="137"/>
      <c r="AQ37" s="137"/>
      <c r="AR37" s="137"/>
    </row>
    <row r="38" spans="1:44" s="155" customFormat="1" ht="45.75" customHeight="1">
      <c r="A38" s="346">
        <v>32</v>
      </c>
      <c r="B38" s="347" t="s">
        <v>15</v>
      </c>
      <c r="C38" s="357" t="s">
        <v>697</v>
      </c>
      <c r="D38" s="363" t="s">
        <v>698</v>
      </c>
      <c r="E38" s="363" t="s">
        <v>699</v>
      </c>
      <c r="F38" s="346" t="s">
        <v>700</v>
      </c>
      <c r="G38" s="351">
        <v>1</v>
      </c>
      <c r="H38" s="346" t="s">
        <v>701</v>
      </c>
      <c r="I38" s="82">
        <v>44562</v>
      </c>
      <c r="J38" s="82">
        <v>44895</v>
      </c>
      <c r="K38" s="82" t="s">
        <v>2407</v>
      </c>
      <c r="L38" s="347" t="s">
        <v>2408</v>
      </c>
      <c r="M38" s="352" t="s">
        <v>2409</v>
      </c>
      <c r="N38" s="82">
        <v>44686</v>
      </c>
      <c r="O38" s="365" t="s">
        <v>1446</v>
      </c>
      <c r="P38" s="82" t="s">
        <v>2410</v>
      </c>
      <c r="Q38" s="362" t="s">
        <v>2411</v>
      </c>
      <c r="R38" s="352" t="s">
        <v>2412</v>
      </c>
      <c r="S38" s="82">
        <v>44809</v>
      </c>
      <c r="T38" s="142" t="s">
        <v>1758</v>
      </c>
      <c r="U38" s="82" t="s">
        <v>2857</v>
      </c>
      <c r="V38" s="377" t="s">
        <v>2856</v>
      </c>
      <c r="W38" s="352" t="s">
        <v>2858</v>
      </c>
      <c r="X38" s="718">
        <v>44925</v>
      </c>
      <c r="Y38" s="142" t="s">
        <v>1446</v>
      </c>
      <c r="Z38" s="137"/>
      <c r="AA38" s="137"/>
      <c r="AB38" s="137"/>
      <c r="AC38" s="137"/>
      <c r="AD38" s="137"/>
      <c r="AE38" s="137"/>
      <c r="AF38" s="137"/>
      <c r="AG38" s="137"/>
      <c r="AH38" s="137"/>
      <c r="AI38" s="137"/>
      <c r="AJ38" s="137"/>
      <c r="AK38" s="137"/>
      <c r="AL38" s="137"/>
      <c r="AM38" s="137"/>
      <c r="AN38" s="137"/>
      <c r="AO38" s="137"/>
      <c r="AP38" s="137"/>
      <c r="AQ38" s="137"/>
      <c r="AR38" s="137"/>
    </row>
    <row r="39" spans="1:44" s="155" customFormat="1" ht="45.75" customHeight="1">
      <c r="A39" s="346">
        <v>33</v>
      </c>
      <c r="B39" s="347" t="s">
        <v>15</v>
      </c>
      <c r="C39" s="357" t="s">
        <v>702</v>
      </c>
      <c r="D39" s="363" t="s">
        <v>703</v>
      </c>
      <c r="E39" s="363" t="s">
        <v>704</v>
      </c>
      <c r="F39" s="346" t="s">
        <v>705</v>
      </c>
      <c r="G39" s="352">
        <v>1</v>
      </c>
      <c r="H39" s="346" t="s">
        <v>706</v>
      </c>
      <c r="I39" s="82">
        <v>44562</v>
      </c>
      <c r="J39" s="82">
        <v>44895</v>
      </c>
      <c r="K39" s="82" t="s">
        <v>2413</v>
      </c>
      <c r="L39" s="347" t="s">
        <v>2414</v>
      </c>
      <c r="M39" s="352" t="s">
        <v>2415</v>
      </c>
      <c r="N39" s="82">
        <v>44686</v>
      </c>
      <c r="O39" s="365" t="s">
        <v>1446</v>
      </c>
      <c r="P39" s="82" t="s">
        <v>2416</v>
      </c>
      <c r="Q39" s="362" t="s">
        <v>2417</v>
      </c>
      <c r="R39" s="352" t="s">
        <v>2418</v>
      </c>
      <c r="S39" s="82">
        <v>44809</v>
      </c>
      <c r="T39" s="142" t="s">
        <v>1758</v>
      </c>
      <c r="U39" s="82" t="s">
        <v>2859</v>
      </c>
      <c r="V39" s="377" t="s">
        <v>2847</v>
      </c>
      <c r="W39" s="352" t="s">
        <v>2860</v>
      </c>
      <c r="X39" s="718">
        <v>44925</v>
      </c>
      <c r="Y39" s="142" t="s">
        <v>1446</v>
      </c>
      <c r="Z39" s="137"/>
      <c r="AA39" s="137"/>
      <c r="AB39" s="137"/>
      <c r="AC39" s="137"/>
      <c r="AD39" s="137"/>
      <c r="AE39" s="137"/>
      <c r="AF39" s="137"/>
      <c r="AG39" s="137"/>
      <c r="AH39" s="137"/>
      <c r="AI39" s="137"/>
      <c r="AJ39" s="137"/>
      <c r="AK39" s="137"/>
      <c r="AL39" s="137"/>
      <c r="AM39" s="137"/>
      <c r="AN39" s="137"/>
      <c r="AO39" s="137"/>
      <c r="AP39" s="137"/>
      <c r="AQ39" s="137"/>
      <c r="AR39" s="137"/>
    </row>
    <row r="40" spans="1:44" s="155" customFormat="1" ht="45.75" customHeight="1">
      <c r="A40" s="346">
        <v>34</v>
      </c>
      <c r="B40" s="347" t="s">
        <v>15</v>
      </c>
      <c r="C40" s="357" t="s">
        <v>707</v>
      </c>
      <c r="D40" s="363" t="s">
        <v>708</v>
      </c>
      <c r="E40" s="363" t="s">
        <v>709</v>
      </c>
      <c r="F40" s="346" t="s">
        <v>710</v>
      </c>
      <c r="G40" s="351">
        <v>1</v>
      </c>
      <c r="H40" s="363" t="s">
        <v>711</v>
      </c>
      <c r="I40" s="82">
        <v>44562</v>
      </c>
      <c r="J40" s="82">
        <v>44895</v>
      </c>
      <c r="K40" s="82" t="s">
        <v>2419</v>
      </c>
      <c r="L40" s="347" t="s">
        <v>2420</v>
      </c>
      <c r="M40" s="352" t="s">
        <v>2421</v>
      </c>
      <c r="N40" s="82">
        <v>44686</v>
      </c>
      <c r="O40" s="365" t="s">
        <v>1446</v>
      </c>
      <c r="P40" s="82" t="s">
        <v>2422</v>
      </c>
      <c r="Q40" s="362" t="s">
        <v>2423</v>
      </c>
      <c r="R40" s="352" t="s">
        <v>2424</v>
      </c>
      <c r="S40" s="82">
        <v>44809</v>
      </c>
      <c r="T40" s="142" t="s">
        <v>1446</v>
      </c>
      <c r="U40" s="82" t="s">
        <v>2861</v>
      </c>
      <c r="V40" s="377" t="s">
        <v>3008</v>
      </c>
      <c r="W40" s="352" t="s">
        <v>2862</v>
      </c>
      <c r="X40" s="718">
        <v>44925</v>
      </c>
      <c r="Y40" s="142" t="s">
        <v>1446</v>
      </c>
      <c r="Z40" s="137"/>
      <c r="AA40" s="137"/>
      <c r="AB40" s="137"/>
      <c r="AC40" s="137"/>
      <c r="AD40" s="137"/>
      <c r="AE40" s="137"/>
      <c r="AF40" s="137"/>
      <c r="AG40" s="137"/>
      <c r="AH40" s="137"/>
      <c r="AI40" s="137"/>
      <c r="AJ40" s="137"/>
      <c r="AK40" s="137"/>
      <c r="AL40" s="137"/>
      <c r="AM40" s="137"/>
      <c r="AN40" s="137"/>
      <c r="AO40" s="137"/>
      <c r="AP40" s="137"/>
      <c r="AQ40" s="137"/>
      <c r="AR40" s="137"/>
    </row>
    <row r="41" spans="1:44" s="155" customFormat="1" ht="45.75" customHeight="1">
      <c r="A41" s="346">
        <v>35</v>
      </c>
      <c r="B41" s="347" t="s">
        <v>15</v>
      </c>
      <c r="C41" s="357" t="s">
        <v>688</v>
      </c>
      <c r="D41" s="363" t="s">
        <v>712</v>
      </c>
      <c r="E41" s="363" t="s">
        <v>713</v>
      </c>
      <c r="F41" s="346" t="s">
        <v>714</v>
      </c>
      <c r="G41" s="352">
        <v>1</v>
      </c>
      <c r="H41" s="347" t="s">
        <v>715</v>
      </c>
      <c r="I41" s="82">
        <v>44562</v>
      </c>
      <c r="J41" s="82">
        <v>44895</v>
      </c>
      <c r="K41" s="82" t="s">
        <v>2425</v>
      </c>
      <c r="L41" s="347" t="s">
        <v>2426</v>
      </c>
      <c r="M41" s="352" t="s">
        <v>2427</v>
      </c>
      <c r="N41" s="82">
        <v>44686</v>
      </c>
      <c r="O41" s="365" t="s">
        <v>1446</v>
      </c>
      <c r="P41" s="82" t="s">
        <v>2428</v>
      </c>
      <c r="Q41" s="378" t="s">
        <v>2429</v>
      </c>
      <c r="R41" s="352" t="s">
        <v>2430</v>
      </c>
      <c r="S41" s="82">
        <v>44809</v>
      </c>
      <c r="T41" s="142" t="s">
        <v>1446</v>
      </c>
      <c r="U41" s="82" t="s">
        <v>2864</v>
      </c>
      <c r="V41" s="377" t="s">
        <v>2863</v>
      </c>
      <c r="W41" s="352" t="s">
        <v>2865</v>
      </c>
      <c r="X41" s="718">
        <v>44911</v>
      </c>
      <c r="Y41" s="700" t="s">
        <v>1446</v>
      </c>
      <c r="Z41" s="137"/>
      <c r="AA41" s="137"/>
      <c r="AB41" s="137"/>
      <c r="AC41" s="137"/>
      <c r="AD41" s="137"/>
      <c r="AE41" s="137"/>
      <c r="AF41" s="137"/>
      <c r="AG41" s="137"/>
      <c r="AH41" s="137"/>
      <c r="AI41" s="137"/>
      <c r="AJ41" s="137"/>
      <c r="AK41" s="137"/>
      <c r="AL41" s="137"/>
      <c r="AM41" s="137"/>
      <c r="AN41" s="137"/>
      <c r="AO41" s="137"/>
      <c r="AP41" s="137"/>
      <c r="AQ41" s="137"/>
      <c r="AR41" s="137"/>
    </row>
    <row r="42" spans="1:44" s="155" customFormat="1" ht="45.75" customHeight="1">
      <c r="A42" s="346">
        <v>36</v>
      </c>
      <c r="B42" s="347" t="s">
        <v>15</v>
      </c>
      <c r="C42" s="357" t="s">
        <v>702</v>
      </c>
      <c r="D42" s="363" t="s">
        <v>703</v>
      </c>
      <c r="E42" s="363" t="s">
        <v>704</v>
      </c>
      <c r="F42" s="346" t="s">
        <v>716</v>
      </c>
      <c r="G42" s="352">
        <v>1</v>
      </c>
      <c r="H42" s="363" t="s">
        <v>717</v>
      </c>
      <c r="I42" s="82">
        <v>44562</v>
      </c>
      <c r="J42" s="82">
        <v>44895</v>
      </c>
      <c r="K42" s="376" t="s">
        <v>1021</v>
      </c>
      <c r="L42" s="347" t="s">
        <v>2431</v>
      </c>
      <c r="M42" s="352" t="s">
        <v>2432</v>
      </c>
      <c r="N42" s="82">
        <v>44686</v>
      </c>
      <c r="O42" s="365" t="s">
        <v>1446</v>
      </c>
      <c r="P42" s="82" t="s">
        <v>2433</v>
      </c>
      <c r="Q42" s="362" t="s">
        <v>2434</v>
      </c>
      <c r="R42" s="352" t="s">
        <v>2435</v>
      </c>
      <c r="S42" s="82">
        <v>44809</v>
      </c>
      <c r="T42" s="142" t="s">
        <v>1446</v>
      </c>
      <c r="U42" s="82" t="s">
        <v>2866</v>
      </c>
      <c r="V42" s="377" t="s">
        <v>2956</v>
      </c>
      <c r="W42" s="352" t="s">
        <v>2867</v>
      </c>
      <c r="X42" s="718">
        <v>44911</v>
      </c>
      <c r="Y42" s="700" t="s">
        <v>1446</v>
      </c>
      <c r="Z42" s="137"/>
      <c r="AA42" s="137"/>
      <c r="AB42" s="137"/>
      <c r="AC42" s="137"/>
      <c r="AD42" s="137"/>
      <c r="AE42" s="137"/>
      <c r="AF42" s="137"/>
      <c r="AG42" s="137"/>
      <c r="AH42" s="137"/>
      <c r="AI42" s="137"/>
      <c r="AJ42" s="137"/>
      <c r="AK42" s="137"/>
      <c r="AL42" s="137"/>
      <c r="AM42" s="137"/>
      <c r="AN42" s="137"/>
      <c r="AO42" s="137"/>
      <c r="AP42" s="137"/>
      <c r="AQ42" s="137"/>
      <c r="AR42" s="137"/>
    </row>
    <row r="43" spans="1:44" s="155" customFormat="1" ht="45.75" customHeight="1">
      <c r="A43" s="346">
        <v>37</v>
      </c>
      <c r="B43" s="347" t="s">
        <v>15</v>
      </c>
      <c r="C43" s="357" t="s">
        <v>718</v>
      </c>
      <c r="D43" s="385" t="s">
        <v>719</v>
      </c>
      <c r="E43" s="385" t="s">
        <v>720</v>
      </c>
      <c r="F43" s="360" t="s">
        <v>721</v>
      </c>
      <c r="G43" s="386">
        <v>1</v>
      </c>
      <c r="H43" s="387" t="s">
        <v>722</v>
      </c>
      <c r="I43" s="82">
        <v>44562</v>
      </c>
      <c r="J43" s="82">
        <v>44895</v>
      </c>
      <c r="K43" s="82" t="s">
        <v>2436</v>
      </c>
      <c r="L43" s="347" t="s">
        <v>2437</v>
      </c>
      <c r="M43" s="352" t="s">
        <v>2438</v>
      </c>
      <c r="N43" s="82">
        <v>44686</v>
      </c>
      <c r="O43" s="365" t="s">
        <v>1446</v>
      </c>
      <c r="P43" s="82" t="s">
        <v>2439</v>
      </c>
      <c r="Q43" s="354" t="s">
        <v>2440</v>
      </c>
      <c r="R43" s="352" t="s">
        <v>2441</v>
      </c>
      <c r="S43" s="82">
        <v>44809</v>
      </c>
      <c r="T43" s="142" t="s">
        <v>1446</v>
      </c>
      <c r="U43" s="82" t="s">
        <v>2904</v>
      </c>
      <c r="V43" s="377" t="s">
        <v>2942</v>
      </c>
      <c r="W43" s="352" t="s">
        <v>2905</v>
      </c>
      <c r="X43" s="718">
        <v>44911</v>
      </c>
      <c r="Y43" s="700" t="s">
        <v>1446</v>
      </c>
      <c r="Z43" s="137"/>
      <c r="AA43" s="137"/>
      <c r="AB43" s="137"/>
      <c r="AC43" s="137"/>
      <c r="AD43" s="137"/>
      <c r="AE43" s="137"/>
      <c r="AF43" s="137"/>
      <c r="AG43" s="137"/>
      <c r="AH43" s="137"/>
      <c r="AI43" s="137"/>
      <c r="AJ43" s="137"/>
      <c r="AK43" s="137"/>
      <c r="AL43" s="137"/>
      <c r="AM43" s="137"/>
      <c r="AN43" s="137"/>
      <c r="AO43" s="137"/>
      <c r="AP43" s="137"/>
      <c r="AQ43" s="137"/>
      <c r="AR43" s="137"/>
    </row>
    <row r="44" spans="1:44" s="155" customFormat="1" ht="45.75" customHeight="1">
      <c r="A44" s="346">
        <v>38</v>
      </c>
      <c r="B44" s="347" t="s">
        <v>15</v>
      </c>
      <c r="C44" s="357" t="s">
        <v>723</v>
      </c>
      <c r="D44" s="385" t="s">
        <v>724</v>
      </c>
      <c r="E44" s="385" t="s">
        <v>725</v>
      </c>
      <c r="F44" s="360" t="s">
        <v>726</v>
      </c>
      <c r="G44" s="386">
        <v>1</v>
      </c>
      <c r="H44" s="387" t="s">
        <v>727</v>
      </c>
      <c r="I44" s="82">
        <v>44562</v>
      </c>
      <c r="J44" s="82">
        <v>44895</v>
      </c>
      <c r="K44" s="82" t="s">
        <v>2442</v>
      </c>
      <c r="L44" s="347" t="s">
        <v>2443</v>
      </c>
      <c r="M44" s="352" t="s">
        <v>2444</v>
      </c>
      <c r="N44" s="82">
        <v>44686</v>
      </c>
      <c r="O44" s="365" t="s">
        <v>1446</v>
      </c>
      <c r="P44" s="82" t="s">
        <v>2445</v>
      </c>
      <c r="Q44" s="354" t="s">
        <v>2446</v>
      </c>
      <c r="R44" s="352" t="s">
        <v>2447</v>
      </c>
      <c r="S44" s="82">
        <v>44809</v>
      </c>
      <c r="T44" s="142" t="s">
        <v>1446</v>
      </c>
      <c r="U44" s="82" t="s">
        <v>2906</v>
      </c>
      <c r="V44" s="377" t="s">
        <v>2917</v>
      </c>
      <c r="W44" s="352" t="s">
        <v>2907</v>
      </c>
      <c r="X44" s="718">
        <v>44911</v>
      </c>
      <c r="Y44" s="700" t="s">
        <v>1446</v>
      </c>
      <c r="Z44" s="137"/>
      <c r="AA44" s="137"/>
      <c r="AB44" s="137"/>
      <c r="AC44" s="137"/>
      <c r="AD44" s="137"/>
      <c r="AE44" s="137"/>
      <c r="AF44" s="137"/>
      <c r="AG44" s="137"/>
      <c r="AH44" s="137"/>
      <c r="AI44" s="137"/>
      <c r="AJ44" s="137"/>
      <c r="AK44" s="137"/>
      <c r="AL44" s="137"/>
      <c r="AM44" s="137"/>
      <c r="AN44" s="137"/>
      <c r="AO44" s="137"/>
      <c r="AP44" s="137"/>
      <c r="AQ44" s="137"/>
      <c r="AR44" s="137"/>
    </row>
    <row r="45" spans="1:44" s="155" customFormat="1" ht="45.75" customHeight="1">
      <c r="A45" s="346">
        <v>39</v>
      </c>
      <c r="B45" s="347" t="s">
        <v>15</v>
      </c>
      <c r="C45" s="357" t="s">
        <v>728</v>
      </c>
      <c r="D45" s="385" t="s">
        <v>729</v>
      </c>
      <c r="E45" s="385" t="s">
        <v>730</v>
      </c>
      <c r="F45" s="360" t="s">
        <v>731</v>
      </c>
      <c r="G45" s="386">
        <v>1</v>
      </c>
      <c r="H45" s="387" t="s">
        <v>732</v>
      </c>
      <c r="I45" s="82">
        <v>44562</v>
      </c>
      <c r="J45" s="82">
        <v>44895</v>
      </c>
      <c r="K45" s="82" t="s">
        <v>2448</v>
      </c>
      <c r="L45" s="388" t="s">
        <v>2449</v>
      </c>
      <c r="M45" s="352" t="s">
        <v>2450</v>
      </c>
      <c r="N45" s="83">
        <v>44687</v>
      </c>
      <c r="O45" s="365" t="s">
        <v>1446</v>
      </c>
      <c r="P45" s="82" t="s">
        <v>2451</v>
      </c>
      <c r="Q45" s="354" t="s">
        <v>2452</v>
      </c>
      <c r="R45" s="352" t="s">
        <v>2453</v>
      </c>
      <c r="S45" s="82">
        <v>44809</v>
      </c>
      <c r="T45" s="142" t="s">
        <v>1446</v>
      </c>
      <c r="U45" s="82" t="s">
        <v>2448</v>
      </c>
      <c r="V45" s="377" t="s">
        <v>2918</v>
      </c>
      <c r="W45" s="352" t="s">
        <v>2908</v>
      </c>
      <c r="X45" s="718">
        <v>44911</v>
      </c>
      <c r="Y45" s="700" t="s">
        <v>1446</v>
      </c>
      <c r="Z45" s="137"/>
      <c r="AA45" s="137"/>
      <c r="AB45" s="137"/>
      <c r="AC45" s="137"/>
      <c r="AD45" s="137"/>
      <c r="AE45" s="137"/>
      <c r="AF45" s="137"/>
      <c r="AG45" s="137"/>
      <c r="AH45" s="137"/>
      <c r="AI45" s="137"/>
      <c r="AJ45" s="137"/>
      <c r="AK45" s="137"/>
      <c r="AL45" s="137"/>
      <c r="AM45" s="137"/>
      <c r="AN45" s="137"/>
      <c r="AO45" s="137"/>
      <c r="AP45" s="137"/>
      <c r="AQ45" s="137"/>
      <c r="AR45" s="137"/>
    </row>
    <row r="46" spans="1:44" s="155" customFormat="1" ht="45.75" customHeight="1">
      <c r="A46" s="350">
        <v>40</v>
      </c>
      <c r="B46" s="347" t="s">
        <v>15</v>
      </c>
      <c r="C46" s="357" t="s">
        <v>733</v>
      </c>
      <c r="D46" s="385" t="s">
        <v>734</v>
      </c>
      <c r="E46" s="385" t="s">
        <v>735</v>
      </c>
      <c r="F46" s="360" t="s">
        <v>736</v>
      </c>
      <c r="G46" s="386">
        <v>1</v>
      </c>
      <c r="H46" s="387" t="s">
        <v>737</v>
      </c>
      <c r="I46" s="82">
        <v>44562</v>
      </c>
      <c r="J46" s="82">
        <v>44895</v>
      </c>
      <c r="K46" s="389" t="s">
        <v>2454</v>
      </c>
      <c r="L46" s="390" t="s">
        <v>2455</v>
      </c>
      <c r="M46" s="391" t="s">
        <v>2456</v>
      </c>
      <c r="N46" s="83">
        <v>44687</v>
      </c>
      <c r="O46" s="392" t="s">
        <v>1448</v>
      </c>
      <c r="P46" s="389" t="s">
        <v>2457</v>
      </c>
      <c r="Q46" s="354" t="s">
        <v>2458</v>
      </c>
      <c r="R46" s="391" t="s">
        <v>2459</v>
      </c>
      <c r="S46" s="82">
        <v>44809</v>
      </c>
      <c r="T46" s="142" t="s">
        <v>1446</v>
      </c>
      <c r="U46" s="389" t="s">
        <v>2909</v>
      </c>
      <c r="V46" s="377" t="s">
        <v>2943</v>
      </c>
      <c r="W46" s="391" t="s">
        <v>2910</v>
      </c>
      <c r="X46" s="718">
        <v>44911</v>
      </c>
      <c r="Y46" s="700" t="s">
        <v>1446</v>
      </c>
      <c r="Z46" s="137"/>
      <c r="AA46" s="137"/>
      <c r="AB46" s="137"/>
      <c r="AC46" s="137"/>
      <c r="AD46" s="137"/>
      <c r="AE46" s="137"/>
      <c r="AF46" s="137"/>
      <c r="AG46" s="137"/>
      <c r="AH46" s="137"/>
      <c r="AI46" s="137"/>
      <c r="AJ46" s="137"/>
      <c r="AK46" s="137"/>
      <c r="AL46" s="137"/>
      <c r="AM46" s="137"/>
      <c r="AN46" s="137"/>
      <c r="AO46" s="137"/>
      <c r="AP46" s="137"/>
      <c r="AQ46" s="137"/>
      <c r="AR46" s="137"/>
    </row>
    <row r="47" spans="1:44" s="155" customFormat="1" ht="45.75" customHeight="1">
      <c r="A47" s="350">
        <v>41</v>
      </c>
      <c r="B47" s="347" t="s">
        <v>15</v>
      </c>
      <c r="C47" s="348" t="s">
        <v>738</v>
      </c>
      <c r="D47" s="385" t="s">
        <v>734</v>
      </c>
      <c r="E47" s="385" t="s">
        <v>739</v>
      </c>
      <c r="F47" s="360" t="s">
        <v>740</v>
      </c>
      <c r="G47" s="386">
        <v>1</v>
      </c>
      <c r="H47" s="393" t="s">
        <v>741</v>
      </c>
      <c r="I47" s="82">
        <v>44562</v>
      </c>
      <c r="J47" s="82">
        <v>44895</v>
      </c>
      <c r="K47" s="389" t="s">
        <v>2460</v>
      </c>
      <c r="L47" s="390" t="s">
        <v>2461</v>
      </c>
      <c r="M47" s="391" t="s">
        <v>2462</v>
      </c>
      <c r="N47" s="83">
        <v>44687</v>
      </c>
      <c r="O47" s="392" t="s">
        <v>1448</v>
      </c>
      <c r="P47" s="389" t="s">
        <v>2463</v>
      </c>
      <c r="Q47" s="354" t="s">
        <v>2464</v>
      </c>
      <c r="R47" s="391" t="s">
        <v>2465</v>
      </c>
      <c r="S47" s="82">
        <v>44809</v>
      </c>
      <c r="T47" s="156" t="s">
        <v>1448</v>
      </c>
      <c r="U47" s="389" t="s">
        <v>2911</v>
      </c>
      <c r="V47" s="377" t="s">
        <v>2919</v>
      </c>
      <c r="W47" s="391" t="s">
        <v>2912</v>
      </c>
      <c r="X47" s="718">
        <v>44911</v>
      </c>
      <c r="Y47" s="156" t="s">
        <v>1448</v>
      </c>
      <c r="Z47" s="137"/>
      <c r="AA47" s="137"/>
      <c r="AB47" s="137"/>
      <c r="AC47" s="137"/>
      <c r="AD47" s="137"/>
      <c r="AE47" s="137"/>
      <c r="AF47" s="137"/>
      <c r="AG47" s="137"/>
      <c r="AH47" s="137"/>
      <c r="AI47" s="137"/>
      <c r="AJ47" s="137"/>
      <c r="AK47" s="137"/>
      <c r="AL47" s="137"/>
      <c r="AM47" s="137"/>
      <c r="AN47" s="137"/>
      <c r="AO47" s="137"/>
      <c r="AP47" s="137"/>
      <c r="AQ47" s="137"/>
      <c r="AR47" s="137"/>
    </row>
    <row r="48" spans="1:44" s="155" customFormat="1" ht="45.75" customHeight="1">
      <c r="A48" s="350">
        <v>42</v>
      </c>
      <c r="B48" s="347" t="s">
        <v>15</v>
      </c>
      <c r="C48" s="348" t="s">
        <v>742</v>
      </c>
      <c r="D48" s="385" t="s">
        <v>724</v>
      </c>
      <c r="E48" s="385" t="s">
        <v>743</v>
      </c>
      <c r="F48" s="360" t="s">
        <v>744</v>
      </c>
      <c r="G48" s="386">
        <v>1</v>
      </c>
      <c r="H48" s="393" t="s">
        <v>745</v>
      </c>
      <c r="I48" s="82">
        <v>44562</v>
      </c>
      <c r="J48" s="82">
        <v>44895</v>
      </c>
      <c r="K48" s="82" t="s">
        <v>2466</v>
      </c>
      <c r="L48" s="394" t="s">
        <v>2467</v>
      </c>
      <c r="M48" s="367" t="s">
        <v>2468</v>
      </c>
      <c r="N48" s="83">
        <v>44687</v>
      </c>
      <c r="O48" s="365" t="s">
        <v>1446</v>
      </c>
      <c r="P48" s="82" t="s">
        <v>2469</v>
      </c>
      <c r="Q48" s="354" t="s">
        <v>2470</v>
      </c>
      <c r="R48" s="367" t="s">
        <v>2471</v>
      </c>
      <c r="S48" s="82">
        <v>44809</v>
      </c>
      <c r="T48" s="142" t="s">
        <v>1446</v>
      </c>
      <c r="U48" s="82" t="s">
        <v>2913</v>
      </c>
      <c r="V48" s="377" t="s">
        <v>2920</v>
      </c>
      <c r="W48" s="367" t="s">
        <v>2914</v>
      </c>
      <c r="X48" s="718">
        <v>44910</v>
      </c>
      <c r="Y48" s="706" t="s">
        <v>1446</v>
      </c>
      <c r="Z48" s="137"/>
      <c r="AA48" s="137"/>
      <c r="AB48" s="137"/>
      <c r="AC48" s="137"/>
      <c r="AD48" s="137"/>
      <c r="AE48" s="137"/>
      <c r="AF48" s="137"/>
      <c r="AG48" s="137"/>
      <c r="AH48" s="137"/>
      <c r="AI48" s="137"/>
      <c r="AJ48" s="137"/>
      <c r="AK48" s="137"/>
      <c r="AL48" s="137"/>
      <c r="AM48" s="137"/>
      <c r="AN48" s="137"/>
      <c r="AO48" s="137"/>
      <c r="AP48" s="137"/>
      <c r="AQ48" s="137"/>
      <c r="AR48" s="137"/>
    </row>
    <row r="49" spans="1:44" s="136" customFormat="1" ht="45.75" customHeight="1">
      <c r="A49" s="350">
        <v>43</v>
      </c>
      <c r="B49" s="347" t="s">
        <v>15</v>
      </c>
      <c r="C49" s="357" t="s">
        <v>746</v>
      </c>
      <c r="D49" s="385" t="s">
        <v>729</v>
      </c>
      <c r="E49" s="385" t="s">
        <v>747</v>
      </c>
      <c r="F49" s="360" t="s">
        <v>748</v>
      </c>
      <c r="G49" s="386">
        <v>1</v>
      </c>
      <c r="H49" s="387" t="s">
        <v>749</v>
      </c>
      <c r="I49" s="82">
        <v>44562</v>
      </c>
      <c r="J49" s="82">
        <v>44895</v>
      </c>
      <c r="K49" s="82" t="s">
        <v>2472</v>
      </c>
      <c r="L49" s="347" t="s">
        <v>2473</v>
      </c>
      <c r="M49" s="352" t="s">
        <v>2474</v>
      </c>
      <c r="N49" s="83">
        <v>44687</v>
      </c>
      <c r="O49" s="184" t="s">
        <v>1446</v>
      </c>
      <c r="P49" s="82" t="s">
        <v>2475</v>
      </c>
      <c r="Q49" s="354" t="s">
        <v>2476</v>
      </c>
      <c r="R49" s="352" t="s">
        <v>2477</v>
      </c>
      <c r="S49" s="82">
        <v>44809</v>
      </c>
      <c r="T49" s="142" t="s">
        <v>1446</v>
      </c>
      <c r="U49" s="82" t="s">
        <v>2915</v>
      </c>
      <c r="V49" s="377" t="s">
        <v>2921</v>
      </c>
      <c r="W49" s="352" t="s">
        <v>2916</v>
      </c>
      <c r="X49" s="718">
        <v>44910</v>
      </c>
      <c r="Y49" s="706" t="s">
        <v>1446</v>
      </c>
      <c r="Z49" s="137"/>
      <c r="AA49" s="137"/>
      <c r="AB49" s="137"/>
      <c r="AC49" s="137"/>
      <c r="AD49" s="137"/>
      <c r="AE49" s="137"/>
      <c r="AF49" s="137"/>
      <c r="AG49" s="137"/>
      <c r="AH49" s="137"/>
      <c r="AI49" s="137"/>
      <c r="AJ49" s="137"/>
      <c r="AK49" s="137"/>
      <c r="AL49" s="137"/>
      <c r="AM49" s="137"/>
      <c r="AN49" s="137"/>
      <c r="AO49" s="137"/>
      <c r="AP49" s="137"/>
      <c r="AQ49" s="137"/>
      <c r="AR49" s="137"/>
    </row>
    <row r="50" spans="1:44" s="155" customFormat="1" ht="45.75" customHeight="1">
      <c r="A50" s="350">
        <v>44</v>
      </c>
      <c r="B50" s="347" t="s">
        <v>15</v>
      </c>
      <c r="C50" s="357" t="s">
        <v>750</v>
      </c>
      <c r="D50" s="387" t="s">
        <v>751</v>
      </c>
      <c r="E50" s="387" t="s">
        <v>752</v>
      </c>
      <c r="F50" s="360" t="s">
        <v>753</v>
      </c>
      <c r="G50" s="386">
        <v>1</v>
      </c>
      <c r="H50" s="360" t="s">
        <v>754</v>
      </c>
      <c r="I50" s="395">
        <v>44562</v>
      </c>
      <c r="J50" s="396">
        <v>44895</v>
      </c>
      <c r="K50" s="82" t="s">
        <v>2478</v>
      </c>
      <c r="L50" s="374" t="s">
        <v>2479</v>
      </c>
      <c r="M50" s="352" t="s">
        <v>2480</v>
      </c>
      <c r="N50" s="83">
        <v>44687</v>
      </c>
      <c r="O50" s="365" t="s">
        <v>1446</v>
      </c>
      <c r="P50" s="82" t="s">
        <v>2481</v>
      </c>
      <c r="Q50" s="397" t="s">
        <v>2482</v>
      </c>
      <c r="R50" s="391" t="s">
        <v>2483</v>
      </c>
      <c r="S50" s="82">
        <v>44809</v>
      </c>
      <c r="T50" s="142" t="s">
        <v>1446</v>
      </c>
      <c r="U50" s="82" t="s">
        <v>2871</v>
      </c>
      <c r="V50" s="377" t="s">
        <v>2944</v>
      </c>
      <c r="W50" s="352" t="s">
        <v>2872</v>
      </c>
      <c r="X50" s="718">
        <v>44925</v>
      </c>
      <c r="Y50" s="142" t="s">
        <v>1446</v>
      </c>
      <c r="Z50" s="137"/>
      <c r="AA50" s="137"/>
      <c r="AB50" s="137"/>
      <c r="AC50" s="137"/>
      <c r="AD50" s="137"/>
      <c r="AE50" s="137"/>
      <c r="AF50" s="137"/>
      <c r="AG50" s="137"/>
      <c r="AH50" s="137"/>
      <c r="AI50" s="137"/>
      <c r="AJ50" s="137"/>
      <c r="AK50" s="137"/>
      <c r="AL50" s="137"/>
      <c r="AM50" s="137"/>
      <c r="AN50" s="137"/>
      <c r="AO50" s="137"/>
      <c r="AP50" s="137"/>
      <c r="AQ50" s="137"/>
      <c r="AR50" s="137"/>
    </row>
    <row r="51" spans="1:44" s="155" customFormat="1" ht="45.75" customHeight="1">
      <c r="A51" s="350">
        <v>45</v>
      </c>
      <c r="B51" s="347" t="s">
        <v>15</v>
      </c>
      <c r="C51" s="357" t="s">
        <v>755</v>
      </c>
      <c r="D51" s="387" t="s">
        <v>756</v>
      </c>
      <c r="E51" s="387" t="s">
        <v>757</v>
      </c>
      <c r="F51" s="360" t="s">
        <v>758</v>
      </c>
      <c r="G51" s="386">
        <v>1</v>
      </c>
      <c r="H51" s="360" t="s">
        <v>759</v>
      </c>
      <c r="I51" s="395">
        <v>44562</v>
      </c>
      <c r="J51" s="396">
        <v>44895</v>
      </c>
      <c r="K51" s="82" t="s">
        <v>2484</v>
      </c>
      <c r="L51" s="347" t="s">
        <v>2485</v>
      </c>
      <c r="M51" s="352" t="s">
        <v>2486</v>
      </c>
      <c r="N51" s="83">
        <v>44687</v>
      </c>
      <c r="O51" s="184" t="s">
        <v>1446</v>
      </c>
      <c r="P51" s="398" t="s">
        <v>2487</v>
      </c>
      <c r="Q51" s="399" t="s">
        <v>2488</v>
      </c>
      <c r="R51" s="400" t="s">
        <v>2489</v>
      </c>
      <c r="S51" s="82">
        <v>44809</v>
      </c>
      <c r="T51" s="142" t="s">
        <v>1446</v>
      </c>
      <c r="U51" s="82" t="s">
        <v>2874</v>
      </c>
      <c r="V51" s="377" t="s">
        <v>2875</v>
      </c>
      <c r="W51" s="400" t="s">
        <v>2873</v>
      </c>
      <c r="X51" s="718">
        <v>44925</v>
      </c>
      <c r="Y51" s="142" t="s">
        <v>1446</v>
      </c>
      <c r="Z51" s="137"/>
      <c r="AA51" s="137"/>
      <c r="AB51" s="137"/>
      <c r="AC51" s="137"/>
      <c r="AD51" s="137"/>
      <c r="AE51" s="137"/>
      <c r="AF51" s="137"/>
      <c r="AG51" s="137"/>
      <c r="AH51" s="137"/>
      <c r="AI51" s="137"/>
      <c r="AJ51" s="137"/>
      <c r="AK51" s="137"/>
      <c r="AL51" s="137"/>
      <c r="AM51" s="137"/>
      <c r="AN51" s="137"/>
      <c r="AO51" s="137"/>
      <c r="AP51" s="137"/>
      <c r="AQ51" s="137"/>
      <c r="AR51" s="137"/>
    </row>
    <row r="52" spans="1:44" s="155" customFormat="1" ht="45.75" customHeight="1">
      <c r="A52" s="350">
        <v>46</v>
      </c>
      <c r="B52" s="347" t="s">
        <v>15</v>
      </c>
      <c r="C52" s="357" t="s">
        <v>760</v>
      </c>
      <c r="D52" s="387" t="s">
        <v>761</v>
      </c>
      <c r="E52" s="387" t="s">
        <v>762</v>
      </c>
      <c r="F52" s="360" t="s">
        <v>763</v>
      </c>
      <c r="G52" s="386">
        <v>1</v>
      </c>
      <c r="H52" s="360" t="s">
        <v>764</v>
      </c>
      <c r="I52" s="395">
        <v>44562</v>
      </c>
      <c r="J52" s="396">
        <v>44895</v>
      </c>
      <c r="K52" s="82" t="s">
        <v>2490</v>
      </c>
      <c r="L52" s="401" t="s">
        <v>2491</v>
      </c>
      <c r="M52" s="352" t="s">
        <v>2492</v>
      </c>
      <c r="N52" s="83">
        <v>44687</v>
      </c>
      <c r="O52" s="184" t="s">
        <v>1446</v>
      </c>
      <c r="P52" s="398" t="s">
        <v>2493</v>
      </c>
      <c r="Q52" s="402" t="s">
        <v>2494</v>
      </c>
      <c r="R52" s="400" t="s">
        <v>2495</v>
      </c>
      <c r="S52" s="82">
        <v>44809</v>
      </c>
      <c r="T52" s="142" t="s">
        <v>1446</v>
      </c>
      <c r="U52" s="82" t="s">
        <v>2876</v>
      </c>
      <c r="V52" s="377" t="s">
        <v>2878</v>
      </c>
      <c r="W52" s="352" t="s">
        <v>2877</v>
      </c>
      <c r="X52" s="718">
        <v>44910</v>
      </c>
      <c r="Y52" s="142" t="s">
        <v>1446</v>
      </c>
      <c r="Z52" s="137"/>
      <c r="AA52" s="137"/>
      <c r="AB52" s="137"/>
      <c r="AC52" s="137"/>
      <c r="AD52" s="137"/>
      <c r="AE52" s="137"/>
      <c r="AF52" s="137"/>
      <c r="AG52" s="137"/>
      <c r="AH52" s="137"/>
      <c r="AI52" s="137"/>
      <c r="AJ52" s="137"/>
      <c r="AK52" s="137"/>
      <c r="AL52" s="137"/>
      <c r="AM52" s="137"/>
      <c r="AN52" s="137"/>
      <c r="AO52" s="137"/>
      <c r="AP52" s="137"/>
      <c r="AQ52" s="137"/>
      <c r="AR52" s="137"/>
    </row>
    <row r="53" spans="1:44" s="155" customFormat="1" ht="45.75" customHeight="1">
      <c r="A53" s="350">
        <v>47</v>
      </c>
      <c r="B53" s="347" t="s">
        <v>15</v>
      </c>
      <c r="C53" s="357" t="s">
        <v>765</v>
      </c>
      <c r="D53" s="387" t="s">
        <v>766</v>
      </c>
      <c r="E53" s="387" t="s">
        <v>767</v>
      </c>
      <c r="F53" s="360" t="s">
        <v>768</v>
      </c>
      <c r="G53" s="386">
        <v>1</v>
      </c>
      <c r="H53" s="360" t="s">
        <v>769</v>
      </c>
      <c r="I53" s="395">
        <v>44562</v>
      </c>
      <c r="J53" s="396">
        <v>44895</v>
      </c>
      <c r="K53" s="82" t="s">
        <v>2496</v>
      </c>
      <c r="L53" s="374" t="s">
        <v>2497</v>
      </c>
      <c r="M53" s="352" t="s">
        <v>2498</v>
      </c>
      <c r="N53" s="83">
        <v>44687</v>
      </c>
      <c r="O53" s="365" t="s">
        <v>1446</v>
      </c>
      <c r="P53" s="398" t="s">
        <v>2499</v>
      </c>
      <c r="Q53" s="402" t="s">
        <v>2500</v>
      </c>
      <c r="R53" s="400" t="s">
        <v>2501</v>
      </c>
      <c r="S53" s="82">
        <v>44809</v>
      </c>
      <c r="T53" s="142" t="s">
        <v>1446</v>
      </c>
      <c r="U53" s="82" t="s">
        <v>2880</v>
      </c>
      <c r="V53" s="377" t="s">
        <v>2881</v>
      </c>
      <c r="W53" s="400" t="s">
        <v>2879</v>
      </c>
      <c r="X53" s="718">
        <v>44910</v>
      </c>
      <c r="Y53" s="142" t="s">
        <v>1446</v>
      </c>
      <c r="Z53" s="137"/>
      <c r="AA53" s="137"/>
      <c r="AB53" s="137"/>
      <c r="AC53" s="137"/>
      <c r="AD53" s="137"/>
      <c r="AE53" s="137"/>
      <c r="AF53" s="137"/>
      <c r="AG53" s="137"/>
      <c r="AH53" s="137"/>
      <c r="AI53" s="137"/>
      <c r="AJ53" s="137"/>
      <c r="AK53" s="137"/>
      <c r="AL53" s="137"/>
      <c r="AM53" s="137"/>
      <c r="AN53" s="137"/>
      <c r="AO53" s="137"/>
      <c r="AP53" s="137"/>
      <c r="AQ53" s="137"/>
      <c r="AR53" s="137"/>
    </row>
    <row r="54" spans="1:44" s="155" customFormat="1" ht="45.75" customHeight="1">
      <c r="A54" s="350">
        <v>48</v>
      </c>
      <c r="B54" s="347" t="s">
        <v>15</v>
      </c>
      <c r="C54" s="357" t="s">
        <v>770</v>
      </c>
      <c r="D54" s="387" t="s">
        <v>771</v>
      </c>
      <c r="E54" s="393" t="s">
        <v>772</v>
      </c>
      <c r="F54" s="360" t="s">
        <v>773</v>
      </c>
      <c r="G54" s="386">
        <v>1</v>
      </c>
      <c r="H54" s="360" t="s">
        <v>774</v>
      </c>
      <c r="I54" s="395">
        <v>44562</v>
      </c>
      <c r="J54" s="396">
        <v>44895</v>
      </c>
      <c r="K54" s="82" t="s">
        <v>2502</v>
      </c>
      <c r="L54" s="374" t="s">
        <v>2503</v>
      </c>
      <c r="M54" s="352" t="s">
        <v>2504</v>
      </c>
      <c r="N54" s="83">
        <v>44686</v>
      </c>
      <c r="O54" s="365" t="s">
        <v>1446</v>
      </c>
      <c r="P54" s="398" t="s">
        <v>2505</v>
      </c>
      <c r="Q54" s="354" t="s">
        <v>2506</v>
      </c>
      <c r="R54" s="400" t="s">
        <v>2507</v>
      </c>
      <c r="S54" s="82">
        <v>44809</v>
      </c>
      <c r="T54" s="142" t="s">
        <v>1446</v>
      </c>
      <c r="U54" s="82" t="s">
        <v>2883</v>
      </c>
      <c r="V54" s="377" t="s">
        <v>2945</v>
      </c>
      <c r="W54" s="352" t="s">
        <v>2882</v>
      </c>
      <c r="X54" s="718">
        <v>44910</v>
      </c>
      <c r="Y54" s="142" t="s">
        <v>1446</v>
      </c>
      <c r="Z54" s="137"/>
      <c r="AA54" s="137"/>
      <c r="AB54" s="137"/>
      <c r="AC54" s="137"/>
      <c r="AD54" s="137"/>
      <c r="AE54" s="137"/>
      <c r="AF54" s="137"/>
      <c r="AG54" s="137"/>
      <c r="AH54" s="137"/>
      <c r="AI54" s="137"/>
      <c r="AJ54" s="137"/>
      <c r="AK54" s="137"/>
      <c r="AL54" s="137"/>
      <c r="AM54" s="137"/>
      <c r="AN54" s="137"/>
      <c r="AO54" s="137"/>
      <c r="AP54" s="137"/>
      <c r="AQ54" s="137"/>
      <c r="AR54" s="137"/>
    </row>
    <row r="55" spans="1:44" s="155" customFormat="1" ht="45.75" customHeight="1">
      <c r="A55" s="350">
        <v>49</v>
      </c>
      <c r="B55" s="347" t="s">
        <v>15</v>
      </c>
      <c r="C55" s="357" t="s">
        <v>775</v>
      </c>
      <c r="D55" s="363" t="s">
        <v>776</v>
      </c>
      <c r="E55" s="363" t="s">
        <v>777</v>
      </c>
      <c r="F55" s="346" t="s">
        <v>778</v>
      </c>
      <c r="G55" s="351">
        <v>1</v>
      </c>
      <c r="H55" s="363" t="s">
        <v>779</v>
      </c>
      <c r="I55" s="395">
        <v>44562</v>
      </c>
      <c r="J55" s="396">
        <v>44895</v>
      </c>
      <c r="K55" s="82" t="s">
        <v>2508</v>
      </c>
      <c r="L55" s="347" t="s">
        <v>2509</v>
      </c>
      <c r="M55" s="352" t="s">
        <v>2510</v>
      </c>
      <c r="N55" s="83">
        <v>44686</v>
      </c>
      <c r="O55" s="365" t="s">
        <v>1446</v>
      </c>
      <c r="P55" s="398" t="s">
        <v>2511</v>
      </c>
      <c r="Q55" s="354" t="s">
        <v>2512</v>
      </c>
      <c r="R55" s="400" t="s">
        <v>2513</v>
      </c>
      <c r="S55" s="82">
        <v>44809</v>
      </c>
      <c r="T55" s="142" t="s">
        <v>1446</v>
      </c>
      <c r="U55" s="82" t="s">
        <v>2884</v>
      </c>
      <c r="V55" s="377" t="s">
        <v>2869</v>
      </c>
      <c r="W55" s="352" t="s">
        <v>2885</v>
      </c>
      <c r="X55" s="718">
        <v>44910</v>
      </c>
      <c r="Y55" s="142" t="s">
        <v>1446</v>
      </c>
      <c r="Z55" s="137"/>
      <c r="AA55" s="137"/>
      <c r="AB55" s="137"/>
      <c r="AC55" s="137"/>
      <c r="AD55" s="137"/>
      <c r="AE55" s="137"/>
      <c r="AF55" s="137"/>
      <c r="AG55" s="137"/>
      <c r="AH55" s="137"/>
      <c r="AI55" s="137"/>
      <c r="AJ55" s="137"/>
      <c r="AK55" s="137"/>
      <c r="AL55" s="137"/>
      <c r="AM55" s="137"/>
      <c r="AN55" s="137"/>
      <c r="AO55" s="137"/>
      <c r="AP55" s="137"/>
      <c r="AQ55" s="137"/>
      <c r="AR55" s="137"/>
    </row>
    <row r="56" spans="1:44" s="155" customFormat="1" ht="45.75" customHeight="1">
      <c r="A56" s="350">
        <v>50</v>
      </c>
      <c r="B56" s="347" t="s">
        <v>15</v>
      </c>
      <c r="C56" s="357" t="s">
        <v>780</v>
      </c>
      <c r="D56" s="387" t="s">
        <v>781</v>
      </c>
      <c r="E56" s="385" t="s">
        <v>782</v>
      </c>
      <c r="F56" s="360" t="s">
        <v>783</v>
      </c>
      <c r="G56" s="386">
        <v>1</v>
      </c>
      <c r="H56" s="360" t="s">
        <v>784</v>
      </c>
      <c r="I56" s="395">
        <v>44562</v>
      </c>
      <c r="J56" s="396">
        <v>44895</v>
      </c>
      <c r="K56" s="82" t="s">
        <v>2514</v>
      </c>
      <c r="L56" s="374" t="s">
        <v>2515</v>
      </c>
      <c r="M56" s="352" t="s">
        <v>2516</v>
      </c>
      <c r="N56" s="83">
        <v>44686</v>
      </c>
      <c r="O56" s="365" t="s">
        <v>1446</v>
      </c>
      <c r="P56" s="82" t="s">
        <v>2517</v>
      </c>
      <c r="Q56" s="354" t="s">
        <v>2518</v>
      </c>
      <c r="R56" s="352" t="s">
        <v>2519</v>
      </c>
      <c r="S56" s="82">
        <v>44809</v>
      </c>
      <c r="T56" s="142" t="s">
        <v>1446</v>
      </c>
      <c r="U56" s="82" t="s">
        <v>2886</v>
      </c>
      <c r="V56" s="377" t="s">
        <v>2887</v>
      </c>
      <c r="W56" s="352" t="s">
        <v>2888</v>
      </c>
      <c r="X56" s="718">
        <v>44910</v>
      </c>
      <c r="Y56" s="142" t="s">
        <v>1446</v>
      </c>
      <c r="Z56" s="137"/>
      <c r="AA56" s="137"/>
      <c r="AB56" s="137"/>
      <c r="AC56" s="137"/>
      <c r="AD56" s="137"/>
      <c r="AE56" s="137"/>
      <c r="AF56" s="137"/>
      <c r="AG56" s="137"/>
      <c r="AH56" s="137"/>
      <c r="AI56" s="137"/>
      <c r="AJ56" s="137"/>
      <c r="AK56" s="137"/>
      <c r="AL56" s="137"/>
      <c r="AM56" s="137"/>
      <c r="AN56" s="137"/>
      <c r="AO56" s="137"/>
      <c r="AP56" s="137"/>
      <c r="AQ56" s="137"/>
      <c r="AR56" s="137"/>
    </row>
    <row r="57" spans="1:44" s="155" customFormat="1" ht="45.75" customHeight="1">
      <c r="A57" s="350">
        <v>51</v>
      </c>
      <c r="B57" s="347" t="s">
        <v>15</v>
      </c>
      <c r="C57" s="357" t="s">
        <v>785</v>
      </c>
      <c r="D57" s="387" t="s">
        <v>786</v>
      </c>
      <c r="E57" s="385" t="s">
        <v>787</v>
      </c>
      <c r="F57" s="360" t="s">
        <v>788</v>
      </c>
      <c r="G57" s="386">
        <v>1</v>
      </c>
      <c r="H57" s="385" t="s">
        <v>789</v>
      </c>
      <c r="I57" s="395">
        <v>44562</v>
      </c>
      <c r="J57" s="396">
        <v>44895</v>
      </c>
      <c r="K57" s="82" t="s">
        <v>2520</v>
      </c>
      <c r="L57" s="347" t="s">
        <v>2521</v>
      </c>
      <c r="M57" s="352" t="s">
        <v>2522</v>
      </c>
      <c r="N57" s="83">
        <v>44686</v>
      </c>
      <c r="O57" s="365" t="s">
        <v>1442</v>
      </c>
      <c r="P57" s="82" t="s">
        <v>2523</v>
      </c>
      <c r="Q57" s="362" t="s">
        <v>2524</v>
      </c>
      <c r="R57" s="352" t="s">
        <v>2525</v>
      </c>
      <c r="S57" s="82">
        <v>44809</v>
      </c>
      <c r="T57" s="142" t="s">
        <v>1446</v>
      </c>
      <c r="U57" s="82" t="s">
        <v>2889</v>
      </c>
      <c r="V57" s="377" t="s">
        <v>2890</v>
      </c>
      <c r="W57" s="352" t="s">
        <v>2891</v>
      </c>
      <c r="X57" s="718">
        <v>44910</v>
      </c>
      <c r="Y57" s="706" t="s">
        <v>1446</v>
      </c>
      <c r="Z57" s="137"/>
      <c r="AA57" s="137"/>
      <c r="AB57" s="137"/>
      <c r="AC57" s="137"/>
      <c r="AD57" s="137"/>
      <c r="AE57" s="137"/>
      <c r="AF57" s="137"/>
      <c r="AG57" s="137"/>
      <c r="AH57" s="137"/>
      <c r="AI57" s="137"/>
      <c r="AJ57" s="137"/>
      <c r="AK57" s="137"/>
      <c r="AL57" s="137"/>
      <c r="AM57" s="137"/>
      <c r="AN57" s="137"/>
      <c r="AO57" s="137"/>
      <c r="AP57" s="137"/>
      <c r="AQ57" s="137"/>
      <c r="AR57" s="137"/>
    </row>
    <row r="58" spans="1:44" s="155" customFormat="1" ht="45.75" customHeight="1">
      <c r="A58" s="350">
        <v>52</v>
      </c>
      <c r="B58" s="347" t="s">
        <v>15</v>
      </c>
      <c r="C58" s="357" t="s">
        <v>790</v>
      </c>
      <c r="D58" s="387" t="s">
        <v>791</v>
      </c>
      <c r="E58" s="385" t="s">
        <v>792</v>
      </c>
      <c r="F58" s="360" t="s">
        <v>793</v>
      </c>
      <c r="G58" s="386">
        <v>1</v>
      </c>
      <c r="H58" s="385" t="s">
        <v>794</v>
      </c>
      <c r="I58" s="395">
        <v>44562</v>
      </c>
      <c r="J58" s="396">
        <v>44895</v>
      </c>
      <c r="K58" s="82" t="s">
        <v>2526</v>
      </c>
      <c r="L58" s="347" t="s">
        <v>2527</v>
      </c>
      <c r="M58" s="352" t="s">
        <v>2528</v>
      </c>
      <c r="N58" s="83">
        <v>44686</v>
      </c>
      <c r="O58" s="365" t="s">
        <v>1446</v>
      </c>
      <c r="P58" s="82" t="s">
        <v>2529</v>
      </c>
      <c r="Q58" s="362" t="s">
        <v>2530</v>
      </c>
      <c r="R58" s="352" t="s">
        <v>2531</v>
      </c>
      <c r="S58" s="82">
        <v>44809</v>
      </c>
      <c r="T58" s="142" t="s">
        <v>1446</v>
      </c>
      <c r="U58" s="82" t="s">
        <v>2892</v>
      </c>
      <c r="V58" s="377" t="s">
        <v>2893</v>
      </c>
      <c r="W58" s="352" t="s">
        <v>2894</v>
      </c>
      <c r="X58" s="718">
        <v>44910</v>
      </c>
      <c r="Y58" s="706" t="s">
        <v>1446</v>
      </c>
      <c r="Z58" s="137"/>
      <c r="AA58" s="137"/>
      <c r="AB58" s="137"/>
      <c r="AC58" s="137"/>
      <c r="AD58" s="137"/>
      <c r="AE58" s="137"/>
      <c r="AF58" s="137"/>
      <c r="AG58" s="137"/>
      <c r="AH58" s="137"/>
      <c r="AI58" s="137"/>
      <c r="AJ58" s="137"/>
      <c r="AK58" s="137"/>
      <c r="AL58" s="137"/>
      <c r="AM58" s="137"/>
      <c r="AN58" s="137"/>
      <c r="AO58" s="137"/>
      <c r="AP58" s="137"/>
      <c r="AQ58" s="137"/>
      <c r="AR58" s="137"/>
    </row>
    <row r="59" spans="1:44" s="155" customFormat="1" ht="45.75" customHeight="1">
      <c r="A59" s="350">
        <v>53</v>
      </c>
      <c r="B59" s="347" t="s">
        <v>15</v>
      </c>
      <c r="C59" s="357" t="s">
        <v>1468</v>
      </c>
      <c r="D59" s="387" t="s">
        <v>795</v>
      </c>
      <c r="E59" s="403" t="s">
        <v>1469</v>
      </c>
      <c r="F59" s="360" t="s">
        <v>796</v>
      </c>
      <c r="G59" s="386">
        <v>1</v>
      </c>
      <c r="H59" s="385" t="s">
        <v>1470</v>
      </c>
      <c r="I59" s="395">
        <v>44562</v>
      </c>
      <c r="J59" s="396">
        <v>44895</v>
      </c>
      <c r="K59" s="82" t="s">
        <v>2532</v>
      </c>
      <c r="L59" s="347" t="s">
        <v>2533</v>
      </c>
      <c r="M59" s="352" t="s">
        <v>2534</v>
      </c>
      <c r="N59" s="83">
        <v>44686</v>
      </c>
      <c r="O59" s="365" t="s">
        <v>1446</v>
      </c>
      <c r="P59" s="82" t="s">
        <v>2535</v>
      </c>
      <c r="Q59" s="362" t="s">
        <v>2536</v>
      </c>
      <c r="R59" s="352" t="s">
        <v>2537</v>
      </c>
      <c r="S59" s="82">
        <v>44809</v>
      </c>
      <c r="T59" s="142" t="s">
        <v>1446</v>
      </c>
      <c r="U59" s="82" t="s">
        <v>2895</v>
      </c>
      <c r="V59" s="377" t="s">
        <v>2897</v>
      </c>
      <c r="W59" s="352" t="s">
        <v>2896</v>
      </c>
      <c r="X59" s="718">
        <v>44910</v>
      </c>
      <c r="Y59" s="706" t="s">
        <v>1446</v>
      </c>
      <c r="Z59" s="137"/>
      <c r="AA59" s="137"/>
      <c r="AB59" s="137"/>
      <c r="AC59" s="137"/>
      <c r="AD59" s="137"/>
      <c r="AE59" s="137"/>
      <c r="AF59" s="137"/>
      <c r="AG59" s="137"/>
      <c r="AH59" s="137"/>
      <c r="AI59" s="137"/>
      <c r="AJ59" s="137"/>
      <c r="AK59" s="137"/>
      <c r="AL59" s="137"/>
      <c r="AM59" s="137"/>
      <c r="AN59" s="137"/>
      <c r="AO59" s="137"/>
      <c r="AP59" s="137"/>
      <c r="AQ59" s="137"/>
      <c r="AR59" s="137"/>
    </row>
    <row r="60" spans="1:44" s="155" customFormat="1" ht="45.75" customHeight="1">
      <c r="A60" s="350">
        <v>54</v>
      </c>
      <c r="B60" s="347" t="s">
        <v>15</v>
      </c>
      <c r="C60" s="427" t="s">
        <v>2583</v>
      </c>
      <c r="D60" s="387" t="s">
        <v>797</v>
      </c>
      <c r="E60" s="75" t="s">
        <v>2584</v>
      </c>
      <c r="F60" s="360" t="s">
        <v>798</v>
      </c>
      <c r="G60" s="386">
        <v>1</v>
      </c>
      <c r="H60" s="385" t="s">
        <v>799</v>
      </c>
      <c r="I60" s="395">
        <v>44562</v>
      </c>
      <c r="J60" s="396">
        <v>44895</v>
      </c>
      <c r="K60" s="82" t="s">
        <v>2538</v>
      </c>
      <c r="L60" s="347" t="s">
        <v>2539</v>
      </c>
      <c r="M60" s="352" t="s">
        <v>2540</v>
      </c>
      <c r="N60" s="83">
        <v>44686</v>
      </c>
      <c r="O60" s="365" t="s">
        <v>1442</v>
      </c>
      <c r="P60" s="82" t="s">
        <v>2541</v>
      </c>
      <c r="Q60" s="354" t="s">
        <v>2542</v>
      </c>
      <c r="R60" s="352" t="s">
        <v>2543</v>
      </c>
      <c r="S60" s="82">
        <v>44809</v>
      </c>
      <c r="T60" s="142" t="s">
        <v>1758</v>
      </c>
      <c r="U60" s="82" t="s">
        <v>2898</v>
      </c>
      <c r="V60" s="377" t="s">
        <v>2899</v>
      </c>
      <c r="W60" s="352" t="s">
        <v>2900</v>
      </c>
      <c r="X60" s="718">
        <v>44910</v>
      </c>
      <c r="Y60" s="706" t="s">
        <v>1446</v>
      </c>
      <c r="Z60" s="137"/>
      <c r="AA60" s="137"/>
      <c r="AB60" s="137"/>
      <c r="AC60" s="137"/>
      <c r="AD60" s="137"/>
      <c r="AE60" s="137"/>
      <c r="AF60" s="137"/>
      <c r="AG60" s="137"/>
      <c r="AH60" s="137"/>
      <c r="AI60" s="137"/>
      <c r="AJ60" s="137"/>
      <c r="AK60" s="137"/>
      <c r="AL60" s="137"/>
      <c r="AM60" s="137"/>
      <c r="AN60" s="137"/>
      <c r="AO60" s="137"/>
      <c r="AP60" s="137"/>
      <c r="AQ60" s="137"/>
      <c r="AR60" s="137"/>
    </row>
    <row r="61" spans="1:44" s="155" customFormat="1" ht="45.75" customHeight="1">
      <c r="A61" s="350">
        <v>55</v>
      </c>
      <c r="B61" s="347" t="s">
        <v>12</v>
      </c>
      <c r="C61" s="357" t="s">
        <v>800</v>
      </c>
      <c r="D61" s="387" t="s">
        <v>801</v>
      </c>
      <c r="E61" s="403" t="s">
        <v>802</v>
      </c>
      <c r="F61" s="360" t="s">
        <v>803</v>
      </c>
      <c r="G61" s="386">
        <v>1</v>
      </c>
      <c r="H61" s="385" t="s">
        <v>804</v>
      </c>
      <c r="I61" s="395">
        <v>44562</v>
      </c>
      <c r="J61" s="396">
        <v>44895</v>
      </c>
      <c r="K61" s="82" t="s">
        <v>2544</v>
      </c>
      <c r="L61" s="346" t="s">
        <v>2545</v>
      </c>
      <c r="M61" s="352" t="s">
        <v>2546</v>
      </c>
      <c r="N61" s="82">
        <v>44685</v>
      </c>
      <c r="O61" s="184" t="s">
        <v>1446</v>
      </c>
      <c r="P61" s="83" t="s">
        <v>2547</v>
      </c>
      <c r="Q61" s="362" t="s">
        <v>2548</v>
      </c>
      <c r="R61" s="352" t="s">
        <v>2549</v>
      </c>
      <c r="S61" s="82">
        <v>44809</v>
      </c>
      <c r="T61" s="142" t="s">
        <v>1446</v>
      </c>
      <c r="U61" s="353" t="s">
        <v>3135</v>
      </c>
      <c r="V61" s="377" t="s">
        <v>2870</v>
      </c>
      <c r="W61" s="355">
        <v>1</v>
      </c>
      <c r="X61" s="718">
        <v>44910</v>
      </c>
      <c r="Y61" s="142" t="s">
        <v>1446</v>
      </c>
      <c r="Z61" s="137"/>
      <c r="AA61" s="137"/>
      <c r="AB61" s="137"/>
      <c r="AC61" s="137"/>
      <c r="AD61" s="137"/>
      <c r="AE61" s="137"/>
      <c r="AF61" s="137"/>
      <c r="AG61" s="137"/>
      <c r="AH61" s="137"/>
      <c r="AI61" s="137"/>
      <c r="AJ61" s="137"/>
      <c r="AK61" s="137"/>
      <c r="AL61" s="137"/>
      <c r="AM61" s="137"/>
      <c r="AN61" s="137"/>
      <c r="AO61" s="137"/>
      <c r="AP61" s="137"/>
      <c r="AQ61" s="137"/>
      <c r="AR61" s="137"/>
    </row>
    <row r="62" spans="1:44" s="155" customFormat="1" ht="45.75" customHeight="1">
      <c r="A62" s="350">
        <v>56</v>
      </c>
      <c r="B62" s="347" t="s">
        <v>22</v>
      </c>
      <c r="C62" s="363" t="s">
        <v>2568</v>
      </c>
      <c r="D62" s="387" t="s">
        <v>2565</v>
      </c>
      <c r="E62" s="387" t="s">
        <v>2566</v>
      </c>
      <c r="F62" s="387" t="s">
        <v>805</v>
      </c>
      <c r="G62" s="386">
        <v>1</v>
      </c>
      <c r="H62" s="387" t="s">
        <v>2567</v>
      </c>
      <c r="I62" s="407">
        <v>44831</v>
      </c>
      <c r="J62" s="404">
        <v>44895</v>
      </c>
      <c r="K62" s="82" t="s">
        <v>1096</v>
      </c>
      <c r="L62" s="347" t="s">
        <v>2550</v>
      </c>
      <c r="M62" s="352" t="s">
        <v>2551</v>
      </c>
      <c r="N62" s="405">
        <v>44686</v>
      </c>
      <c r="O62" s="426" t="s">
        <v>1442</v>
      </c>
      <c r="P62" s="350" t="s">
        <v>2552</v>
      </c>
      <c r="Q62" s="349" t="s">
        <v>2553</v>
      </c>
      <c r="R62" s="379" t="s">
        <v>2551</v>
      </c>
      <c r="S62" s="82">
        <v>44809</v>
      </c>
      <c r="T62" s="162" t="s">
        <v>1446</v>
      </c>
      <c r="U62" s="585" t="s">
        <v>2685</v>
      </c>
      <c r="V62" s="377" t="s">
        <v>2926</v>
      </c>
      <c r="W62" s="646" t="s">
        <v>2927</v>
      </c>
      <c r="X62" s="718">
        <v>44910</v>
      </c>
      <c r="Y62" s="142" t="s">
        <v>1446</v>
      </c>
      <c r="Z62" s="137"/>
      <c r="AA62" s="137"/>
      <c r="AB62" s="137"/>
      <c r="AC62" s="137"/>
      <c r="AD62" s="137"/>
      <c r="AE62" s="137"/>
      <c r="AF62" s="137"/>
      <c r="AG62" s="137"/>
      <c r="AH62" s="137"/>
      <c r="AI62" s="137"/>
      <c r="AJ62" s="137"/>
      <c r="AK62" s="137"/>
      <c r="AL62" s="137"/>
      <c r="AM62" s="137"/>
      <c r="AN62" s="137"/>
      <c r="AO62" s="137"/>
      <c r="AP62" s="137"/>
      <c r="AQ62" s="137"/>
      <c r="AR62" s="137"/>
    </row>
    <row r="63" spans="1:44" s="155" customFormat="1" ht="45.75" customHeight="1">
      <c r="A63" s="350">
        <v>57</v>
      </c>
      <c r="B63" s="347" t="s">
        <v>23</v>
      </c>
      <c r="C63" s="357" t="s">
        <v>806</v>
      </c>
      <c r="D63" s="349" t="s">
        <v>807</v>
      </c>
      <c r="E63" s="363" t="s">
        <v>808</v>
      </c>
      <c r="F63" s="247" t="s">
        <v>809</v>
      </c>
      <c r="G63" s="246">
        <v>1</v>
      </c>
      <c r="H63" s="350" t="s">
        <v>810</v>
      </c>
      <c r="I63" s="82">
        <v>44562</v>
      </c>
      <c r="J63" s="82" t="s">
        <v>588</v>
      </c>
      <c r="K63" s="82" t="s">
        <v>2554</v>
      </c>
      <c r="L63" s="346" t="s">
        <v>2555</v>
      </c>
      <c r="M63" s="352" t="s">
        <v>2556</v>
      </c>
      <c r="N63" s="83">
        <v>44687</v>
      </c>
      <c r="O63" s="365" t="s">
        <v>1446</v>
      </c>
      <c r="P63" s="82" t="s">
        <v>2557</v>
      </c>
      <c r="Q63" s="362" t="s">
        <v>2558</v>
      </c>
      <c r="R63" s="352" t="s">
        <v>2559</v>
      </c>
      <c r="S63" s="82">
        <v>44809</v>
      </c>
      <c r="T63" s="142" t="s">
        <v>1446</v>
      </c>
      <c r="U63" s="353" t="s">
        <v>3137</v>
      </c>
      <c r="V63" s="377" t="s">
        <v>3145</v>
      </c>
      <c r="W63" s="352" t="s">
        <v>3144</v>
      </c>
      <c r="X63" s="718">
        <v>44910</v>
      </c>
      <c r="Y63" s="142" t="s">
        <v>1446</v>
      </c>
      <c r="Z63" s="137"/>
      <c r="AA63" s="137"/>
      <c r="AB63" s="137"/>
      <c r="AC63" s="137"/>
      <c r="AD63" s="137"/>
      <c r="AE63" s="137"/>
      <c r="AF63" s="137"/>
      <c r="AG63" s="137"/>
      <c r="AH63" s="137"/>
      <c r="AI63" s="137"/>
      <c r="AJ63" s="137"/>
      <c r="AK63" s="137"/>
      <c r="AL63" s="137"/>
      <c r="AM63" s="137"/>
      <c r="AN63" s="137"/>
      <c r="AO63" s="137"/>
      <c r="AP63" s="137"/>
      <c r="AQ63" s="137"/>
      <c r="AR63" s="137"/>
    </row>
    <row r="64" spans="1:44" s="155" customFormat="1" ht="45.75" customHeight="1">
      <c r="A64" s="350">
        <v>58</v>
      </c>
      <c r="B64" s="347" t="s">
        <v>24</v>
      </c>
      <c r="C64" s="348" t="s">
        <v>811</v>
      </c>
      <c r="D64" s="347" t="s">
        <v>812</v>
      </c>
      <c r="E64" s="347" t="s">
        <v>813</v>
      </c>
      <c r="F64" s="347" t="s">
        <v>281</v>
      </c>
      <c r="G64" s="352">
        <v>1</v>
      </c>
      <c r="H64" s="347" t="s">
        <v>814</v>
      </c>
      <c r="I64" s="82">
        <v>44562</v>
      </c>
      <c r="J64" s="82">
        <v>44895</v>
      </c>
      <c r="K64" s="82"/>
      <c r="L64" s="347"/>
      <c r="M64" s="352"/>
      <c r="N64" s="82">
        <v>44685</v>
      </c>
      <c r="O64" s="365" t="s">
        <v>1448</v>
      </c>
      <c r="P64" s="83">
        <v>44789</v>
      </c>
      <c r="Q64" s="354" t="s">
        <v>1610</v>
      </c>
      <c r="R64" s="352">
        <v>0.5</v>
      </c>
      <c r="S64" s="82">
        <v>44809</v>
      </c>
      <c r="T64" s="142" t="s">
        <v>1446</v>
      </c>
      <c r="U64" s="353" t="s">
        <v>3181</v>
      </c>
      <c r="V64" s="377" t="s">
        <v>3231</v>
      </c>
      <c r="W64" s="352" t="s">
        <v>3226</v>
      </c>
      <c r="X64" s="718">
        <v>44910</v>
      </c>
      <c r="Y64" s="706" t="s">
        <v>1446</v>
      </c>
      <c r="Z64" s="137"/>
      <c r="AA64" s="137"/>
      <c r="AB64" s="137"/>
      <c r="AC64" s="137"/>
      <c r="AD64" s="137"/>
      <c r="AE64" s="137"/>
      <c r="AF64" s="137"/>
      <c r="AG64" s="137"/>
      <c r="AH64" s="137"/>
      <c r="AI64" s="137"/>
      <c r="AJ64" s="137"/>
      <c r="AK64" s="137"/>
      <c r="AL64" s="137"/>
      <c r="AM64" s="137"/>
      <c r="AN64" s="137"/>
      <c r="AO64" s="137"/>
      <c r="AP64" s="137"/>
      <c r="AQ64" s="137"/>
      <c r="AR64" s="137"/>
    </row>
    <row r="65" spans="1:44" s="155" customFormat="1" ht="45.75" customHeight="1">
      <c r="A65" s="346">
        <v>59</v>
      </c>
      <c r="B65" s="347" t="s">
        <v>15</v>
      </c>
      <c r="C65" s="348" t="s">
        <v>815</v>
      </c>
      <c r="D65" s="347" t="s">
        <v>816</v>
      </c>
      <c r="E65" s="347" t="s">
        <v>817</v>
      </c>
      <c r="F65" s="347" t="s">
        <v>818</v>
      </c>
      <c r="G65" s="352">
        <v>1</v>
      </c>
      <c r="H65" s="347" t="s">
        <v>819</v>
      </c>
      <c r="I65" s="353">
        <v>44562</v>
      </c>
      <c r="J65" s="353">
        <v>44895</v>
      </c>
      <c r="K65" s="82" t="s">
        <v>2560</v>
      </c>
      <c r="L65" s="347" t="s">
        <v>2561</v>
      </c>
      <c r="M65" s="352" t="s">
        <v>2562</v>
      </c>
      <c r="N65" s="83">
        <v>44686</v>
      </c>
      <c r="O65" s="184" t="s">
        <v>1446</v>
      </c>
      <c r="P65" s="82" t="s">
        <v>2053</v>
      </c>
      <c r="Q65" s="362" t="s">
        <v>2563</v>
      </c>
      <c r="R65" s="352" t="s">
        <v>2564</v>
      </c>
      <c r="S65" s="82">
        <v>44809</v>
      </c>
      <c r="T65" s="142" t="s">
        <v>1758</v>
      </c>
      <c r="U65" s="82" t="s">
        <v>2848</v>
      </c>
      <c r="V65" s="377" t="s">
        <v>2868</v>
      </c>
      <c r="W65" s="352" t="s">
        <v>2849</v>
      </c>
      <c r="X65" s="718">
        <v>44910</v>
      </c>
      <c r="Y65" s="706" t="s">
        <v>1446</v>
      </c>
      <c r="Z65" s="137"/>
      <c r="AA65" s="137"/>
      <c r="AB65" s="137"/>
      <c r="AC65" s="137"/>
      <c r="AD65" s="137"/>
      <c r="AE65" s="137"/>
      <c r="AF65" s="137"/>
      <c r="AG65" s="137"/>
      <c r="AH65" s="137"/>
      <c r="AI65" s="137"/>
      <c r="AJ65" s="137"/>
      <c r="AK65" s="137"/>
      <c r="AL65" s="137"/>
      <c r="AM65" s="137"/>
      <c r="AN65" s="137"/>
      <c r="AO65" s="137"/>
      <c r="AP65" s="137"/>
      <c r="AQ65" s="137"/>
      <c r="AR65" s="137"/>
    </row>
    <row r="66" spans="1:44" s="155" customFormat="1" ht="99.75" customHeight="1">
      <c r="A66" s="157"/>
      <c r="B66" s="75"/>
      <c r="C66" s="75"/>
      <c r="D66" s="75"/>
      <c r="E66" s="75"/>
      <c r="F66" s="75"/>
      <c r="G66" s="158"/>
      <c r="H66" s="75"/>
      <c r="I66" s="159"/>
      <c r="J66" s="159"/>
      <c r="K66" s="159"/>
      <c r="L66" s="75"/>
      <c r="M66" s="158"/>
      <c r="N66" s="160"/>
      <c r="O66" s="75"/>
      <c r="P66" s="159"/>
      <c r="Q66" s="75"/>
      <c r="R66" s="158"/>
      <c r="S66" s="159"/>
      <c r="T66" s="75"/>
      <c r="U66" s="159"/>
      <c r="V66" s="75"/>
      <c r="W66" s="161"/>
      <c r="X66" s="159"/>
      <c r="Y66" s="75"/>
      <c r="Z66" s="137"/>
      <c r="AA66" s="137"/>
      <c r="AB66" s="137"/>
      <c r="AC66" s="137"/>
      <c r="AD66" s="137"/>
      <c r="AE66" s="137"/>
      <c r="AF66" s="137"/>
      <c r="AG66" s="137"/>
      <c r="AH66" s="137"/>
      <c r="AI66" s="137"/>
      <c r="AJ66" s="137"/>
      <c r="AK66" s="137"/>
      <c r="AL66" s="137"/>
      <c r="AM66" s="137"/>
      <c r="AN66" s="137"/>
      <c r="AO66" s="137"/>
      <c r="AP66" s="137"/>
      <c r="AQ66" s="137"/>
      <c r="AR66" s="137"/>
    </row>
    <row r="67" spans="1:44" ht="99.75" customHeight="1">
      <c r="A67" s="7"/>
      <c r="B67" s="13"/>
      <c r="C67" s="13"/>
      <c r="D67" s="13"/>
      <c r="E67" s="13"/>
      <c r="F67" s="13"/>
      <c r="G67" s="14"/>
      <c r="H67" s="13"/>
      <c r="I67" s="15"/>
      <c r="J67" s="15"/>
      <c r="K67" s="15"/>
      <c r="L67" s="13"/>
      <c r="M67" s="14"/>
      <c r="N67" s="16"/>
      <c r="O67" s="13"/>
      <c r="P67" s="15"/>
      <c r="Q67" s="13"/>
      <c r="R67" s="14"/>
      <c r="S67" s="15"/>
      <c r="T67" s="13"/>
      <c r="U67" s="15"/>
      <c r="V67" s="13"/>
      <c r="W67" s="17"/>
      <c r="X67" s="15"/>
      <c r="Y67" s="13"/>
      <c r="Z67" s="138"/>
      <c r="AA67" s="138"/>
      <c r="AB67" s="138"/>
      <c r="AC67" s="138"/>
      <c r="AD67" s="138"/>
      <c r="AE67" s="138"/>
      <c r="AF67" s="138"/>
      <c r="AG67" s="138"/>
      <c r="AH67" s="138"/>
      <c r="AI67" s="138"/>
      <c r="AJ67" s="138"/>
      <c r="AK67" s="138"/>
      <c r="AL67" s="138"/>
      <c r="AM67" s="138"/>
      <c r="AN67" s="138"/>
      <c r="AO67" s="138"/>
      <c r="AP67" s="138"/>
      <c r="AQ67" s="138"/>
      <c r="AR67" s="138"/>
    </row>
    <row r="68" spans="1:44" ht="99.75" customHeight="1">
      <c r="A68" s="7"/>
      <c r="B68" s="13"/>
      <c r="C68" s="13"/>
      <c r="D68" s="13"/>
      <c r="E68" s="13"/>
      <c r="F68" s="13"/>
      <c r="G68" s="14"/>
      <c r="H68" s="13"/>
      <c r="I68" s="15"/>
      <c r="J68" s="15"/>
      <c r="K68" s="15"/>
      <c r="L68" s="13"/>
      <c r="M68" s="14"/>
      <c r="N68" s="16"/>
      <c r="O68" s="13"/>
      <c r="P68" s="15"/>
      <c r="Q68" s="13"/>
      <c r="R68" s="14"/>
      <c r="S68" s="15"/>
      <c r="T68" s="13"/>
      <c r="U68" s="15"/>
      <c r="V68" s="13"/>
      <c r="W68" s="17"/>
      <c r="X68" s="15"/>
      <c r="Y68" s="13"/>
      <c r="Z68" s="138"/>
      <c r="AA68" s="138"/>
      <c r="AB68" s="138"/>
      <c r="AC68" s="138"/>
      <c r="AD68" s="138"/>
      <c r="AE68" s="138"/>
      <c r="AF68" s="138"/>
      <c r="AG68" s="138"/>
      <c r="AH68" s="138"/>
      <c r="AI68" s="138"/>
      <c r="AJ68" s="138"/>
      <c r="AK68" s="138"/>
      <c r="AL68" s="138"/>
      <c r="AM68" s="138"/>
      <c r="AN68" s="138"/>
      <c r="AO68" s="138"/>
      <c r="AP68" s="138"/>
      <c r="AQ68" s="138"/>
      <c r="AR68" s="138"/>
    </row>
    <row r="69" spans="1:44" ht="99.75" customHeight="1">
      <c r="A69" s="7"/>
      <c r="B69" s="13"/>
      <c r="C69" s="13"/>
      <c r="D69" s="13"/>
      <c r="E69" s="13"/>
      <c r="F69" s="13"/>
      <c r="G69" s="14"/>
      <c r="H69" s="13"/>
      <c r="I69" s="15"/>
      <c r="J69" s="15"/>
      <c r="K69" s="15"/>
      <c r="L69" s="13"/>
      <c r="M69" s="14"/>
      <c r="N69" s="16"/>
      <c r="O69" s="13"/>
      <c r="P69" s="15"/>
      <c r="Q69" s="13"/>
      <c r="R69" s="14"/>
      <c r="S69" s="15"/>
      <c r="T69" s="13"/>
      <c r="U69" s="15"/>
      <c r="V69" s="13"/>
      <c r="W69" s="17"/>
      <c r="X69" s="15"/>
      <c r="Y69" s="13"/>
      <c r="Z69" s="138"/>
      <c r="AA69" s="138"/>
      <c r="AB69" s="138"/>
      <c r="AC69" s="138"/>
      <c r="AD69" s="138"/>
      <c r="AE69" s="138"/>
      <c r="AF69" s="138"/>
      <c r="AG69" s="138"/>
      <c r="AH69" s="138"/>
      <c r="AI69" s="138"/>
      <c r="AJ69" s="138"/>
      <c r="AK69" s="138"/>
      <c r="AL69" s="138"/>
      <c r="AM69" s="138"/>
      <c r="AN69" s="138"/>
      <c r="AO69" s="138"/>
      <c r="AP69" s="138"/>
      <c r="AQ69" s="138"/>
      <c r="AR69" s="138"/>
    </row>
    <row r="70" spans="1:44" ht="99.75" customHeight="1">
      <c r="A70" s="7"/>
      <c r="B70" s="13"/>
      <c r="C70" s="13"/>
      <c r="D70" s="13"/>
      <c r="E70" s="13"/>
      <c r="F70" s="13"/>
      <c r="G70" s="14"/>
      <c r="H70" s="13"/>
      <c r="I70" s="15"/>
      <c r="J70" s="15"/>
      <c r="K70" s="15"/>
      <c r="L70" s="13"/>
      <c r="M70" s="14"/>
      <c r="N70" s="16"/>
      <c r="O70" s="13"/>
      <c r="P70" s="15"/>
      <c r="Q70" s="13"/>
      <c r="R70" s="14"/>
      <c r="S70" s="15"/>
      <c r="T70" s="13"/>
      <c r="U70" s="15"/>
      <c r="V70" s="13"/>
      <c r="W70" s="17"/>
      <c r="X70" s="15"/>
      <c r="Y70" s="13"/>
      <c r="Z70" s="138"/>
      <c r="AA70" s="138"/>
      <c r="AB70" s="138"/>
      <c r="AC70" s="138"/>
      <c r="AD70" s="138"/>
      <c r="AE70" s="138"/>
      <c r="AF70" s="138"/>
      <c r="AG70" s="138"/>
      <c r="AH70" s="138"/>
      <c r="AI70" s="138"/>
      <c r="AJ70" s="138"/>
      <c r="AK70" s="138"/>
      <c r="AL70" s="138"/>
      <c r="AM70" s="138"/>
      <c r="AN70" s="138"/>
      <c r="AO70" s="138"/>
      <c r="AP70" s="138"/>
      <c r="AQ70" s="138"/>
      <c r="AR70" s="138"/>
    </row>
    <row r="71" spans="1:44" ht="99.75" customHeight="1">
      <c r="A71" s="7"/>
      <c r="B71" s="13"/>
      <c r="C71" s="13"/>
      <c r="D71" s="13"/>
      <c r="E71" s="13"/>
      <c r="F71" s="13"/>
      <c r="G71" s="14"/>
      <c r="H71" s="13"/>
      <c r="I71" s="15"/>
      <c r="J71" s="15"/>
      <c r="K71" s="15"/>
      <c r="L71" s="13"/>
      <c r="M71" s="14"/>
      <c r="N71" s="16"/>
      <c r="O71" s="13"/>
      <c r="P71" s="15"/>
      <c r="Q71" s="13"/>
      <c r="R71" s="14"/>
      <c r="S71" s="15"/>
      <c r="T71" s="13"/>
      <c r="U71" s="15"/>
      <c r="V71" s="13"/>
      <c r="W71" s="17"/>
      <c r="X71" s="15"/>
      <c r="Y71" s="13"/>
      <c r="Z71" s="138"/>
      <c r="AA71" s="138"/>
      <c r="AB71" s="138"/>
      <c r="AC71" s="138"/>
      <c r="AD71" s="138"/>
      <c r="AE71" s="138"/>
      <c r="AF71" s="138"/>
      <c r="AG71" s="138"/>
      <c r="AH71" s="138"/>
      <c r="AI71" s="138"/>
      <c r="AJ71" s="138"/>
      <c r="AK71" s="138"/>
      <c r="AL71" s="138"/>
      <c r="AM71" s="138"/>
      <c r="AN71" s="138"/>
      <c r="AO71" s="138"/>
      <c r="AP71" s="138"/>
      <c r="AQ71" s="138"/>
      <c r="AR71" s="138"/>
    </row>
    <row r="72" spans="1:44" ht="99.75" customHeight="1">
      <c r="A72" s="7"/>
      <c r="B72" s="13"/>
      <c r="C72" s="13"/>
      <c r="D72" s="13"/>
      <c r="E72" s="13"/>
      <c r="F72" s="13"/>
      <c r="G72" s="14"/>
      <c r="H72" s="13"/>
      <c r="I72" s="15"/>
      <c r="J72" s="15"/>
      <c r="K72" s="15"/>
      <c r="L72" s="13"/>
      <c r="M72" s="14"/>
      <c r="N72" s="16"/>
      <c r="O72" s="13"/>
      <c r="P72" s="15"/>
      <c r="Q72" s="13"/>
      <c r="R72" s="14"/>
      <c r="S72" s="15"/>
      <c r="T72" s="13"/>
      <c r="U72" s="15"/>
      <c r="V72" s="13"/>
      <c r="W72" s="17"/>
      <c r="X72" s="15"/>
      <c r="Y72" s="13"/>
      <c r="Z72" s="138"/>
      <c r="AA72" s="138"/>
      <c r="AB72" s="138"/>
      <c r="AC72" s="138"/>
      <c r="AD72" s="138"/>
      <c r="AE72" s="138"/>
      <c r="AF72" s="138"/>
      <c r="AG72" s="138"/>
      <c r="AH72" s="138"/>
      <c r="AI72" s="138"/>
      <c r="AJ72" s="138"/>
      <c r="AK72" s="138"/>
      <c r="AL72" s="138"/>
      <c r="AM72" s="138"/>
      <c r="AN72" s="138"/>
      <c r="AO72" s="138"/>
      <c r="AP72" s="138"/>
      <c r="AQ72" s="138"/>
      <c r="AR72" s="138"/>
    </row>
    <row r="73" spans="1:44" ht="99.75" customHeight="1">
      <c r="A73" s="7"/>
      <c r="B73" s="13"/>
      <c r="C73" s="13"/>
      <c r="D73" s="13"/>
      <c r="E73" s="13"/>
      <c r="F73" s="13"/>
      <c r="G73" s="14"/>
      <c r="H73" s="13"/>
      <c r="I73" s="15"/>
      <c r="J73" s="15"/>
      <c r="K73" s="15"/>
      <c r="L73" s="13"/>
      <c r="M73" s="14"/>
      <c r="N73" s="16"/>
      <c r="O73" s="13"/>
      <c r="P73" s="15"/>
      <c r="Q73" s="13"/>
      <c r="R73" s="14"/>
      <c r="S73" s="15"/>
      <c r="T73" s="13"/>
      <c r="U73" s="15"/>
      <c r="V73" s="13"/>
      <c r="W73" s="17"/>
      <c r="X73" s="15"/>
      <c r="Y73" s="13"/>
      <c r="Z73" s="138"/>
      <c r="AA73" s="138"/>
      <c r="AB73" s="138"/>
      <c r="AC73" s="138"/>
      <c r="AD73" s="138"/>
      <c r="AE73" s="138"/>
      <c r="AF73" s="138"/>
      <c r="AG73" s="138"/>
      <c r="AH73" s="138"/>
      <c r="AI73" s="138"/>
      <c r="AJ73" s="138"/>
      <c r="AK73" s="138"/>
      <c r="AL73" s="138"/>
      <c r="AM73" s="138"/>
      <c r="AN73" s="138"/>
      <c r="AO73" s="138"/>
      <c r="AP73" s="138"/>
      <c r="AQ73" s="138"/>
      <c r="AR73" s="138"/>
    </row>
    <row r="74" spans="1:44" ht="99.75" customHeight="1">
      <c r="A74" s="7"/>
      <c r="B74" s="13"/>
      <c r="C74" s="13"/>
      <c r="D74" s="13"/>
      <c r="E74" s="13"/>
      <c r="F74" s="13"/>
      <c r="G74" s="14"/>
      <c r="H74" s="13"/>
      <c r="I74" s="15"/>
      <c r="J74" s="15"/>
      <c r="K74" s="15"/>
      <c r="L74" s="13"/>
      <c r="M74" s="14"/>
      <c r="N74" s="16"/>
      <c r="O74" s="13"/>
      <c r="P74" s="15"/>
      <c r="Q74" s="13"/>
      <c r="R74" s="14"/>
      <c r="S74" s="15"/>
      <c r="T74" s="13"/>
      <c r="U74" s="15"/>
      <c r="V74" s="13"/>
      <c r="W74" s="17"/>
      <c r="X74" s="15"/>
      <c r="Y74" s="13"/>
      <c r="Z74" s="138"/>
      <c r="AA74" s="138"/>
      <c r="AB74" s="138"/>
      <c r="AC74" s="138"/>
      <c r="AD74" s="138"/>
      <c r="AE74" s="138"/>
      <c r="AF74" s="138"/>
      <c r="AG74" s="138"/>
      <c r="AH74" s="138"/>
      <c r="AI74" s="138"/>
      <c r="AJ74" s="138"/>
      <c r="AK74" s="138"/>
      <c r="AL74" s="138"/>
      <c r="AM74" s="138"/>
      <c r="AN74" s="138"/>
      <c r="AO74" s="138"/>
      <c r="AP74" s="138"/>
      <c r="AQ74" s="138"/>
      <c r="AR74" s="138"/>
    </row>
    <row r="75" spans="1:44" ht="12.75" customHeight="1">
      <c r="A75" s="18"/>
      <c r="B75" s="19"/>
      <c r="C75" s="19"/>
      <c r="D75" s="19"/>
      <c r="E75" s="19"/>
      <c r="F75" s="19"/>
      <c r="G75" s="20"/>
      <c r="H75" s="19"/>
      <c r="I75" s="21"/>
      <c r="J75" s="21"/>
      <c r="K75" s="21"/>
      <c r="L75" s="19"/>
      <c r="M75" s="20"/>
      <c r="N75" s="22"/>
      <c r="O75" s="19"/>
      <c r="P75" s="21"/>
      <c r="Q75" s="19"/>
      <c r="R75" s="20"/>
      <c r="S75" s="21"/>
      <c r="T75" s="19"/>
      <c r="U75" s="21"/>
      <c r="V75" s="19"/>
      <c r="W75" s="23"/>
      <c r="X75" s="21"/>
      <c r="Y75" s="19"/>
      <c r="Z75" s="24"/>
      <c r="AA75" s="24"/>
      <c r="AB75" s="24"/>
      <c r="AC75" s="24"/>
      <c r="AD75" s="24"/>
      <c r="AE75" s="24"/>
      <c r="AF75" s="24"/>
      <c r="AG75" s="24"/>
      <c r="AH75" s="24"/>
      <c r="AI75" s="24"/>
      <c r="AJ75" s="24"/>
      <c r="AK75" s="24"/>
      <c r="AL75" s="24"/>
      <c r="AM75" s="24"/>
      <c r="AN75" s="24"/>
      <c r="AO75" s="24"/>
      <c r="AP75" s="24"/>
      <c r="AQ75" s="24"/>
      <c r="AR75" s="24"/>
    </row>
    <row r="76" spans="1:44" ht="12.75" customHeight="1">
      <c r="A76" s="18"/>
      <c r="B76" s="19"/>
      <c r="C76" s="19"/>
      <c r="D76" s="19"/>
      <c r="E76" s="19"/>
      <c r="F76" s="19"/>
      <c r="G76" s="20"/>
      <c r="H76" s="19"/>
      <c r="I76" s="21"/>
      <c r="J76" s="21"/>
      <c r="K76" s="21"/>
      <c r="L76" s="19"/>
      <c r="M76" s="20"/>
      <c r="N76" s="22"/>
      <c r="O76" s="19"/>
      <c r="P76" s="21"/>
      <c r="Q76" s="19"/>
      <c r="R76" s="20"/>
      <c r="S76" s="21"/>
      <c r="T76" s="19"/>
      <c r="U76" s="21"/>
      <c r="V76" s="19"/>
      <c r="W76" s="23"/>
      <c r="X76" s="21"/>
      <c r="Y76" s="19"/>
      <c r="Z76" s="24"/>
      <c r="AA76" s="24"/>
      <c r="AB76" s="24"/>
      <c r="AC76" s="24"/>
      <c r="AD76" s="24"/>
      <c r="AE76" s="24"/>
      <c r="AF76" s="24"/>
      <c r="AG76" s="24"/>
      <c r="AH76" s="24"/>
      <c r="AI76" s="24"/>
      <c r="AJ76" s="24"/>
      <c r="AK76" s="24"/>
      <c r="AL76" s="24"/>
      <c r="AM76" s="24"/>
      <c r="AN76" s="24"/>
      <c r="AO76" s="24"/>
      <c r="AP76" s="24"/>
      <c r="AQ76" s="24"/>
      <c r="AR76" s="24"/>
    </row>
    <row r="77" spans="1:44" ht="12.75" customHeight="1">
      <c r="A77" s="18"/>
      <c r="B77" s="19"/>
      <c r="C77" s="19"/>
      <c r="D77" s="19"/>
      <c r="E77" s="19"/>
      <c r="F77" s="19"/>
      <c r="G77" s="20"/>
      <c r="H77" s="19"/>
      <c r="I77" s="21"/>
      <c r="J77" s="21"/>
      <c r="K77" s="21"/>
      <c r="L77" s="19"/>
      <c r="M77" s="20"/>
      <c r="N77" s="22"/>
      <c r="O77" s="19"/>
      <c r="P77" s="21"/>
      <c r="Q77" s="19"/>
      <c r="R77" s="20"/>
      <c r="S77" s="21"/>
      <c r="T77" s="19"/>
      <c r="U77" s="21"/>
      <c r="V77" s="19"/>
      <c r="W77" s="23"/>
      <c r="X77" s="21"/>
      <c r="Y77" s="19"/>
      <c r="Z77" s="24"/>
      <c r="AA77" s="24"/>
      <c r="AB77" s="24"/>
      <c r="AC77" s="24"/>
      <c r="AD77" s="24"/>
      <c r="AE77" s="24"/>
      <c r="AF77" s="24"/>
      <c r="AG77" s="24"/>
      <c r="AH77" s="24"/>
      <c r="AI77" s="24"/>
      <c r="AJ77" s="24"/>
      <c r="AK77" s="24"/>
      <c r="AL77" s="24"/>
      <c r="AM77" s="24"/>
      <c r="AN77" s="24"/>
      <c r="AO77" s="24"/>
      <c r="AP77" s="24"/>
      <c r="AQ77" s="24"/>
      <c r="AR77" s="24"/>
    </row>
    <row r="78" spans="1:44" ht="12.75" customHeight="1">
      <c r="A78" s="18"/>
      <c r="B78" s="19"/>
      <c r="C78" s="19"/>
      <c r="D78" s="19"/>
      <c r="E78" s="19"/>
      <c r="F78" s="19"/>
      <c r="G78" s="20"/>
      <c r="H78" s="19"/>
      <c r="I78" s="21"/>
      <c r="J78" s="21"/>
      <c r="K78" s="21"/>
      <c r="L78" s="19"/>
      <c r="M78" s="20"/>
      <c r="N78" s="22"/>
      <c r="O78" s="19"/>
      <c r="P78" s="21"/>
      <c r="Q78" s="19"/>
      <c r="R78" s="20"/>
      <c r="S78" s="21"/>
      <c r="T78" s="19"/>
      <c r="U78" s="21"/>
      <c r="V78" s="19"/>
      <c r="W78" s="23"/>
      <c r="X78" s="21"/>
      <c r="Y78" s="19"/>
      <c r="Z78" s="24"/>
      <c r="AA78" s="24"/>
      <c r="AB78" s="24"/>
      <c r="AC78" s="24"/>
      <c r="AD78" s="24"/>
      <c r="AE78" s="24"/>
      <c r="AF78" s="24"/>
      <c r="AG78" s="24"/>
      <c r="AH78" s="24"/>
      <c r="AI78" s="24"/>
      <c r="AJ78" s="24"/>
      <c r="AK78" s="24"/>
      <c r="AL78" s="24"/>
      <c r="AM78" s="24"/>
      <c r="AN78" s="24"/>
      <c r="AO78" s="24"/>
      <c r="AP78" s="24"/>
      <c r="AQ78" s="24"/>
      <c r="AR78" s="24"/>
    </row>
    <row r="79" spans="1:44" ht="12.75" customHeight="1">
      <c r="A79" s="18"/>
      <c r="B79" s="19"/>
      <c r="C79" s="19"/>
      <c r="D79" s="19"/>
      <c r="E79" s="19"/>
      <c r="F79" s="19"/>
      <c r="G79" s="20"/>
      <c r="H79" s="19"/>
      <c r="I79" s="21"/>
      <c r="J79" s="21"/>
      <c r="K79" s="21"/>
      <c r="L79" s="19"/>
      <c r="M79" s="20"/>
      <c r="N79" s="22"/>
      <c r="O79" s="19"/>
      <c r="P79" s="21"/>
      <c r="Q79" s="19"/>
      <c r="R79" s="20"/>
      <c r="S79" s="21"/>
      <c r="T79" s="19"/>
      <c r="U79" s="21"/>
      <c r="V79" s="19"/>
      <c r="W79" s="23"/>
      <c r="X79" s="21"/>
      <c r="Y79" s="19"/>
      <c r="Z79" s="24"/>
      <c r="AA79" s="24"/>
      <c r="AB79" s="24"/>
      <c r="AC79" s="24"/>
      <c r="AD79" s="24"/>
      <c r="AE79" s="24"/>
      <c r="AF79" s="24"/>
      <c r="AG79" s="24"/>
      <c r="AH79" s="24"/>
      <c r="AI79" s="24"/>
      <c r="AJ79" s="24"/>
      <c r="AK79" s="24"/>
      <c r="AL79" s="24"/>
      <c r="AM79" s="24"/>
      <c r="AN79" s="24"/>
      <c r="AO79" s="24"/>
      <c r="AP79" s="24"/>
      <c r="AQ79" s="24"/>
      <c r="AR79" s="24"/>
    </row>
    <row r="80" spans="1:44" ht="12.75" customHeight="1">
      <c r="A80" s="18"/>
      <c r="B80" s="19"/>
      <c r="C80" s="19"/>
      <c r="D80" s="19"/>
      <c r="E80" s="19"/>
      <c r="F80" s="19"/>
      <c r="G80" s="20"/>
      <c r="H80" s="19"/>
      <c r="I80" s="21"/>
      <c r="J80" s="21"/>
      <c r="K80" s="21"/>
      <c r="L80" s="19"/>
      <c r="M80" s="20"/>
      <c r="N80" s="22"/>
      <c r="O80" s="19"/>
      <c r="P80" s="21"/>
      <c r="Q80" s="19"/>
      <c r="R80" s="20"/>
      <c r="S80" s="21"/>
      <c r="T80" s="19"/>
      <c r="U80" s="21"/>
      <c r="V80" s="19"/>
      <c r="W80" s="23"/>
      <c r="X80" s="21"/>
      <c r="Y80" s="19"/>
      <c r="Z80" s="24"/>
      <c r="AA80" s="24"/>
      <c r="AB80" s="24"/>
      <c r="AC80" s="24"/>
      <c r="AD80" s="24"/>
      <c r="AE80" s="24"/>
      <c r="AF80" s="24"/>
      <c r="AG80" s="24"/>
      <c r="AH80" s="24"/>
      <c r="AI80" s="24"/>
      <c r="AJ80" s="24"/>
      <c r="AK80" s="24"/>
      <c r="AL80" s="24"/>
      <c r="AM80" s="24"/>
      <c r="AN80" s="24"/>
      <c r="AO80" s="24"/>
      <c r="AP80" s="24"/>
      <c r="AQ80" s="24"/>
      <c r="AR80" s="24"/>
    </row>
    <row r="81" spans="1:44" ht="12.75" customHeight="1">
      <c r="A81" s="18"/>
      <c r="B81" s="19"/>
      <c r="C81" s="19"/>
      <c r="D81" s="19"/>
      <c r="E81" s="19"/>
      <c r="F81" s="19"/>
      <c r="G81" s="20"/>
      <c r="H81" s="19"/>
      <c r="I81" s="21"/>
      <c r="J81" s="21"/>
      <c r="K81" s="21"/>
      <c r="L81" s="19"/>
      <c r="M81" s="20"/>
      <c r="N81" s="22"/>
      <c r="O81" s="19"/>
      <c r="P81" s="21"/>
      <c r="Q81" s="19"/>
      <c r="R81" s="20"/>
      <c r="S81" s="21"/>
      <c r="T81" s="19"/>
      <c r="U81" s="21"/>
      <c r="V81" s="19"/>
      <c r="W81" s="23"/>
      <c r="X81" s="21"/>
      <c r="Y81" s="19"/>
      <c r="Z81" s="24"/>
      <c r="AA81" s="24"/>
      <c r="AB81" s="24"/>
      <c r="AC81" s="24"/>
      <c r="AD81" s="24"/>
      <c r="AE81" s="24"/>
      <c r="AF81" s="24"/>
      <c r="AG81" s="24"/>
      <c r="AH81" s="24"/>
      <c r="AI81" s="24"/>
      <c r="AJ81" s="24"/>
      <c r="AK81" s="24"/>
      <c r="AL81" s="24"/>
      <c r="AM81" s="24"/>
      <c r="AN81" s="24"/>
      <c r="AO81" s="24"/>
      <c r="AP81" s="24"/>
      <c r="AQ81" s="24"/>
      <c r="AR81" s="24"/>
    </row>
    <row r="82" spans="1:44" ht="12.75" customHeight="1">
      <c r="A82" s="18"/>
      <c r="B82" s="19"/>
      <c r="C82" s="19"/>
      <c r="D82" s="19"/>
      <c r="E82" s="19"/>
      <c r="F82" s="19"/>
      <c r="G82" s="20"/>
      <c r="H82" s="19"/>
      <c r="I82" s="21"/>
      <c r="J82" s="21"/>
      <c r="K82" s="21"/>
      <c r="L82" s="19"/>
      <c r="M82" s="20"/>
      <c r="N82" s="22"/>
      <c r="O82" s="19"/>
      <c r="P82" s="21"/>
      <c r="Q82" s="19"/>
      <c r="R82" s="20"/>
      <c r="S82" s="21"/>
      <c r="T82" s="19"/>
      <c r="U82" s="21"/>
      <c r="V82" s="19"/>
      <c r="W82" s="23"/>
      <c r="X82" s="21"/>
      <c r="Y82" s="19"/>
      <c r="Z82" s="24"/>
      <c r="AA82" s="24"/>
      <c r="AB82" s="24"/>
      <c r="AC82" s="24"/>
      <c r="AD82" s="24"/>
      <c r="AE82" s="24"/>
      <c r="AF82" s="24"/>
      <c r="AG82" s="24"/>
      <c r="AH82" s="24"/>
      <c r="AI82" s="24"/>
      <c r="AJ82" s="24"/>
      <c r="AK82" s="24"/>
      <c r="AL82" s="24"/>
      <c r="AM82" s="24"/>
      <c r="AN82" s="24"/>
      <c r="AO82" s="24"/>
      <c r="AP82" s="24"/>
      <c r="AQ82" s="24"/>
      <c r="AR82" s="24"/>
    </row>
    <row r="83" spans="1:44" ht="12.75" customHeight="1">
      <c r="A83" s="18"/>
      <c r="B83" s="19"/>
      <c r="C83" s="19"/>
      <c r="D83" s="19"/>
      <c r="E83" s="19"/>
      <c r="F83" s="19"/>
      <c r="G83" s="20"/>
      <c r="H83" s="19"/>
      <c r="I83" s="21"/>
      <c r="J83" s="21"/>
      <c r="K83" s="21"/>
      <c r="L83" s="19"/>
      <c r="M83" s="20"/>
      <c r="N83" s="22"/>
      <c r="O83" s="19"/>
      <c r="P83" s="21"/>
      <c r="Q83" s="19"/>
      <c r="R83" s="20"/>
      <c r="S83" s="21"/>
      <c r="T83" s="19"/>
      <c r="U83" s="21"/>
      <c r="V83" s="19"/>
      <c r="W83" s="23"/>
      <c r="X83" s="21"/>
      <c r="Y83" s="19"/>
      <c r="Z83" s="24"/>
      <c r="AA83" s="24"/>
      <c r="AB83" s="24"/>
      <c r="AC83" s="24"/>
      <c r="AD83" s="24"/>
      <c r="AE83" s="24"/>
      <c r="AF83" s="24"/>
      <c r="AG83" s="24"/>
      <c r="AH83" s="24"/>
      <c r="AI83" s="24"/>
      <c r="AJ83" s="24"/>
      <c r="AK83" s="24"/>
      <c r="AL83" s="24"/>
      <c r="AM83" s="24"/>
      <c r="AN83" s="24"/>
      <c r="AO83" s="24"/>
      <c r="AP83" s="24"/>
      <c r="AQ83" s="24"/>
      <c r="AR83" s="24"/>
    </row>
    <row r="84" spans="1:44" ht="12.75" customHeight="1">
      <c r="A84" s="18"/>
      <c r="B84" s="19"/>
      <c r="C84" s="19"/>
      <c r="D84" s="19"/>
      <c r="E84" s="19"/>
      <c r="F84" s="19"/>
      <c r="G84" s="20"/>
      <c r="H84" s="19"/>
      <c r="I84" s="21"/>
      <c r="J84" s="21"/>
      <c r="K84" s="21"/>
      <c r="L84" s="19"/>
      <c r="M84" s="20"/>
      <c r="N84" s="22"/>
      <c r="O84" s="19"/>
      <c r="P84" s="21"/>
      <c r="Q84" s="19"/>
      <c r="R84" s="20"/>
      <c r="S84" s="21"/>
      <c r="T84" s="19"/>
      <c r="U84" s="21"/>
      <c r="V84" s="19"/>
      <c r="W84" s="23"/>
      <c r="X84" s="21"/>
      <c r="Y84" s="19"/>
      <c r="Z84" s="24"/>
      <c r="AA84" s="24"/>
      <c r="AB84" s="24"/>
      <c r="AC84" s="24"/>
      <c r="AD84" s="24"/>
      <c r="AE84" s="24"/>
      <c r="AF84" s="24"/>
      <c r="AG84" s="24"/>
      <c r="AH84" s="24"/>
      <c r="AI84" s="24"/>
      <c r="AJ84" s="24"/>
      <c r="AK84" s="24"/>
      <c r="AL84" s="24"/>
      <c r="AM84" s="24"/>
      <c r="AN84" s="24"/>
      <c r="AO84" s="24"/>
      <c r="AP84" s="24"/>
      <c r="AQ84" s="24"/>
      <c r="AR84" s="24"/>
    </row>
    <row r="85" spans="1:44" ht="12.75" customHeight="1">
      <c r="A85" s="18"/>
      <c r="B85" s="19"/>
      <c r="C85" s="19"/>
      <c r="D85" s="19"/>
      <c r="E85" s="19"/>
      <c r="F85" s="19"/>
      <c r="G85" s="20"/>
      <c r="H85" s="19"/>
      <c r="I85" s="21"/>
      <c r="J85" s="21"/>
      <c r="K85" s="21"/>
      <c r="L85" s="19"/>
      <c r="M85" s="20"/>
      <c r="N85" s="22"/>
      <c r="O85" s="19"/>
      <c r="P85" s="21"/>
      <c r="Q85" s="19"/>
      <c r="R85" s="20"/>
      <c r="S85" s="21"/>
      <c r="T85" s="19"/>
      <c r="U85" s="21"/>
      <c r="V85" s="19"/>
      <c r="W85" s="23"/>
      <c r="X85" s="21"/>
      <c r="Y85" s="19"/>
      <c r="Z85" s="24"/>
      <c r="AA85" s="24"/>
      <c r="AB85" s="24"/>
      <c r="AC85" s="24"/>
      <c r="AD85" s="24"/>
      <c r="AE85" s="24"/>
      <c r="AF85" s="24"/>
      <c r="AG85" s="24"/>
      <c r="AH85" s="24"/>
      <c r="AI85" s="24"/>
      <c r="AJ85" s="24"/>
      <c r="AK85" s="24"/>
      <c r="AL85" s="24"/>
      <c r="AM85" s="24"/>
      <c r="AN85" s="24"/>
      <c r="AO85" s="24"/>
      <c r="AP85" s="24"/>
      <c r="AQ85" s="24"/>
      <c r="AR85" s="24"/>
    </row>
    <row r="86" spans="1:44" ht="12.75" customHeight="1">
      <c r="A86" s="18"/>
      <c r="B86" s="19"/>
      <c r="C86" s="19"/>
      <c r="D86" s="19"/>
      <c r="E86" s="19"/>
      <c r="F86" s="19"/>
      <c r="G86" s="20"/>
      <c r="H86" s="19"/>
      <c r="I86" s="21"/>
      <c r="J86" s="21"/>
      <c r="K86" s="21"/>
      <c r="L86" s="19"/>
      <c r="M86" s="20"/>
      <c r="N86" s="22"/>
      <c r="O86" s="19"/>
      <c r="P86" s="21"/>
      <c r="Q86" s="19"/>
      <c r="R86" s="20"/>
      <c r="S86" s="21"/>
      <c r="T86" s="19"/>
      <c r="U86" s="21"/>
      <c r="V86" s="19"/>
      <c r="W86" s="23"/>
      <c r="X86" s="21"/>
      <c r="Y86" s="19"/>
      <c r="Z86" s="24"/>
      <c r="AA86" s="24"/>
      <c r="AB86" s="24"/>
      <c r="AC86" s="24"/>
      <c r="AD86" s="24"/>
      <c r="AE86" s="24"/>
      <c r="AF86" s="24"/>
      <c r="AG86" s="24"/>
      <c r="AH86" s="24"/>
      <c r="AI86" s="24"/>
      <c r="AJ86" s="24"/>
      <c r="AK86" s="24"/>
      <c r="AL86" s="24"/>
      <c r="AM86" s="24"/>
      <c r="AN86" s="24"/>
      <c r="AO86" s="24"/>
      <c r="AP86" s="24"/>
      <c r="AQ86" s="24"/>
      <c r="AR86" s="24"/>
    </row>
    <row r="87" spans="1:44" ht="12.75" customHeight="1">
      <c r="A87" s="18"/>
      <c r="B87" s="19"/>
      <c r="C87" s="19"/>
      <c r="D87" s="19"/>
      <c r="E87" s="19"/>
      <c r="F87" s="19"/>
      <c r="G87" s="20"/>
      <c r="H87" s="19"/>
      <c r="I87" s="21"/>
      <c r="J87" s="21"/>
      <c r="K87" s="21"/>
      <c r="L87" s="19"/>
      <c r="M87" s="20"/>
      <c r="N87" s="22"/>
      <c r="O87" s="19"/>
      <c r="P87" s="21"/>
      <c r="Q87" s="19"/>
      <c r="R87" s="20"/>
      <c r="S87" s="21"/>
      <c r="T87" s="19"/>
      <c r="U87" s="21"/>
      <c r="V87" s="19"/>
      <c r="W87" s="23"/>
      <c r="X87" s="21"/>
      <c r="Y87" s="19"/>
      <c r="Z87" s="24"/>
      <c r="AA87" s="24"/>
      <c r="AB87" s="24"/>
      <c r="AC87" s="24"/>
      <c r="AD87" s="24"/>
      <c r="AE87" s="24"/>
      <c r="AF87" s="24"/>
      <c r="AG87" s="24"/>
      <c r="AH87" s="24"/>
      <c r="AI87" s="24"/>
      <c r="AJ87" s="24"/>
      <c r="AK87" s="24"/>
      <c r="AL87" s="24"/>
      <c r="AM87" s="24"/>
      <c r="AN87" s="24"/>
      <c r="AO87" s="24"/>
      <c r="AP87" s="24"/>
      <c r="AQ87" s="24"/>
      <c r="AR87" s="24"/>
    </row>
    <row r="88" spans="1:44" ht="12.75" customHeight="1">
      <c r="A88" s="18"/>
      <c r="B88" s="19"/>
      <c r="C88" s="19"/>
      <c r="D88" s="19"/>
      <c r="E88" s="19"/>
      <c r="F88" s="19"/>
      <c r="G88" s="20"/>
      <c r="H88" s="19"/>
      <c r="I88" s="21"/>
      <c r="J88" s="21"/>
      <c r="K88" s="21"/>
      <c r="L88" s="19"/>
      <c r="M88" s="20"/>
      <c r="N88" s="22"/>
      <c r="O88" s="19"/>
      <c r="P88" s="21"/>
      <c r="Q88" s="19"/>
      <c r="R88" s="20"/>
      <c r="S88" s="21"/>
      <c r="T88" s="19"/>
      <c r="U88" s="21"/>
      <c r="V88" s="19"/>
      <c r="W88" s="23"/>
      <c r="X88" s="21"/>
      <c r="Y88" s="19"/>
      <c r="Z88" s="24"/>
      <c r="AA88" s="24"/>
      <c r="AB88" s="24"/>
      <c r="AC88" s="24"/>
      <c r="AD88" s="24"/>
      <c r="AE88" s="24"/>
      <c r="AF88" s="24"/>
      <c r="AG88" s="24"/>
      <c r="AH88" s="24"/>
      <c r="AI88" s="24"/>
      <c r="AJ88" s="24"/>
      <c r="AK88" s="24"/>
      <c r="AL88" s="24"/>
      <c r="AM88" s="24"/>
      <c r="AN88" s="24"/>
      <c r="AO88" s="24"/>
      <c r="AP88" s="24"/>
      <c r="AQ88" s="24"/>
      <c r="AR88" s="24"/>
    </row>
    <row r="89" spans="1:44" ht="12.75" customHeight="1">
      <c r="A89" s="18"/>
      <c r="B89" s="19"/>
      <c r="C89" s="19"/>
      <c r="D89" s="19"/>
      <c r="E89" s="19"/>
      <c r="F89" s="19"/>
      <c r="G89" s="20"/>
      <c r="H89" s="19"/>
      <c r="I89" s="21"/>
      <c r="J89" s="21"/>
      <c r="K89" s="21"/>
      <c r="L89" s="19"/>
      <c r="M89" s="20"/>
      <c r="N89" s="22"/>
      <c r="O89" s="19"/>
      <c r="P89" s="21"/>
      <c r="Q89" s="19"/>
      <c r="R89" s="20"/>
      <c r="S89" s="21"/>
      <c r="T89" s="19"/>
      <c r="U89" s="21"/>
      <c r="V89" s="19"/>
      <c r="W89" s="23"/>
      <c r="X89" s="21"/>
      <c r="Y89" s="19"/>
      <c r="Z89" s="24"/>
      <c r="AA89" s="24"/>
      <c r="AB89" s="24"/>
      <c r="AC89" s="24"/>
      <c r="AD89" s="24"/>
      <c r="AE89" s="24"/>
      <c r="AF89" s="24"/>
      <c r="AG89" s="24"/>
      <c r="AH89" s="24"/>
      <c r="AI89" s="24"/>
      <c r="AJ89" s="24"/>
      <c r="AK89" s="24"/>
      <c r="AL89" s="24"/>
      <c r="AM89" s="24"/>
      <c r="AN89" s="24"/>
      <c r="AO89" s="24"/>
      <c r="AP89" s="24"/>
      <c r="AQ89" s="24"/>
      <c r="AR89" s="24"/>
    </row>
    <row r="90" spans="1:44" ht="12.75" customHeight="1">
      <c r="A90" s="18"/>
      <c r="B90" s="19"/>
      <c r="C90" s="19"/>
      <c r="D90" s="19"/>
      <c r="E90" s="19"/>
      <c r="F90" s="19"/>
      <c r="G90" s="20"/>
      <c r="H90" s="19"/>
      <c r="I90" s="21"/>
      <c r="J90" s="21"/>
      <c r="K90" s="21"/>
      <c r="L90" s="19"/>
      <c r="M90" s="20"/>
      <c r="N90" s="22"/>
      <c r="O90" s="19"/>
      <c r="P90" s="21"/>
      <c r="Q90" s="19"/>
      <c r="R90" s="20"/>
      <c r="S90" s="21"/>
      <c r="T90" s="19"/>
      <c r="U90" s="21"/>
      <c r="V90" s="19"/>
      <c r="W90" s="23"/>
      <c r="X90" s="21"/>
      <c r="Y90" s="19"/>
      <c r="Z90" s="24"/>
      <c r="AA90" s="24"/>
      <c r="AB90" s="24"/>
      <c r="AC90" s="24"/>
      <c r="AD90" s="24"/>
      <c r="AE90" s="24"/>
      <c r="AF90" s="24"/>
      <c r="AG90" s="24"/>
      <c r="AH90" s="24"/>
      <c r="AI90" s="24"/>
      <c r="AJ90" s="24"/>
      <c r="AK90" s="24"/>
      <c r="AL90" s="24"/>
      <c r="AM90" s="24"/>
      <c r="AN90" s="24"/>
      <c r="AO90" s="24"/>
      <c r="AP90" s="24"/>
      <c r="AQ90" s="24"/>
      <c r="AR90" s="24"/>
    </row>
    <row r="91" spans="1:44" ht="12.75" customHeight="1">
      <c r="A91" s="18"/>
      <c r="B91" s="19"/>
      <c r="C91" s="19"/>
      <c r="D91" s="19"/>
      <c r="E91" s="19"/>
      <c r="F91" s="19"/>
      <c r="G91" s="20"/>
      <c r="H91" s="19"/>
      <c r="I91" s="21"/>
      <c r="J91" s="21"/>
      <c r="K91" s="21"/>
      <c r="L91" s="19"/>
      <c r="M91" s="20"/>
      <c r="N91" s="22"/>
      <c r="O91" s="19"/>
      <c r="P91" s="21"/>
      <c r="Q91" s="19"/>
      <c r="R91" s="20"/>
      <c r="S91" s="21"/>
      <c r="T91" s="19"/>
      <c r="U91" s="21"/>
      <c r="V91" s="19"/>
      <c r="W91" s="23"/>
      <c r="X91" s="21"/>
      <c r="Y91" s="19"/>
      <c r="Z91" s="24"/>
      <c r="AA91" s="24"/>
      <c r="AB91" s="24"/>
      <c r="AC91" s="24"/>
      <c r="AD91" s="24"/>
      <c r="AE91" s="24"/>
      <c r="AF91" s="24"/>
      <c r="AG91" s="24"/>
      <c r="AH91" s="24"/>
      <c r="AI91" s="24"/>
      <c r="AJ91" s="24"/>
      <c r="AK91" s="24"/>
      <c r="AL91" s="24"/>
      <c r="AM91" s="24"/>
      <c r="AN91" s="24"/>
      <c r="AO91" s="24"/>
      <c r="AP91" s="24"/>
      <c r="AQ91" s="24"/>
      <c r="AR91" s="24"/>
    </row>
    <row r="92" spans="1:44" ht="12.75" customHeight="1">
      <c r="A92" s="18"/>
      <c r="B92" s="19"/>
      <c r="C92" s="19"/>
      <c r="D92" s="19"/>
      <c r="E92" s="19"/>
      <c r="F92" s="19"/>
      <c r="G92" s="20"/>
      <c r="H92" s="19"/>
      <c r="I92" s="21"/>
      <c r="J92" s="21"/>
      <c r="K92" s="21"/>
      <c r="L92" s="19"/>
      <c r="M92" s="20"/>
      <c r="N92" s="22"/>
      <c r="O92" s="19"/>
      <c r="P92" s="21"/>
      <c r="Q92" s="19"/>
      <c r="R92" s="20"/>
      <c r="S92" s="21"/>
      <c r="T92" s="19"/>
      <c r="U92" s="21"/>
      <c r="V92" s="19"/>
      <c r="W92" s="23"/>
      <c r="X92" s="21"/>
      <c r="Y92" s="19"/>
      <c r="Z92" s="24"/>
      <c r="AA92" s="24"/>
      <c r="AB92" s="24"/>
      <c r="AC92" s="24"/>
      <c r="AD92" s="24"/>
      <c r="AE92" s="24"/>
      <c r="AF92" s="24"/>
      <c r="AG92" s="24"/>
      <c r="AH92" s="24"/>
      <c r="AI92" s="24"/>
      <c r="AJ92" s="24"/>
      <c r="AK92" s="24"/>
      <c r="AL92" s="24"/>
      <c r="AM92" s="24"/>
      <c r="AN92" s="24"/>
      <c r="AO92" s="24"/>
      <c r="AP92" s="24"/>
      <c r="AQ92" s="24"/>
      <c r="AR92" s="24"/>
    </row>
    <row r="93" spans="1:44" ht="12.75" customHeight="1">
      <c r="A93" s="18"/>
      <c r="B93" s="19"/>
      <c r="C93" s="19"/>
      <c r="D93" s="19"/>
      <c r="E93" s="19"/>
      <c r="F93" s="19"/>
      <c r="G93" s="20"/>
      <c r="H93" s="19"/>
      <c r="I93" s="21"/>
      <c r="J93" s="21"/>
      <c r="K93" s="21"/>
      <c r="L93" s="19"/>
      <c r="M93" s="20"/>
      <c r="N93" s="22"/>
      <c r="O93" s="19"/>
      <c r="P93" s="21"/>
      <c r="Q93" s="19"/>
      <c r="R93" s="20"/>
      <c r="S93" s="21"/>
      <c r="T93" s="19"/>
      <c r="U93" s="21"/>
      <c r="V93" s="19"/>
      <c r="W93" s="23"/>
      <c r="X93" s="21"/>
      <c r="Y93" s="19"/>
      <c r="Z93" s="24"/>
      <c r="AA93" s="24"/>
      <c r="AB93" s="24"/>
      <c r="AC93" s="24"/>
      <c r="AD93" s="24"/>
      <c r="AE93" s="24"/>
      <c r="AF93" s="24"/>
      <c r="AG93" s="24"/>
      <c r="AH93" s="24"/>
      <c r="AI93" s="24"/>
      <c r="AJ93" s="24"/>
      <c r="AK93" s="24"/>
      <c r="AL93" s="24"/>
      <c r="AM93" s="24"/>
      <c r="AN93" s="24"/>
      <c r="AO93" s="24"/>
      <c r="AP93" s="24"/>
      <c r="AQ93" s="24"/>
      <c r="AR93" s="24"/>
    </row>
    <row r="94" spans="1:44" ht="12.75" customHeight="1">
      <c r="A94" s="18"/>
      <c r="B94" s="19"/>
      <c r="C94" s="19"/>
      <c r="D94" s="19"/>
      <c r="E94" s="19"/>
      <c r="F94" s="19"/>
      <c r="G94" s="20"/>
      <c r="H94" s="19"/>
      <c r="I94" s="21"/>
      <c r="J94" s="21"/>
      <c r="K94" s="21"/>
      <c r="L94" s="19"/>
      <c r="M94" s="20"/>
      <c r="N94" s="22"/>
      <c r="O94" s="19"/>
      <c r="P94" s="21"/>
      <c r="Q94" s="19"/>
      <c r="R94" s="20"/>
      <c r="S94" s="21"/>
      <c r="T94" s="19"/>
      <c r="U94" s="21"/>
      <c r="V94" s="19"/>
      <c r="W94" s="23"/>
      <c r="X94" s="21"/>
      <c r="Y94" s="19"/>
      <c r="Z94" s="24"/>
      <c r="AA94" s="24"/>
      <c r="AB94" s="24"/>
      <c r="AC94" s="24"/>
      <c r="AD94" s="24"/>
      <c r="AE94" s="24"/>
      <c r="AF94" s="24"/>
      <c r="AG94" s="24"/>
      <c r="AH94" s="24"/>
      <c r="AI94" s="24"/>
      <c r="AJ94" s="24"/>
      <c r="AK94" s="24"/>
      <c r="AL94" s="24"/>
      <c r="AM94" s="24"/>
      <c r="AN94" s="24"/>
      <c r="AO94" s="24"/>
      <c r="AP94" s="24"/>
      <c r="AQ94" s="24"/>
      <c r="AR94" s="24"/>
    </row>
    <row r="95" spans="1:44" ht="12.75" customHeight="1">
      <c r="A95" s="18"/>
      <c r="B95" s="19"/>
      <c r="C95" s="19"/>
      <c r="D95" s="19"/>
      <c r="E95" s="19"/>
      <c r="F95" s="19"/>
      <c r="G95" s="20"/>
      <c r="H95" s="19"/>
      <c r="I95" s="21"/>
      <c r="J95" s="21"/>
      <c r="K95" s="21"/>
      <c r="L95" s="19"/>
      <c r="M95" s="20"/>
      <c r="N95" s="22"/>
      <c r="O95" s="19"/>
      <c r="P95" s="21"/>
      <c r="Q95" s="19"/>
      <c r="R95" s="20"/>
      <c r="S95" s="21"/>
      <c r="T95" s="19"/>
      <c r="U95" s="21"/>
      <c r="V95" s="19"/>
      <c r="W95" s="23"/>
      <c r="X95" s="21"/>
      <c r="Y95" s="19"/>
      <c r="Z95" s="24"/>
      <c r="AA95" s="24"/>
      <c r="AB95" s="24"/>
      <c r="AC95" s="24"/>
      <c r="AD95" s="24"/>
      <c r="AE95" s="24"/>
      <c r="AF95" s="24"/>
      <c r="AG95" s="24"/>
      <c r="AH95" s="24"/>
      <c r="AI95" s="24"/>
      <c r="AJ95" s="24"/>
      <c r="AK95" s="24"/>
      <c r="AL95" s="24"/>
      <c r="AM95" s="24"/>
      <c r="AN95" s="24"/>
      <c r="AO95" s="24"/>
      <c r="AP95" s="24"/>
      <c r="AQ95" s="24"/>
      <c r="AR95" s="24"/>
    </row>
    <row r="96" spans="1:44" ht="12.75" customHeight="1">
      <c r="A96" s="18"/>
      <c r="B96" s="19"/>
      <c r="C96" s="19"/>
      <c r="D96" s="19"/>
      <c r="E96" s="19"/>
      <c r="F96" s="19"/>
      <c r="G96" s="20"/>
      <c r="H96" s="19"/>
      <c r="I96" s="21"/>
      <c r="J96" s="21"/>
      <c r="K96" s="21"/>
      <c r="L96" s="19"/>
      <c r="M96" s="20"/>
      <c r="N96" s="22"/>
      <c r="O96" s="19"/>
      <c r="P96" s="21"/>
      <c r="Q96" s="19"/>
      <c r="R96" s="20"/>
      <c r="S96" s="21"/>
      <c r="T96" s="19"/>
      <c r="U96" s="21"/>
      <c r="V96" s="19"/>
      <c r="W96" s="23"/>
      <c r="X96" s="21"/>
      <c r="Y96" s="19"/>
      <c r="Z96" s="24"/>
      <c r="AA96" s="24"/>
      <c r="AB96" s="24"/>
      <c r="AC96" s="24"/>
      <c r="AD96" s="24"/>
      <c r="AE96" s="24"/>
      <c r="AF96" s="24"/>
      <c r="AG96" s="24"/>
      <c r="AH96" s="24"/>
      <c r="AI96" s="24"/>
      <c r="AJ96" s="24"/>
      <c r="AK96" s="24"/>
      <c r="AL96" s="24"/>
      <c r="AM96" s="24"/>
      <c r="AN96" s="24"/>
      <c r="AO96" s="24"/>
      <c r="AP96" s="24"/>
      <c r="AQ96" s="24"/>
      <c r="AR96" s="24"/>
    </row>
    <row r="97" spans="1:44" ht="12.75" customHeight="1">
      <c r="A97" s="18"/>
      <c r="B97" s="19"/>
      <c r="C97" s="19"/>
      <c r="D97" s="19"/>
      <c r="E97" s="19"/>
      <c r="F97" s="19"/>
      <c r="G97" s="20"/>
      <c r="H97" s="19"/>
      <c r="I97" s="21"/>
      <c r="J97" s="21"/>
      <c r="K97" s="21"/>
      <c r="L97" s="19"/>
      <c r="M97" s="20"/>
      <c r="N97" s="22"/>
      <c r="O97" s="19"/>
      <c r="P97" s="21"/>
      <c r="Q97" s="19"/>
      <c r="R97" s="20"/>
      <c r="S97" s="21"/>
      <c r="T97" s="19"/>
      <c r="U97" s="21"/>
      <c r="V97" s="19"/>
      <c r="W97" s="23"/>
      <c r="X97" s="21"/>
      <c r="Y97" s="19"/>
      <c r="Z97" s="24"/>
      <c r="AA97" s="24"/>
      <c r="AB97" s="24"/>
      <c r="AC97" s="24"/>
      <c r="AD97" s="24"/>
      <c r="AE97" s="24"/>
      <c r="AF97" s="24"/>
      <c r="AG97" s="24"/>
      <c r="AH97" s="24"/>
      <c r="AI97" s="24"/>
      <c r="AJ97" s="24"/>
      <c r="AK97" s="24"/>
      <c r="AL97" s="24"/>
      <c r="AM97" s="24"/>
      <c r="AN97" s="24"/>
      <c r="AO97" s="24"/>
      <c r="AP97" s="24"/>
      <c r="AQ97" s="24"/>
      <c r="AR97" s="24"/>
    </row>
    <row r="98" spans="1:44" ht="12.75" customHeight="1">
      <c r="A98" s="18"/>
      <c r="B98" s="19"/>
      <c r="C98" s="19"/>
      <c r="D98" s="19"/>
      <c r="E98" s="19"/>
      <c r="F98" s="19"/>
      <c r="G98" s="20"/>
      <c r="H98" s="19"/>
      <c r="I98" s="21"/>
      <c r="J98" s="21"/>
      <c r="K98" s="21"/>
      <c r="L98" s="19"/>
      <c r="M98" s="20"/>
      <c r="N98" s="22"/>
      <c r="O98" s="19"/>
      <c r="P98" s="21"/>
      <c r="Q98" s="19"/>
      <c r="R98" s="20"/>
      <c r="S98" s="21"/>
      <c r="T98" s="19"/>
      <c r="U98" s="21"/>
      <c r="V98" s="19"/>
      <c r="W98" s="23"/>
      <c r="X98" s="21"/>
      <c r="Y98" s="19"/>
      <c r="Z98" s="24"/>
      <c r="AA98" s="24"/>
      <c r="AB98" s="24"/>
      <c r="AC98" s="24"/>
      <c r="AD98" s="24"/>
      <c r="AE98" s="24"/>
      <c r="AF98" s="24"/>
      <c r="AG98" s="24"/>
      <c r="AH98" s="24"/>
      <c r="AI98" s="24"/>
      <c r="AJ98" s="24"/>
      <c r="AK98" s="24"/>
      <c r="AL98" s="24"/>
      <c r="AM98" s="24"/>
      <c r="AN98" s="24"/>
      <c r="AO98" s="24"/>
      <c r="AP98" s="24"/>
      <c r="AQ98" s="24"/>
      <c r="AR98" s="24"/>
    </row>
    <row r="99" spans="1:44" ht="12.75" customHeight="1">
      <c r="A99" s="18"/>
      <c r="B99" s="19"/>
      <c r="C99" s="19"/>
      <c r="D99" s="19"/>
      <c r="E99" s="19"/>
      <c r="F99" s="19"/>
      <c r="G99" s="20"/>
      <c r="H99" s="19"/>
      <c r="I99" s="21"/>
      <c r="J99" s="21"/>
      <c r="K99" s="21"/>
      <c r="L99" s="19"/>
      <c r="M99" s="20"/>
      <c r="N99" s="22"/>
      <c r="O99" s="19"/>
      <c r="P99" s="21"/>
      <c r="Q99" s="19"/>
      <c r="R99" s="20"/>
      <c r="S99" s="21"/>
      <c r="T99" s="19"/>
      <c r="U99" s="21"/>
      <c r="V99" s="19"/>
      <c r="W99" s="23"/>
      <c r="X99" s="21"/>
      <c r="Y99" s="19"/>
      <c r="Z99" s="24"/>
      <c r="AA99" s="24"/>
      <c r="AB99" s="24"/>
      <c r="AC99" s="24"/>
      <c r="AD99" s="24"/>
      <c r="AE99" s="24"/>
      <c r="AF99" s="24"/>
      <c r="AG99" s="24"/>
      <c r="AH99" s="24"/>
      <c r="AI99" s="24"/>
      <c r="AJ99" s="24"/>
      <c r="AK99" s="24"/>
      <c r="AL99" s="24"/>
      <c r="AM99" s="24"/>
      <c r="AN99" s="24"/>
      <c r="AO99" s="24"/>
      <c r="AP99" s="24"/>
      <c r="AQ99" s="24"/>
      <c r="AR99" s="24"/>
    </row>
    <row r="100" spans="1:44" ht="12.75" customHeight="1">
      <c r="A100" s="18"/>
      <c r="B100" s="19"/>
      <c r="C100" s="19"/>
      <c r="D100" s="19"/>
      <c r="E100" s="19"/>
      <c r="F100" s="19"/>
      <c r="G100" s="20"/>
      <c r="H100" s="19"/>
      <c r="I100" s="21"/>
      <c r="J100" s="21"/>
      <c r="K100" s="21"/>
      <c r="L100" s="19"/>
      <c r="M100" s="20"/>
      <c r="N100" s="22"/>
      <c r="O100" s="19"/>
      <c r="P100" s="21"/>
      <c r="Q100" s="19"/>
      <c r="R100" s="20"/>
      <c r="S100" s="21"/>
      <c r="T100" s="19"/>
      <c r="U100" s="21"/>
      <c r="V100" s="19"/>
      <c r="W100" s="23"/>
      <c r="X100" s="21"/>
      <c r="Y100" s="19"/>
      <c r="Z100" s="24"/>
      <c r="AA100" s="24"/>
      <c r="AB100" s="24"/>
      <c r="AC100" s="24"/>
      <c r="AD100" s="24"/>
      <c r="AE100" s="24"/>
      <c r="AF100" s="24"/>
      <c r="AG100" s="24"/>
      <c r="AH100" s="24"/>
      <c r="AI100" s="24"/>
      <c r="AJ100" s="24"/>
      <c r="AK100" s="24"/>
      <c r="AL100" s="24"/>
      <c r="AM100" s="24"/>
      <c r="AN100" s="24"/>
      <c r="AO100" s="24"/>
      <c r="AP100" s="24"/>
      <c r="AQ100" s="24"/>
      <c r="AR100" s="24"/>
    </row>
    <row r="101" spans="1:44" ht="12.75" customHeight="1">
      <c r="A101" s="18"/>
      <c r="B101" s="19"/>
      <c r="C101" s="19"/>
      <c r="D101" s="19"/>
      <c r="E101" s="19"/>
      <c r="F101" s="19"/>
      <c r="G101" s="20"/>
      <c r="H101" s="19"/>
      <c r="I101" s="21"/>
      <c r="J101" s="21"/>
      <c r="K101" s="21"/>
      <c r="L101" s="19"/>
      <c r="M101" s="20"/>
      <c r="N101" s="22"/>
      <c r="O101" s="19"/>
      <c r="P101" s="21"/>
      <c r="Q101" s="19"/>
      <c r="R101" s="20"/>
      <c r="S101" s="21"/>
      <c r="T101" s="19"/>
      <c r="U101" s="21"/>
      <c r="V101" s="19"/>
      <c r="W101" s="23"/>
      <c r="X101" s="21"/>
      <c r="Y101" s="19"/>
      <c r="Z101" s="24"/>
      <c r="AA101" s="24"/>
      <c r="AB101" s="24"/>
      <c r="AC101" s="24"/>
      <c r="AD101" s="24"/>
      <c r="AE101" s="24"/>
      <c r="AF101" s="24"/>
      <c r="AG101" s="24"/>
      <c r="AH101" s="24"/>
      <c r="AI101" s="24"/>
      <c r="AJ101" s="24"/>
      <c r="AK101" s="24"/>
      <c r="AL101" s="24"/>
      <c r="AM101" s="24"/>
      <c r="AN101" s="24"/>
      <c r="AO101" s="24"/>
      <c r="AP101" s="24"/>
      <c r="AQ101" s="24"/>
      <c r="AR101" s="24"/>
    </row>
    <row r="102" spans="1:44" ht="12.75" customHeight="1">
      <c r="A102" s="18"/>
      <c r="B102" s="19"/>
      <c r="C102" s="19"/>
      <c r="D102" s="19"/>
      <c r="E102" s="19"/>
      <c r="F102" s="19"/>
      <c r="G102" s="20"/>
      <c r="H102" s="19"/>
      <c r="I102" s="21"/>
      <c r="J102" s="21"/>
      <c r="K102" s="21"/>
      <c r="L102" s="19"/>
      <c r="M102" s="20"/>
      <c r="N102" s="22"/>
      <c r="O102" s="19"/>
      <c r="P102" s="21"/>
      <c r="Q102" s="19"/>
      <c r="R102" s="20"/>
      <c r="S102" s="21"/>
      <c r="T102" s="19"/>
      <c r="U102" s="21"/>
      <c r="V102" s="19"/>
      <c r="W102" s="23"/>
      <c r="X102" s="21"/>
      <c r="Y102" s="19"/>
      <c r="Z102" s="24"/>
      <c r="AA102" s="24"/>
      <c r="AB102" s="24"/>
      <c r="AC102" s="24"/>
      <c r="AD102" s="24"/>
      <c r="AE102" s="24"/>
      <c r="AF102" s="24"/>
      <c r="AG102" s="24"/>
      <c r="AH102" s="24"/>
      <c r="AI102" s="24"/>
      <c r="AJ102" s="24"/>
      <c r="AK102" s="24"/>
      <c r="AL102" s="24"/>
      <c r="AM102" s="24"/>
      <c r="AN102" s="24"/>
      <c r="AO102" s="24"/>
      <c r="AP102" s="24"/>
      <c r="AQ102" s="24"/>
      <c r="AR102" s="24"/>
    </row>
    <row r="103" spans="1:44" ht="12.75" customHeight="1">
      <c r="A103" s="18"/>
      <c r="B103" s="19"/>
      <c r="C103" s="19"/>
      <c r="D103" s="19"/>
      <c r="E103" s="19"/>
      <c r="F103" s="19"/>
      <c r="G103" s="20"/>
      <c r="H103" s="19"/>
      <c r="I103" s="21"/>
      <c r="J103" s="21"/>
      <c r="K103" s="21"/>
      <c r="L103" s="19"/>
      <c r="M103" s="20"/>
      <c r="N103" s="22"/>
      <c r="O103" s="19"/>
      <c r="P103" s="21"/>
      <c r="Q103" s="19"/>
      <c r="R103" s="20"/>
      <c r="S103" s="21"/>
      <c r="T103" s="19"/>
      <c r="U103" s="21"/>
      <c r="V103" s="19"/>
      <c r="W103" s="23"/>
      <c r="X103" s="21"/>
      <c r="Y103" s="19"/>
      <c r="Z103" s="24"/>
      <c r="AA103" s="24"/>
      <c r="AB103" s="24"/>
      <c r="AC103" s="24"/>
      <c r="AD103" s="24"/>
      <c r="AE103" s="24"/>
      <c r="AF103" s="24"/>
      <c r="AG103" s="24"/>
      <c r="AH103" s="24"/>
      <c r="AI103" s="24"/>
      <c r="AJ103" s="24"/>
      <c r="AK103" s="24"/>
      <c r="AL103" s="24"/>
      <c r="AM103" s="24"/>
      <c r="AN103" s="24"/>
      <c r="AO103" s="24"/>
      <c r="AP103" s="24"/>
      <c r="AQ103" s="24"/>
      <c r="AR103" s="24"/>
    </row>
    <row r="104" spans="1:44" ht="12.75" customHeight="1">
      <c r="A104" s="18"/>
      <c r="B104" s="19"/>
      <c r="C104" s="19"/>
      <c r="D104" s="19"/>
      <c r="E104" s="19"/>
      <c r="F104" s="19"/>
      <c r="G104" s="20"/>
      <c r="H104" s="19"/>
      <c r="I104" s="21"/>
      <c r="J104" s="21"/>
      <c r="K104" s="21"/>
      <c r="L104" s="19"/>
      <c r="M104" s="20"/>
      <c r="N104" s="22"/>
      <c r="O104" s="19"/>
      <c r="P104" s="21"/>
      <c r="Q104" s="19"/>
      <c r="R104" s="20"/>
      <c r="S104" s="21"/>
      <c r="T104" s="19"/>
      <c r="U104" s="21"/>
      <c r="V104" s="19"/>
      <c r="W104" s="23"/>
      <c r="X104" s="21"/>
      <c r="Y104" s="19"/>
      <c r="Z104" s="24"/>
      <c r="AA104" s="24"/>
      <c r="AB104" s="24"/>
      <c r="AC104" s="24"/>
      <c r="AD104" s="24"/>
      <c r="AE104" s="24"/>
      <c r="AF104" s="24"/>
      <c r="AG104" s="24"/>
      <c r="AH104" s="24"/>
      <c r="AI104" s="24"/>
      <c r="AJ104" s="24"/>
      <c r="AK104" s="24"/>
      <c r="AL104" s="24"/>
      <c r="AM104" s="24"/>
      <c r="AN104" s="24"/>
      <c r="AO104" s="24"/>
      <c r="AP104" s="24"/>
      <c r="AQ104" s="24"/>
      <c r="AR104" s="24"/>
    </row>
    <row r="105" spans="1:44" ht="12.75" customHeight="1">
      <c r="A105" s="18"/>
      <c r="B105" s="19"/>
      <c r="C105" s="19"/>
      <c r="D105" s="19"/>
      <c r="E105" s="19"/>
      <c r="F105" s="19"/>
      <c r="G105" s="20"/>
      <c r="H105" s="19"/>
      <c r="I105" s="21"/>
      <c r="J105" s="21"/>
      <c r="K105" s="21"/>
      <c r="L105" s="19"/>
      <c r="M105" s="20"/>
      <c r="N105" s="22"/>
      <c r="O105" s="19"/>
      <c r="P105" s="21"/>
      <c r="Q105" s="19"/>
      <c r="R105" s="20"/>
      <c r="S105" s="21"/>
      <c r="T105" s="19"/>
      <c r="U105" s="21"/>
      <c r="V105" s="19"/>
      <c r="W105" s="23"/>
      <c r="X105" s="21"/>
      <c r="Y105" s="19"/>
      <c r="Z105" s="24"/>
      <c r="AA105" s="24"/>
      <c r="AB105" s="24"/>
      <c r="AC105" s="24"/>
      <c r="AD105" s="24"/>
      <c r="AE105" s="24"/>
      <c r="AF105" s="24"/>
      <c r="AG105" s="24"/>
      <c r="AH105" s="24"/>
      <c r="AI105" s="24"/>
      <c r="AJ105" s="24"/>
      <c r="AK105" s="24"/>
      <c r="AL105" s="24"/>
      <c r="AM105" s="24"/>
      <c r="AN105" s="24"/>
      <c r="AO105" s="24"/>
      <c r="AP105" s="24"/>
      <c r="AQ105" s="24"/>
      <c r="AR105" s="24"/>
    </row>
    <row r="106" spans="1:44" ht="12.75" customHeight="1">
      <c r="A106" s="18"/>
      <c r="B106" s="19"/>
      <c r="C106" s="19"/>
      <c r="D106" s="19"/>
      <c r="E106" s="19"/>
      <c r="F106" s="19"/>
      <c r="G106" s="20"/>
      <c r="H106" s="19"/>
      <c r="I106" s="21"/>
      <c r="J106" s="21"/>
      <c r="K106" s="21"/>
      <c r="L106" s="19"/>
      <c r="M106" s="20"/>
      <c r="N106" s="22"/>
      <c r="O106" s="19"/>
      <c r="P106" s="21"/>
      <c r="Q106" s="19"/>
      <c r="R106" s="20"/>
      <c r="S106" s="21"/>
      <c r="T106" s="19"/>
      <c r="U106" s="21"/>
      <c r="V106" s="19"/>
      <c r="W106" s="23"/>
      <c r="X106" s="21"/>
      <c r="Y106" s="19"/>
      <c r="Z106" s="24"/>
      <c r="AA106" s="24"/>
      <c r="AB106" s="24"/>
      <c r="AC106" s="24"/>
      <c r="AD106" s="24"/>
      <c r="AE106" s="24"/>
      <c r="AF106" s="24"/>
      <c r="AG106" s="24"/>
      <c r="AH106" s="24"/>
      <c r="AI106" s="24"/>
      <c r="AJ106" s="24"/>
      <c r="AK106" s="24"/>
      <c r="AL106" s="24"/>
      <c r="AM106" s="24"/>
      <c r="AN106" s="24"/>
      <c r="AO106" s="24"/>
      <c r="AP106" s="24"/>
      <c r="AQ106" s="24"/>
      <c r="AR106" s="24"/>
    </row>
    <row r="107" spans="1:44" ht="12.75" customHeight="1">
      <c r="A107" s="18"/>
      <c r="B107" s="19"/>
      <c r="C107" s="19"/>
      <c r="D107" s="19"/>
      <c r="E107" s="19"/>
      <c r="F107" s="19"/>
      <c r="G107" s="20"/>
      <c r="H107" s="19"/>
      <c r="I107" s="21"/>
      <c r="J107" s="21"/>
      <c r="K107" s="21"/>
      <c r="L107" s="19"/>
      <c r="M107" s="20"/>
      <c r="N107" s="22"/>
      <c r="O107" s="19"/>
      <c r="P107" s="21"/>
      <c r="Q107" s="19"/>
      <c r="R107" s="20"/>
      <c r="S107" s="21"/>
      <c r="T107" s="19"/>
      <c r="U107" s="21"/>
      <c r="V107" s="19"/>
      <c r="W107" s="23"/>
      <c r="X107" s="21"/>
      <c r="Y107" s="19"/>
      <c r="Z107" s="24"/>
      <c r="AA107" s="24"/>
      <c r="AB107" s="24"/>
      <c r="AC107" s="24"/>
      <c r="AD107" s="24"/>
      <c r="AE107" s="24"/>
      <c r="AF107" s="24"/>
      <c r="AG107" s="24"/>
      <c r="AH107" s="24"/>
      <c r="AI107" s="24"/>
      <c r="AJ107" s="24"/>
      <c r="AK107" s="24"/>
      <c r="AL107" s="24"/>
      <c r="AM107" s="24"/>
      <c r="AN107" s="24"/>
      <c r="AO107" s="24"/>
      <c r="AP107" s="24"/>
      <c r="AQ107" s="24"/>
      <c r="AR107" s="24"/>
    </row>
    <row r="108" spans="1:44" ht="12.75" customHeight="1">
      <c r="A108" s="18"/>
      <c r="B108" s="19"/>
      <c r="C108" s="19"/>
      <c r="D108" s="19"/>
      <c r="E108" s="19"/>
      <c r="F108" s="19"/>
      <c r="G108" s="20"/>
      <c r="H108" s="19"/>
      <c r="I108" s="21"/>
      <c r="J108" s="21"/>
      <c r="K108" s="21"/>
      <c r="L108" s="19"/>
      <c r="M108" s="20"/>
      <c r="N108" s="22"/>
      <c r="O108" s="19"/>
      <c r="P108" s="21"/>
      <c r="Q108" s="19"/>
      <c r="R108" s="20"/>
      <c r="S108" s="21"/>
      <c r="T108" s="19"/>
      <c r="U108" s="21"/>
      <c r="V108" s="19"/>
      <c r="W108" s="23"/>
      <c r="X108" s="21"/>
      <c r="Y108" s="19"/>
      <c r="Z108" s="24"/>
      <c r="AA108" s="24"/>
      <c r="AB108" s="24"/>
      <c r="AC108" s="24"/>
      <c r="AD108" s="24"/>
      <c r="AE108" s="24"/>
      <c r="AF108" s="24"/>
      <c r="AG108" s="24"/>
      <c r="AH108" s="24"/>
      <c r="AI108" s="24"/>
      <c r="AJ108" s="24"/>
      <c r="AK108" s="24"/>
      <c r="AL108" s="24"/>
      <c r="AM108" s="24"/>
      <c r="AN108" s="24"/>
      <c r="AO108" s="24"/>
      <c r="AP108" s="24"/>
      <c r="AQ108" s="24"/>
      <c r="AR108" s="24"/>
    </row>
    <row r="109" spans="1:44" ht="12.75" customHeight="1">
      <c r="A109" s="18"/>
      <c r="B109" s="19"/>
      <c r="C109" s="19"/>
      <c r="D109" s="19"/>
      <c r="E109" s="19"/>
      <c r="F109" s="19"/>
      <c r="G109" s="20"/>
      <c r="H109" s="19"/>
      <c r="I109" s="21"/>
      <c r="J109" s="21"/>
      <c r="K109" s="21"/>
      <c r="L109" s="19"/>
      <c r="M109" s="20"/>
      <c r="N109" s="22"/>
      <c r="O109" s="19"/>
      <c r="P109" s="21"/>
      <c r="Q109" s="19"/>
      <c r="R109" s="20"/>
      <c r="S109" s="21"/>
      <c r="T109" s="19"/>
      <c r="U109" s="21"/>
      <c r="V109" s="19"/>
      <c r="W109" s="23"/>
      <c r="X109" s="21"/>
      <c r="Y109" s="19"/>
      <c r="Z109" s="24"/>
      <c r="AA109" s="24"/>
      <c r="AB109" s="24"/>
      <c r="AC109" s="24"/>
      <c r="AD109" s="24"/>
      <c r="AE109" s="24"/>
      <c r="AF109" s="24"/>
      <c r="AG109" s="24"/>
      <c r="AH109" s="24"/>
      <c r="AI109" s="24"/>
      <c r="AJ109" s="24"/>
      <c r="AK109" s="24"/>
      <c r="AL109" s="24"/>
      <c r="AM109" s="24"/>
      <c r="AN109" s="24"/>
      <c r="AO109" s="24"/>
      <c r="AP109" s="24"/>
      <c r="AQ109" s="24"/>
      <c r="AR109" s="24"/>
    </row>
    <row r="110" spans="1:44" ht="12.75" customHeight="1">
      <c r="A110" s="18"/>
      <c r="B110" s="19"/>
      <c r="C110" s="19"/>
      <c r="D110" s="19"/>
      <c r="E110" s="19"/>
      <c r="F110" s="19"/>
      <c r="G110" s="20"/>
      <c r="H110" s="19"/>
      <c r="I110" s="21"/>
      <c r="J110" s="21"/>
      <c r="K110" s="21"/>
      <c r="L110" s="19"/>
      <c r="M110" s="20"/>
      <c r="N110" s="22"/>
      <c r="O110" s="19"/>
      <c r="P110" s="21"/>
      <c r="Q110" s="19"/>
      <c r="R110" s="20"/>
      <c r="S110" s="21"/>
      <c r="T110" s="19"/>
      <c r="U110" s="21"/>
      <c r="V110" s="19"/>
      <c r="W110" s="23"/>
      <c r="X110" s="21"/>
      <c r="Y110" s="19"/>
      <c r="Z110" s="24"/>
      <c r="AA110" s="24"/>
      <c r="AB110" s="24"/>
      <c r="AC110" s="24"/>
      <c r="AD110" s="24"/>
      <c r="AE110" s="24"/>
      <c r="AF110" s="24"/>
      <c r="AG110" s="24"/>
      <c r="AH110" s="24"/>
      <c r="AI110" s="24"/>
      <c r="AJ110" s="24"/>
      <c r="AK110" s="24"/>
      <c r="AL110" s="24"/>
      <c r="AM110" s="24"/>
      <c r="AN110" s="24"/>
      <c r="AO110" s="24"/>
      <c r="AP110" s="24"/>
      <c r="AQ110" s="24"/>
      <c r="AR110" s="24"/>
    </row>
    <row r="111" spans="1:44" ht="12.75" customHeight="1">
      <c r="A111" s="18"/>
      <c r="B111" s="19"/>
      <c r="C111" s="19"/>
      <c r="D111" s="19"/>
      <c r="E111" s="19"/>
      <c r="F111" s="19"/>
      <c r="G111" s="20"/>
      <c r="H111" s="19"/>
      <c r="I111" s="21"/>
      <c r="J111" s="21"/>
      <c r="K111" s="21"/>
      <c r="L111" s="19"/>
      <c r="M111" s="20"/>
      <c r="N111" s="22"/>
      <c r="O111" s="19"/>
      <c r="P111" s="21"/>
      <c r="Q111" s="19"/>
      <c r="R111" s="20"/>
      <c r="S111" s="21"/>
      <c r="T111" s="19"/>
      <c r="U111" s="21"/>
      <c r="V111" s="19"/>
      <c r="W111" s="23"/>
      <c r="X111" s="21"/>
      <c r="Y111" s="19"/>
      <c r="Z111" s="24"/>
      <c r="AA111" s="24"/>
      <c r="AB111" s="24"/>
      <c r="AC111" s="24"/>
      <c r="AD111" s="24"/>
      <c r="AE111" s="24"/>
      <c r="AF111" s="24"/>
      <c r="AG111" s="24"/>
      <c r="AH111" s="24"/>
      <c r="AI111" s="24"/>
      <c r="AJ111" s="24"/>
      <c r="AK111" s="24"/>
      <c r="AL111" s="24"/>
      <c r="AM111" s="24"/>
      <c r="AN111" s="24"/>
      <c r="AO111" s="24"/>
      <c r="AP111" s="24"/>
      <c r="AQ111" s="24"/>
      <c r="AR111" s="24"/>
    </row>
    <row r="112" spans="1:44" ht="12.75" customHeight="1">
      <c r="A112" s="18"/>
      <c r="B112" s="19"/>
      <c r="C112" s="19"/>
      <c r="D112" s="19"/>
      <c r="E112" s="19"/>
      <c r="F112" s="19"/>
      <c r="G112" s="20"/>
      <c r="H112" s="19"/>
      <c r="I112" s="21"/>
      <c r="J112" s="21"/>
      <c r="K112" s="21"/>
      <c r="L112" s="19"/>
      <c r="M112" s="20"/>
      <c r="N112" s="22"/>
      <c r="O112" s="19"/>
      <c r="P112" s="21"/>
      <c r="Q112" s="19"/>
      <c r="R112" s="20"/>
      <c r="S112" s="21"/>
      <c r="T112" s="19"/>
      <c r="U112" s="21"/>
      <c r="V112" s="19"/>
      <c r="W112" s="23"/>
      <c r="X112" s="21"/>
      <c r="Y112" s="19"/>
      <c r="Z112" s="24"/>
      <c r="AA112" s="24"/>
      <c r="AB112" s="24"/>
      <c r="AC112" s="24"/>
      <c r="AD112" s="24"/>
      <c r="AE112" s="24"/>
      <c r="AF112" s="24"/>
      <c r="AG112" s="24"/>
      <c r="AH112" s="24"/>
      <c r="AI112" s="24"/>
      <c r="AJ112" s="24"/>
      <c r="AK112" s="24"/>
      <c r="AL112" s="24"/>
      <c r="AM112" s="24"/>
      <c r="AN112" s="24"/>
      <c r="AO112" s="24"/>
      <c r="AP112" s="24"/>
      <c r="AQ112" s="24"/>
      <c r="AR112" s="24"/>
    </row>
    <row r="113" spans="1:44" ht="12.75" customHeight="1">
      <c r="A113" s="18"/>
      <c r="B113" s="19"/>
      <c r="C113" s="19"/>
      <c r="D113" s="19"/>
      <c r="E113" s="19"/>
      <c r="F113" s="19"/>
      <c r="G113" s="20"/>
      <c r="H113" s="19"/>
      <c r="I113" s="21"/>
      <c r="J113" s="21"/>
      <c r="K113" s="21"/>
      <c r="L113" s="19"/>
      <c r="M113" s="20"/>
      <c r="N113" s="22"/>
      <c r="O113" s="19"/>
      <c r="P113" s="21"/>
      <c r="Q113" s="19"/>
      <c r="R113" s="20"/>
      <c r="S113" s="21"/>
      <c r="T113" s="19"/>
      <c r="U113" s="21"/>
      <c r="V113" s="19"/>
      <c r="W113" s="23"/>
      <c r="X113" s="21"/>
      <c r="Y113" s="19"/>
      <c r="Z113" s="24"/>
      <c r="AA113" s="24"/>
      <c r="AB113" s="24"/>
      <c r="AC113" s="24"/>
      <c r="AD113" s="24"/>
      <c r="AE113" s="24"/>
      <c r="AF113" s="24"/>
      <c r="AG113" s="24"/>
      <c r="AH113" s="24"/>
      <c r="AI113" s="24"/>
      <c r="AJ113" s="24"/>
      <c r="AK113" s="24"/>
      <c r="AL113" s="24"/>
      <c r="AM113" s="24"/>
      <c r="AN113" s="24"/>
      <c r="AO113" s="24"/>
      <c r="AP113" s="24"/>
      <c r="AQ113" s="24"/>
      <c r="AR113" s="24"/>
    </row>
    <row r="114" spans="1:44" ht="12.75" customHeight="1">
      <c r="A114" s="18"/>
      <c r="B114" s="19"/>
      <c r="C114" s="19"/>
      <c r="D114" s="19"/>
      <c r="E114" s="19"/>
      <c r="F114" s="19"/>
      <c r="G114" s="20"/>
      <c r="H114" s="19"/>
      <c r="I114" s="21"/>
      <c r="J114" s="21"/>
      <c r="K114" s="21"/>
      <c r="L114" s="19"/>
      <c r="M114" s="20"/>
      <c r="N114" s="22"/>
      <c r="O114" s="19"/>
      <c r="P114" s="21"/>
      <c r="Q114" s="19"/>
      <c r="R114" s="20"/>
      <c r="S114" s="21"/>
      <c r="T114" s="19"/>
      <c r="U114" s="21"/>
      <c r="V114" s="19"/>
      <c r="W114" s="23"/>
      <c r="X114" s="21"/>
      <c r="Y114" s="19"/>
      <c r="Z114" s="24"/>
      <c r="AA114" s="24"/>
      <c r="AB114" s="24"/>
      <c r="AC114" s="24"/>
      <c r="AD114" s="24"/>
      <c r="AE114" s="24"/>
      <c r="AF114" s="24"/>
      <c r="AG114" s="24"/>
      <c r="AH114" s="24"/>
      <c r="AI114" s="24"/>
      <c r="AJ114" s="24"/>
      <c r="AK114" s="24"/>
      <c r="AL114" s="24"/>
      <c r="AM114" s="24"/>
      <c r="AN114" s="24"/>
      <c r="AO114" s="24"/>
      <c r="AP114" s="24"/>
      <c r="AQ114" s="24"/>
      <c r="AR114" s="24"/>
    </row>
    <row r="115" spans="1:44" ht="12.75" customHeight="1">
      <c r="A115" s="18"/>
      <c r="B115" s="19"/>
      <c r="C115" s="19"/>
      <c r="D115" s="19"/>
      <c r="E115" s="19"/>
      <c r="F115" s="19"/>
      <c r="G115" s="20"/>
      <c r="H115" s="19"/>
      <c r="I115" s="21"/>
      <c r="J115" s="21"/>
      <c r="K115" s="21"/>
      <c r="L115" s="19"/>
      <c r="M115" s="20"/>
      <c r="N115" s="22"/>
      <c r="O115" s="19"/>
      <c r="P115" s="21"/>
      <c r="Q115" s="19"/>
      <c r="R115" s="20"/>
      <c r="S115" s="21"/>
      <c r="T115" s="19"/>
      <c r="U115" s="21"/>
      <c r="V115" s="19"/>
      <c r="W115" s="23"/>
      <c r="X115" s="21"/>
      <c r="Y115" s="19"/>
      <c r="Z115" s="24"/>
      <c r="AA115" s="24"/>
      <c r="AB115" s="24"/>
      <c r="AC115" s="24"/>
      <c r="AD115" s="24"/>
      <c r="AE115" s="24"/>
      <c r="AF115" s="24"/>
      <c r="AG115" s="24"/>
      <c r="AH115" s="24"/>
      <c r="AI115" s="24"/>
      <c r="AJ115" s="24"/>
      <c r="AK115" s="24"/>
      <c r="AL115" s="24"/>
      <c r="AM115" s="24"/>
      <c r="AN115" s="24"/>
      <c r="AO115" s="24"/>
      <c r="AP115" s="24"/>
      <c r="AQ115" s="24"/>
      <c r="AR115" s="24"/>
    </row>
    <row r="116" spans="1:44" ht="12.75" customHeight="1">
      <c r="A116" s="18"/>
      <c r="B116" s="19"/>
      <c r="C116" s="19"/>
      <c r="D116" s="19"/>
      <c r="E116" s="19"/>
      <c r="F116" s="19"/>
      <c r="G116" s="20"/>
      <c r="H116" s="19"/>
      <c r="I116" s="21"/>
      <c r="J116" s="21"/>
      <c r="K116" s="21"/>
      <c r="L116" s="19"/>
      <c r="M116" s="20"/>
      <c r="N116" s="22"/>
      <c r="O116" s="19"/>
      <c r="P116" s="21"/>
      <c r="Q116" s="19"/>
      <c r="R116" s="20"/>
      <c r="S116" s="21"/>
      <c r="T116" s="19"/>
      <c r="U116" s="21"/>
      <c r="V116" s="19"/>
      <c r="W116" s="23"/>
      <c r="X116" s="21"/>
      <c r="Y116" s="19"/>
      <c r="Z116" s="24"/>
      <c r="AA116" s="24"/>
      <c r="AB116" s="24"/>
      <c r="AC116" s="24"/>
      <c r="AD116" s="24"/>
      <c r="AE116" s="24"/>
      <c r="AF116" s="24"/>
      <c r="AG116" s="24"/>
      <c r="AH116" s="24"/>
      <c r="AI116" s="24"/>
      <c r="AJ116" s="24"/>
      <c r="AK116" s="24"/>
      <c r="AL116" s="24"/>
      <c r="AM116" s="24"/>
      <c r="AN116" s="24"/>
      <c r="AO116" s="24"/>
      <c r="AP116" s="24"/>
      <c r="AQ116" s="24"/>
      <c r="AR116" s="24"/>
    </row>
    <row r="117" spans="1:44" ht="12.75" customHeight="1">
      <c r="A117" s="18"/>
      <c r="B117" s="19"/>
      <c r="C117" s="19"/>
      <c r="D117" s="19"/>
      <c r="E117" s="19"/>
      <c r="F117" s="19"/>
      <c r="G117" s="20"/>
      <c r="H117" s="19"/>
      <c r="I117" s="21"/>
      <c r="J117" s="21"/>
      <c r="K117" s="21"/>
      <c r="L117" s="19"/>
      <c r="M117" s="20"/>
      <c r="N117" s="22"/>
      <c r="O117" s="19"/>
      <c r="P117" s="21"/>
      <c r="Q117" s="19"/>
      <c r="R117" s="20"/>
      <c r="S117" s="21"/>
      <c r="T117" s="19"/>
      <c r="U117" s="21"/>
      <c r="V117" s="19"/>
      <c r="W117" s="23"/>
      <c r="X117" s="21"/>
      <c r="Y117" s="19"/>
      <c r="Z117" s="24"/>
      <c r="AA117" s="24"/>
      <c r="AB117" s="24"/>
      <c r="AC117" s="24"/>
      <c r="AD117" s="24"/>
      <c r="AE117" s="24"/>
      <c r="AF117" s="24"/>
      <c r="AG117" s="24"/>
      <c r="AH117" s="24"/>
      <c r="AI117" s="24"/>
      <c r="AJ117" s="24"/>
      <c r="AK117" s="24"/>
      <c r="AL117" s="24"/>
      <c r="AM117" s="24"/>
      <c r="AN117" s="24"/>
      <c r="AO117" s="24"/>
      <c r="AP117" s="24"/>
      <c r="AQ117" s="24"/>
      <c r="AR117" s="24"/>
    </row>
    <row r="118" spans="1:44" ht="12.75" customHeight="1">
      <c r="A118" s="18"/>
      <c r="B118" s="19"/>
      <c r="C118" s="19"/>
      <c r="D118" s="19"/>
      <c r="E118" s="19"/>
      <c r="F118" s="19"/>
      <c r="G118" s="20"/>
      <c r="H118" s="19"/>
      <c r="I118" s="21"/>
      <c r="J118" s="21"/>
      <c r="K118" s="21"/>
      <c r="L118" s="19"/>
      <c r="M118" s="20"/>
      <c r="N118" s="22"/>
      <c r="O118" s="19"/>
      <c r="P118" s="21"/>
      <c r="Q118" s="19"/>
      <c r="R118" s="20"/>
      <c r="S118" s="21"/>
      <c r="T118" s="19"/>
      <c r="U118" s="21"/>
      <c r="V118" s="19"/>
      <c r="W118" s="23"/>
      <c r="X118" s="21"/>
      <c r="Y118" s="19"/>
      <c r="Z118" s="24"/>
      <c r="AA118" s="24"/>
      <c r="AB118" s="24"/>
      <c r="AC118" s="24"/>
      <c r="AD118" s="24"/>
      <c r="AE118" s="24"/>
      <c r="AF118" s="24"/>
      <c r="AG118" s="24"/>
      <c r="AH118" s="24"/>
      <c r="AI118" s="24"/>
      <c r="AJ118" s="24"/>
      <c r="AK118" s="24"/>
      <c r="AL118" s="24"/>
      <c r="AM118" s="24"/>
      <c r="AN118" s="24"/>
      <c r="AO118" s="24"/>
      <c r="AP118" s="24"/>
      <c r="AQ118" s="24"/>
      <c r="AR118" s="24"/>
    </row>
    <row r="119" spans="1:44" ht="12.75" customHeight="1">
      <c r="A119" s="18"/>
      <c r="B119" s="19"/>
      <c r="C119" s="19"/>
      <c r="D119" s="19"/>
      <c r="E119" s="19"/>
      <c r="F119" s="19"/>
      <c r="G119" s="20"/>
      <c r="H119" s="19"/>
      <c r="I119" s="21"/>
      <c r="J119" s="21"/>
      <c r="K119" s="21"/>
      <c r="L119" s="19"/>
      <c r="M119" s="20"/>
      <c r="N119" s="22"/>
      <c r="O119" s="19"/>
      <c r="P119" s="21"/>
      <c r="Q119" s="19"/>
      <c r="R119" s="20"/>
      <c r="S119" s="21"/>
      <c r="T119" s="19"/>
      <c r="U119" s="21"/>
      <c r="V119" s="19"/>
      <c r="W119" s="23"/>
      <c r="X119" s="21"/>
      <c r="Y119" s="19"/>
      <c r="Z119" s="24"/>
      <c r="AA119" s="24"/>
      <c r="AB119" s="24"/>
      <c r="AC119" s="24"/>
      <c r="AD119" s="24"/>
      <c r="AE119" s="24"/>
      <c r="AF119" s="24"/>
      <c r="AG119" s="24"/>
      <c r="AH119" s="24"/>
      <c r="AI119" s="24"/>
      <c r="AJ119" s="24"/>
      <c r="AK119" s="24"/>
      <c r="AL119" s="24"/>
      <c r="AM119" s="24"/>
      <c r="AN119" s="24"/>
      <c r="AO119" s="24"/>
      <c r="AP119" s="24"/>
      <c r="AQ119" s="24"/>
      <c r="AR119" s="24"/>
    </row>
    <row r="120" spans="1:44" ht="12.75" customHeight="1">
      <c r="A120" s="18"/>
      <c r="B120" s="19"/>
      <c r="C120" s="19"/>
      <c r="D120" s="19"/>
      <c r="E120" s="19"/>
      <c r="F120" s="19"/>
      <c r="G120" s="20"/>
      <c r="H120" s="19"/>
      <c r="I120" s="21"/>
      <c r="J120" s="21"/>
      <c r="K120" s="21"/>
      <c r="L120" s="19"/>
      <c r="M120" s="20"/>
      <c r="N120" s="22"/>
      <c r="O120" s="19"/>
      <c r="P120" s="21"/>
      <c r="Q120" s="19"/>
      <c r="R120" s="20"/>
      <c r="S120" s="21"/>
      <c r="T120" s="19"/>
      <c r="U120" s="21"/>
      <c r="V120" s="19"/>
      <c r="W120" s="23"/>
      <c r="X120" s="21"/>
      <c r="Y120" s="19"/>
      <c r="Z120" s="24"/>
      <c r="AA120" s="24"/>
      <c r="AB120" s="24"/>
      <c r="AC120" s="24"/>
      <c r="AD120" s="24"/>
      <c r="AE120" s="24"/>
      <c r="AF120" s="24"/>
      <c r="AG120" s="24"/>
      <c r="AH120" s="24"/>
      <c r="AI120" s="24"/>
      <c r="AJ120" s="24"/>
      <c r="AK120" s="24"/>
      <c r="AL120" s="24"/>
      <c r="AM120" s="24"/>
      <c r="AN120" s="24"/>
      <c r="AO120" s="24"/>
      <c r="AP120" s="24"/>
      <c r="AQ120" s="24"/>
      <c r="AR120" s="24"/>
    </row>
    <row r="121" spans="1:44" ht="12.75" customHeight="1">
      <c r="A121" s="18"/>
      <c r="B121" s="19"/>
      <c r="C121" s="19"/>
      <c r="D121" s="19"/>
      <c r="E121" s="19"/>
      <c r="F121" s="19"/>
      <c r="G121" s="20"/>
      <c r="H121" s="19"/>
      <c r="I121" s="21"/>
      <c r="J121" s="21"/>
      <c r="K121" s="21"/>
      <c r="L121" s="19"/>
      <c r="M121" s="20"/>
      <c r="N121" s="22"/>
      <c r="O121" s="19"/>
      <c r="P121" s="21"/>
      <c r="Q121" s="19"/>
      <c r="R121" s="20"/>
      <c r="S121" s="21"/>
      <c r="T121" s="19"/>
      <c r="U121" s="21"/>
      <c r="V121" s="19"/>
      <c r="W121" s="23"/>
      <c r="X121" s="21"/>
      <c r="Y121" s="19"/>
      <c r="Z121" s="24"/>
      <c r="AA121" s="24"/>
      <c r="AB121" s="24"/>
      <c r="AC121" s="24"/>
      <c r="AD121" s="24"/>
      <c r="AE121" s="24"/>
      <c r="AF121" s="24"/>
      <c r="AG121" s="24"/>
      <c r="AH121" s="24"/>
      <c r="AI121" s="24"/>
      <c r="AJ121" s="24"/>
      <c r="AK121" s="24"/>
      <c r="AL121" s="24"/>
      <c r="AM121" s="24"/>
      <c r="AN121" s="24"/>
      <c r="AO121" s="24"/>
      <c r="AP121" s="24"/>
      <c r="AQ121" s="24"/>
      <c r="AR121" s="24"/>
    </row>
    <row r="122" spans="1:44" ht="12.75" customHeight="1">
      <c r="A122" s="18"/>
      <c r="B122" s="19"/>
      <c r="C122" s="19"/>
      <c r="D122" s="19"/>
      <c r="E122" s="19"/>
      <c r="F122" s="19"/>
      <c r="G122" s="20"/>
      <c r="H122" s="19"/>
      <c r="I122" s="21"/>
      <c r="J122" s="21"/>
      <c r="K122" s="21"/>
      <c r="L122" s="19"/>
      <c r="M122" s="20"/>
      <c r="N122" s="22"/>
      <c r="O122" s="19"/>
      <c r="P122" s="21"/>
      <c r="Q122" s="19"/>
      <c r="R122" s="20"/>
      <c r="S122" s="21"/>
      <c r="T122" s="19"/>
      <c r="U122" s="21"/>
      <c r="V122" s="19"/>
      <c r="W122" s="23"/>
      <c r="X122" s="21"/>
      <c r="Y122" s="19"/>
      <c r="Z122" s="24"/>
      <c r="AA122" s="24"/>
      <c r="AB122" s="24"/>
      <c r="AC122" s="24"/>
      <c r="AD122" s="24"/>
      <c r="AE122" s="24"/>
      <c r="AF122" s="24"/>
      <c r="AG122" s="24"/>
      <c r="AH122" s="24"/>
      <c r="AI122" s="24"/>
      <c r="AJ122" s="24"/>
      <c r="AK122" s="24"/>
      <c r="AL122" s="24"/>
      <c r="AM122" s="24"/>
      <c r="AN122" s="24"/>
      <c r="AO122" s="24"/>
      <c r="AP122" s="24"/>
      <c r="AQ122" s="24"/>
      <c r="AR122" s="24"/>
    </row>
    <row r="123" spans="1:44" ht="12.75" customHeight="1">
      <c r="A123" s="18"/>
      <c r="B123" s="19"/>
      <c r="C123" s="19"/>
      <c r="D123" s="19"/>
      <c r="E123" s="19"/>
      <c r="F123" s="19"/>
      <c r="G123" s="20"/>
      <c r="H123" s="19"/>
      <c r="I123" s="21"/>
      <c r="J123" s="21"/>
      <c r="K123" s="21"/>
      <c r="L123" s="19"/>
      <c r="M123" s="20"/>
      <c r="N123" s="22"/>
      <c r="O123" s="19"/>
      <c r="P123" s="21"/>
      <c r="Q123" s="19"/>
      <c r="R123" s="20"/>
      <c r="S123" s="21"/>
      <c r="T123" s="19"/>
      <c r="U123" s="21"/>
      <c r="V123" s="19"/>
      <c r="W123" s="23"/>
      <c r="X123" s="21"/>
      <c r="Y123" s="19"/>
      <c r="Z123" s="24"/>
      <c r="AA123" s="24"/>
      <c r="AB123" s="24"/>
      <c r="AC123" s="24"/>
      <c r="AD123" s="24"/>
      <c r="AE123" s="24"/>
      <c r="AF123" s="24"/>
      <c r="AG123" s="24"/>
      <c r="AH123" s="24"/>
      <c r="AI123" s="24"/>
      <c r="AJ123" s="24"/>
      <c r="AK123" s="24"/>
      <c r="AL123" s="24"/>
      <c r="AM123" s="24"/>
      <c r="AN123" s="24"/>
      <c r="AO123" s="24"/>
      <c r="AP123" s="24"/>
      <c r="AQ123" s="24"/>
      <c r="AR123" s="24"/>
    </row>
    <row r="124" spans="1:44" ht="12.75" customHeight="1">
      <c r="A124" s="18"/>
      <c r="B124" s="19"/>
      <c r="C124" s="19"/>
      <c r="D124" s="19"/>
      <c r="E124" s="19"/>
      <c r="F124" s="19"/>
      <c r="G124" s="20"/>
      <c r="H124" s="19"/>
      <c r="I124" s="21"/>
      <c r="J124" s="21"/>
      <c r="K124" s="21"/>
      <c r="L124" s="19"/>
      <c r="M124" s="20"/>
      <c r="N124" s="22"/>
      <c r="O124" s="19"/>
      <c r="P124" s="21"/>
      <c r="Q124" s="19"/>
      <c r="R124" s="20"/>
      <c r="S124" s="21"/>
      <c r="T124" s="19"/>
      <c r="U124" s="21"/>
      <c r="V124" s="19"/>
      <c r="W124" s="23"/>
      <c r="X124" s="21"/>
      <c r="Y124" s="19"/>
      <c r="Z124" s="24"/>
      <c r="AA124" s="24"/>
      <c r="AB124" s="24"/>
      <c r="AC124" s="24"/>
      <c r="AD124" s="24"/>
      <c r="AE124" s="24"/>
      <c r="AF124" s="24"/>
      <c r="AG124" s="24"/>
      <c r="AH124" s="24"/>
      <c r="AI124" s="24"/>
      <c r="AJ124" s="24"/>
      <c r="AK124" s="24"/>
      <c r="AL124" s="24"/>
      <c r="AM124" s="24"/>
      <c r="AN124" s="24"/>
      <c r="AO124" s="24"/>
      <c r="AP124" s="24"/>
      <c r="AQ124" s="24"/>
      <c r="AR124" s="24"/>
    </row>
    <row r="125" spans="1:44" ht="12.75" customHeight="1">
      <c r="A125" s="18"/>
      <c r="B125" s="19"/>
      <c r="C125" s="19"/>
      <c r="D125" s="19"/>
      <c r="E125" s="19"/>
      <c r="F125" s="19"/>
      <c r="G125" s="20"/>
      <c r="H125" s="19"/>
      <c r="I125" s="21"/>
      <c r="J125" s="21"/>
      <c r="K125" s="21"/>
      <c r="L125" s="19"/>
      <c r="M125" s="20"/>
      <c r="N125" s="22"/>
      <c r="O125" s="19"/>
      <c r="P125" s="21"/>
      <c r="Q125" s="19"/>
      <c r="R125" s="20"/>
      <c r="S125" s="21"/>
      <c r="T125" s="19"/>
      <c r="U125" s="21"/>
      <c r="V125" s="19"/>
      <c r="W125" s="23"/>
      <c r="X125" s="21"/>
      <c r="Y125" s="19"/>
      <c r="Z125" s="24"/>
      <c r="AA125" s="24"/>
      <c r="AB125" s="24"/>
      <c r="AC125" s="24"/>
      <c r="AD125" s="24"/>
      <c r="AE125" s="24"/>
      <c r="AF125" s="24"/>
      <c r="AG125" s="24"/>
      <c r="AH125" s="24"/>
      <c r="AI125" s="24"/>
      <c r="AJ125" s="24"/>
      <c r="AK125" s="24"/>
      <c r="AL125" s="24"/>
      <c r="AM125" s="24"/>
      <c r="AN125" s="24"/>
      <c r="AO125" s="24"/>
      <c r="AP125" s="24"/>
      <c r="AQ125" s="24"/>
      <c r="AR125" s="24"/>
    </row>
    <row r="126" spans="1:44" ht="12.75" customHeight="1">
      <c r="A126" s="18"/>
      <c r="B126" s="19"/>
      <c r="C126" s="19"/>
      <c r="D126" s="19"/>
      <c r="E126" s="19"/>
      <c r="F126" s="19"/>
      <c r="G126" s="20"/>
      <c r="H126" s="19"/>
      <c r="I126" s="21"/>
      <c r="J126" s="21"/>
      <c r="K126" s="21"/>
      <c r="L126" s="19"/>
      <c r="M126" s="20"/>
      <c r="N126" s="22"/>
      <c r="O126" s="19"/>
      <c r="P126" s="21"/>
      <c r="Q126" s="19"/>
      <c r="R126" s="20"/>
      <c r="S126" s="21"/>
      <c r="T126" s="19"/>
      <c r="U126" s="21"/>
      <c r="V126" s="19"/>
      <c r="W126" s="23"/>
      <c r="X126" s="21"/>
      <c r="Y126" s="19"/>
      <c r="Z126" s="24"/>
      <c r="AA126" s="24"/>
      <c r="AB126" s="24"/>
      <c r="AC126" s="24"/>
      <c r="AD126" s="24"/>
      <c r="AE126" s="24"/>
      <c r="AF126" s="24"/>
      <c r="AG126" s="24"/>
      <c r="AH126" s="24"/>
      <c r="AI126" s="24"/>
      <c r="AJ126" s="24"/>
      <c r="AK126" s="24"/>
      <c r="AL126" s="24"/>
      <c r="AM126" s="24"/>
      <c r="AN126" s="24"/>
      <c r="AO126" s="24"/>
      <c r="AP126" s="24"/>
      <c r="AQ126" s="24"/>
      <c r="AR126" s="24"/>
    </row>
    <row r="127" spans="1:44" ht="12.75" customHeight="1">
      <c r="A127" s="18"/>
      <c r="B127" s="19"/>
      <c r="C127" s="19"/>
      <c r="D127" s="19"/>
      <c r="E127" s="19"/>
      <c r="F127" s="19"/>
      <c r="G127" s="20"/>
      <c r="H127" s="19"/>
      <c r="I127" s="21"/>
      <c r="J127" s="21"/>
      <c r="K127" s="21"/>
      <c r="L127" s="19"/>
      <c r="M127" s="20"/>
      <c r="N127" s="22"/>
      <c r="O127" s="19"/>
      <c r="P127" s="21"/>
      <c r="Q127" s="19"/>
      <c r="R127" s="20"/>
      <c r="S127" s="21"/>
      <c r="T127" s="19"/>
      <c r="U127" s="21"/>
      <c r="V127" s="19"/>
      <c r="W127" s="23"/>
      <c r="X127" s="21"/>
      <c r="Y127" s="19"/>
      <c r="Z127" s="24"/>
      <c r="AA127" s="24"/>
      <c r="AB127" s="24"/>
      <c r="AC127" s="24"/>
      <c r="AD127" s="24"/>
      <c r="AE127" s="24"/>
      <c r="AF127" s="24"/>
      <c r="AG127" s="24"/>
      <c r="AH127" s="24"/>
      <c r="AI127" s="24"/>
      <c r="AJ127" s="24"/>
      <c r="AK127" s="24"/>
      <c r="AL127" s="24"/>
      <c r="AM127" s="24"/>
      <c r="AN127" s="24"/>
      <c r="AO127" s="24"/>
      <c r="AP127" s="24"/>
      <c r="AQ127" s="24"/>
      <c r="AR127" s="24"/>
    </row>
    <row r="128" spans="1:44" ht="12.75" customHeight="1">
      <c r="A128" s="18"/>
      <c r="B128" s="19"/>
      <c r="C128" s="19"/>
      <c r="D128" s="19"/>
      <c r="E128" s="19"/>
      <c r="F128" s="19"/>
      <c r="G128" s="20"/>
      <c r="H128" s="19"/>
      <c r="I128" s="21"/>
      <c r="J128" s="21"/>
      <c r="K128" s="21"/>
      <c r="L128" s="19"/>
      <c r="M128" s="20"/>
      <c r="N128" s="22"/>
      <c r="O128" s="19"/>
      <c r="P128" s="21"/>
      <c r="Q128" s="19"/>
      <c r="R128" s="20"/>
      <c r="S128" s="21"/>
      <c r="T128" s="19"/>
      <c r="U128" s="21"/>
      <c r="V128" s="19"/>
      <c r="W128" s="23"/>
      <c r="X128" s="21"/>
      <c r="Y128" s="19"/>
      <c r="Z128" s="24"/>
      <c r="AA128" s="24"/>
      <c r="AB128" s="24"/>
      <c r="AC128" s="24"/>
      <c r="AD128" s="24"/>
      <c r="AE128" s="24"/>
      <c r="AF128" s="24"/>
      <c r="AG128" s="24"/>
      <c r="AH128" s="24"/>
      <c r="AI128" s="24"/>
      <c r="AJ128" s="24"/>
      <c r="AK128" s="24"/>
      <c r="AL128" s="24"/>
      <c r="AM128" s="24"/>
      <c r="AN128" s="24"/>
      <c r="AO128" s="24"/>
      <c r="AP128" s="24"/>
      <c r="AQ128" s="24"/>
      <c r="AR128" s="24"/>
    </row>
    <row r="129" spans="1:44" ht="12.75" customHeight="1">
      <c r="A129" s="18"/>
      <c r="B129" s="19"/>
      <c r="C129" s="19"/>
      <c r="D129" s="19"/>
      <c r="E129" s="19"/>
      <c r="F129" s="19"/>
      <c r="G129" s="20"/>
      <c r="H129" s="19"/>
      <c r="I129" s="21"/>
      <c r="J129" s="21"/>
      <c r="K129" s="21"/>
      <c r="L129" s="19"/>
      <c r="M129" s="20"/>
      <c r="N129" s="22"/>
      <c r="O129" s="19"/>
      <c r="P129" s="21"/>
      <c r="Q129" s="19"/>
      <c r="R129" s="20"/>
      <c r="S129" s="21"/>
      <c r="T129" s="19"/>
      <c r="U129" s="21"/>
      <c r="V129" s="19"/>
      <c r="W129" s="23"/>
      <c r="X129" s="21"/>
      <c r="Y129" s="19"/>
      <c r="Z129" s="24"/>
      <c r="AA129" s="24"/>
      <c r="AB129" s="24"/>
      <c r="AC129" s="24"/>
      <c r="AD129" s="24"/>
      <c r="AE129" s="24"/>
      <c r="AF129" s="24"/>
      <c r="AG129" s="24"/>
      <c r="AH129" s="24"/>
      <c r="AI129" s="24"/>
      <c r="AJ129" s="24"/>
      <c r="AK129" s="24"/>
      <c r="AL129" s="24"/>
      <c r="AM129" s="24"/>
      <c r="AN129" s="24"/>
      <c r="AO129" s="24"/>
      <c r="AP129" s="24"/>
      <c r="AQ129" s="24"/>
      <c r="AR129" s="24"/>
    </row>
    <row r="130" spans="1:44" ht="12.75" customHeight="1">
      <c r="A130" s="18"/>
      <c r="B130" s="19"/>
      <c r="C130" s="19"/>
      <c r="D130" s="19"/>
      <c r="E130" s="19"/>
      <c r="F130" s="19"/>
      <c r="G130" s="20"/>
      <c r="H130" s="19"/>
      <c r="I130" s="21"/>
      <c r="J130" s="21"/>
      <c r="K130" s="21"/>
      <c r="L130" s="19"/>
      <c r="M130" s="20"/>
      <c r="N130" s="22"/>
      <c r="O130" s="19"/>
      <c r="P130" s="21"/>
      <c r="Q130" s="19"/>
      <c r="R130" s="20"/>
      <c r="S130" s="21"/>
      <c r="T130" s="19"/>
      <c r="U130" s="21"/>
      <c r="V130" s="19"/>
      <c r="W130" s="23"/>
      <c r="X130" s="21"/>
      <c r="Y130" s="19"/>
      <c r="Z130" s="24"/>
      <c r="AA130" s="24"/>
      <c r="AB130" s="24"/>
      <c r="AC130" s="24"/>
      <c r="AD130" s="24"/>
      <c r="AE130" s="24"/>
      <c r="AF130" s="24"/>
      <c r="AG130" s="24"/>
      <c r="AH130" s="24"/>
      <c r="AI130" s="24"/>
      <c r="AJ130" s="24"/>
      <c r="AK130" s="24"/>
      <c r="AL130" s="24"/>
      <c r="AM130" s="24"/>
      <c r="AN130" s="24"/>
      <c r="AO130" s="24"/>
      <c r="AP130" s="24"/>
      <c r="AQ130" s="24"/>
      <c r="AR130" s="24"/>
    </row>
    <row r="131" spans="1:44" ht="12.75" customHeight="1">
      <c r="A131" s="18"/>
      <c r="B131" s="19"/>
      <c r="C131" s="19"/>
      <c r="D131" s="19"/>
      <c r="E131" s="19"/>
      <c r="F131" s="19"/>
      <c r="G131" s="20"/>
      <c r="H131" s="19"/>
      <c r="I131" s="21"/>
      <c r="J131" s="21"/>
      <c r="K131" s="21"/>
      <c r="L131" s="19"/>
      <c r="M131" s="20"/>
      <c r="N131" s="22"/>
      <c r="O131" s="19"/>
      <c r="P131" s="21"/>
      <c r="Q131" s="19"/>
      <c r="R131" s="20"/>
      <c r="S131" s="21"/>
      <c r="T131" s="19"/>
      <c r="U131" s="21"/>
      <c r="V131" s="19"/>
      <c r="W131" s="23"/>
      <c r="X131" s="21"/>
      <c r="Y131" s="19"/>
      <c r="Z131" s="24"/>
      <c r="AA131" s="24"/>
      <c r="AB131" s="24"/>
      <c r="AC131" s="24"/>
      <c r="AD131" s="24"/>
      <c r="AE131" s="24"/>
      <c r="AF131" s="24"/>
      <c r="AG131" s="24"/>
      <c r="AH131" s="24"/>
      <c r="AI131" s="24"/>
      <c r="AJ131" s="24"/>
      <c r="AK131" s="24"/>
      <c r="AL131" s="24"/>
      <c r="AM131" s="24"/>
      <c r="AN131" s="24"/>
      <c r="AO131" s="24"/>
      <c r="AP131" s="24"/>
      <c r="AQ131" s="24"/>
      <c r="AR131" s="24"/>
    </row>
    <row r="132" spans="1:44" ht="12.75" customHeight="1">
      <c r="A132" s="18"/>
      <c r="B132" s="19"/>
      <c r="C132" s="19"/>
      <c r="D132" s="19"/>
      <c r="E132" s="19"/>
      <c r="F132" s="19"/>
      <c r="G132" s="20"/>
      <c r="H132" s="19"/>
      <c r="I132" s="21"/>
      <c r="J132" s="21"/>
      <c r="K132" s="21"/>
      <c r="L132" s="19"/>
      <c r="M132" s="20"/>
      <c r="N132" s="22"/>
      <c r="O132" s="19"/>
      <c r="P132" s="21"/>
      <c r="Q132" s="19"/>
      <c r="R132" s="20"/>
      <c r="S132" s="21"/>
      <c r="T132" s="19"/>
      <c r="U132" s="21"/>
      <c r="V132" s="19"/>
      <c r="W132" s="23"/>
      <c r="X132" s="21"/>
      <c r="Y132" s="19"/>
      <c r="Z132" s="24"/>
      <c r="AA132" s="24"/>
      <c r="AB132" s="24"/>
      <c r="AC132" s="24"/>
      <c r="AD132" s="24"/>
      <c r="AE132" s="24"/>
      <c r="AF132" s="24"/>
      <c r="AG132" s="24"/>
      <c r="AH132" s="24"/>
      <c r="AI132" s="24"/>
      <c r="AJ132" s="24"/>
      <c r="AK132" s="24"/>
      <c r="AL132" s="24"/>
      <c r="AM132" s="24"/>
      <c r="AN132" s="24"/>
      <c r="AO132" s="24"/>
      <c r="AP132" s="24"/>
      <c r="AQ132" s="24"/>
      <c r="AR132" s="24"/>
    </row>
    <row r="133" spans="1:44" ht="12.75" customHeight="1">
      <c r="A133" s="18"/>
      <c r="B133" s="19"/>
      <c r="C133" s="19"/>
      <c r="D133" s="19"/>
      <c r="E133" s="19"/>
      <c r="F133" s="19"/>
      <c r="G133" s="20"/>
      <c r="H133" s="19"/>
      <c r="I133" s="21"/>
      <c r="J133" s="21"/>
      <c r="K133" s="21"/>
      <c r="L133" s="19"/>
      <c r="M133" s="20"/>
      <c r="N133" s="22"/>
      <c r="O133" s="19"/>
      <c r="P133" s="21"/>
      <c r="Q133" s="19"/>
      <c r="R133" s="20"/>
      <c r="S133" s="21"/>
      <c r="T133" s="19"/>
      <c r="U133" s="21"/>
      <c r="V133" s="19"/>
      <c r="W133" s="23"/>
      <c r="X133" s="21"/>
      <c r="Y133" s="19"/>
      <c r="Z133" s="24"/>
      <c r="AA133" s="24"/>
      <c r="AB133" s="24"/>
      <c r="AC133" s="24"/>
      <c r="AD133" s="24"/>
      <c r="AE133" s="24"/>
      <c r="AF133" s="24"/>
      <c r="AG133" s="24"/>
      <c r="AH133" s="24"/>
      <c r="AI133" s="24"/>
      <c r="AJ133" s="24"/>
      <c r="AK133" s="24"/>
      <c r="AL133" s="24"/>
      <c r="AM133" s="24"/>
      <c r="AN133" s="24"/>
      <c r="AO133" s="24"/>
      <c r="AP133" s="24"/>
      <c r="AQ133" s="24"/>
      <c r="AR133" s="24"/>
    </row>
    <row r="134" spans="1:44" ht="12.75" customHeight="1">
      <c r="A134" s="18"/>
      <c r="B134" s="19"/>
      <c r="C134" s="19"/>
      <c r="D134" s="19"/>
      <c r="E134" s="19"/>
      <c r="F134" s="19"/>
      <c r="G134" s="20"/>
      <c r="H134" s="19"/>
      <c r="I134" s="21"/>
      <c r="J134" s="21"/>
      <c r="K134" s="21"/>
      <c r="L134" s="19"/>
      <c r="M134" s="20"/>
      <c r="N134" s="22"/>
      <c r="O134" s="19"/>
      <c r="P134" s="21"/>
      <c r="Q134" s="19"/>
      <c r="R134" s="20"/>
      <c r="S134" s="21"/>
      <c r="T134" s="19"/>
      <c r="U134" s="21"/>
      <c r="V134" s="19"/>
      <c r="W134" s="23"/>
      <c r="X134" s="21"/>
      <c r="Y134" s="19"/>
      <c r="Z134" s="24"/>
      <c r="AA134" s="24"/>
      <c r="AB134" s="24"/>
      <c r="AC134" s="24"/>
      <c r="AD134" s="24"/>
      <c r="AE134" s="24"/>
      <c r="AF134" s="24"/>
      <c r="AG134" s="24"/>
      <c r="AH134" s="24"/>
      <c r="AI134" s="24"/>
      <c r="AJ134" s="24"/>
      <c r="AK134" s="24"/>
      <c r="AL134" s="24"/>
      <c r="AM134" s="24"/>
      <c r="AN134" s="24"/>
      <c r="AO134" s="24"/>
      <c r="AP134" s="24"/>
      <c r="AQ134" s="24"/>
      <c r="AR134" s="24"/>
    </row>
    <row r="135" spans="1:44" ht="12.75" customHeight="1">
      <c r="A135" s="18"/>
      <c r="B135" s="19"/>
      <c r="C135" s="19"/>
      <c r="D135" s="19"/>
      <c r="E135" s="19"/>
      <c r="F135" s="19"/>
      <c r="G135" s="20"/>
      <c r="H135" s="19"/>
      <c r="I135" s="21"/>
      <c r="J135" s="21"/>
      <c r="K135" s="21"/>
      <c r="L135" s="19"/>
      <c r="M135" s="20"/>
      <c r="N135" s="22"/>
      <c r="O135" s="19"/>
      <c r="P135" s="21"/>
      <c r="Q135" s="19"/>
      <c r="R135" s="20"/>
      <c r="S135" s="21"/>
      <c r="T135" s="19"/>
      <c r="U135" s="21"/>
      <c r="V135" s="19"/>
      <c r="W135" s="23"/>
      <c r="X135" s="21"/>
      <c r="Y135" s="19"/>
      <c r="Z135" s="24"/>
      <c r="AA135" s="24"/>
      <c r="AB135" s="24"/>
      <c r="AC135" s="24"/>
      <c r="AD135" s="24"/>
      <c r="AE135" s="24"/>
      <c r="AF135" s="24"/>
      <c r="AG135" s="24"/>
      <c r="AH135" s="24"/>
      <c r="AI135" s="24"/>
      <c r="AJ135" s="24"/>
      <c r="AK135" s="24"/>
      <c r="AL135" s="24"/>
      <c r="AM135" s="24"/>
      <c r="AN135" s="24"/>
      <c r="AO135" s="24"/>
      <c r="AP135" s="24"/>
      <c r="AQ135" s="24"/>
      <c r="AR135" s="24"/>
    </row>
    <row r="136" spans="1:44" ht="12.75" customHeight="1">
      <c r="A136" s="18"/>
      <c r="B136" s="19"/>
      <c r="C136" s="19"/>
      <c r="D136" s="19"/>
      <c r="E136" s="19"/>
      <c r="F136" s="19"/>
      <c r="G136" s="20"/>
      <c r="H136" s="19"/>
      <c r="I136" s="21"/>
      <c r="J136" s="21"/>
      <c r="K136" s="21"/>
      <c r="L136" s="19"/>
      <c r="M136" s="20"/>
      <c r="N136" s="22"/>
      <c r="O136" s="19"/>
      <c r="P136" s="21"/>
      <c r="Q136" s="19"/>
      <c r="R136" s="20"/>
      <c r="S136" s="21"/>
      <c r="T136" s="19"/>
      <c r="U136" s="21"/>
      <c r="V136" s="19"/>
      <c r="W136" s="23"/>
      <c r="X136" s="21"/>
      <c r="Y136" s="19"/>
      <c r="Z136" s="24"/>
      <c r="AA136" s="24"/>
      <c r="AB136" s="24"/>
      <c r="AC136" s="24"/>
      <c r="AD136" s="24"/>
      <c r="AE136" s="24"/>
      <c r="AF136" s="24"/>
      <c r="AG136" s="24"/>
      <c r="AH136" s="24"/>
      <c r="AI136" s="24"/>
      <c r="AJ136" s="24"/>
      <c r="AK136" s="24"/>
      <c r="AL136" s="24"/>
      <c r="AM136" s="24"/>
      <c r="AN136" s="24"/>
      <c r="AO136" s="24"/>
      <c r="AP136" s="24"/>
      <c r="AQ136" s="24"/>
      <c r="AR136" s="24"/>
    </row>
    <row r="137" spans="1:44" ht="12.75" customHeight="1">
      <c r="A137" s="18"/>
      <c r="B137" s="19"/>
      <c r="C137" s="19"/>
      <c r="D137" s="19"/>
      <c r="E137" s="19"/>
      <c r="F137" s="19"/>
      <c r="G137" s="20"/>
      <c r="H137" s="19"/>
      <c r="I137" s="21"/>
      <c r="J137" s="21"/>
      <c r="K137" s="21"/>
      <c r="L137" s="19"/>
      <c r="M137" s="20"/>
      <c r="N137" s="22"/>
      <c r="O137" s="19"/>
      <c r="P137" s="21"/>
      <c r="Q137" s="19"/>
      <c r="R137" s="20"/>
      <c r="S137" s="21"/>
      <c r="T137" s="19"/>
      <c r="U137" s="21"/>
      <c r="V137" s="19"/>
      <c r="W137" s="23"/>
      <c r="X137" s="21"/>
      <c r="Y137" s="19"/>
      <c r="Z137" s="24"/>
      <c r="AA137" s="24"/>
      <c r="AB137" s="24"/>
      <c r="AC137" s="24"/>
      <c r="AD137" s="24"/>
      <c r="AE137" s="24"/>
      <c r="AF137" s="24"/>
      <c r="AG137" s="24"/>
      <c r="AH137" s="24"/>
      <c r="AI137" s="24"/>
      <c r="AJ137" s="24"/>
      <c r="AK137" s="24"/>
      <c r="AL137" s="24"/>
      <c r="AM137" s="24"/>
      <c r="AN137" s="24"/>
      <c r="AO137" s="24"/>
      <c r="AP137" s="24"/>
      <c r="AQ137" s="24"/>
      <c r="AR137" s="24"/>
    </row>
    <row r="138" spans="1:44" ht="12.75" customHeight="1">
      <c r="A138" s="18"/>
      <c r="B138" s="19"/>
      <c r="C138" s="19"/>
      <c r="D138" s="19"/>
      <c r="E138" s="19"/>
      <c r="F138" s="19"/>
      <c r="G138" s="20"/>
      <c r="H138" s="19"/>
      <c r="I138" s="21"/>
      <c r="J138" s="21"/>
      <c r="K138" s="21"/>
      <c r="L138" s="19"/>
      <c r="M138" s="20"/>
      <c r="N138" s="22"/>
      <c r="O138" s="19"/>
      <c r="P138" s="21"/>
      <c r="Q138" s="19"/>
      <c r="R138" s="20"/>
      <c r="S138" s="21"/>
      <c r="T138" s="19"/>
      <c r="U138" s="21"/>
      <c r="V138" s="19"/>
      <c r="W138" s="23"/>
      <c r="X138" s="21"/>
      <c r="Y138" s="19"/>
      <c r="Z138" s="24"/>
      <c r="AA138" s="24"/>
      <c r="AB138" s="24"/>
      <c r="AC138" s="24"/>
      <c r="AD138" s="24"/>
      <c r="AE138" s="24"/>
      <c r="AF138" s="24"/>
      <c r="AG138" s="24"/>
      <c r="AH138" s="24"/>
      <c r="AI138" s="24"/>
      <c r="AJ138" s="24"/>
      <c r="AK138" s="24"/>
      <c r="AL138" s="24"/>
      <c r="AM138" s="24"/>
      <c r="AN138" s="24"/>
      <c r="AO138" s="24"/>
      <c r="AP138" s="24"/>
      <c r="AQ138" s="24"/>
      <c r="AR138" s="24"/>
    </row>
    <row r="139" spans="1:44" ht="12.75" customHeight="1">
      <c r="A139" s="18"/>
      <c r="B139" s="19"/>
      <c r="C139" s="19"/>
      <c r="D139" s="19"/>
      <c r="E139" s="19"/>
      <c r="F139" s="19"/>
      <c r="G139" s="20"/>
      <c r="H139" s="19"/>
      <c r="I139" s="21"/>
      <c r="J139" s="21"/>
      <c r="K139" s="21"/>
      <c r="L139" s="19"/>
      <c r="M139" s="20"/>
      <c r="N139" s="22"/>
      <c r="O139" s="19"/>
      <c r="P139" s="21"/>
      <c r="Q139" s="19"/>
      <c r="R139" s="20"/>
      <c r="S139" s="21"/>
      <c r="T139" s="19"/>
      <c r="U139" s="21"/>
      <c r="V139" s="19"/>
      <c r="W139" s="23"/>
      <c r="X139" s="21"/>
      <c r="Y139" s="19"/>
      <c r="Z139" s="24"/>
      <c r="AA139" s="24"/>
      <c r="AB139" s="24"/>
      <c r="AC139" s="24"/>
      <c r="AD139" s="24"/>
      <c r="AE139" s="24"/>
      <c r="AF139" s="24"/>
      <c r="AG139" s="24"/>
      <c r="AH139" s="24"/>
      <c r="AI139" s="24"/>
      <c r="AJ139" s="24"/>
      <c r="AK139" s="24"/>
      <c r="AL139" s="24"/>
      <c r="AM139" s="24"/>
      <c r="AN139" s="24"/>
      <c r="AO139" s="24"/>
      <c r="AP139" s="24"/>
      <c r="AQ139" s="24"/>
      <c r="AR139" s="24"/>
    </row>
    <row r="140" spans="1:44" ht="12.75" customHeight="1">
      <c r="A140" s="18"/>
      <c r="B140" s="19"/>
      <c r="C140" s="19"/>
      <c r="D140" s="19"/>
      <c r="E140" s="19"/>
      <c r="F140" s="19"/>
      <c r="G140" s="20"/>
      <c r="H140" s="19"/>
      <c r="I140" s="21"/>
      <c r="J140" s="21"/>
      <c r="K140" s="21"/>
      <c r="L140" s="19"/>
      <c r="M140" s="20"/>
      <c r="N140" s="22"/>
      <c r="O140" s="19"/>
      <c r="P140" s="21"/>
      <c r="Q140" s="19"/>
      <c r="R140" s="20"/>
      <c r="S140" s="21"/>
      <c r="T140" s="19"/>
      <c r="U140" s="21"/>
      <c r="V140" s="19"/>
      <c r="W140" s="23"/>
      <c r="X140" s="21"/>
      <c r="Y140" s="19"/>
      <c r="Z140" s="24"/>
      <c r="AA140" s="24"/>
      <c r="AB140" s="24"/>
      <c r="AC140" s="24"/>
      <c r="AD140" s="24"/>
      <c r="AE140" s="24"/>
      <c r="AF140" s="24"/>
      <c r="AG140" s="24"/>
      <c r="AH140" s="24"/>
      <c r="AI140" s="24"/>
      <c r="AJ140" s="24"/>
      <c r="AK140" s="24"/>
      <c r="AL140" s="24"/>
      <c r="AM140" s="24"/>
      <c r="AN140" s="24"/>
      <c r="AO140" s="24"/>
      <c r="AP140" s="24"/>
      <c r="AQ140" s="24"/>
      <c r="AR140" s="24"/>
    </row>
    <row r="141" spans="1:44" ht="12.75" customHeight="1">
      <c r="A141" s="18"/>
      <c r="B141" s="19"/>
      <c r="C141" s="19"/>
      <c r="D141" s="19"/>
      <c r="E141" s="19"/>
      <c r="F141" s="19"/>
      <c r="G141" s="20"/>
      <c r="H141" s="19"/>
      <c r="I141" s="21"/>
      <c r="J141" s="21"/>
      <c r="K141" s="21"/>
      <c r="L141" s="19"/>
      <c r="M141" s="20"/>
      <c r="N141" s="22"/>
      <c r="O141" s="19"/>
      <c r="P141" s="21"/>
      <c r="Q141" s="19"/>
      <c r="R141" s="20"/>
      <c r="S141" s="21"/>
      <c r="T141" s="19"/>
      <c r="U141" s="21"/>
      <c r="V141" s="19"/>
      <c r="W141" s="23"/>
      <c r="X141" s="21"/>
      <c r="Y141" s="19"/>
      <c r="Z141" s="24"/>
      <c r="AA141" s="24"/>
      <c r="AB141" s="24"/>
      <c r="AC141" s="24"/>
      <c r="AD141" s="24"/>
      <c r="AE141" s="24"/>
      <c r="AF141" s="24"/>
      <c r="AG141" s="24"/>
      <c r="AH141" s="24"/>
      <c r="AI141" s="24"/>
      <c r="AJ141" s="24"/>
      <c r="AK141" s="24"/>
      <c r="AL141" s="24"/>
      <c r="AM141" s="24"/>
      <c r="AN141" s="24"/>
      <c r="AO141" s="24"/>
      <c r="AP141" s="24"/>
      <c r="AQ141" s="24"/>
      <c r="AR141" s="24"/>
    </row>
    <row r="142" spans="1:44" ht="12.75" customHeight="1">
      <c r="A142" s="18"/>
      <c r="B142" s="19"/>
      <c r="C142" s="19"/>
      <c r="D142" s="19"/>
      <c r="E142" s="19"/>
      <c r="F142" s="19"/>
      <c r="G142" s="20"/>
      <c r="H142" s="19"/>
      <c r="I142" s="21"/>
      <c r="J142" s="21"/>
      <c r="K142" s="21"/>
      <c r="L142" s="19"/>
      <c r="M142" s="20"/>
      <c r="N142" s="22"/>
      <c r="O142" s="19"/>
      <c r="P142" s="21"/>
      <c r="Q142" s="19"/>
      <c r="R142" s="20"/>
      <c r="S142" s="21"/>
      <c r="T142" s="19"/>
      <c r="U142" s="21"/>
      <c r="V142" s="19"/>
      <c r="W142" s="23"/>
      <c r="X142" s="21"/>
      <c r="Y142" s="19"/>
      <c r="Z142" s="24"/>
      <c r="AA142" s="24"/>
      <c r="AB142" s="24"/>
      <c r="AC142" s="24"/>
      <c r="AD142" s="24"/>
      <c r="AE142" s="24"/>
      <c r="AF142" s="24"/>
      <c r="AG142" s="24"/>
      <c r="AH142" s="24"/>
      <c r="AI142" s="24"/>
      <c r="AJ142" s="24"/>
      <c r="AK142" s="24"/>
      <c r="AL142" s="24"/>
      <c r="AM142" s="24"/>
      <c r="AN142" s="24"/>
      <c r="AO142" s="24"/>
      <c r="AP142" s="24"/>
      <c r="AQ142" s="24"/>
      <c r="AR142" s="24"/>
    </row>
    <row r="143" spans="1:44" ht="12.75" customHeight="1">
      <c r="A143" s="18"/>
      <c r="B143" s="19"/>
      <c r="C143" s="19"/>
      <c r="D143" s="19"/>
      <c r="E143" s="19"/>
      <c r="F143" s="19"/>
      <c r="G143" s="20"/>
      <c r="H143" s="19"/>
      <c r="I143" s="21"/>
      <c r="J143" s="21"/>
      <c r="K143" s="21"/>
      <c r="L143" s="19"/>
      <c r="M143" s="20"/>
      <c r="N143" s="22"/>
      <c r="O143" s="19"/>
      <c r="P143" s="21"/>
      <c r="Q143" s="19"/>
      <c r="R143" s="20"/>
      <c r="S143" s="21"/>
      <c r="T143" s="19"/>
      <c r="U143" s="21"/>
      <c r="V143" s="19"/>
      <c r="W143" s="23"/>
      <c r="X143" s="21"/>
      <c r="Y143" s="19"/>
      <c r="Z143" s="24"/>
      <c r="AA143" s="24"/>
      <c r="AB143" s="24"/>
      <c r="AC143" s="24"/>
      <c r="AD143" s="24"/>
      <c r="AE143" s="24"/>
      <c r="AF143" s="24"/>
      <c r="AG143" s="24"/>
      <c r="AH143" s="24"/>
      <c r="AI143" s="24"/>
      <c r="AJ143" s="24"/>
      <c r="AK143" s="24"/>
      <c r="AL143" s="24"/>
      <c r="AM143" s="24"/>
      <c r="AN143" s="24"/>
      <c r="AO143" s="24"/>
      <c r="AP143" s="24"/>
      <c r="AQ143" s="24"/>
      <c r="AR143" s="24"/>
    </row>
    <row r="144" spans="1:44" ht="12.75" customHeight="1">
      <c r="A144" s="18"/>
      <c r="B144" s="19"/>
      <c r="C144" s="19"/>
      <c r="D144" s="19"/>
      <c r="E144" s="19"/>
      <c r="F144" s="19"/>
      <c r="G144" s="20"/>
      <c r="H144" s="19"/>
      <c r="I144" s="21"/>
      <c r="J144" s="21"/>
      <c r="K144" s="21"/>
      <c r="L144" s="19"/>
      <c r="M144" s="20"/>
      <c r="N144" s="22"/>
      <c r="O144" s="19"/>
      <c r="P144" s="21"/>
      <c r="Q144" s="19"/>
      <c r="R144" s="20"/>
      <c r="S144" s="21"/>
      <c r="T144" s="19"/>
      <c r="U144" s="21"/>
      <c r="V144" s="19"/>
      <c r="W144" s="23"/>
      <c r="X144" s="21"/>
      <c r="Y144" s="19"/>
      <c r="Z144" s="24"/>
      <c r="AA144" s="24"/>
      <c r="AB144" s="24"/>
      <c r="AC144" s="24"/>
      <c r="AD144" s="24"/>
      <c r="AE144" s="24"/>
      <c r="AF144" s="24"/>
      <c r="AG144" s="24"/>
      <c r="AH144" s="24"/>
      <c r="AI144" s="24"/>
      <c r="AJ144" s="24"/>
      <c r="AK144" s="24"/>
      <c r="AL144" s="24"/>
      <c r="AM144" s="24"/>
      <c r="AN144" s="24"/>
      <c r="AO144" s="24"/>
      <c r="AP144" s="24"/>
      <c r="AQ144" s="24"/>
      <c r="AR144" s="24"/>
    </row>
    <row r="145" spans="1:44" ht="12.75" customHeight="1">
      <c r="A145" s="18"/>
      <c r="B145" s="19"/>
      <c r="C145" s="19"/>
      <c r="D145" s="19"/>
      <c r="E145" s="19"/>
      <c r="F145" s="19"/>
      <c r="G145" s="20"/>
      <c r="H145" s="19"/>
      <c r="I145" s="21"/>
      <c r="J145" s="21"/>
      <c r="K145" s="21"/>
      <c r="L145" s="19"/>
      <c r="M145" s="20"/>
      <c r="N145" s="22"/>
      <c r="O145" s="19"/>
      <c r="P145" s="21"/>
      <c r="Q145" s="19"/>
      <c r="R145" s="20"/>
      <c r="S145" s="21"/>
      <c r="T145" s="19"/>
      <c r="U145" s="21"/>
      <c r="V145" s="19"/>
      <c r="W145" s="23"/>
      <c r="X145" s="21"/>
      <c r="Y145" s="19"/>
      <c r="Z145" s="24"/>
      <c r="AA145" s="24"/>
      <c r="AB145" s="24"/>
      <c r="AC145" s="24"/>
      <c r="AD145" s="24"/>
      <c r="AE145" s="24"/>
      <c r="AF145" s="24"/>
      <c r="AG145" s="24"/>
      <c r="AH145" s="24"/>
      <c r="AI145" s="24"/>
      <c r="AJ145" s="24"/>
      <c r="AK145" s="24"/>
      <c r="AL145" s="24"/>
      <c r="AM145" s="24"/>
      <c r="AN145" s="24"/>
      <c r="AO145" s="24"/>
      <c r="AP145" s="24"/>
      <c r="AQ145" s="24"/>
      <c r="AR145" s="24"/>
    </row>
    <row r="146" spans="1:44" ht="12.75" customHeight="1">
      <c r="A146" s="18"/>
      <c r="B146" s="19"/>
      <c r="C146" s="19"/>
      <c r="D146" s="19"/>
      <c r="E146" s="19"/>
      <c r="F146" s="19"/>
      <c r="G146" s="20"/>
      <c r="H146" s="19"/>
      <c r="I146" s="21"/>
      <c r="J146" s="21"/>
      <c r="K146" s="21"/>
      <c r="L146" s="19"/>
      <c r="M146" s="20"/>
      <c r="N146" s="22"/>
      <c r="O146" s="19"/>
      <c r="P146" s="21"/>
      <c r="Q146" s="19"/>
      <c r="R146" s="20"/>
      <c r="S146" s="21"/>
      <c r="T146" s="19"/>
      <c r="U146" s="21"/>
      <c r="V146" s="19"/>
      <c r="W146" s="23"/>
      <c r="X146" s="21"/>
      <c r="Y146" s="19"/>
      <c r="Z146" s="24"/>
      <c r="AA146" s="24"/>
      <c r="AB146" s="24"/>
      <c r="AC146" s="24"/>
      <c r="AD146" s="24"/>
      <c r="AE146" s="24"/>
      <c r="AF146" s="24"/>
      <c r="AG146" s="24"/>
      <c r="AH146" s="24"/>
      <c r="AI146" s="24"/>
      <c r="AJ146" s="24"/>
      <c r="AK146" s="24"/>
      <c r="AL146" s="24"/>
      <c r="AM146" s="24"/>
      <c r="AN146" s="24"/>
      <c r="AO146" s="24"/>
      <c r="AP146" s="24"/>
      <c r="AQ146" s="24"/>
      <c r="AR146" s="24"/>
    </row>
    <row r="147" spans="1:44" ht="12.75" customHeight="1">
      <c r="A147" s="18"/>
      <c r="B147" s="19"/>
      <c r="C147" s="19"/>
      <c r="D147" s="19"/>
      <c r="E147" s="19"/>
      <c r="F147" s="19"/>
      <c r="G147" s="20"/>
      <c r="H147" s="19"/>
      <c r="I147" s="21"/>
      <c r="J147" s="21"/>
      <c r="K147" s="21"/>
      <c r="L147" s="19"/>
      <c r="M147" s="20"/>
      <c r="N147" s="22"/>
      <c r="O147" s="19"/>
      <c r="P147" s="21"/>
      <c r="Q147" s="19"/>
      <c r="R147" s="20"/>
      <c r="S147" s="21"/>
      <c r="T147" s="19"/>
      <c r="U147" s="21"/>
      <c r="V147" s="19"/>
      <c r="W147" s="23"/>
      <c r="X147" s="21"/>
      <c r="Y147" s="19"/>
      <c r="Z147" s="24"/>
      <c r="AA147" s="24"/>
      <c r="AB147" s="24"/>
      <c r="AC147" s="24"/>
      <c r="AD147" s="24"/>
      <c r="AE147" s="24"/>
      <c r="AF147" s="24"/>
      <c r="AG147" s="24"/>
      <c r="AH147" s="24"/>
      <c r="AI147" s="24"/>
      <c r="AJ147" s="24"/>
      <c r="AK147" s="24"/>
      <c r="AL147" s="24"/>
      <c r="AM147" s="24"/>
      <c r="AN147" s="24"/>
      <c r="AO147" s="24"/>
      <c r="AP147" s="24"/>
      <c r="AQ147" s="24"/>
      <c r="AR147" s="24"/>
    </row>
    <row r="148" spans="1:44" ht="12.75" customHeight="1">
      <c r="A148" s="18"/>
      <c r="B148" s="19"/>
      <c r="C148" s="19"/>
      <c r="D148" s="19"/>
      <c r="E148" s="19"/>
      <c r="F148" s="19"/>
      <c r="G148" s="20"/>
      <c r="H148" s="19"/>
      <c r="I148" s="21"/>
      <c r="J148" s="21"/>
      <c r="K148" s="21"/>
      <c r="L148" s="19"/>
      <c r="M148" s="20"/>
      <c r="N148" s="22"/>
      <c r="O148" s="19"/>
      <c r="P148" s="21"/>
      <c r="Q148" s="19"/>
      <c r="R148" s="20"/>
      <c r="S148" s="21"/>
      <c r="T148" s="19"/>
      <c r="U148" s="21"/>
      <c r="V148" s="19"/>
      <c r="W148" s="23"/>
      <c r="X148" s="21"/>
      <c r="Y148" s="19"/>
      <c r="Z148" s="24"/>
      <c r="AA148" s="24"/>
      <c r="AB148" s="24"/>
      <c r="AC148" s="24"/>
      <c r="AD148" s="24"/>
      <c r="AE148" s="24"/>
      <c r="AF148" s="24"/>
      <c r="AG148" s="24"/>
      <c r="AH148" s="24"/>
      <c r="AI148" s="24"/>
      <c r="AJ148" s="24"/>
      <c r="AK148" s="24"/>
      <c r="AL148" s="24"/>
      <c r="AM148" s="24"/>
      <c r="AN148" s="24"/>
      <c r="AO148" s="24"/>
      <c r="AP148" s="24"/>
      <c r="AQ148" s="24"/>
      <c r="AR148" s="24"/>
    </row>
    <row r="149" spans="1:44" ht="12.75" customHeight="1">
      <c r="A149" s="18"/>
      <c r="B149" s="19"/>
      <c r="C149" s="19"/>
      <c r="D149" s="19"/>
      <c r="E149" s="19"/>
      <c r="F149" s="19"/>
      <c r="G149" s="20"/>
      <c r="H149" s="19"/>
      <c r="I149" s="21"/>
      <c r="J149" s="21"/>
      <c r="K149" s="21"/>
      <c r="L149" s="19"/>
      <c r="M149" s="20"/>
      <c r="N149" s="22"/>
      <c r="O149" s="19"/>
      <c r="P149" s="21"/>
      <c r="Q149" s="19"/>
      <c r="R149" s="20"/>
      <c r="S149" s="21"/>
      <c r="T149" s="19"/>
      <c r="U149" s="21"/>
      <c r="V149" s="19"/>
      <c r="W149" s="23"/>
      <c r="X149" s="21"/>
      <c r="Y149" s="19"/>
      <c r="Z149" s="24"/>
      <c r="AA149" s="24"/>
      <c r="AB149" s="24"/>
      <c r="AC149" s="24"/>
      <c r="AD149" s="24"/>
      <c r="AE149" s="24"/>
      <c r="AF149" s="24"/>
      <c r="AG149" s="24"/>
      <c r="AH149" s="24"/>
      <c r="AI149" s="24"/>
      <c r="AJ149" s="24"/>
      <c r="AK149" s="24"/>
      <c r="AL149" s="24"/>
      <c r="AM149" s="24"/>
      <c r="AN149" s="24"/>
      <c r="AO149" s="24"/>
      <c r="AP149" s="24"/>
      <c r="AQ149" s="24"/>
      <c r="AR149" s="24"/>
    </row>
    <row r="150" spans="1:44" ht="12.75" customHeight="1">
      <c r="A150" s="18"/>
      <c r="B150" s="19"/>
      <c r="C150" s="19"/>
      <c r="D150" s="19"/>
      <c r="E150" s="19"/>
      <c r="F150" s="19"/>
      <c r="G150" s="20"/>
      <c r="H150" s="19"/>
      <c r="I150" s="21"/>
      <c r="J150" s="21"/>
      <c r="K150" s="21"/>
      <c r="L150" s="19"/>
      <c r="M150" s="20"/>
      <c r="N150" s="22"/>
      <c r="O150" s="19"/>
      <c r="P150" s="21"/>
      <c r="Q150" s="19"/>
      <c r="R150" s="20"/>
      <c r="S150" s="21"/>
      <c r="T150" s="19"/>
      <c r="U150" s="21"/>
      <c r="V150" s="19"/>
      <c r="W150" s="23"/>
      <c r="X150" s="21"/>
      <c r="Y150" s="19"/>
      <c r="Z150" s="24"/>
      <c r="AA150" s="24"/>
      <c r="AB150" s="24"/>
      <c r="AC150" s="24"/>
      <c r="AD150" s="24"/>
      <c r="AE150" s="24"/>
      <c r="AF150" s="24"/>
      <c r="AG150" s="24"/>
      <c r="AH150" s="24"/>
      <c r="AI150" s="24"/>
      <c r="AJ150" s="24"/>
      <c r="AK150" s="24"/>
      <c r="AL150" s="24"/>
      <c r="AM150" s="24"/>
      <c r="AN150" s="24"/>
      <c r="AO150" s="24"/>
      <c r="AP150" s="24"/>
      <c r="AQ150" s="24"/>
      <c r="AR150" s="24"/>
    </row>
    <row r="151" spans="1:44" ht="12.75" customHeight="1">
      <c r="A151" s="18"/>
      <c r="B151" s="19"/>
      <c r="C151" s="19"/>
      <c r="D151" s="19"/>
      <c r="E151" s="19"/>
      <c r="F151" s="19"/>
      <c r="G151" s="20"/>
      <c r="H151" s="19"/>
      <c r="I151" s="21"/>
      <c r="J151" s="21"/>
      <c r="K151" s="21"/>
      <c r="L151" s="19"/>
      <c r="M151" s="20"/>
      <c r="N151" s="22"/>
      <c r="O151" s="19"/>
      <c r="P151" s="21"/>
      <c r="Q151" s="19"/>
      <c r="R151" s="20"/>
      <c r="S151" s="21"/>
      <c r="T151" s="19"/>
      <c r="U151" s="21"/>
      <c r="V151" s="19"/>
      <c r="W151" s="23"/>
      <c r="X151" s="21"/>
      <c r="Y151" s="19"/>
      <c r="Z151" s="24"/>
      <c r="AA151" s="24"/>
      <c r="AB151" s="24"/>
      <c r="AC151" s="24"/>
      <c r="AD151" s="24"/>
      <c r="AE151" s="24"/>
      <c r="AF151" s="24"/>
      <c r="AG151" s="24"/>
      <c r="AH151" s="24"/>
      <c r="AI151" s="24"/>
      <c r="AJ151" s="24"/>
      <c r="AK151" s="24"/>
      <c r="AL151" s="24"/>
      <c r="AM151" s="24"/>
      <c r="AN151" s="24"/>
      <c r="AO151" s="24"/>
      <c r="AP151" s="24"/>
      <c r="AQ151" s="24"/>
      <c r="AR151" s="24"/>
    </row>
    <row r="152" spans="1:44" ht="12.75" customHeight="1">
      <c r="A152" s="18"/>
      <c r="B152" s="19"/>
      <c r="C152" s="19"/>
      <c r="D152" s="19"/>
      <c r="E152" s="19"/>
      <c r="F152" s="19"/>
      <c r="G152" s="20"/>
      <c r="H152" s="19"/>
      <c r="I152" s="21"/>
      <c r="J152" s="21"/>
      <c r="K152" s="21"/>
      <c r="L152" s="19"/>
      <c r="M152" s="20"/>
      <c r="N152" s="22"/>
      <c r="O152" s="19"/>
      <c r="P152" s="21"/>
      <c r="Q152" s="19"/>
      <c r="R152" s="20"/>
      <c r="S152" s="21"/>
      <c r="T152" s="19"/>
      <c r="U152" s="21"/>
      <c r="V152" s="19"/>
      <c r="W152" s="23"/>
      <c r="X152" s="21"/>
      <c r="Y152" s="19"/>
      <c r="Z152" s="24"/>
      <c r="AA152" s="24"/>
      <c r="AB152" s="24"/>
      <c r="AC152" s="24"/>
      <c r="AD152" s="24"/>
      <c r="AE152" s="24"/>
      <c r="AF152" s="24"/>
      <c r="AG152" s="24"/>
      <c r="AH152" s="24"/>
      <c r="AI152" s="24"/>
      <c r="AJ152" s="24"/>
      <c r="AK152" s="24"/>
      <c r="AL152" s="24"/>
      <c r="AM152" s="24"/>
      <c r="AN152" s="24"/>
      <c r="AO152" s="24"/>
      <c r="AP152" s="24"/>
      <c r="AQ152" s="24"/>
      <c r="AR152" s="24"/>
    </row>
    <row r="153" spans="1:44" ht="12.75" customHeight="1">
      <c r="A153" s="18"/>
      <c r="B153" s="19"/>
      <c r="C153" s="19"/>
      <c r="D153" s="19"/>
      <c r="E153" s="19"/>
      <c r="F153" s="19"/>
      <c r="G153" s="20"/>
      <c r="H153" s="19"/>
      <c r="I153" s="21"/>
      <c r="J153" s="21"/>
      <c r="K153" s="21"/>
      <c r="L153" s="19"/>
      <c r="M153" s="20"/>
      <c r="N153" s="22"/>
      <c r="O153" s="19"/>
      <c r="P153" s="21"/>
      <c r="Q153" s="19"/>
      <c r="R153" s="20"/>
      <c r="S153" s="21"/>
      <c r="T153" s="19"/>
      <c r="U153" s="21"/>
      <c r="V153" s="19"/>
      <c r="W153" s="23"/>
      <c r="X153" s="21"/>
      <c r="Y153" s="19"/>
      <c r="Z153" s="24"/>
      <c r="AA153" s="24"/>
      <c r="AB153" s="24"/>
      <c r="AC153" s="24"/>
      <c r="AD153" s="24"/>
      <c r="AE153" s="24"/>
      <c r="AF153" s="24"/>
      <c r="AG153" s="24"/>
      <c r="AH153" s="24"/>
      <c r="AI153" s="24"/>
      <c r="AJ153" s="24"/>
      <c r="AK153" s="24"/>
      <c r="AL153" s="24"/>
      <c r="AM153" s="24"/>
      <c r="AN153" s="24"/>
      <c r="AO153" s="24"/>
      <c r="AP153" s="24"/>
      <c r="AQ153" s="24"/>
      <c r="AR153" s="24"/>
    </row>
    <row r="154" spans="1:44" ht="12.75" customHeight="1">
      <c r="A154" s="18"/>
      <c r="B154" s="19"/>
      <c r="C154" s="19"/>
      <c r="D154" s="19"/>
      <c r="E154" s="19"/>
      <c r="F154" s="19"/>
      <c r="G154" s="20"/>
      <c r="H154" s="19"/>
      <c r="I154" s="21"/>
      <c r="J154" s="21"/>
      <c r="K154" s="21"/>
      <c r="L154" s="19"/>
      <c r="M154" s="20"/>
      <c r="N154" s="22"/>
      <c r="O154" s="19"/>
      <c r="P154" s="21"/>
      <c r="Q154" s="19"/>
      <c r="R154" s="20"/>
      <c r="S154" s="21"/>
      <c r="T154" s="19"/>
      <c r="U154" s="21"/>
      <c r="V154" s="19"/>
      <c r="W154" s="23"/>
      <c r="X154" s="21"/>
      <c r="Y154" s="19"/>
      <c r="Z154" s="24"/>
      <c r="AA154" s="24"/>
      <c r="AB154" s="24"/>
      <c r="AC154" s="24"/>
      <c r="AD154" s="24"/>
      <c r="AE154" s="24"/>
      <c r="AF154" s="24"/>
      <c r="AG154" s="24"/>
      <c r="AH154" s="24"/>
      <c r="AI154" s="24"/>
      <c r="AJ154" s="24"/>
      <c r="AK154" s="24"/>
      <c r="AL154" s="24"/>
      <c r="AM154" s="24"/>
      <c r="AN154" s="24"/>
      <c r="AO154" s="24"/>
      <c r="AP154" s="24"/>
      <c r="AQ154" s="24"/>
      <c r="AR154" s="24"/>
    </row>
    <row r="155" spans="1:44" ht="12.75" customHeight="1">
      <c r="A155" s="18"/>
      <c r="B155" s="19"/>
      <c r="C155" s="19"/>
      <c r="D155" s="19"/>
      <c r="E155" s="19"/>
      <c r="F155" s="19"/>
      <c r="G155" s="20"/>
      <c r="H155" s="19"/>
      <c r="I155" s="21"/>
      <c r="J155" s="21"/>
      <c r="K155" s="21"/>
      <c r="L155" s="19"/>
      <c r="M155" s="20"/>
      <c r="N155" s="22"/>
      <c r="O155" s="19"/>
      <c r="P155" s="21"/>
      <c r="Q155" s="19"/>
      <c r="R155" s="20"/>
      <c r="S155" s="21"/>
      <c r="T155" s="19"/>
      <c r="U155" s="21"/>
      <c r="V155" s="19"/>
      <c r="W155" s="23"/>
      <c r="X155" s="21"/>
      <c r="Y155" s="19"/>
      <c r="Z155" s="24"/>
      <c r="AA155" s="24"/>
      <c r="AB155" s="24"/>
      <c r="AC155" s="24"/>
      <c r="AD155" s="24"/>
      <c r="AE155" s="24"/>
      <c r="AF155" s="24"/>
      <c r="AG155" s="24"/>
      <c r="AH155" s="24"/>
      <c r="AI155" s="24"/>
      <c r="AJ155" s="24"/>
      <c r="AK155" s="24"/>
      <c r="AL155" s="24"/>
      <c r="AM155" s="24"/>
      <c r="AN155" s="24"/>
      <c r="AO155" s="24"/>
      <c r="AP155" s="24"/>
      <c r="AQ155" s="24"/>
      <c r="AR155" s="24"/>
    </row>
    <row r="156" spans="1:44" ht="12.75" customHeight="1">
      <c r="A156" s="18"/>
      <c r="B156" s="19"/>
      <c r="C156" s="19"/>
      <c r="D156" s="19"/>
      <c r="E156" s="19"/>
      <c r="F156" s="19"/>
      <c r="G156" s="20"/>
      <c r="H156" s="19"/>
      <c r="I156" s="21"/>
      <c r="J156" s="21"/>
      <c r="K156" s="21"/>
      <c r="L156" s="19"/>
      <c r="M156" s="20"/>
      <c r="N156" s="22"/>
      <c r="O156" s="19"/>
      <c r="P156" s="21"/>
      <c r="Q156" s="19"/>
      <c r="R156" s="20"/>
      <c r="S156" s="21"/>
      <c r="T156" s="19"/>
      <c r="U156" s="21"/>
      <c r="V156" s="19"/>
      <c r="W156" s="23"/>
      <c r="X156" s="21"/>
      <c r="Y156" s="19"/>
      <c r="Z156" s="24"/>
      <c r="AA156" s="24"/>
      <c r="AB156" s="24"/>
      <c r="AC156" s="24"/>
      <c r="AD156" s="24"/>
      <c r="AE156" s="24"/>
      <c r="AF156" s="24"/>
      <c r="AG156" s="24"/>
      <c r="AH156" s="24"/>
      <c r="AI156" s="24"/>
      <c r="AJ156" s="24"/>
      <c r="AK156" s="24"/>
      <c r="AL156" s="24"/>
      <c r="AM156" s="24"/>
      <c r="AN156" s="24"/>
      <c r="AO156" s="24"/>
      <c r="AP156" s="24"/>
      <c r="AQ156" s="24"/>
      <c r="AR156" s="24"/>
    </row>
    <row r="157" spans="1:44" ht="12.75" customHeight="1">
      <c r="A157" s="18"/>
      <c r="B157" s="19"/>
      <c r="C157" s="19"/>
      <c r="D157" s="19"/>
      <c r="E157" s="19"/>
      <c r="F157" s="19"/>
      <c r="G157" s="20"/>
      <c r="H157" s="19"/>
      <c r="I157" s="21"/>
      <c r="J157" s="21"/>
      <c r="K157" s="21"/>
      <c r="L157" s="19"/>
      <c r="M157" s="20"/>
      <c r="N157" s="22"/>
      <c r="O157" s="19"/>
      <c r="P157" s="21"/>
      <c r="Q157" s="19"/>
      <c r="R157" s="20"/>
      <c r="S157" s="21"/>
      <c r="T157" s="19"/>
      <c r="U157" s="21"/>
      <c r="V157" s="19"/>
      <c r="W157" s="23"/>
      <c r="X157" s="21"/>
      <c r="Y157" s="19"/>
      <c r="Z157" s="24"/>
      <c r="AA157" s="24"/>
      <c r="AB157" s="24"/>
      <c r="AC157" s="24"/>
      <c r="AD157" s="24"/>
      <c r="AE157" s="24"/>
      <c r="AF157" s="24"/>
      <c r="AG157" s="24"/>
      <c r="AH157" s="24"/>
      <c r="AI157" s="24"/>
      <c r="AJ157" s="24"/>
      <c r="AK157" s="24"/>
      <c r="AL157" s="24"/>
      <c r="AM157" s="24"/>
      <c r="AN157" s="24"/>
      <c r="AO157" s="24"/>
      <c r="AP157" s="24"/>
      <c r="AQ157" s="24"/>
      <c r="AR157" s="24"/>
    </row>
    <row r="158" spans="1:44" ht="12.75" customHeight="1">
      <c r="A158" s="18"/>
      <c r="B158" s="19"/>
      <c r="C158" s="19"/>
      <c r="D158" s="19"/>
      <c r="E158" s="19"/>
      <c r="F158" s="19"/>
      <c r="G158" s="20"/>
      <c r="H158" s="19"/>
      <c r="I158" s="21"/>
      <c r="J158" s="21"/>
      <c r="K158" s="21"/>
      <c r="L158" s="19"/>
      <c r="M158" s="20"/>
      <c r="N158" s="22"/>
      <c r="O158" s="19"/>
      <c r="P158" s="21"/>
      <c r="Q158" s="19"/>
      <c r="R158" s="20"/>
      <c r="S158" s="21"/>
      <c r="T158" s="19"/>
      <c r="U158" s="21"/>
      <c r="V158" s="19"/>
      <c r="W158" s="23"/>
      <c r="X158" s="21"/>
      <c r="Y158" s="19"/>
      <c r="Z158" s="24"/>
      <c r="AA158" s="24"/>
      <c r="AB158" s="24"/>
      <c r="AC158" s="24"/>
      <c r="AD158" s="24"/>
      <c r="AE158" s="24"/>
      <c r="AF158" s="24"/>
      <c r="AG158" s="24"/>
      <c r="AH158" s="24"/>
      <c r="AI158" s="24"/>
      <c r="AJ158" s="24"/>
      <c r="AK158" s="24"/>
      <c r="AL158" s="24"/>
      <c r="AM158" s="24"/>
      <c r="AN158" s="24"/>
      <c r="AO158" s="24"/>
      <c r="AP158" s="24"/>
      <c r="AQ158" s="24"/>
      <c r="AR158" s="24"/>
    </row>
    <row r="159" spans="1:44" ht="12.75" customHeight="1">
      <c r="A159" s="18"/>
      <c r="B159" s="19"/>
      <c r="C159" s="19"/>
      <c r="D159" s="19"/>
      <c r="E159" s="19"/>
      <c r="F159" s="19"/>
      <c r="G159" s="20"/>
      <c r="H159" s="19"/>
      <c r="I159" s="21"/>
      <c r="J159" s="21"/>
      <c r="K159" s="21"/>
      <c r="L159" s="19"/>
      <c r="M159" s="20"/>
      <c r="N159" s="22"/>
      <c r="O159" s="19"/>
      <c r="P159" s="21"/>
      <c r="Q159" s="19"/>
      <c r="R159" s="20"/>
      <c r="S159" s="21"/>
      <c r="T159" s="19"/>
      <c r="U159" s="21"/>
      <c r="V159" s="19"/>
      <c r="W159" s="23"/>
      <c r="X159" s="21"/>
      <c r="Y159" s="19"/>
      <c r="Z159" s="24"/>
      <c r="AA159" s="24"/>
      <c r="AB159" s="24"/>
      <c r="AC159" s="24"/>
      <c r="AD159" s="24"/>
      <c r="AE159" s="24"/>
      <c r="AF159" s="24"/>
      <c r="AG159" s="24"/>
      <c r="AH159" s="24"/>
      <c r="AI159" s="24"/>
      <c r="AJ159" s="24"/>
      <c r="AK159" s="24"/>
      <c r="AL159" s="24"/>
      <c r="AM159" s="24"/>
      <c r="AN159" s="24"/>
      <c r="AO159" s="24"/>
      <c r="AP159" s="24"/>
      <c r="AQ159" s="24"/>
      <c r="AR159" s="24"/>
    </row>
    <row r="160" spans="1:44" ht="12.75" customHeight="1">
      <c r="A160" s="18"/>
      <c r="B160" s="19"/>
      <c r="C160" s="19"/>
      <c r="D160" s="19"/>
      <c r="E160" s="19"/>
      <c r="F160" s="19"/>
      <c r="G160" s="20"/>
      <c r="H160" s="19"/>
      <c r="I160" s="21"/>
      <c r="J160" s="21"/>
      <c r="K160" s="21"/>
      <c r="L160" s="19"/>
      <c r="M160" s="20"/>
      <c r="N160" s="22"/>
      <c r="O160" s="19"/>
      <c r="P160" s="21"/>
      <c r="Q160" s="19"/>
      <c r="R160" s="20"/>
      <c r="S160" s="21"/>
      <c r="T160" s="19"/>
      <c r="U160" s="21"/>
      <c r="V160" s="19"/>
      <c r="W160" s="23"/>
      <c r="X160" s="21"/>
      <c r="Y160" s="19"/>
      <c r="Z160" s="24"/>
      <c r="AA160" s="24"/>
      <c r="AB160" s="24"/>
      <c r="AC160" s="24"/>
      <c r="AD160" s="24"/>
      <c r="AE160" s="24"/>
      <c r="AF160" s="24"/>
      <c r="AG160" s="24"/>
      <c r="AH160" s="24"/>
      <c r="AI160" s="24"/>
      <c r="AJ160" s="24"/>
      <c r="AK160" s="24"/>
      <c r="AL160" s="24"/>
      <c r="AM160" s="24"/>
      <c r="AN160" s="24"/>
      <c r="AO160" s="24"/>
      <c r="AP160" s="24"/>
      <c r="AQ160" s="24"/>
      <c r="AR160" s="24"/>
    </row>
    <row r="161" spans="1:44" ht="12.75" customHeight="1">
      <c r="A161" s="18"/>
      <c r="B161" s="19"/>
      <c r="C161" s="19"/>
      <c r="D161" s="19"/>
      <c r="E161" s="19"/>
      <c r="F161" s="19"/>
      <c r="G161" s="20"/>
      <c r="H161" s="19"/>
      <c r="I161" s="21"/>
      <c r="J161" s="21"/>
      <c r="K161" s="21"/>
      <c r="L161" s="19"/>
      <c r="M161" s="20"/>
      <c r="N161" s="22"/>
      <c r="O161" s="19"/>
      <c r="P161" s="21"/>
      <c r="Q161" s="19"/>
      <c r="R161" s="20"/>
      <c r="S161" s="21"/>
      <c r="T161" s="19"/>
      <c r="U161" s="21"/>
      <c r="V161" s="19"/>
      <c r="W161" s="23"/>
      <c r="X161" s="21"/>
      <c r="Y161" s="19"/>
      <c r="Z161" s="24"/>
      <c r="AA161" s="24"/>
      <c r="AB161" s="24"/>
      <c r="AC161" s="24"/>
      <c r="AD161" s="24"/>
      <c r="AE161" s="24"/>
      <c r="AF161" s="24"/>
      <c r="AG161" s="24"/>
      <c r="AH161" s="24"/>
      <c r="AI161" s="24"/>
      <c r="AJ161" s="24"/>
      <c r="AK161" s="24"/>
      <c r="AL161" s="24"/>
      <c r="AM161" s="24"/>
      <c r="AN161" s="24"/>
      <c r="AO161" s="24"/>
      <c r="AP161" s="24"/>
      <c r="AQ161" s="24"/>
      <c r="AR161" s="24"/>
    </row>
    <row r="162" spans="1:44" ht="12.75" customHeight="1">
      <c r="A162" s="18"/>
      <c r="B162" s="19"/>
      <c r="C162" s="19"/>
      <c r="D162" s="19"/>
      <c r="E162" s="19"/>
      <c r="F162" s="19"/>
      <c r="G162" s="20"/>
      <c r="H162" s="19"/>
      <c r="I162" s="21"/>
      <c r="J162" s="21"/>
      <c r="K162" s="21"/>
      <c r="L162" s="19"/>
      <c r="M162" s="20"/>
      <c r="N162" s="22"/>
      <c r="O162" s="19"/>
      <c r="P162" s="21"/>
      <c r="Q162" s="19"/>
      <c r="R162" s="20"/>
      <c r="S162" s="21"/>
      <c r="T162" s="19"/>
      <c r="U162" s="21"/>
      <c r="V162" s="19"/>
      <c r="W162" s="23"/>
      <c r="X162" s="21"/>
      <c r="Y162" s="19"/>
      <c r="Z162" s="24"/>
      <c r="AA162" s="24"/>
      <c r="AB162" s="24"/>
      <c r="AC162" s="24"/>
      <c r="AD162" s="24"/>
      <c r="AE162" s="24"/>
      <c r="AF162" s="24"/>
      <c r="AG162" s="24"/>
      <c r="AH162" s="24"/>
      <c r="AI162" s="24"/>
      <c r="AJ162" s="24"/>
      <c r="AK162" s="24"/>
      <c r="AL162" s="24"/>
      <c r="AM162" s="24"/>
      <c r="AN162" s="24"/>
      <c r="AO162" s="24"/>
      <c r="AP162" s="24"/>
      <c r="AQ162" s="24"/>
      <c r="AR162" s="24"/>
    </row>
    <row r="163" spans="1:44" ht="12.75" customHeight="1">
      <c r="A163" s="18"/>
      <c r="B163" s="19"/>
      <c r="C163" s="19"/>
      <c r="D163" s="19"/>
      <c r="E163" s="19"/>
      <c r="F163" s="19"/>
      <c r="G163" s="20"/>
      <c r="H163" s="19"/>
      <c r="I163" s="21"/>
      <c r="J163" s="21"/>
      <c r="K163" s="21"/>
      <c r="L163" s="19"/>
      <c r="M163" s="20"/>
      <c r="N163" s="22"/>
      <c r="O163" s="19"/>
      <c r="P163" s="21"/>
      <c r="Q163" s="19"/>
      <c r="R163" s="20"/>
      <c r="S163" s="21"/>
      <c r="T163" s="19"/>
      <c r="U163" s="21"/>
      <c r="V163" s="19"/>
      <c r="W163" s="23"/>
      <c r="X163" s="21"/>
      <c r="Y163" s="19"/>
      <c r="Z163" s="24"/>
      <c r="AA163" s="24"/>
      <c r="AB163" s="24"/>
      <c r="AC163" s="24"/>
      <c r="AD163" s="24"/>
      <c r="AE163" s="24"/>
      <c r="AF163" s="24"/>
      <c r="AG163" s="24"/>
      <c r="AH163" s="24"/>
      <c r="AI163" s="24"/>
      <c r="AJ163" s="24"/>
      <c r="AK163" s="24"/>
      <c r="AL163" s="24"/>
      <c r="AM163" s="24"/>
      <c r="AN163" s="24"/>
      <c r="AO163" s="24"/>
      <c r="AP163" s="24"/>
      <c r="AQ163" s="24"/>
      <c r="AR163" s="24"/>
    </row>
    <row r="164" spans="1:44" ht="12.75" customHeight="1">
      <c r="A164" s="18"/>
      <c r="B164" s="19"/>
      <c r="C164" s="19"/>
      <c r="D164" s="19"/>
      <c r="E164" s="19"/>
      <c r="F164" s="19"/>
      <c r="G164" s="20"/>
      <c r="H164" s="19"/>
      <c r="I164" s="21"/>
      <c r="J164" s="21"/>
      <c r="K164" s="21"/>
      <c r="L164" s="19"/>
      <c r="M164" s="20"/>
      <c r="N164" s="22"/>
      <c r="O164" s="19"/>
      <c r="P164" s="21"/>
      <c r="Q164" s="19"/>
      <c r="R164" s="20"/>
      <c r="S164" s="21"/>
      <c r="T164" s="19"/>
      <c r="U164" s="21"/>
      <c r="V164" s="19"/>
      <c r="W164" s="23"/>
      <c r="X164" s="21"/>
      <c r="Y164" s="19"/>
      <c r="Z164" s="24"/>
      <c r="AA164" s="24"/>
      <c r="AB164" s="24"/>
      <c r="AC164" s="24"/>
      <c r="AD164" s="24"/>
      <c r="AE164" s="24"/>
      <c r="AF164" s="24"/>
      <c r="AG164" s="24"/>
      <c r="AH164" s="24"/>
      <c r="AI164" s="24"/>
      <c r="AJ164" s="24"/>
      <c r="AK164" s="24"/>
      <c r="AL164" s="24"/>
      <c r="AM164" s="24"/>
      <c r="AN164" s="24"/>
      <c r="AO164" s="24"/>
      <c r="AP164" s="24"/>
      <c r="AQ164" s="24"/>
      <c r="AR164" s="24"/>
    </row>
    <row r="165" spans="1:44" ht="12.75" customHeight="1">
      <c r="A165" s="18"/>
      <c r="B165" s="19"/>
      <c r="C165" s="19"/>
      <c r="D165" s="19"/>
      <c r="E165" s="19"/>
      <c r="F165" s="19"/>
      <c r="G165" s="20"/>
      <c r="H165" s="19"/>
      <c r="I165" s="21"/>
      <c r="J165" s="21"/>
      <c r="K165" s="21"/>
      <c r="L165" s="19"/>
      <c r="M165" s="20"/>
      <c r="N165" s="22"/>
      <c r="O165" s="19"/>
      <c r="P165" s="21"/>
      <c r="Q165" s="19"/>
      <c r="R165" s="20"/>
      <c r="S165" s="21"/>
      <c r="T165" s="19"/>
      <c r="U165" s="21"/>
      <c r="V165" s="19"/>
      <c r="W165" s="23"/>
      <c r="X165" s="21"/>
      <c r="Y165" s="19"/>
      <c r="Z165" s="24"/>
      <c r="AA165" s="24"/>
      <c r="AB165" s="24"/>
      <c r="AC165" s="24"/>
      <c r="AD165" s="24"/>
      <c r="AE165" s="24"/>
      <c r="AF165" s="24"/>
      <c r="AG165" s="24"/>
      <c r="AH165" s="24"/>
      <c r="AI165" s="24"/>
      <c r="AJ165" s="24"/>
      <c r="AK165" s="24"/>
      <c r="AL165" s="24"/>
      <c r="AM165" s="24"/>
      <c r="AN165" s="24"/>
      <c r="AO165" s="24"/>
      <c r="AP165" s="24"/>
      <c r="AQ165" s="24"/>
      <c r="AR165" s="24"/>
    </row>
    <row r="166" spans="1:44" ht="12.75" customHeight="1">
      <c r="A166" s="18"/>
      <c r="B166" s="19"/>
      <c r="C166" s="19"/>
      <c r="D166" s="19"/>
      <c r="E166" s="19"/>
      <c r="F166" s="19"/>
      <c r="G166" s="20"/>
      <c r="H166" s="19"/>
      <c r="I166" s="21"/>
      <c r="J166" s="21"/>
      <c r="K166" s="21"/>
      <c r="L166" s="19"/>
      <c r="M166" s="20"/>
      <c r="N166" s="22"/>
      <c r="O166" s="19"/>
      <c r="P166" s="21"/>
      <c r="Q166" s="19"/>
      <c r="R166" s="20"/>
      <c r="S166" s="21"/>
      <c r="T166" s="19"/>
      <c r="U166" s="21"/>
      <c r="V166" s="19"/>
      <c r="W166" s="23"/>
      <c r="X166" s="21"/>
      <c r="Y166" s="19"/>
      <c r="Z166" s="24"/>
      <c r="AA166" s="24"/>
      <c r="AB166" s="24"/>
      <c r="AC166" s="24"/>
      <c r="AD166" s="24"/>
      <c r="AE166" s="24"/>
      <c r="AF166" s="24"/>
      <c r="AG166" s="24"/>
      <c r="AH166" s="24"/>
      <c r="AI166" s="24"/>
      <c r="AJ166" s="24"/>
      <c r="AK166" s="24"/>
      <c r="AL166" s="24"/>
      <c r="AM166" s="24"/>
      <c r="AN166" s="24"/>
      <c r="AO166" s="24"/>
      <c r="AP166" s="24"/>
      <c r="AQ166" s="24"/>
      <c r="AR166" s="24"/>
    </row>
    <row r="167" spans="1:44" ht="12.75" customHeight="1">
      <c r="A167" s="18"/>
      <c r="B167" s="19"/>
      <c r="C167" s="19"/>
      <c r="D167" s="19"/>
      <c r="E167" s="19"/>
      <c r="F167" s="19"/>
      <c r="G167" s="20"/>
      <c r="H167" s="19"/>
      <c r="I167" s="21"/>
      <c r="J167" s="21"/>
      <c r="K167" s="21"/>
      <c r="L167" s="19"/>
      <c r="M167" s="20"/>
      <c r="N167" s="22"/>
      <c r="O167" s="19"/>
      <c r="P167" s="21"/>
      <c r="Q167" s="19"/>
      <c r="R167" s="20"/>
      <c r="S167" s="21"/>
      <c r="T167" s="19"/>
      <c r="U167" s="21"/>
      <c r="V167" s="19"/>
      <c r="W167" s="23"/>
      <c r="X167" s="21"/>
      <c r="Y167" s="19"/>
      <c r="Z167" s="24"/>
      <c r="AA167" s="24"/>
      <c r="AB167" s="24"/>
      <c r="AC167" s="24"/>
      <c r="AD167" s="24"/>
      <c r="AE167" s="24"/>
      <c r="AF167" s="24"/>
      <c r="AG167" s="24"/>
      <c r="AH167" s="24"/>
      <c r="AI167" s="24"/>
      <c r="AJ167" s="24"/>
      <c r="AK167" s="24"/>
      <c r="AL167" s="24"/>
      <c r="AM167" s="24"/>
      <c r="AN167" s="24"/>
      <c r="AO167" s="24"/>
      <c r="AP167" s="24"/>
      <c r="AQ167" s="24"/>
      <c r="AR167" s="24"/>
    </row>
    <row r="168" spans="1:44" ht="12.75" customHeight="1">
      <c r="A168" s="18"/>
      <c r="B168" s="19"/>
      <c r="C168" s="19"/>
      <c r="D168" s="19"/>
      <c r="E168" s="19"/>
      <c r="F168" s="19"/>
      <c r="G168" s="20"/>
      <c r="H168" s="19"/>
      <c r="I168" s="21"/>
      <c r="J168" s="21"/>
      <c r="K168" s="21"/>
      <c r="L168" s="19"/>
      <c r="M168" s="20"/>
      <c r="N168" s="22"/>
      <c r="O168" s="19"/>
      <c r="P168" s="21"/>
      <c r="Q168" s="19"/>
      <c r="R168" s="20"/>
      <c r="S168" s="21"/>
      <c r="T168" s="19"/>
      <c r="U168" s="21"/>
      <c r="V168" s="19"/>
      <c r="W168" s="23"/>
      <c r="X168" s="21"/>
      <c r="Y168" s="19"/>
      <c r="Z168" s="24"/>
      <c r="AA168" s="24"/>
      <c r="AB168" s="24"/>
      <c r="AC168" s="24"/>
      <c r="AD168" s="24"/>
      <c r="AE168" s="24"/>
      <c r="AF168" s="24"/>
      <c r="AG168" s="24"/>
      <c r="AH168" s="24"/>
      <c r="AI168" s="24"/>
      <c r="AJ168" s="24"/>
      <c r="AK168" s="24"/>
      <c r="AL168" s="24"/>
      <c r="AM168" s="24"/>
      <c r="AN168" s="24"/>
      <c r="AO168" s="24"/>
      <c r="AP168" s="24"/>
      <c r="AQ168" s="24"/>
      <c r="AR168" s="24"/>
    </row>
    <row r="169" spans="1:44" ht="12.75" customHeight="1">
      <c r="A169" s="18"/>
      <c r="B169" s="19"/>
      <c r="C169" s="19"/>
      <c r="D169" s="19"/>
      <c r="E169" s="19"/>
      <c r="F169" s="19"/>
      <c r="G169" s="20"/>
      <c r="H169" s="19"/>
      <c r="I169" s="21"/>
      <c r="J169" s="21"/>
      <c r="K169" s="21"/>
      <c r="L169" s="19"/>
      <c r="M169" s="20"/>
      <c r="N169" s="22"/>
      <c r="O169" s="19"/>
      <c r="P169" s="21"/>
      <c r="Q169" s="19"/>
      <c r="R169" s="20"/>
      <c r="S169" s="21"/>
      <c r="T169" s="19"/>
      <c r="U169" s="21"/>
      <c r="V169" s="19"/>
      <c r="W169" s="23"/>
      <c r="X169" s="21"/>
      <c r="Y169" s="19"/>
      <c r="Z169" s="24"/>
      <c r="AA169" s="24"/>
      <c r="AB169" s="24"/>
      <c r="AC169" s="24"/>
      <c r="AD169" s="24"/>
      <c r="AE169" s="24"/>
      <c r="AF169" s="24"/>
      <c r="AG169" s="24"/>
      <c r="AH169" s="24"/>
      <c r="AI169" s="24"/>
      <c r="AJ169" s="24"/>
      <c r="AK169" s="24"/>
      <c r="AL169" s="24"/>
      <c r="AM169" s="24"/>
      <c r="AN169" s="24"/>
      <c r="AO169" s="24"/>
      <c r="AP169" s="24"/>
      <c r="AQ169" s="24"/>
      <c r="AR169" s="24"/>
    </row>
    <row r="170" spans="1:44" ht="12.75" customHeight="1">
      <c r="A170" s="18"/>
      <c r="B170" s="19"/>
      <c r="C170" s="19"/>
      <c r="D170" s="19"/>
      <c r="E170" s="19"/>
      <c r="F170" s="19"/>
      <c r="G170" s="20"/>
      <c r="H170" s="19"/>
      <c r="I170" s="21"/>
      <c r="J170" s="21"/>
      <c r="K170" s="21"/>
      <c r="L170" s="19"/>
      <c r="M170" s="20"/>
      <c r="N170" s="22"/>
      <c r="O170" s="19"/>
      <c r="P170" s="21"/>
      <c r="Q170" s="19"/>
      <c r="R170" s="20"/>
      <c r="S170" s="21"/>
      <c r="T170" s="19"/>
      <c r="U170" s="21"/>
      <c r="V170" s="19"/>
      <c r="W170" s="23"/>
      <c r="X170" s="21"/>
      <c r="Y170" s="19"/>
      <c r="Z170" s="24"/>
      <c r="AA170" s="24"/>
      <c r="AB170" s="24"/>
      <c r="AC170" s="24"/>
      <c r="AD170" s="24"/>
      <c r="AE170" s="24"/>
      <c r="AF170" s="24"/>
      <c r="AG170" s="24"/>
      <c r="AH170" s="24"/>
      <c r="AI170" s="24"/>
      <c r="AJ170" s="24"/>
      <c r="AK170" s="24"/>
      <c r="AL170" s="24"/>
      <c r="AM170" s="24"/>
      <c r="AN170" s="24"/>
      <c r="AO170" s="24"/>
      <c r="AP170" s="24"/>
      <c r="AQ170" s="24"/>
      <c r="AR170" s="24"/>
    </row>
    <row r="171" spans="1:44" ht="12.75" customHeight="1">
      <c r="A171" s="18"/>
      <c r="B171" s="19"/>
      <c r="C171" s="19"/>
      <c r="D171" s="19"/>
      <c r="E171" s="19"/>
      <c r="F171" s="19"/>
      <c r="G171" s="20"/>
      <c r="H171" s="19"/>
      <c r="I171" s="21"/>
      <c r="J171" s="21"/>
      <c r="K171" s="21"/>
      <c r="L171" s="19"/>
      <c r="M171" s="20"/>
      <c r="N171" s="22"/>
      <c r="O171" s="19"/>
      <c r="P171" s="21"/>
      <c r="Q171" s="19"/>
      <c r="R171" s="20"/>
      <c r="S171" s="21"/>
      <c r="T171" s="19"/>
      <c r="U171" s="21"/>
      <c r="V171" s="19"/>
      <c r="W171" s="23"/>
      <c r="X171" s="21"/>
      <c r="Y171" s="19"/>
      <c r="Z171" s="24"/>
      <c r="AA171" s="24"/>
      <c r="AB171" s="24"/>
      <c r="AC171" s="24"/>
      <c r="AD171" s="24"/>
      <c r="AE171" s="24"/>
      <c r="AF171" s="24"/>
      <c r="AG171" s="24"/>
      <c r="AH171" s="24"/>
      <c r="AI171" s="24"/>
      <c r="AJ171" s="24"/>
      <c r="AK171" s="24"/>
      <c r="AL171" s="24"/>
      <c r="AM171" s="24"/>
      <c r="AN171" s="24"/>
      <c r="AO171" s="24"/>
      <c r="AP171" s="24"/>
      <c r="AQ171" s="24"/>
      <c r="AR171" s="24"/>
    </row>
    <row r="172" spans="1:44" ht="12.75" customHeight="1">
      <c r="A172" s="18"/>
      <c r="B172" s="19"/>
      <c r="C172" s="19"/>
      <c r="D172" s="19"/>
      <c r="E172" s="19"/>
      <c r="F172" s="19"/>
      <c r="G172" s="20"/>
      <c r="H172" s="19"/>
      <c r="I172" s="21"/>
      <c r="J172" s="21"/>
      <c r="K172" s="21"/>
      <c r="L172" s="19"/>
      <c r="M172" s="20"/>
      <c r="N172" s="22"/>
      <c r="O172" s="19"/>
      <c r="P172" s="21"/>
      <c r="Q172" s="19"/>
      <c r="R172" s="20"/>
      <c r="S172" s="21"/>
      <c r="T172" s="19"/>
      <c r="U172" s="21"/>
      <c r="V172" s="19"/>
      <c r="W172" s="23"/>
      <c r="X172" s="21"/>
      <c r="Y172" s="19"/>
      <c r="Z172" s="24"/>
      <c r="AA172" s="24"/>
      <c r="AB172" s="24"/>
      <c r="AC172" s="24"/>
      <c r="AD172" s="24"/>
      <c r="AE172" s="24"/>
      <c r="AF172" s="24"/>
      <c r="AG172" s="24"/>
      <c r="AH172" s="24"/>
      <c r="AI172" s="24"/>
      <c r="AJ172" s="24"/>
      <c r="AK172" s="24"/>
      <c r="AL172" s="24"/>
      <c r="AM172" s="24"/>
      <c r="AN172" s="24"/>
      <c r="AO172" s="24"/>
      <c r="AP172" s="24"/>
      <c r="AQ172" s="24"/>
      <c r="AR172" s="24"/>
    </row>
    <row r="173" spans="1:44" ht="12.75" customHeight="1">
      <c r="A173" s="18"/>
      <c r="B173" s="19"/>
      <c r="C173" s="19"/>
      <c r="D173" s="19"/>
      <c r="E173" s="19"/>
      <c r="F173" s="19"/>
      <c r="G173" s="20"/>
      <c r="H173" s="19"/>
      <c r="I173" s="21"/>
      <c r="J173" s="21"/>
      <c r="K173" s="21"/>
      <c r="L173" s="19"/>
      <c r="M173" s="20"/>
      <c r="N173" s="22"/>
      <c r="O173" s="19"/>
      <c r="P173" s="21"/>
      <c r="Q173" s="19"/>
      <c r="R173" s="20"/>
      <c r="S173" s="21"/>
      <c r="T173" s="19"/>
      <c r="U173" s="21"/>
      <c r="V173" s="19"/>
      <c r="W173" s="23"/>
      <c r="X173" s="21"/>
      <c r="Y173" s="19"/>
      <c r="Z173" s="24"/>
      <c r="AA173" s="24"/>
      <c r="AB173" s="24"/>
      <c r="AC173" s="24"/>
      <c r="AD173" s="24"/>
      <c r="AE173" s="24"/>
      <c r="AF173" s="24"/>
      <c r="AG173" s="24"/>
      <c r="AH173" s="24"/>
      <c r="AI173" s="24"/>
      <c r="AJ173" s="24"/>
      <c r="AK173" s="24"/>
      <c r="AL173" s="24"/>
      <c r="AM173" s="24"/>
      <c r="AN173" s="24"/>
      <c r="AO173" s="24"/>
      <c r="AP173" s="24"/>
      <c r="AQ173" s="24"/>
      <c r="AR173" s="24"/>
    </row>
    <row r="174" spans="1:44" ht="12.75" customHeight="1">
      <c r="A174" s="18"/>
      <c r="B174" s="19"/>
      <c r="C174" s="19"/>
      <c r="D174" s="19"/>
      <c r="E174" s="19"/>
      <c r="F174" s="19"/>
      <c r="G174" s="20"/>
      <c r="H174" s="19"/>
      <c r="I174" s="21"/>
      <c r="J174" s="21"/>
      <c r="K174" s="21"/>
      <c r="L174" s="19"/>
      <c r="M174" s="20"/>
      <c r="N174" s="22"/>
      <c r="O174" s="19"/>
      <c r="P174" s="21"/>
      <c r="Q174" s="19"/>
      <c r="R174" s="20"/>
      <c r="S174" s="21"/>
      <c r="T174" s="19"/>
      <c r="U174" s="21"/>
      <c r="V174" s="19"/>
      <c r="W174" s="23"/>
      <c r="X174" s="21"/>
      <c r="Y174" s="19"/>
      <c r="Z174" s="24"/>
      <c r="AA174" s="24"/>
      <c r="AB174" s="24"/>
      <c r="AC174" s="24"/>
      <c r="AD174" s="24"/>
      <c r="AE174" s="24"/>
      <c r="AF174" s="24"/>
      <c r="AG174" s="24"/>
      <c r="AH174" s="24"/>
      <c r="AI174" s="24"/>
      <c r="AJ174" s="24"/>
      <c r="AK174" s="24"/>
      <c r="AL174" s="24"/>
      <c r="AM174" s="24"/>
      <c r="AN174" s="24"/>
      <c r="AO174" s="24"/>
      <c r="AP174" s="24"/>
      <c r="AQ174" s="24"/>
      <c r="AR174" s="24"/>
    </row>
    <row r="175" spans="1:44" ht="12.75" customHeight="1">
      <c r="A175" s="18"/>
      <c r="B175" s="19"/>
      <c r="C175" s="19"/>
      <c r="D175" s="19"/>
      <c r="E175" s="19"/>
      <c r="F175" s="19"/>
      <c r="G175" s="20"/>
      <c r="H175" s="19"/>
      <c r="I175" s="21"/>
      <c r="J175" s="21"/>
      <c r="K175" s="21"/>
      <c r="L175" s="19"/>
      <c r="M175" s="20"/>
      <c r="N175" s="22"/>
      <c r="O175" s="19"/>
      <c r="P175" s="21"/>
      <c r="Q175" s="19"/>
      <c r="R175" s="20"/>
      <c r="S175" s="21"/>
      <c r="T175" s="19"/>
      <c r="U175" s="21"/>
      <c r="V175" s="19"/>
      <c r="W175" s="23"/>
      <c r="X175" s="21"/>
      <c r="Y175" s="19"/>
      <c r="Z175" s="24"/>
      <c r="AA175" s="24"/>
      <c r="AB175" s="24"/>
      <c r="AC175" s="24"/>
      <c r="AD175" s="24"/>
      <c r="AE175" s="24"/>
      <c r="AF175" s="24"/>
      <c r="AG175" s="24"/>
      <c r="AH175" s="24"/>
      <c r="AI175" s="24"/>
      <c r="AJ175" s="24"/>
      <c r="AK175" s="24"/>
      <c r="AL175" s="24"/>
      <c r="AM175" s="24"/>
      <c r="AN175" s="24"/>
      <c r="AO175" s="24"/>
      <c r="AP175" s="24"/>
      <c r="AQ175" s="24"/>
      <c r="AR175" s="24"/>
    </row>
    <row r="176" spans="1:44" ht="12.75" customHeight="1">
      <c r="A176" s="18"/>
      <c r="B176" s="19"/>
      <c r="C176" s="19"/>
      <c r="D176" s="19"/>
      <c r="E176" s="19"/>
      <c r="F176" s="19"/>
      <c r="G176" s="20"/>
      <c r="H176" s="19"/>
      <c r="I176" s="21"/>
      <c r="J176" s="21"/>
      <c r="K176" s="21"/>
      <c r="L176" s="19"/>
      <c r="M176" s="20"/>
      <c r="N176" s="22"/>
      <c r="O176" s="19"/>
      <c r="P176" s="21"/>
      <c r="Q176" s="19"/>
      <c r="R176" s="20"/>
      <c r="S176" s="21"/>
      <c r="T176" s="19"/>
      <c r="U176" s="21"/>
      <c r="V176" s="19"/>
      <c r="W176" s="23"/>
      <c r="X176" s="21"/>
      <c r="Y176" s="19"/>
      <c r="Z176" s="24"/>
      <c r="AA176" s="24"/>
      <c r="AB176" s="24"/>
      <c r="AC176" s="24"/>
      <c r="AD176" s="24"/>
      <c r="AE176" s="24"/>
      <c r="AF176" s="24"/>
      <c r="AG176" s="24"/>
      <c r="AH176" s="24"/>
      <c r="AI176" s="24"/>
      <c r="AJ176" s="24"/>
      <c r="AK176" s="24"/>
      <c r="AL176" s="24"/>
      <c r="AM176" s="24"/>
      <c r="AN176" s="24"/>
      <c r="AO176" s="24"/>
      <c r="AP176" s="24"/>
      <c r="AQ176" s="24"/>
      <c r="AR176" s="24"/>
    </row>
    <row r="177" spans="1:44" ht="12.75" customHeight="1">
      <c r="A177" s="18"/>
      <c r="B177" s="19"/>
      <c r="C177" s="19"/>
      <c r="D177" s="19"/>
      <c r="E177" s="19"/>
      <c r="F177" s="19"/>
      <c r="G177" s="20"/>
      <c r="H177" s="19"/>
      <c r="I177" s="21"/>
      <c r="J177" s="21"/>
      <c r="K177" s="21"/>
      <c r="L177" s="19"/>
      <c r="M177" s="20"/>
      <c r="N177" s="22"/>
      <c r="O177" s="19"/>
      <c r="P177" s="21"/>
      <c r="Q177" s="19"/>
      <c r="R177" s="20"/>
      <c r="S177" s="21"/>
      <c r="T177" s="19"/>
      <c r="U177" s="21"/>
      <c r="V177" s="19"/>
      <c r="W177" s="23"/>
      <c r="X177" s="21"/>
      <c r="Y177" s="19"/>
      <c r="Z177" s="24"/>
      <c r="AA177" s="24"/>
      <c r="AB177" s="24"/>
      <c r="AC177" s="24"/>
      <c r="AD177" s="24"/>
      <c r="AE177" s="24"/>
      <c r="AF177" s="24"/>
      <c r="AG177" s="24"/>
      <c r="AH177" s="24"/>
      <c r="AI177" s="24"/>
      <c r="AJ177" s="24"/>
      <c r="AK177" s="24"/>
      <c r="AL177" s="24"/>
      <c r="AM177" s="24"/>
      <c r="AN177" s="24"/>
      <c r="AO177" s="24"/>
      <c r="AP177" s="24"/>
      <c r="AQ177" s="24"/>
      <c r="AR177" s="24"/>
    </row>
    <row r="178" spans="1:44" ht="12.75" customHeight="1">
      <c r="A178" s="18"/>
      <c r="B178" s="19"/>
      <c r="C178" s="19"/>
      <c r="D178" s="19"/>
      <c r="E178" s="19"/>
      <c r="F178" s="19"/>
      <c r="G178" s="20"/>
      <c r="H178" s="19"/>
      <c r="I178" s="21"/>
      <c r="J178" s="21"/>
      <c r="K178" s="21"/>
      <c r="L178" s="19"/>
      <c r="M178" s="20"/>
      <c r="N178" s="22"/>
      <c r="O178" s="19"/>
      <c r="P178" s="21"/>
      <c r="Q178" s="19"/>
      <c r="R178" s="20"/>
      <c r="S178" s="21"/>
      <c r="T178" s="19"/>
      <c r="U178" s="21"/>
      <c r="V178" s="19"/>
      <c r="W178" s="23"/>
      <c r="X178" s="21"/>
      <c r="Y178" s="19"/>
      <c r="Z178" s="24"/>
      <c r="AA178" s="24"/>
      <c r="AB178" s="24"/>
      <c r="AC178" s="24"/>
      <c r="AD178" s="24"/>
      <c r="AE178" s="24"/>
      <c r="AF178" s="24"/>
      <c r="AG178" s="24"/>
      <c r="AH178" s="24"/>
      <c r="AI178" s="24"/>
      <c r="AJ178" s="24"/>
      <c r="AK178" s="24"/>
      <c r="AL178" s="24"/>
      <c r="AM178" s="24"/>
      <c r="AN178" s="24"/>
      <c r="AO178" s="24"/>
      <c r="AP178" s="24"/>
      <c r="AQ178" s="24"/>
      <c r="AR178" s="24"/>
    </row>
    <row r="179" spans="1:44" ht="12.75" customHeight="1">
      <c r="A179" s="18"/>
      <c r="B179" s="19"/>
      <c r="C179" s="19"/>
      <c r="D179" s="19"/>
      <c r="E179" s="19"/>
      <c r="F179" s="19"/>
      <c r="G179" s="20"/>
      <c r="H179" s="19"/>
      <c r="I179" s="21"/>
      <c r="J179" s="21"/>
      <c r="K179" s="21"/>
      <c r="L179" s="19"/>
      <c r="M179" s="20"/>
      <c r="N179" s="22"/>
      <c r="O179" s="19"/>
      <c r="P179" s="21"/>
      <c r="Q179" s="19"/>
      <c r="R179" s="20"/>
      <c r="S179" s="21"/>
      <c r="T179" s="19"/>
      <c r="U179" s="21"/>
      <c r="V179" s="19"/>
      <c r="W179" s="23"/>
      <c r="X179" s="21"/>
      <c r="Y179" s="19"/>
      <c r="Z179" s="24"/>
      <c r="AA179" s="24"/>
      <c r="AB179" s="24"/>
      <c r="AC179" s="24"/>
      <c r="AD179" s="24"/>
      <c r="AE179" s="24"/>
      <c r="AF179" s="24"/>
      <c r="AG179" s="24"/>
      <c r="AH179" s="24"/>
      <c r="AI179" s="24"/>
      <c r="AJ179" s="24"/>
      <c r="AK179" s="24"/>
      <c r="AL179" s="24"/>
      <c r="AM179" s="24"/>
      <c r="AN179" s="24"/>
      <c r="AO179" s="24"/>
      <c r="AP179" s="24"/>
      <c r="AQ179" s="24"/>
      <c r="AR179" s="24"/>
    </row>
    <row r="180" spans="1:44" ht="12.75" customHeight="1">
      <c r="A180" s="18"/>
      <c r="B180" s="19"/>
      <c r="C180" s="19"/>
      <c r="D180" s="19"/>
      <c r="E180" s="19"/>
      <c r="F180" s="19"/>
      <c r="G180" s="20"/>
      <c r="H180" s="19"/>
      <c r="I180" s="21"/>
      <c r="J180" s="21"/>
      <c r="K180" s="21"/>
      <c r="L180" s="19"/>
      <c r="M180" s="20"/>
      <c r="N180" s="22"/>
      <c r="O180" s="19"/>
      <c r="P180" s="21"/>
      <c r="Q180" s="19"/>
      <c r="R180" s="20"/>
      <c r="S180" s="21"/>
      <c r="T180" s="19"/>
      <c r="U180" s="21"/>
      <c r="V180" s="19"/>
      <c r="W180" s="23"/>
      <c r="X180" s="21"/>
      <c r="Y180" s="19"/>
      <c r="Z180" s="24"/>
      <c r="AA180" s="24"/>
      <c r="AB180" s="24"/>
      <c r="AC180" s="24"/>
      <c r="AD180" s="24"/>
      <c r="AE180" s="24"/>
      <c r="AF180" s="24"/>
      <c r="AG180" s="24"/>
      <c r="AH180" s="24"/>
      <c r="AI180" s="24"/>
      <c r="AJ180" s="24"/>
      <c r="AK180" s="24"/>
      <c r="AL180" s="24"/>
      <c r="AM180" s="24"/>
      <c r="AN180" s="24"/>
      <c r="AO180" s="24"/>
      <c r="AP180" s="24"/>
      <c r="AQ180" s="24"/>
      <c r="AR180" s="24"/>
    </row>
    <row r="181" spans="1:44" ht="12.75" customHeight="1">
      <c r="A181" s="18"/>
      <c r="B181" s="19"/>
      <c r="C181" s="19"/>
      <c r="D181" s="19"/>
      <c r="E181" s="19"/>
      <c r="F181" s="19"/>
      <c r="G181" s="20"/>
      <c r="H181" s="19"/>
      <c r="I181" s="21"/>
      <c r="J181" s="21"/>
      <c r="K181" s="21"/>
      <c r="L181" s="19"/>
      <c r="M181" s="20"/>
      <c r="N181" s="22"/>
      <c r="O181" s="19"/>
      <c r="P181" s="21"/>
      <c r="Q181" s="19"/>
      <c r="R181" s="20"/>
      <c r="S181" s="21"/>
      <c r="T181" s="19"/>
      <c r="U181" s="21"/>
      <c r="V181" s="19"/>
      <c r="W181" s="23"/>
      <c r="X181" s="21"/>
      <c r="Y181" s="19"/>
      <c r="Z181" s="24"/>
      <c r="AA181" s="24"/>
      <c r="AB181" s="24"/>
      <c r="AC181" s="24"/>
      <c r="AD181" s="24"/>
      <c r="AE181" s="24"/>
      <c r="AF181" s="24"/>
      <c r="AG181" s="24"/>
      <c r="AH181" s="24"/>
      <c r="AI181" s="24"/>
      <c r="AJ181" s="24"/>
      <c r="AK181" s="24"/>
      <c r="AL181" s="24"/>
      <c r="AM181" s="24"/>
      <c r="AN181" s="24"/>
      <c r="AO181" s="24"/>
      <c r="AP181" s="24"/>
      <c r="AQ181" s="24"/>
      <c r="AR181" s="24"/>
    </row>
    <row r="182" spans="1:44" ht="12.75" customHeight="1">
      <c r="A182" s="18"/>
      <c r="B182" s="19"/>
      <c r="C182" s="19"/>
      <c r="D182" s="19"/>
      <c r="E182" s="19"/>
      <c r="F182" s="19"/>
      <c r="G182" s="20"/>
      <c r="H182" s="19"/>
      <c r="I182" s="21"/>
      <c r="J182" s="21"/>
      <c r="K182" s="21"/>
      <c r="L182" s="19"/>
      <c r="M182" s="20"/>
      <c r="N182" s="22"/>
      <c r="O182" s="19"/>
      <c r="P182" s="21"/>
      <c r="Q182" s="19"/>
      <c r="R182" s="20"/>
      <c r="S182" s="21"/>
      <c r="T182" s="19"/>
      <c r="U182" s="21"/>
      <c r="V182" s="19"/>
      <c r="W182" s="23"/>
      <c r="X182" s="21"/>
      <c r="Y182" s="19"/>
      <c r="Z182" s="24"/>
      <c r="AA182" s="24"/>
      <c r="AB182" s="24"/>
      <c r="AC182" s="24"/>
      <c r="AD182" s="24"/>
      <c r="AE182" s="24"/>
      <c r="AF182" s="24"/>
      <c r="AG182" s="24"/>
      <c r="AH182" s="24"/>
      <c r="AI182" s="24"/>
      <c r="AJ182" s="24"/>
      <c r="AK182" s="24"/>
      <c r="AL182" s="24"/>
      <c r="AM182" s="24"/>
      <c r="AN182" s="24"/>
      <c r="AO182" s="24"/>
      <c r="AP182" s="24"/>
      <c r="AQ182" s="24"/>
      <c r="AR182" s="24"/>
    </row>
    <row r="183" spans="1:44" ht="12.75" customHeight="1">
      <c r="A183" s="18"/>
      <c r="B183" s="19"/>
      <c r="C183" s="19"/>
      <c r="D183" s="19"/>
      <c r="E183" s="19"/>
      <c r="F183" s="19"/>
      <c r="G183" s="20"/>
      <c r="H183" s="19"/>
      <c r="I183" s="21"/>
      <c r="J183" s="21"/>
      <c r="K183" s="21"/>
      <c r="L183" s="19"/>
      <c r="M183" s="20"/>
      <c r="N183" s="22"/>
      <c r="O183" s="19"/>
      <c r="P183" s="21"/>
      <c r="Q183" s="19"/>
      <c r="R183" s="20"/>
      <c r="S183" s="21"/>
      <c r="T183" s="19"/>
      <c r="U183" s="21"/>
      <c r="V183" s="19"/>
      <c r="W183" s="23"/>
      <c r="X183" s="21"/>
      <c r="Y183" s="19"/>
      <c r="Z183" s="24"/>
      <c r="AA183" s="24"/>
      <c r="AB183" s="24"/>
      <c r="AC183" s="24"/>
      <c r="AD183" s="24"/>
      <c r="AE183" s="24"/>
      <c r="AF183" s="24"/>
      <c r="AG183" s="24"/>
      <c r="AH183" s="24"/>
      <c r="AI183" s="24"/>
      <c r="AJ183" s="24"/>
      <c r="AK183" s="24"/>
      <c r="AL183" s="24"/>
      <c r="AM183" s="24"/>
      <c r="AN183" s="24"/>
      <c r="AO183" s="24"/>
      <c r="AP183" s="24"/>
      <c r="AQ183" s="24"/>
      <c r="AR183" s="24"/>
    </row>
    <row r="184" spans="1:44" ht="12.75" customHeight="1">
      <c r="A184" s="18"/>
      <c r="B184" s="19"/>
      <c r="C184" s="19"/>
      <c r="D184" s="19"/>
      <c r="E184" s="19"/>
      <c r="F184" s="19"/>
      <c r="G184" s="20"/>
      <c r="H184" s="19"/>
      <c r="I184" s="21"/>
      <c r="J184" s="21"/>
      <c r="K184" s="21"/>
      <c r="L184" s="19"/>
      <c r="M184" s="20"/>
      <c r="N184" s="22"/>
      <c r="O184" s="19"/>
      <c r="P184" s="21"/>
      <c r="Q184" s="19"/>
      <c r="R184" s="20"/>
      <c r="S184" s="21"/>
      <c r="T184" s="19"/>
      <c r="U184" s="21"/>
      <c r="V184" s="19"/>
      <c r="W184" s="23"/>
      <c r="X184" s="21"/>
      <c r="Y184" s="19"/>
      <c r="Z184" s="24"/>
      <c r="AA184" s="24"/>
      <c r="AB184" s="24"/>
      <c r="AC184" s="24"/>
      <c r="AD184" s="24"/>
      <c r="AE184" s="24"/>
      <c r="AF184" s="24"/>
      <c r="AG184" s="24"/>
      <c r="AH184" s="24"/>
      <c r="AI184" s="24"/>
      <c r="AJ184" s="24"/>
      <c r="AK184" s="24"/>
      <c r="AL184" s="24"/>
      <c r="AM184" s="24"/>
      <c r="AN184" s="24"/>
      <c r="AO184" s="24"/>
      <c r="AP184" s="24"/>
      <c r="AQ184" s="24"/>
      <c r="AR184" s="24"/>
    </row>
    <row r="185" spans="1:44" ht="12.75" customHeight="1">
      <c r="A185" s="18"/>
      <c r="B185" s="19"/>
      <c r="C185" s="19"/>
      <c r="D185" s="19"/>
      <c r="E185" s="19"/>
      <c r="F185" s="19"/>
      <c r="G185" s="20"/>
      <c r="H185" s="19"/>
      <c r="I185" s="21"/>
      <c r="J185" s="21"/>
      <c r="K185" s="21"/>
      <c r="L185" s="19"/>
      <c r="M185" s="20"/>
      <c r="N185" s="22"/>
      <c r="O185" s="19"/>
      <c r="P185" s="21"/>
      <c r="Q185" s="19"/>
      <c r="R185" s="20"/>
      <c r="S185" s="21"/>
      <c r="T185" s="19"/>
      <c r="U185" s="21"/>
      <c r="V185" s="19"/>
      <c r="W185" s="23"/>
      <c r="X185" s="21"/>
      <c r="Y185" s="19"/>
      <c r="Z185" s="24"/>
      <c r="AA185" s="24"/>
      <c r="AB185" s="24"/>
      <c r="AC185" s="24"/>
      <c r="AD185" s="24"/>
      <c r="AE185" s="24"/>
      <c r="AF185" s="24"/>
      <c r="AG185" s="24"/>
      <c r="AH185" s="24"/>
      <c r="AI185" s="24"/>
      <c r="AJ185" s="24"/>
      <c r="AK185" s="24"/>
      <c r="AL185" s="24"/>
      <c r="AM185" s="24"/>
      <c r="AN185" s="24"/>
      <c r="AO185" s="24"/>
      <c r="AP185" s="24"/>
      <c r="AQ185" s="24"/>
      <c r="AR185" s="24"/>
    </row>
    <row r="186" spans="1:44" ht="12.75" customHeight="1">
      <c r="A186" s="18"/>
      <c r="B186" s="19"/>
      <c r="C186" s="19"/>
      <c r="D186" s="19"/>
      <c r="E186" s="19"/>
      <c r="F186" s="19"/>
      <c r="G186" s="20"/>
      <c r="H186" s="19"/>
      <c r="I186" s="21"/>
      <c r="J186" s="21"/>
      <c r="K186" s="21"/>
      <c r="L186" s="19"/>
      <c r="M186" s="20"/>
      <c r="N186" s="22"/>
      <c r="O186" s="19"/>
      <c r="P186" s="21"/>
      <c r="Q186" s="19"/>
      <c r="R186" s="20"/>
      <c r="S186" s="21"/>
      <c r="T186" s="19"/>
      <c r="U186" s="21"/>
      <c r="V186" s="19"/>
      <c r="W186" s="23"/>
      <c r="X186" s="21"/>
      <c r="Y186" s="19"/>
      <c r="Z186" s="24"/>
      <c r="AA186" s="24"/>
      <c r="AB186" s="24"/>
      <c r="AC186" s="24"/>
      <c r="AD186" s="24"/>
      <c r="AE186" s="24"/>
      <c r="AF186" s="24"/>
      <c r="AG186" s="24"/>
      <c r="AH186" s="24"/>
      <c r="AI186" s="24"/>
      <c r="AJ186" s="24"/>
      <c r="AK186" s="24"/>
      <c r="AL186" s="24"/>
      <c r="AM186" s="24"/>
      <c r="AN186" s="24"/>
      <c r="AO186" s="24"/>
      <c r="AP186" s="24"/>
      <c r="AQ186" s="24"/>
      <c r="AR186" s="24"/>
    </row>
    <row r="187" spans="1:44" ht="12.75" customHeight="1">
      <c r="A187" s="18"/>
      <c r="B187" s="19"/>
      <c r="C187" s="19"/>
      <c r="D187" s="19"/>
      <c r="E187" s="19"/>
      <c r="F187" s="19"/>
      <c r="G187" s="20"/>
      <c r="H187" s="19"/>
      <c r="I187" s="21"/>
      <c r="J187" s="21"/>
      <c r="K187" s="21"/>
      <c r="L187" s="19"/>
      <c r="M187" s="20"/>
      <c r="N187" s="22"/>
      <c r="O187" s="19"/>
      <c r="P187" s="21"/>
      <c r="Q187" s="19"/>
      <c r="R187" s="20"/>
      <c r="S187" s="21"/>
      <c r="T187" s="19"/>
      <c r="U187" s="21"/>
      <c r="V187" s="19"/>
      <c r="W187" s="23"/>
      <c r="X187" s="21"/>
      <c r="Y187" s="19"/>
      <c r="Z187" s="24"/>
      <c r="AA187" s="24"/>
      <c r="AB187" s="24"/>
      <c r="AC187" s="24"/>
      <c r="AD187" s="24"/>
      <c r="AE187" s="24"/>
      <c r="AF187" s="24"/>
      <c r="AG187" s="24"/>
      <c r="AH187" s="24"/>
      <c r="AI187" s="24"/>
      <c r="AJ187" s="24"/>
      <c r="AK187" s="24"/>
      <c r="AL187" s="24"/>
      <c r="AM187" s="24"/>
      <c r="AN187" s="24"/>
      <c r="AO187" s="24"/>
      <c r="AP187" s="24"/>
      <c r="AQ187" s="24"/>
      <c r="AR187" s="24"/>
    </row>
    <row r="188" spans="1:44" ht="12.75" customHeight="1">
      <c r="A188" s="18"/>
      <c r="B188" s="19"/>
      <c r="C188" s="19"/>
      <c r="D188" s="19"/>
      <c r="E188" s="19"/>
      <c r="F188" s="19"/>
      <c r="G188" s="20"/>
      <c r="H188" s="19"/>
      <c r="I188" s="21"/>
      <c r="J188" s="21"/>
      <c r="K188" s="21"/>
      <c r="L188" s="19"/>
      <c r="M188" s="20"/>
      <c r="N188" s="22"/>
      <c r="O188" s="19"/>
      <c r="P188" s="21"/>
      <c r="Q188" s="19"/>
      <c r="R188" s="20"/>
      <c r="S188" s="21"/>
      <c r="T188" s="19"/>
      <c r="U188" s="21"/>
      <c r="V188" s="19"/>
      <c r="W188" s="23"/>
      <c r="X188" s="21"/>
      <c r="Y188" s="19"/>
      <c r="Z188" s="24"/>
      <c r="AA188" s="24"/>
      <c r="AB188" s="24"/>
      <c r="AC188" s="24"/>
      <c r="AD188" s="24"/>
      <c r="AE188" s="24"/>
      <c r="AF188" s="24"/>
      <c r="AG188" s="24"/>
      <c r="AH188" s="24"/>
      <c r="AI188" s="24"/>
      <c r="AJ188" s="24"/>
      <c r="AK188" s="24"/>
      <c r="AL188" s="24"/>
      <c r="AM188" s="24"/>
      <c r="AN188" s="24"/>
      <c r="AO188" s="24"/>
      <c r="AP188" s="24"/>
      <c r="AQ188" s="24"/>
      <c r="AR188" s="24"/>
    </row>
    <row r="189" spans="1:44" ht="12.75" customHeight="1">
      <c r="A189" s="18"/>
      <c r="B189" s="19"/>
      <c r="C189" s="19"/>
      <c r="D189" s="19"/>
      <c r="E189" s="19"/>
      <c r="F189" s="19"/>
      <c r="G189" s="20"/>
      <c r="H189" s="19"/>
      <c r="I189" s="21"/>
      <c r="J189" s="21"/>
      <c r="K189" s="21"/>
      <c r="L189" s="19"/>
      <c r="M189" s="20"/>
      <c r="N189" s="22"/>
      <c r="O189" s="19"/>
      <c r="P189" s="21"/>
      <c r="Q189" s="19"/>
      <c r="R189" s="20"/>
      <c r="S189" s="21"/>
      <c r="T189" s="19"/>
      <c r="U189" s="21"/>
      <c r="V189" s="19"/>
      <c r="W189" s="23"/>
      <c r="X189" s="21"/>
      <c r="Y189" s="19"/>
      <c r="Z189" s="24"/>
      <c r="AA189" s="24"/>
      <c r="AB189" s="24"/>
      <c r="AC189" s="24"/>
      <c r="AD189" s="24"/>
      <c r="AE189" s="24"/>
      <c r="AF189" s="24"/>
      <c r="AG189" s="24"/>
      <c r="AH189" s="24"/>
      <c r="AI189" s="24"/>
      <c r="AJ189" s="24"/>
      <c r="AK189" s="24"/>
      <c r="AL189" s="24"/>
      <c r="AM189" s="24"/>
      <c r="AN189" s="24"/>
      <c r="AO189" s="24"/>
      <c r="AP189" s="24"/>
      <c r="AQ189" s="24"/>
      <c r="AR189" s="24"/>
    </row>
    <row r="190" spans="1:44" ht="12.75" customHeight="1">
      <c r="A190" s="18"/>
      <c r="B190" s="19"/>
      <c r="C190" s="19"/>
      <c r="D190" s="19"/>
      <c r="E190" s="19"/>
      <c r="F190" s="19"/>
      <c r="G190" s="20"/>
      <c r="H190" s="19"/>
      <c r="I190" s="21"/>
      <c r="J190" s="21"/>
      <c r="K190" s="21"/>
      <c r="L190" s="19"/>
      <c r="M190" s="20"/>
      <c r="N190" s="22"/>
      <c r="O190" s="19"/>
      <c r="P190" s="21"/>
      <c r="Q190" s="19"/>
      <c r="R190" s="20"/>
      <c r="S190" s="21"/>
      <c r="T190" s="19"/>
      <c r="U190" s="21"/>
      <c r="V190" s="19"/>
      <c r="W190" s="23"/>
      <c r="X190" s="21"/>
      <c r="Y190" s="19"/>
      <c r="Z190" s="24"/>
      <c r="AA190" s="24"/>
      <c r="AB190" s="24"/>
      <c r="AC190" s="24"/>
      <c r="AD190" s="24"/>
      <c r="AE190" s="24"/>
      <c r="AF190" s="24"/>
      <c r="AG190" s="24"/>
      <c r="AH190" s="24"/>
      <c r="AI190" s="24"/>
      <c r="AJ190" s="24"/>
      <c r="AK190" s="24"/>
      <c r="AL190" s="24"/>
      <c r="AM190" s="24"/>
      <c r="AN190" s="24"/>
      <c r="AO190" s="24"/>
      <c r="AP190" s="24"/>
      <c r="AQ190" s="24"/>
      <c r="AR190" s="24"/>
    </row>
    <row r="191" spans="1:44" ht="12.75" customHeight="1">
      <c r="A191" s="18"/>
      <c r="B191" s="19"/>
      <c r="C191" s="19"/>
      <c r="D191" s="19"/>
      <c r="E191" s="19"/>
      <c r="F191" s="19"/>
      <c r="G191" s="20"/>
      <c r="H191" s="19"/>
      <c r="I191" s="21"/>
      <c r="J191" s="21"/>
      <c r="K191" s="21"/>
      <c r="L191" s="19"/>
      <c r="M191" s="20"/>
      <c r="N191" s="22"/>
      <c r="O191" s="19"/>
      <c r="P191" s="21"/>
      <c r="Q191" s="19"/>
      <c r="R191" s="20"/>
      <c r="S191" s="21"/>
      <c r="T191" s="19"/>
      <c r="U191" s="21"/>
      <c r="V191" s="19"/>
      <c r="W191" s="23"/>
      <c r="X191" s="21"/>
      <c r="Y191" s="19"/>
      <c r="Z191" s="24"/>
      <c r="AA191" s="24"/>
      <c r="AB191" s="24"/>
      <c r="AC191" s="24"/>
      <c r="AD191" s="24"/>
      <c r="AE191" s="24"/>
      <c r="AF191" s="24"/>
      <c r="AG191" s="24"/>
      <c r="AH191" s="24"/>
      <c r="AI191" s="24"/>
      <c r="AJ191" s="24"/>
      <c r="AK191" s="24"/>
      <c r="AL191" s="24"/>
      <c r="AM191" s="24"/>
      <c r="AN191" s="24"/>
      <c r="AO191" s="24"/>
      <c r="AP191" s="24"/>
      <c r="AQ191" s="24"/>
      <c r="AR191" s="24"/>
    </row>
    <row r="192" spans="1:44" ht="12.75" customHeight="1">
      <c r="A192" s="18"/>
      <c r="B192" s="19"/>
      <c r="C192" s="19"/>
      <c r="D192" s="19"/>
      <c r="E192" s="19"/>
      <c r="F192" s="19"/>
      <c r="G192" s="20"/>
      <c r="H192" s="19"/>
      <c r="I192" s="21"/>
      <c r="J192" s="21"/>
      <c r="K192" s="21"/>
      <c r="L192" s="19"/>
      <c r="M192" s="20"/>
      <c r="N192" s="22"/>
      <c r="O192" s="19"/>
      <c r="P192" s="21"/>
      <c r="Q192" s="19"/>
      <c r="R192" s="20"/>
      <c r="S192" s="21"/>
      <c r="T192" s="19"/>
      <c r="U192" s="21"/>
      <c r="V192" s="19"/>
      <c r="W192" s="23"/>
      <c r="X192" s="21"/>
      <c r="Y192" s="19"/>
      <c r="Z192" s="24"/>
      <c r="AA192" s="24"/>
      <c r="AB192" s="24"/>
      <c r="AC192" s="24"/>
      <c r="AD192" s="24"/>
      <c r="AE192" s="24"/>
      <c r="AF192" s="24"/>
      <c r="AG192" s="24"/>
      <c r="AH192" s="24"/>
      <c r="AI192" s="24"/>
      <c r="AJ192" s="24"/>
      <c r="AK192" s="24"/>
      <c r="AL192" s="24"/>
      <c r="AM192" s="24"/>
      <c r="AN192" s="24"/>
      <c r="AO192" s="24"/>
      <c r="AP192" s="24"/>
      <c r="AQ192" s="24"/>
      <c r="AR192" s="24"/>
    </row>
    <row r="193" spans="1:44" ht="12.75" customHeight="1">
      <c r="A193" s="18"/>
      <c r="B193" s="19"/>
      <c r="C193" s="19"/>
      <c r="D193" s="19"/>
      <c r="E193" s="19"/>
      <c r="F193" s="19"/>
      <c r="G193" s="20"/>
      <c r="H193" s="19"/>
      <c r="I193" s="21"/>
      <c r="J193" s="21"/>
      <c r="K193" s="21"/>
      <c r="L193" s="19"/>
      <c r="M193" s="20"/>
      <c r="N193" s="22"/>
      <c r="O193" s="19"/>
      <c r="P193" s="21"/>
      <c r="Q193" s="19"/>
      <c r="R193" s="20"/>
      <c r="S193" s="21"/>
      <c r="T193" s="19"/>
      <c r="U193" s="21"/>
      <c r="V193" s="19"/>
      <c r="W193" s="23"/>
      <c r="X193" s="21"/>
      <c r="Y193" s="19"/>
      <c r="Z193" s="24"/>
      <c r="AA193" s="24"/>
      <c r="AB193" s="24"/>
      <c r="AC193" s="24"/>
      <c r="AD193" s="24"/>
      <c r="AE193" s="24"/>
      <c r="AF193" s="24"/>
      <c r="AG193" s="24"/>
      <c r="AH193" s="24"/>
      <c r="AI193" s="24"/>
      <c r="AJ193" s="24"/>
      <c r="AK193" s="24"/>
      <c r="AL193" s="24"/>
      <c r="AM193" s="24"/>
      <c r="AN193" s="24"/>
      <c r="AO193" s="24"/>
      <c r="AP193" s="24"/>
      <c r="AQ193" s="24"/>
      <c r="AR193" s="24"/>
    </row>
    <row r="194" spans="1:44" ht="12.75" customHeight="1">
      <c r="A194" s="18"/>
      <c r="B194" s="19"/>
      <c r="C194" s="19"/>
      <c r="D194" s="19"/>
      <c r="E194" s="19"/>
      <c r="F194" s="19"/>
      <c r="G194" s="20"/>
      <c r="H194" s="19"/>
      <c r="I194" s="21"/>
      <c r="J194" s="21"/>
      <c r="K194" s="21"/>
      <c r="L194" s="19"/>
      <c r="M194" s="20"/>
      <c r="N194" s="22"/>
      <c r="O194" s="19"/>
      <c r="P194" s="21"/>
      <c r="Q194" s="19"/>
      <c r="R194" s="20"/>
      <c r="S194" s="21"/>
      <c r="T194" s="19"/>
      <c r="U194" s="21"/>
      <c r="V194" s="19"/>
      <c r="W194" s="23"/>
      <c r="X194" s="21"/>
      <c r="Y194" s="19"/>
      <c r="Z194" s="24"/>
      <c r="AA194" s="24"/>
      <c r="AB194" s="24"/>
      <c r="AC194" s="24"/>
      <c r="AD194" s="24"/>
      <c r="AE194" s="24"/>
      <c r="AF194" s="24"/>
      <c r="AG194" s="24"/>
      <c r="AH194" s="24"/>
      <c r="AI194" s="24"/>
      <c r="AJ194" s="24"/>
      <c r="AK194" s="24"/>
      <c r="AL194" s="24"/>
      <c r="AM194" s="24"/>
      <c r="AN194" s="24"/>
      <c r="AO194" s="24"/>
      <c r="AP194" s="24"/>
      <c r="AQ194" s="24"/>
      <c r="AR194" s="24"/>
    </row>
    <row r="195" spans="1:44" ht="12.75" customHeight="1">
      <c r="A195" s="18"/>
      <c r="B195" s="19"/>
      <c r="C195" s="19"/>
      <c r="D195" s="19"/>
      <c r="E195" s="19"/>
      <c r="F195" s="19"/>
      <c r="G195" s="20"/>
      <c r="H195" s="19"/>
      <c r="I195" s="21"/>
      <c r="J195" s="21"/>
      <c r="K195" s="21"/>
      <c r="L195" s="19"/>
      <c r="M195" s="20"/>
      <c r="N195" s="22"/>
      <c r="O195" s="19"/>
      <c r="P195" s="21"/>
      <c r="Q195" s="19"/>
      <c r="R195" s="20"/>
      <c r="S195" s="21"/>
      <c r="T195" s="19"/>
      <c r="U195" s="21"/>
      <c r="V195" s="19"/>
      <c r="W195" s="23"/>
      <c r="X195" s="21"/>
      <c r="Y195" s="19"/>
      <c r="Z195" s="24"/>
      <c r="AA195" s="24"/>
      <c r="AB195" s="24"/>
      <c r="AC195" s="24"/>
      <c r="AD195" s="24"/>
      <c r="AE195" s="24"/>
      <c r="AF195" s="24"/>
      <c r="AG195" s="24"/>
      <c r="AH195" s="24"/>
      <c r="AI195" s="24"/>
      <c r="AJ195" s="24"/>
      <c r="AK195" s="24"/>
      <c r="AL195" s="24"/>
      <c r="AM195" s="24"/>
      <c r="AN195" s="24"/>
      <c r="AO195" s="24"/>
      <c r="AP195" s="24"/>
      <c r="AQ195" s="24"/>
      <c r="AR195" s="24"/>
    </row>
    <row r="196" spans="1:44" ht="12.75" customHeight="1">
      <c r="A196" s="18"/>
      <c r="B196" s="19"/>
      <c r="C196" s="19"/>
      <c r="D196" s="19"/>
      <c r="E196" s="19"/>
      <c r="F196" s="19"/>
      <c r="G196" s="20"/>
      <c r="H196" s="19"/>
      <c r="I196" s="21"/>
      <c r="J196" s="21"/>
      <c r="K196" s="21"/>
      <c r="L196" s="19"/>
      <c r="M196" s="20"/>
      <c r="N196" s="22"/>
      <c r="O196" s="19"/>
      <c r="P196" s="21"/>
      <c r="Q196" s="19"/>
      <c r="R196" s="20"/>
      <c r="S196" s="21"/>
      <c r="T196" s="19"/>
      <c r="U196" s="21"/>
      <c r="V196" s="19"/>
      <c r="W196" s="23"/>
      <c r="X196" s="21"/>
      <c r="Y196" s="19"/>
      <c r="Z196" s="24"/>
      <c r="AA196" s="24"/>
      <c r="AB196" s="24"/>
      <c r="AC196" s="24"/>
      <c r="AD196" s="24"/>
      <c r="AE196" s="24"/>
      <c r="AF196" s="24"/>
      <c r="AG196" s="24"/>
      <c r="AH196" s="24"/>
      <c r="AI196" s="24"/>
      <c r="AJ196" s="24"/>
      <c r="AK196" s="24"/>
      <c r="AL196" s="24"/>
      <c r="AM196" s="24"/>
      <c r="AN196" s="24"/>
      <c r="AO196" s="24"/>
      <c r="AP196" s="24"/>
      <c r="AQ196" s="24"/>
      <c r="AR196" s="24"/>
    </row>
    <row r="197" spans="1:44" ht="12.75" customHeight="1">
      <c r="A197" s="18"/>
      <c r="B197" s="19"/>
      <c r="C197" s="19"/>
      <c r="D197" s="19"/>
      <c r="E197" s="19"/>
      <c r="F197" s="19"/>
      <c r="G197" s="20"/>
      <c r="H197" s="19"/>
      <c r="I197" s="21"/>
      <c r="J197" s="21"/>
      <c r="K197" s="21"/>
      <c r="L197" s="19"/>
      <c r="M197" s="20"/>
      <c r="N197" s="22"/>
      <c r="O197" s="19"/>
      <c r="P197" s="21"/>
      <c r="Q197" s="19"/>
      <c r="R197" s="20"/>
      <c r="S197" s="21"/>
      <c r="T197" s="19"/>
      <c r="U197" s="21"/>
      <c r="V197" s="19"/>
      <c r="W197" s="23"/>
      <c r="X197" s="21"/>
      <c r="Y197" s="19"/>
      <c r="Z197" s="24"/>
      <c r="AA197" s="24"/>
      <c r="AB197" s="24"/>
      <c r="AC197" s="24"/>
      <c r="AD197" s="24"/>
      <c r="AE197" s="24"/>
      <c r="AF197" s="24"/>
      <c r="AG197" s="24"/>
      <c r="AH197" s="24"/>
      <c r="AI197" s="24"/>
      <c r="AJ197" s="24"/>
      <c r="AK197" s="24"/>
      <c r="AL197" s="24"/>
      <c r="AM197" s="24"/>
      <c r="AN197" s="24"/>
      <c r="AO197" s="24"/>
      <c r="AP197" s="24"/>
      <c r="AQ197" s="24"/>
      <c r="AR197" s="24"/>
    </row>
    <row r="198" spans="1:44" ht="12.75" customHeight="1">
      <c r="A198" s="18"/>
      <c r="B198" s="19"/>
      <c r="C198" s="19"/>
      <c r="D198" s="19"/>
      <c r="E198" s="19"/>
      <c r="F198" s="19"/>
      <c r="G198" s="20"/>
      <c r="H198" s="19"/>
      <c r="I198" s="21"/>
      <c r="J198" s="21"/>
      <c r="K198" s="21"/>
      <c r="L198" s="19"/>
      <c r="M198" s="20"/>
      <c r="N198" s="22"/>
      <c r="O198" s="19"/>
      <c r="P198" s="21"/>
      <c r="Q198" s="19"/>
      <c r="R198" s="20"/>
      <c r="S198" s="21"/>
      <c r="T198" s="19"/>
      <c r="U198" s="21"/>
      <c r="V198" s="19"/>
      <c r="W198" s="23"/>
      <c r="X198" s="21"/>
      <c r="Y198" s="19"/>
      <c r="Z198" s="24"/>
      <c r="AA198" s="24"/>
      <c r="AB198" s="24"/>
      <c r="AC198" s="24"/>
      <c r="AD198" s="24"/>
      <c r="AE198" s="24"/>
      <c r="AF198" s="24"/>
      <c r="AG198" s="24"/>
      <c r="AH198" s="24"/>
      <c r="AI198" s="24"/>
      <c r="AJ198" s="24"/>
      <c r="AK198" s="24"/>
      <c r="AL198" s="24"/>
      <c r="AM198" s="24"/>
      <c r="AN198" s="24"/>
      <c r="AO198" s="24"/>
      <c r="AP198" s="24"/>
      <c r="AQ198" s="24"/>
      <c r="AR198" s="24"/>
    </row>
    <row r="199" spans="1:44" ht="12.75" customHeight="1">
      <c r="A199" s="18"/>
      <c r="B199" s="19"/>
      <c r="C199" s="19"/>
      <c r="D199" s="19"/>
      <c r="E199" s="19"/>
      <c r="F199" s="19"/>
      <c r="G199" s="20"/>
      <c r="H199" s="19"/>
      <c r="I199" s="21"/>
      <c r="J199" s="21"/>
      <c r="K199" s="21"/>
      <c r="L199" s="19"/>
      <c r="M199" s="20"/>
      <c r="N199" s="22"/>
      <c r="O199" s="19"/>
      <c r="P199" s="21"/>
      <c r="Q199" s="19"/>
      <c r="R199" s="20"/>
      <c r="S199" s="21"/>
      <c r="T199" s="19"/>
      <c r="U199" s="21"/>
      <c r="V199" s="19"/>
      <c r="W199" s="23"/>
      <c r="X199" s="21"/>
      <c r="Y199" s="19"/>
      <c r="Z199" s="24"/>
      <c r="AA199" s="24"/>
      <c r="AB199" s="24"/>
      <c r="AC199" s="24"/>
      <c r="AD199" s="24"/>
      <c r="AE199" s="24"/>
      <c r="AF199" s="24"/>
      <c r="AG199" s="24"/>
      <c r="AH199" s="24"/>
      <c r="AI199" s="24"/>
      <c r="AJ199" s="24"/>
      <c r="AK199" s="24"/>
      <c r="AL199" s="24"/>
      <c r="AM199" s="24"/>
      <c r="AN199" s="24"/>
      <c r="AO199" s="24"/>
      <c r="AP199" s="24"/>
      <c r="AQ199" s="24"/>
      <c r="AR199" s="24"/>
    </row>
    <row r="200" spans="1:44" ht="12.75" customHeight="1">
      <c r="A200" s="18"/>
      <c r="B200" s="19"/>
      <c r="C200" s="19"/>
      <c r="D200" s="19"/>
      <c r="E200" s="19"/>
      <c r="F200" s="19"/>
      <c r="G200" s="20"/>
      <c r="H200" s="19"/>
      <c r="I200" s="21"/>
      <c r="J200" s="21"/>
      <c r="K200" s="21"/>
      <c r="L200" s="19"/>
      <c r="M200" s="20"/>
      <c r="N200" s="22"/>
      <c r="O200" s="19"/>
      <c r="P200" s="21"/>
      <c r="Q200" s="19"/>
      <c r="R200" s="20"/>
      <c r="S200" s="21"/>
      <c r="T200" s="19"/>
      <c r="U200" s="21"/>
      <c r="V200" s="19"/>
      <c r="W200" s="23"/>
      <c r="X200" s="21"/>
      <c r="Y200" s="19"/>
      <c r="Z200" s="24"/>
      <c r="AA200" s="24"/>
      <c r="AB200" s="24"/>
      <c r="AC200" s="24"/>
      <c r="AD200" s="24"/>
      <c r="AE200" s="24"/>
      <c r="AF200" s="24"/>
      <c r="AG200" s="24"/>
      <c r="AH200" s="24"/>
      <c r="AI200" s="24"/>
      <c r="AJ200" s="24"/>
      <c r="AK200" s="24"/>
      <c r="AL200" s="24"/>
      <c r="AM200" s="24"/>
      <c r="AN200" s="24"/>
      <c r="AO200" s="24"/>
      <c r="AP200" s="24"/>
      <c r="AQ200" s="24"/>
      <c r="AR200" s="24"/>
    </row>
    <row r="201" spans="1:44" ht="12.75" customHeight="1">
      <c r="A201" s="18"/>
      <c r="B201" s="19"/>
      <c r="C201" s="19"/>
      <c r="D201" s="19"/>
      <c r="E201" s="19"/>
      <c r="F201" s="19"/>
      <c r="G201" s="20"/>
      <c r="H201" s="19"/>
      <c r="I201" s="21"/>
      <c r="J201" s="21"/>
      <c r="K201" s="21"/>
      <c r="L201" s="19"/>
      <c r="M201" s="20"/>
      <c r="N201" s="22"/>
      <c r="O201" s="19"/>
      <c r="P201" s="21"/>
      <c r="Q201" s="19"/>
      <c r="R201" s="20"/>
      <c r="S201" s="21"/>
      <c r="T201" s="19"/>
      <c r="U201" s="21"/>
      <c r="V201" s="19"/>
      <c r="W201" s="23"/>
      <c r="X201" s="21"/>
      <c r="Y201" s="19"/>
      <c r="Z201" s="24"/>
      <c r="AA201" s="24"/>
      <c r="AB201" s="24"/>
      <c r="AC201" s="24"/>
      <c r="AD201" s="24"/>
      <c r="AE201" s="24"/>
      <c r="AF201" s="24"/>
      <c r="AG201" s="24"/>
      <c r="AH201" s="24"/>
      <c r="AI201" s="24"/>
      <c r="AJ201" s="24"/>
      <c r="AK201" s="24"/>
      <c r="AL201" s="24"/>
      <c r="AM201" s="24"/>
      <c r="AN201" s="24"/>
      <c r="AO201" s="24"/>
      <c r="AP201" s="24"/>
      <c r="AQ201" s="24"/>
      <c r="AR201" s="24"/>
    </row>
    <row r="202" spans="1:44" ht="12.75" customHeight="1">
      <c r="A202" s="18"/>
      <c r="B202" s="19"/>
      <c r="C202" s="19"/>
      <c r="D202" s="19"/>
      <c r="E202" s="19"/>
      <c r="F202" s="19"/>
      <c r="G202" s="20"/>
      <c r="H202" s="19"/>
      <c r="I202" s="21"/>
      <c r="J202" s="21"/>
      <c r="K202" s="21"/>
      <c r="L202" s="19"/>
      <c r="M202" s="20"/>
      <c r="N202" s="22"/>
      <c r="O202" s="19"/>
      <c r="P202" s="21"/>
      <c r="Q202" s="19"/>
      <c r="R202" s="20"/>
      <c r="S202" s="21"/>
      <c r="T202" s="19"/>
      <c r="U202" s="21"/>
      <c r="V202" s="19"/>
      <c r="W202" s="23"/>
      <c r="X202" s="21"/>
      <c r="Y202" s="19"/>
      <c r="Z202" s="24"/>
      <c r="AA202" s="24"/>
      <c r="AB202" s="24"/>
      <c r="AC202" s="24"/>
      <c r="AD202" s="24"/>
      <c r="AE202" s="24"/>
      <c r="AF202" s="24"/>
      <c r="AG202" s="24"/>
      <c r="AH202" s="24"/>
      <c r="AI202" s="24"/>
      <c r="AJ202" s="24"/>
      <c r="AK202" s="24"/>
      <c r="AL202" s="24"/>
      <c r="AM202" s="24"/>
      <c r="AN202" s="24"/>
      <c r="AO202" s="24"/>
      <c r="AP202" s="24"/>
      <c r="AQ202" s="24"/>
      <c r="AR202" s="24"/>
    </row>
    <row r="203" spans="1:44" ht="12.75" customHeight="1">
      <c r="A203" s="18"/>
      <c r="B203" s="19"/>
      <c r="C203" s="19"/>
      <c r="D203" s="19"/>
      <c r="E203" s="19"/>
      <c r="F203" s="19"/>
      <c r="G203" s="20"/>
      <c r="H203" s="19"/>
      <c r="I203" s="21"/>
      <c r="J203" s="21"/>
      <c r="K203" s="21"/>
      <c r="L203" s="19"/>
      <c r="M203" s="20"/>
      <c r="N203" s="22"/>
      <c r="O203" s="19"/>
      <c r="P203" s="21"/>
      <c r="Q203" s="19"/>
      <c r="R203" s="20"/>
      <c r="S203" s="21"/>
      <c r="T203" s="19"/>
      <c r="U203" s="21"/>
      <c r="V203" s="19"/>
      <c r="W203" s="23"/>
      <c r="X203" s="21"/>
      <c r="Y203" s="19"/>
      <c r="Z203" s="24"/>
      <c r="AA203" s="24"/>
      <c r="AB203" s="24"/>
      <c r="AC203" s="24"/>
      <c r="AD203" s="24"/>
      <c r="AE203" s="24"/>
      <c r="AF203" s="24"/>
      <c r="AG203" s="24"/>
      <c r="AH203" s="24"/>
      <c r="AI203" s="24"/>
      <c r="AJ203" s="24"/>
      <c r="AK203" s="24"/>
      <c r="AL203" s="24"/>
      <c r="AM203" s="24"/>
      <c r="AN203" s="24"/>
      <c r="AO203" s="24"/>
      <c r="AP203" s="24"/>
      <c r="AQ203" s="24"/>
      <c r="AR203" s="24"/>
    </row>
    <row r="204" spans="1:44" ht="12.75" customHeight="1">
      <c r="A204" s="18"/>
      <c r="B204" s="19"/>
      <c r="C204" s="19"/>
      <c r="D204" s="19"/>
      <c r="E204" s="19"/>
      <c r="F204" s="19"/>
      <c r="G204" s="20"/>
      <c r="H204" s="19"/>
      <c r="I204" s="21"/>
      <c r="J204" s="21"/>
      <c r="K204" s="21"/>
      <c r="L204" s="19"/>
      <c r="M204" s="20"/>
      <c r="N204" s="22"/>
      <c r="O204" s="19"/>
      <c r="P204" s="21"/>
      <c r="Q204" s="19"/>
      <c r="R204" s="20"/>
      <c r="S204" s="21"/>
      <c r="T204" s="19"/>
      <c r="U204" s="21"/>
      <c r="V204" s="19"/>
      <c r="W204" s="23"/>
      <c r="X204" s="21"/>
      <c r="Y204" s="19"/>
      <c r="Z204" s="24"/>
      <c r="AA204" s="24"/>
      <c r="AB204" s="24"/>
      <c r="AC204" s="24"/>
      <c r="AD204" s="24"/>
      <c r="AE204" s="24"/>
      <c r="AF204" s="24"/>
      <c r="AG204" s="24"/>
      <c r="AH204" s="24"/>
      <c r="AI204" s="24"/>
      <c r="AJ204" s="24"/>
      <c r="AK204" s="24"/>
      <c r="AL204" s="24"/>
      <c r="AM204" s="24"/>
      <c r="AN204" s="24"/>
      <c r="AO204" s="24"/>
      <c r="AP204" s="24"/>
      <c r="AQ204" s="24"/>
      <c r="AR204" s="24"/>
    </row>
    <row r="205" spans="1:44" ht="12.75" customHeight="1">
      <c r="A205" s="18"/>
      <c r="B205" s="19"/>
      <c r="C205" s="19"/>
      <c r="D205" s="19"/>
      <c r="E205" s="19"/>
      <c r="F205" s="19"/>
      <c r="G205" s="20"/>
      <c r="H205" s="19"/>
      <c r="I205" s="21"/>
      <c r="J205" s="21"/>
      <c r="K205" s="21"/>
      <c r="L205" s="19"/>
      <c r="M205" s="20"/>
      <c r="N205" s="22"/>
      <c r="O205" s="19"/>
      <c r="P205" s="21"/>
      <c r="Q205" s="19"/>
      <c r="R205" s="20"/>
      <c r="S205" s="21"/>
      <c r="T205" s="19"/>
      <c r="U205" s="21"/>
      <c r="V205" s="19"/>
      <c r="W205" s="23"/>
      <c r="X205" s="21"/>
      <c r="Y205" s="19"/>
      <c r="Z205" s="24"/>
      <c r="AA205" s="24"/>
      <c r="AB205" s="24"/>
      <c r="AC205" s="24"/>
      <c r="AD205" s="24"/>
      <c r="AE205" s="24"/>
      <c r="AF205" s="24"/>
      <c r="AG205" s="24"/>
      <c r="AH205" s="24"/>
      <c r="AI205" s="24"/>
      <c r="AJ205" s="24"/>
      <c r="AK205" s="24"/>
      <c r="AL205" s="24"/>
      <c r="AM205" s="24"/>
      <c r="AN205" s="24"/>
      <c r="AO205" s="24"/>
      <c r="AP205" s="24"/>
      <c r="AQ205" s="24"/>
      <c r="AR205" s="24"/>
    </row>
    <row r="206" spans="1:44" ht="12.75" customHeight="1">
      <c r="A206" s="18"/>
      <c r="B206" s="19"/>
      <c r="C206" s="19"/>
      <c r="D206" s="19"/>
      <c r="E206" s="19"/>
      <c r="F206" s="19"/>
      <c r="G206" s="20"/>
      <c r="H206" s="19"/>
      <c r="I206" s="21"/>
      <c r="J206" s="21"/>
      <c r="K206" s="21"/>
      <c r="L206" s="19"/>
      <c r="M206" s="20"/>
      <c r="N206" s="22"/>
      <c r="O206" s="19"/>
      <c r="P206" s="21"/>
      <c r="Q206" s="19"/>
      <c r="R206" s="20"/>
      <c r="S206" s="21"/>
      <c r="T206" s="19"/>
      <c r="U206" s="21"/>
      <c r="V206" s="19"/>
      <c r="W206" s="23"/>
      <c r="X206" s="21"/>
      <c r="Y206" s="19"/>
      <c r="Z206" s="24"/>
      <c r="AA206" s="24"/>
      <c r="AB206" s="24"/>
      <c r="AC206" s="24"/>
      <c r="AD206" s="24"/>
      <c r="AE206" s="24"/>
      <c r="AF206" s="24"/>
      <c r="AG206" s="24"/>
      <c r="AH206" s="24"/>
      <c r="AI206" s="24"/>
      <c r="AJ206" s="24"/>
      <c r="AK206" s="24"/>
      <c r="AL206" s="24"/>
      <c r="AM206" s="24"/>
      <c r="AN206" s="24"/>
      <c r="AO206" s="24"/>
      <c r="AP206" s="24"/>
      <c r="AQ206" s="24"/>
      <c r="AR206" s="24"/>
    </row>
    <row r="207" spans="1:44" ht="12.75" customHeight="1">
      <c r="A207" s="18"/>
      <c r="B207" s="19"/>
      <c r="C207" s="19"/>
      <c r="D207" s="19"/>
      <c r="E207" s="19"/>
      <c r="F207" s="19"/>
      <c r="G207" s="20"/>
      <c r="H207" s="19"/>
      <c r="I207" s="21"/>
      <c r="J207" s="21"/>
      <c r="K207" s="21"/>
      <c r="L207" s="19"/>
      <c r="M207" s="20"/>
      <c r="N207" s="22"/>
      <c r="O207" s="19"/>
      <c r="P207" s="21"/>
      <c r="Q207" s="19"/>
      <c r="R207" s="20"/>
      <c r="S207" s="21"/>
      <c r="T207" s="19"/>
      <c r="U207" s="21"/>
      <c r="V207" s="19"/>
      <c r="W207" s="23"/>
      <c r="X207" s="21"/>
      <c r="Y207" s="19"/>
      <c r="Z207" s="24"/>
      <c r="AA207" s="24"/>
      <c r="AB207" s="24"/>
      <c r="AC207" s="24"/>
      <c r="AD207" s="24"/>
      <c r="AE207" s="24"/>
      <c r="AF207" s="24"/>
      <c r="AG207" s="24"/>
      <c r="AH207" s="24"/>
      <c r="AI207" s="24"/>
      <c r="AJ207" s="24"/>
      <c r="AK207" s="24"/>
      <c r="AL207" s="24"/>
      <c r="AM207" s="24"/>
      <c r="AN207" s="24"/>
      <c r="AO207" s="24"/>
      <c r="AP207" s="24"/>
      <c r="AQ207" s="24"/>
      <c r="AR207" s="24"/>
    </row>
    <row r="208" spans="1:44" ht="12.75" customHeight="1">
      <c r="A208" s="18"/>
      <c r="B208" s="19"/>
      <c r="C208" s="19"/>
      <c r="D208" s="19"/>
      <c r="E208" s="19"/>
      <c r="F208" s="19"/>
      <c r="G208" s="20"/>
      <c r="H208" s="19"/>
      <c r="I208" s="21"/>
      <c r="J208" s="21"/>
      <c r="K208" s="21"/>
      <c r="L208" s="19"/>
      <c r="M208" s="20"/>
      <c r="N208" s="22"/>
      <c r="O208" s="19"/>
      <c r="P208" s="21"/>
      <c r="Q208" s="19"/>
      <c r="R208" s="20"/>
      <c r="S208" s="21"/>
      <c r="T208" s="19"/>
      <c r="U208" s="21"/>
      <c r="V208" s="19"/>
      <c r="W208" s="23"/>
      <c r="X208" s="21"/>
      <c r="Y208" s="19"/>
      <c r="Z208" s="24"/>
      <c r="AA208" s="24"/>
      <c r="AB208" s="24"/>
      <c r="AC208" s="24"/>
      <c r="AD208" s="24"/>
      <c r="AE208" s="24"/>
      <c r="AF208" s="24"/>
      <c r="AG208" s="24"/>
      <c r="AH208" s="24"/>
      <c r="AI208" s="24"/>
      <c r="AJ208" s="24"/>
      <c r="AK208" s="24"/>
      <c r="AL208" s="24"/>
      <c r="AM208" s="24"/>
      <c r="AN208" s="24"/>
      <c r="AO208" s="24"/>
      <c r="AP208" s="24"/>
      <c r="AQ208" s="24"/>
      <c r="AR208" s="24"/>
    </row>
    <row r="209" spans="1:44" ht="12.75" customHeight="1">
      <c r="A209" s="18"/>
      <c r="B209" s="19"/>
      <c r="C209" s="19"/>
      <c r="D209" s="19"/>
      <c r="E209" s="19"/>
      <c r="F209" s="19"/>
      <c r="G209" s="20"/>
      <c r="H209" s="19"/>
      <c r="I209" s="21"/>
      <c r="J209" s="21"/>
      <c r="K209" s="21"/>
      <c r="L209" s="19"/>
      <c r="M209" s="20"/>
      <c r="N209" s="22"/>
      <c r="O209" s="19"/>
      <c r="P209" s="21"/>
      <c r="Q209" s="19"/>
      <c r="R209" s="20"/>
      <c r="S209" s="21"/>
      <c r="T209" s="19"/>
      <c r="U209" s="21"/>
      <c r="V209" s="19"/>
      <c r="W209" s="23"/>
      <c r="X209" s="21"/>
      <c r="Y209" s="19"/>
      <c r="Z209" s="24"/>
      <c r="AA209" s="24"/>
      <c r="AB209" s="24"/>
      <c r="AC209" s="24"/>
      <c r="AD209" s="24"/>
      <c r="AE209" s="24"/>
      <c r="AF209" s="24"/>
      <c r="AG209" s="24"/>
      <c r="AH209" s="24"/>
      <c r="AI209" s="24"/>
      <c r="AJ209" s="24"/>
      <c r="AK209" s="24"/>
      <c r="AL209" s="24"/>
      <c r="AM209" s="24"/>
      <c r="AN209" s="24"/>
      <c r="AO209" s="24"/>
      <c r="AP209" s="24"/>
      <c r="AQ209" s="24"/>
      <c r="AR209" s="24"/>
    </row>
    <row r="210" spans="1:44" ht="12.75" customHeight="1">
      <c r="A210" s="18"/>
      <c r="B210" s="19"/>
      <c r="C210" s="19"/>
      <c r="D210" s="19"/>
      <c r="E210" s="19"/>
      <c r="F210" s="19"/>
      <c r="G210" s="20"/>
      <c r="H210" s="19"/>
      <c r="I210" s="21"/>
      <c r="J210" s="21"/>
      <c r="K210" s="21"/>
      <c r="L210" s="19"/>
      <c r="M210" s="20"/>
      <c r="N210" s="22"/>
      <c r="O210" s="19"/>
      <c r="P210" s="21"/>
      <c r="Q210" s="19"/>
      <c r="R210" s="20"/>
      <c r="S210" s="21"/>
      <c r="T210" s="19"/>
      <c r="U210" s="21"/>
      <c r="V210" s="19"/>
      <c r="W210" s="23"/>
      <c r="X210" s="21"/>
      <c r="Y210" s="19"/>
      <c r="Z210" s="24"/>
      <c r="AA210" s="24"/>
      <c r="AB210" s="24"/>
      <c r="AC210" s="24"/>
      <c r="AD210" s="24"/>
      <c r="AE210" s="24"/>
      <c r="AF210" s="24"/>
      <c r="AG210" s="24"/>
      <c r="AH210" s="24"/>
      <c r="AI210" s="24"/>
      <c r="AJ210" s="24"/>
      <c r="AK210" s="24"/>
      <c r="AL210" s="24"/>
      <c r="AM210" s="24"/>
      <c r="AN210" s="24"/>
      <c r="AO210" s="24"/>
      <c r="AP210" s="24"/>
      <c r="AQ210" s="24"/>
      <c r="AR210" s="24"/>
    </row>
    <row r="211" spans="1:44" ht="12.75" customHeight="1">
      <c r="A211" s="18"/>
      <c r="B211" s="19"/>
      <c r="C211" s="19"/>
      <c r="D211" s="19"/>
      <c r="E211" s="19"/>
      <c r="F211" s="19"/>
      <c r="G211" s="20"/>
      <c r="H211" s="19"/>
      <c r="I211" s="21"/>
      <c r="J211" s="21"/>
      <c r="K211" s="21"/>
      <c r="L211" s="19"/>
      <c r="M211" s="20"/>
      <c r="N211" s="22"/>
      <c r="O211" s="19"/>
      <c r="P211" s="21"/>
      <c r="Q211" s="19"/>
      <c r="R211" s="20"/>
      <c r="S211" s="21"/>
      <c r="T211" s="19"/>
      <c r="U211" s="21"/>
      <c r="V211" s="19"/>
      <c r="W211" s="23"/>
      <c r="X211" s="21"/>
      <c r="Y211" s="19"/>
      <c r="Z211" s="24"/>
      <c r="AA211" s="24"/>
      <c r="AB211" s="24"/>
      <c r="AC211" s="24"/>
      <c r="AD211" s="24"/>
      <c r="AE211" s="24"/>
      <c r="AF211" s="24"/>
      <c r="AG211" s="24"/>
      <c r="AH211" s="24"/>
      <c r="AI211" s="24"/>
      <c r="AJ211" s="24"/>
      <c r="AK211" s="24"/>
      <c r="AL211" s="24"/>
      <c r="AM211" s="24"/>
      <c r="AN211" s="24"/>
      <c r="AO211" s="24"/>
      <c r="AP211" s="24"/>
      <c r="AQ211" s="24"/>
      <c r="AR211" s="24"/>
    </row>
    <row r="212" spans="1:44" ht="12.75" customHeight="1">
      <c r="A212" s="18"/>
      <c r="B212" s="19"/>
      <c r="C212" s="19"/>
      <c r="D212" s="19"/>
      <c r="E212" s="19"/>
      <c r="F212" s="19"/>
      <c r="G212" s="20"/>
      <c r="H212" s="19"/>
      <c r="I212" s="21"/>
      <c r="J212" s="21"/>
      <c r="K212" s="21"/>
      <c r="L212" s="19"/>
      <c r="M212" s="20"/>
      <c r="N212" s="22"/>
      <c r="O212" s="19"/>
      <c r="P212" s="21"/>
      <c r="Q212" s="19"/>
      <c r="R212" s="20"/>
      <c r="S212" s="21"/>
      <c r="T212" s="19"/>
      <c r="U212" s="21"/>
      <c r="V212" s="19"/>
      <c r="W212" s="23"/>
      <c r="X212" s="21"/>
      <c r="Y212" s="19"/>
      <c r="Z212" s="24"/>
      <c r="AA212" s="24"/>
      <c r="AB212" s="24"/>
      <c r="AC212" s="24"/>
      <c r="AD212" s="24"/>
      <c r="AE212" s="24"/>
      <c r="AF212" s="24"/>
      <c r="AG212" s="24"/>
      <c r="AH212" s="24"/>
      <c r="AI212" s="24"/>
      <c r="AJ212" s="24"/>
      <c r="AK212" s="24"/>
      <c r="AL212" s="24"/>
      <c r="AM212" s="24"/>
      <c r="AN212" s="24"/>
      <c r="AO212" s="24"/>
      <c r="AP212" s="24"/>
      <c r="AQ212" s="24"/>
      <c r="AR212" s="24"/>
    </row>
    <row r="213" spans="1:44" ht="12.75" customHeight="1">
      <c r="A213" s="18"/>
      <c r="B213" s="19"/>
      <c r="C213" s="19"/>
      <c r="D213" s="19"/>
      <c r="E213" s="19"/>
      <c r="F213" s="19"/>
      <c r="G213" s="20"/>
      <c r="H213" s="19"/>
      <c r="I213" s="21"/>
      <c r="J213" s="21"/>
      <c r="K213" s="21"/>
      <c r="L213" s="19"/>
      <c r="M213" s="20"/>
      <c r="N213" s="22"/>
      <c r="O213" s="19"/>
      <c r="P213" s="21"/>
      <c r="Q213" s="19"/>
      <c r="R213" s="20"/>
      <c r="S213" s="21"/>
      <c r="T213" s="19"/>
      <c r="U213" s="21"/>
      <c r="V213" s="19"/>
      <c r="W213" s="23"/>
      <c r="X213" s="21"/>
      <c r="Y213" s="19"/>
      <c r="Z213" s="24"/>
      <c r="AA213" s="24"/>
      <c r="AB213" s="24"/>
      <c r="AC213" s="24"/>
      <c r="AD213" s="24"/>
      <c r="AE213" s="24"/>
      <c r="AF213" s="24"/>
      <c r="AG213" s="24"/>
      <c r="AH213" s="24"/>
      <c r="AI213" s="24"/>
      <c r="AJ213" s="24"/>
      <c r="AK213" s="24"/>
      <c r="AL213" s="24"/>
      <c r="AM213" s="24"/>
      <c r="AN213" s="24"/>
      <c r="AO213" s="24"/>
      <c r="AP213" s="24"/>
      <c r="AQ213" s="24"/>
      <c r="AR213" s="24"/>
    </row>
    <row r="214" spans="1:44" ht="12.75" customHeight="1">
      <c r="A214" s="18"/>
      <c r="B214" s="19"/>
      <c r="C214" s="19"/>
      <c r="D214" s="19"/>
      <c r="E214" s="19"/>
      <c r="F214" s="19"/>
      <c r="G214" s="20"/>
      <c r="H214" s="19"/>
      <c r="I214" s="21"/>
      <c r="J214" s="21"/>
      <c r="K214" s="21"/>
      <c r="L214" s="19"/>
      <c r="M214" s="20"/>
      <c r="N214" s="22"/>
      <c r="O214" s="19"/>
      <c r="P214" s="21"/>
      <c r="Q214" s="19"/>
      <c r="R214" s="20"/>
      <c r="S214" s="21"/>
      <c r="T214" s="19"/>
      <c r="U214" s="21"/>
      <c r="V214" s="19"/>
      <c r="W214" s="23"/>
      <c r="X214" s="21"/>
      <c r="Y214" s="19"/>
      <c r="Z214" s="24"/>
      <c r="AA214" s="24"/>
      <c r="AB214" s="24"/>
      <c r="AC214" s="24"/>
      <c r="AD214" s="24"/>
      <c r="AE214" s="24"/>
      <c r="AF214" s="24"/>
      <c r="AG214" s="24"/>
      <c r="AH214" s="24"/>
      <c r="AI214" s="24"/>
      <c r="AJ214" s="24"/>
      <c r="AK214" s="24"/>
      <c r="AL214" s="24"/>
      <c r="AM214" s="24"/>
      <c r="AN214" s="24"/>
      <c r="AO214" s="24"/>
      <c r="AP214" s="24"/>
      <c r="AQ214" s="24"/>
      <c r="AR214" s="24"/>
    </row>
    <row r="215" spans="1:44" ht="12.75" customHeight="1">
      <c r="A215" s="18"/>
      <c r="B215" s="19"/>
      <c r="C215" s="19"/>
      <c r="D215" s="19"/>
      <c r="E215" s="19"/>
      <c r="F215" s="19"/>
      <c r="G215" s="20"/>
      <c r="H215" s="19"/>
      <c r="I215" s="21"/>
      <c r="J215" s="21"/>
      <c r="K215" s="21"/>
      <c r="L215" s="19"/>
      <c r="M215" s="20"/>
      <c r="N215" s="22"/>
      <c r="O215" s="19"/>
      <c r="P215" s="21"/>
      <c r="Q215" s="19"/>
      <c r="R215" s="20"/>
      <c r="S215" s="21"/>
      <c r="T215" s="19"/>
      <c r="U215" s="21"/>
      <c r="V215" s="19"/>
      <c r="W215" s="23"/>
      <c r="X215" s="21"/>
      <c r="Y215" s="19"/>
      <c r="Z215" s="24"/>
      <c r="AA215" s="24"/>
      <c r="AB215" s="24"/>
      <c r="AC215" s="24"/>
      <c r="AD215" s="24"/>
      <c r="AE215" s="24"/>
      <c r="AF215" s="24"/>
      <c r="AG215" s="24"/>
      <c r="AH215" s="24"/>
      <c r="AI215" s="24"/>
      <c r="AJ215" s="24"/>
      <c r="AK215" s="24"/>
      <c r="AL215" s="24"/>
      <c r="AM215" s="24"/>
      <c r="AN215" s="24"/>
      <c r="AO215" s="24"/>
      <c r="AP215" s="24"/>
      <c r="AQ215" s="24"/>
      <c r="AR215" s="24"/>
    </row>
    <row r="216" spans="1:44" ht="12.75" customHeight="1">
      <c r="A216" s="18"/>
      <c r="B216" s="19"/>
      <c r="C216" s="19"/>
      <c r="D216" s="19"/>
      <c r="E216" s="19"/>
      <c r="F216" s="19"/>
      <c r="G216" s="20"/>
      <c r="H216" s="19"/>
      <c r="I216" s="21"/>
      <c r="J216" s="21"/>
      <c r="K216" s="21"/>
      <c r="L216" s="19"/>
      <c r="M216" s="20"/>
      <c r="N216" s="22"/>
      <c r="O216" s="19"/>
      <c r="P216" s="21"/>
      <c r="Q216" s="19"/>
      <c r="R216" s="20"/>
      <c r="S216" s="21"/>
      <c r="T216" s="19"/>
      <c r="U216" s="21"/>
      <c r="V216" s="19"/>
      <c r="W216" s="23"/>
      <c r="X216" s="21"/>
      <c r="Y216" s="19"/>
      <c r="Z216" s="24"/>
      <c r="AA216" s="24"/>
      <c r="AB216" s="24"/>
      <c r="AC216" s="24"/>
      <c r="AD216" s="24"/>
      <c r="AE216" s="24"/>
      <c r="AF216" s="24"/>
      <c r="AG216" s="24"/>
      <c r="AH216" s="24"/>
      <c r="AI216" s="24"/>
      <c r="AJ216" s="24"/>
      <c r="AK216" s="24"/>
      <c r="AL216" s="24"/>
      <c r="AM216" s="24"/>
      <c r="AN216" s="24"/>
      <c r="AO216" s="24"/>
      <c r="AP216" s="24"/>
      <c r="AQ216" s="24"/>
      <c r="AR216" s="24"/>
    </row>
    <row r="217" spans="1:44" ht="12.75" customHeight="1">
      <c r="A217" s="18"/>
      <c r="B217" s="19"/>
      <c r="C217" s="19"/>
      <c r="D217" s="19"/>
      <c r="E217" s="19"/>
      <c r="F217" s="19"/>
      <c r="G217" s="20"/>
      <c r="H217" s="19"/>
      <c r="I217" s="21"/>
      <c r="J217" s="21"/>
      <c r="K217" s="21"/>
      <c r="L217" s="19"/>
      <c r="M217" s="20"/>
      <c r="N217" s="22"/>
      <c r="O217" s="19"/>
      <c r="P217" s="21"/>
      <c r="Q217" s="19"/>
      <c r="R217" s="20"/>
      <c r="S217" s="21"/>
      <c r="T217" s="19"/>
      <c r="U217" s="21"/>
      <c r="V217" s="19"/>
      <c r="W217" s="23"/>
      <c r="X217" s="21"/>
      <c r="Y217" s="19"/>
      <c r="Z217" s="24"/>
      <c r="AA217" s="24"/>
      <c r="AB217" s="24"/>
      <c r="AC217" s="24"/>
      <c r="AD217" s="24"/>
      <c r="AE217" s="24"/>
      <c r="AF217" s="24"/>
      <c r="AG217" s="24"/>
      <c r="AH217" s="24"/>
      <c r="AI217" s="24"/>
      <c r="AJ217" s="24"/>
      <c r="AK217" s="24"/>
      <c r="AL217" s="24"/>
      <c r="AM217" s="24"/>
      <c r="AN217" s="24"/>
      <c r="AO217" s="24"/>
      <c r="AP217" s="24"/>
      <c r="AQ217" s="24"/>
      <c r="AR217" s="24"/>
    </row>
    <row r="218" spans="1:44" ht="12.75" customHeight="1">
      <c r="A218" s="18"/>
      <c r="B218" s="19"/>
      <c r="C218" s="19"/>
      <c r="D218" s="19"/>
      <c r="E218" s="19"/>
      <c r="F218" s="19"/>
      <c r="G218" s="20"/>
      <c r="H218" s="19"/>
      <c r="I218" s="21"/>
      <c r="J218" s="21"/>
      <c r="K218" s="21"/>
      <c r="L218" s="19"/>
      <c r="M218" s="20"/>
      <c r="N218" s="22"/>
      <c r="O218" s="19"/>
      <c r="P218" s="21"/>
      <c r="Q218" s="19"/>
      <c r="R218" s="20"/>
      <c r="S218" s="21"/>
      <c r="T218" s="19"/>
      <c r="U218" s="21"/>
      <c r="V218" s="19"/>
      <c r="W218" s="23"/>
      <c r="X218" s="21"/>
      <c r="Y218" s="19"/>
      <c r="Z218" s="24"/>
      <c r="AA218" s="24"/>
      <c r="AB218" s="24"/>
      <c r="AC218" s="24"/>
      <c r="AD218" s="24"/>
      <c r="AE218" s="24"/>
      <c r="AF218" s="24"/>
      <c r="AG218" s="24"/>
      <c r="AH218" s="24"/>
      <c r="AI218" s="24"/>
      <c r="AJ218" s="24"/>
      <c r="AK218" s="24"/>
      <c r="AL218" s="24"/>
      <c r="AM218" s="24"/>
      <c r="AN218" s="24"/>
      <c r="AO218" s="24"/>
      <c r="AP218" s="24"/>
      <c r="AQ218" s="24"/>
      <c r="AR218" s="24"/>
    </row>
    <row r="219" spans="1:44" ht="12.75" customHeight="1">
      <c r="A219" s="18"/>
      <c r="B219" s="19"/>
      <c r="C219" s="19"/>
      <c r="D219" s="19"/>
      <c r="E219" s="19"/>
      <c r="F219" s="19"/>
      <c r="G219" s="20"/>
      <c r="H219" s="19"/>
      <c r="I219" s="21"/>
      <c r="J219" s="21"/>
      <c r="K219" s="21"/>
      <c r="L219" s="19"/>
      <c r="M219" s="20"/>
      <c r="N219" s="22"/>
      <c r="O219" s="19"/>
      <c r="P219" s="21"/>
      <c r="Q219" s="19"/>
      <c r="R219" s="20"/>
      <c r="S219" s="21"/>
      <c r="T219" s="19"/>
      <c r="U219" s="21"/>
      <c r="V219" s="19"/>
      <c r="W219" s="23"/>
      <c r="X219" s="21"/>
      <c r="Y219" s="19"/>
      <c r="Z219" s="24"/>
      <c r="AA219" s="24"/>
      <c r="AB219" s="24"/>
      <c r="AC219" s="24"/>
      <c r="AD219" s="24"/>
      <c r="AE219" s="24"/>
      <c r="AF219" s="24"/>
      <c r="AG219" s="24"/>
      <c r="AH219" s="24"/>
      <c r="AI219" s="24"/>
      <c r="AJ219" s="24"/>
      <c r="AK219" s="24"/>
      <c r="AL219" s="24"/>
      <c r="AM219" s="24"/>
      <c r="AN219" s="24"/>
      <c r="AO219" s="24"/>
      <c r="AP219" s="24"/>
      <c r="AQ219" s="24"/>
      <c r="AR219" s="24"/>
    </row>
    <row r="220" spans="1:44" ht="12.75" customHeight="1">
      <c r="A220" s="18"/>
      <c r="B220" s="19"/>
      <c r="C220" s="19"/>
      <c r="D220" s="19"/>
      <c r="E220" s="19"/>
      <c r="F220" s="19"/>
      <c r="G220" s="20"/>
      <c r="H220" s="19"/>
      <c r="I220" s="21"/>
      <c r="J220" s="21"/>
      <c r="K220" s="21"/>
      <c r="L220" s="19"/>
      <c r="M220" s="20"/>
      <c r="N220" s="22"/>
      <c r="O220" s="19"/>
      <c r="P220" s="21"/>
      <c r="Q220" s="19"/>
      <c r="R220" s="20"/>
      <c r="S220" s="21"/>
      <c r="T220" s="19"/>
      <c r="U220" s="21"/>
      <c r="V220" s="19"/>
      <c r="W220" s="23"/>
      <c r="X220" s="21"/>
      <c r="Y220" s="19"/>
      <c r="Z220" s="24"/>
      <c r="AA220" s="24"/>
      <c r="AB220" s="24"/>
      <c r="AC220" s="24"/>
      <c r="AD220" s="24"/>
      <c r="AE220" s="24"/>
      <c r="AF220" s="24"/>
      <c r="AG220" s="24"/>
      <c r="AH220" s="24"/>
      <c r="AI220" s="24"/>
      <c r="AJ220" s="24"/>
      <c r="AK220" s="24"/>
      <c r="AL220" s="24"/>
      <c r="AM220" s="24"/>
      <c r="AN220" s="24"/>
      <c r="AO220" s="24"/>
      <c r="AP220" s="24"/>
      <c r="AQ220" s="24"/>
      <c r="AR220" s="24"/>
    </row>
    <row r="221" spans="1:44" ht="12.75" customHeight="1">
      <c r="A221" s="18"/>
      <c r="B221" s="19"/>
      <c r="C221" s="19"/>
      <c r="D221" s="19"/>
      <c r="E221" s="19"/>
      <c r="F221" s="19"/>
      <c r="G221" s="20"/>
      <c r="H221" s="19"/>
      <c r="I221" s="21"/>
      <c r="J221" s="21"/>
      <c r="K221" s="21"/>
      <c r="L221" s="19"/>
      <c r="M221" s="20"/>
      <c r="N221" s="22"/>
      <c r="O221" s="19"/>
      <c r="P221" s="21"/>
      <c r="Q221" s="19"/>
      <c r="R221" s="20"/>
      <c r="S221" s="21"/>
      <c r="T221" s="19"/>
      <c r="U221" s="21"/>
      <c r="V221" s="19"/>
      <c r="W221" s="23"/>
      <c r="X221" s="21"/>
      <c r="Y221" s="19"/>
      <c r="Z221" s="24"/>
      <c r="AA221" s="24"/>
      <c r="AB221" s="24"/>
      <c r="AC221" s="24"/>
      <c r="AD221" s="24"/>
      <c r="AE221" s="24"/>
      <c r="AF221" s="24"/>
      <c r="AG221" s="24"/>
      <c r="AH221" s="24"/>
      <c r="AI221" s="24"/>
      <c r="AJ221" s="24"/>
      <c r="AK221" s="24"/>
      <c r="AL221" s="24"/>
      <c r="AM221" s="24"/>
      <c r="AN221" s="24"/>
      <c r="AO221" s="24"/>
      <c r="AP221" s="24"/>
      <c r="AQ221" s="24"/>
      <c r="AR221" s="24"/>
    </row>
    <row r="222" spans="1:44" ht="12.75" customHeight="1">
      <c r="A222" s="18"/>
      <c r="B222" s="19"/>
      <c r="C222" s="19"/>
      <c r="D222" s="19"/>
      <c r="E222" s="19"/>
      <c r="F222" s="19"/>
      <c r="G222" s="20"/>
      <c r="H222" s="19"/>
      <c r="I222" s="21"/>
      <c r="J222" s="21"/>
      <c r="K222" s="21"/>
      <c r="L222" s="19"/>
      <c r="M222" s="20"/>
      <c r="N222" s="22"/>
      <c r="O222" s="19"/>
      <c r="P222" s="21"/>
      <c r="Q222" s="19"/>
      <c r="R222" s="20"/>
      <c r="S222" s="21"/>
      <c r="T222" s="19"/>
      <c r="U222" s="21"/>
      <c r="V222" s="19"/>
      <c r="W222" s="23"/>
      <c r="X222" s="21"/>
      <c r="Y222" s="19"/>
      <c r="Z222" s="24"/>
      <c r="AA222" s="24"/>
      <c r="AB222" s="24"/>
      <c r="AC222" s="24"/>
      <c r="AD222" s="24"/>
      <c r="AE222" s="24"/>
      <c r="AF222" s="24"/>
      <c r="AG222" s="24"/>
      <c r="AH222" s="24"/>
      <c r="AI222" s="24"/>
      <c r="AJ222" s="24"/>
      <c r="AK222" s="24"/>
      <c r="AL222" s="24"/>
      <c r="AM222" s="24"/>
      <c r="AN222" s="24"/>
      <c r="AO222" s="24"/>
      <c r="AP222" s="24"/>
      <c r="AQ222" s="24"/>
      <c r="AR222" s="24"/>
    </row>
    <row r="223" spans="1:44" ht="12.75" customHeight="1">
      <c r="A223" s="18"/>
      <c r="B223" s="19"/>
      <c r="C223" s="19"/>
      <c r="D223" s="19"/>
      <c r="E223" s="19"/>
      <c r="F223" s="19"/>
      <c r="G223" s="20"/>
      <c r="H223" s="19"/>
      <c r="I223" s="21"/>
      <c r="J223" s="21"/>
      <c r="K223" s="21"/>
      <c r="L223" s="19"/>
      <c r="M223" s="20"/>
      <c r="N223" s="22"/>
      <c r="O223" s="19"/>
      <c r="P223" s="21"/>
      <c r="Q223" s="19"/>
      <c r="R223" s="20"/>
      <c r="S223" s="21"/>
      <c r="T223" s="19"/>
      <c r="U223" s="21"/>
      <c r="V223" s="19"/>
      <c r="W223" s="23"/>
      <c r="X223" s="21"/>
      <c r="Y223" s="19"/>
      <c r="Z223" s="24"/>
      <c r="AA223" s="24"/>
      <c r="AB223" s="24"/>
      <c r="AC223" s="24"/>
      <c r="AD223" s="24"/>
      <c r="AE223" s="24"/>
      <c r="AF223" s="24"/>
      <c r="AG223" s="24"/>
      <c r="AH223" s="24"/>
      <c r="AI223" s="24"/>
      <c r="AJ223" s="24"/>
      <c r="AK223" s="24"/>
      <c r="AL223" s="24"/>
      <c r="AM223" s="24"/>
      <c r="AN223" s="24"/>
      <c r="AO223" s="24"/>
      <c r="AP223" s="24"/>
      <c r="AQ223" s="24"/>
      <c r="AR223" s="24"/>
    </row>
    <row r="224" spans="1:44" ht="12.75" customHeight="1">
      <c r="A224" s="18"/>
      <c r="B224" s="19"/>
      <c r="C224" s="19"/>
      <c r="D224" s="19"/>
      <c r="E224" s="19"/>
      <c r="F224" s="19"/>
      <c r="G224" s="20"/>
      <c r="H224" s="19"/>
      <c r="I224" s="21"/>
      <c r="J224" s="21"/>
      <c r="K224" s="21"/>
      <c r="L224" s="19"/>
      <c r="M224" s="20"/>
      <c r="N224" s="22"/>
      <c r="O224" s="19"/>
      <c r="P224" s="21"/>
      <c r="Q224" s="19"/>
      <c r="R224" s="20"/>
      <c r="S224" s="21"/>
      <c r="T224" s="19"/>
      <c r="U224" s="21"/>
      <c r="V224" s="19"/>
      <c r="W224" s="23"/>
      <c r="X224" s="21"/>
      <c r="Y224" s="19"/>
      <c r="Z224" s="24"/>
      <c r="AA224" s="24"/>
      <c r="AB224" s="24"/>
      <c r="AC224" s="24"/>
      <c r="AD224" s="24"/>
      <c r="AE224" s="24"/>
      <c r="AF224" s="24"/>
      <c r="AG224" s="24"/>
      <c r="AH224" s="24"/>
      <c r="AI224" s="24"/>
      <c r="AJ224" s="24"/>
      <c r="AK224" s="24"/>
      <c r="AL224" s="24"/>
      <c r="AM224" s="24"/>
      <c r="AN224" s="24"/>
      <c r="AO224" s="24"/>
      <c r="AP224" s="24"/>
      <c r="AQ224" s="24"/>
      <c r="AR224" s="24"/>
    </row>
    <row r="225" spans="1:44" ht="12.75" customHeight="1">
      <c r="A225" s="18"/>
      <c r="B225" s="19"/>
      <c r="C225" s="19"/>
      <c r="D225" s="19"/>
      <c r="E225" s="19"/>
      <c r="F225" s="19"/>
      <c r="G225" s="20"/>
      <c r="H225" s="19"/>
      <c r="I225" s="21"/>
      <c r="J225" s="21"/>
      <c r="K225" s="21"/>
      <c r="L225" s="19"/>
      <c r="M225" s="20"/>
      <c r="N225" s="22"/>
      <c r="O225" s="19"/>
      <c r="P225" s="21"/>
      <c r="Q225" s="19"/>
      <c r="R225" s="20"/>
      <c r="S225" s="21"/>
      <c r="T225" s="19"/>
      <c r="U225" s="21"/>
      <c r="V225" s="19"/>
      <c r="W225" s="23"/>
      <c r="X225" s="21"/>
      <c r="Y225" s="19"/>
      <c r="Z225" s="24"/>
      <c r="AA225" s="24"/>
      <c r="AB225" s="24"/>
      <c r="AC225" s="24"/>
      <c r="AD225" s="24"/>
      <c r="AE225" s="24"/>
      <c r="AF225" s="24"/>
      <c r="AG225" s="24"/>
      <c r="AH225" s="24"/>
      <c r="AI225" s="24"/>
      <c r="AJ225" s="24"/>
      <c r="AK225" s="24"/>
      <c r="AL225" s="24"/>
      <c r="AM225" s="24"/>
      <c r="AN225" s="24"/>
      <c r="AO225" s="24"/>
      <c r="AP225" s="24"/>
      <c r="AQ225" s="24"/>
      <c r="AR225" s="24"/>
    </row>
    <row r="226" spans="1:44" ht="12.75" customHeight="1">
      <c r="A226" s="18"/>
      <c r="B226" s="19"/>
      <c r="C226" s="19"/>
      <c r="D226" s="19"/>
      <c r="E226" s="19"/>
      <c r="F226" s="19"/>
      <c r="G226" s="20"/>
      <c r="H226" s="19"/>
      <c r="I226" s="21"/>
      <c r="J226" s="21"/>
      <c r="K226" s="21"/>
      <c r="L226" s="19"/>
      <c r="M226" s="20"/>
      <c r="N226" s="22"/>
      <c r="O226" s="19"/>
      <c r="P226" s="21"/>
      <c r="Q226" s="19"/>
      <c r="R226" s="20"/>
      <c r="S226" s="21"/>
      <c r="T226" s="19"/>
      <c r="U226" s="21"/>
      <c r="V226" s="19"/>
      <c r="W226" s="23"/>
      <c r="X226" s="21"/>
      <c r="Y226" s="19"/>
      <c r="Z226" s="24"/>
      <c r="AA226" s="24"/>
      <c r="AB226" s="24"/>
      <c r="AC226" s="24"/>
      <c r="AD226" s="24"/>
      <c r="AE226" s="24"/>
      <c r="AF226" s="24"/>
      <c r="AG226" s="24"/>
      <c r="AH226" s="24"/>
      <c r="AI226" s="24"/>
      <c r="AJ226" s="24"/>
      <c r="AK226" s="24"/>
      <c r="AL226" s="24"/>
      <c r="AM226" s="24"/>
      <c r="AN226" s="24"/>
      <c r="AO226" s="24"/>
      <c r="AP226" s="24"/>
      <c r="AQ226" s="24"/>
      <c r="AR226" s="24"/>
    </row>
    <row r="227" spans="1:44" ht="12.75" customHeight="1">
      <c r="A227" s="18"/>
      <c r="B227" s="19"/>
      <c r="C227" s="19"/>
      <c r="D227" s="19"/>
      <c r="E227" s="19"/>
      <c r="F227" s="19"/>
      <c r="G227" s="20"/>
      <c r="H227" s="19"/>
      <c r="I227" s="21"/>
      <c r="J227" s="21"/>
      <c r="K227" s="21"/>
      <c r="L227" s="19"/>
      <c r="M227" s="20"/>
      <c r="N227" s="22"/>
      <c r="O227" s="19"/>
      <c r="P227" s="21"/>
      <c r="Q227" s="19"/>
      <c r="R227" s="20"/>
      <c r="S227" s="21"/>
      <c r="T227" s="19"/>
      <c r="U227" s="21"/>
      <c r="V227" s="19"/>
      <c r="W227" s="23"/>
      <c r="X227" s="21"/>
      <c r="Y227" s="19"/>
      <c r="Z227" s="24"/>
      <c r="AA227" s="24"/>
      <c r="AB227" s="24"/>
      <c r="AC227" s="24"/>
      <c r="AD227" s="24"/>
      <c r="AE227" s="24"/>
      <c r="AF227" s="24"/>
      <c r="AG227" s="24"/>
      <c r="AH227" s="24"/>
      <c r="AI227" s="24"/>
      <c r="AJ227" s="24"/>
      <c r="AK227" s="24"/>
      <c r="AL227" s="24"/>
      <c r="AM227" s="24"/>
      <c r="AN227" s="24"/>
      <c r="AO227" s="24"/>
      <c r="AP227" s="24"/>
      <c r="AQ227" s="24"/>
      <c r="AR227" s="24"/>
    </row>
    <row r="228" spans="1:44" ht="12.75" customHeight="1">
      <c r="A228" s="18"/>
      <c r="B228" s="19"/>
      <c r="C228" s="19"/>
      <c r="D228" s="19"/>
      <c r="E228" s="19"/>
      <c r="F228" s="19"/>
      <c r="G228" s="20"/>
      <c r="H228" s="19"/>
      <c r="I228" s="21"/>
      <c r="J228" s="21"/>
      <c r="K228" s="21"/>
      <c r="L228" s="19"/>
      <c r="M228" s="20"/>
      <c r="N228" s="22"/>
      <c r="O228" s="19"/>
      <c r="P228" s="21"/>
      <c r="Q228" s="19"/>
      <c r="R228" s="20"/>
      <c r="S228" s="21"/>
      <c r="T228" s="19"/>
      <c r="U228" s="21"/>
      <c r="V228" s="19"/>
      <c r="W228" s="23"/>
      <c r="X228" s="21"/>
      <c r="Y228" s="19"/>
      <c r="Z228" s="24"/>
      <c r="AA228" s="24"/>
      <c r="AB228" s="24"/>
      <c r="AC228" s="24"/>
      <c r="AD228" s="24"/>
      <c r="AE228" s="24"/>
      <c r="AF228" s="24"/>
      <c r="AG228" s="24"/>
      <c r="AH228" s="24"/>
      <c r="AI228" s="24"/>
      <c r="AJ228" s="24"/>
      <c r="AK228" s="24"/>
      <c r="AL228" s="24"/>
      <c r="AM228" s="24"/>
      <c r="AN228" s="24"/>
      <c r="AO228" s="24"/>
      <c r="AP228" s="24"/>
      <c r="AQ228" s="24"/>
      <c r="AR228" s="24"/>
    </row>
    <row r="229" spans="1:44" ht="12.75" customHeight="1">
      <c r="A229" s="18"/>
      <c r="B229" s="19"/>
      <c r="C229" s="19"/>
      <c r="D229" s="19"/>
      <c r="E229" s="19"/>
      <c r="F229" s="19"/>
      <c r="G229" s="20"/>
      <c r="H229" s="19"/>
      <c r="I229" s="21"/>
      <c r="J229" s="21"/>
      <c r="K229" s="21"/>
      <c r="L229" s="19"/>
      <c r="M229" s="20"/>
      <c r="N229" s="22"/>
      <c r="O229" s="19"/>
      <c r="P229" s="21"/>
      <c r="Q229" s="19"/>
      <c r="R229" s="20"/>
      <c r="S229" s="21"/>
      <c r="T229" s="19"/>
      <c r="U229" s="21"/>
      <c r="V229" s="19"/>
      <c r="W229" s="23"/>
      <c r="X229" s="21"/>
      <c r="Y229" s="19"/>
      <c r="Z229" s="24"/>
      <c r="AA229" s="24"/>
      <c r="AB229" s="24"/>
      <c r="AC229" s="24"/>
      <c r="AD229" s="24"/>
      <c r="AE229" s="24"/>
      <c r="AF229" s="24"/>
      <c r="AG229" s="24"/>
      <c r="AH229" s="24"/>
      <c r="AI229" s="24"/>
      <c r="AJ229" s="24"/>
      <c r="AK229" s="24"/>
      <c r="AL229" s="24"/>
      <c r="AM229" s="24"/>
      <c r="AN229" s="24"/>
      <c r="AO229" s="24"/>
      <c r="AP229" s="24"/>
      <c r="AQ229" s="24"/>
      <c r="AR229" s="24"/>
    </row>
    <row r="230" spans="1:44" ht="12.75" customHeight="1">
      <c r="A230" s="18"/>
      <c r="B230" s="19"/>
      <c r="C230" s="19"/>
      <c r="D230" s="19"/>
      <c r="E230" s="19"/>
      <c r="F230" s="19"/>
      <c r="G230" s="20"/>
      <c r="H230" s="19"/>
      <c r="I230" s="21"/>
      <c r="J230" s="21"/>
      <c r="K230" s="21"/>
      <c r="L230" s="19"/>
      <c r="M230" s="20"/>
      <c r="N230" s="22"/>
      <c r="O230" s="19"/>
      <c r="P230" s="21"/>
      <c r="Q230" s="19"/>
      <c r="R230" s="20"/>
      <c r="S230" s="21"/>
      <c r="T230" s="19"/>
      <c r="U230" s="21"/>
      <c r="V230" s="19"/>
      <c r="W230" s="23"/>
      <c r="X230" s="21"/>
      <c r="Y230" s="19"/>
      <c r="Z230" s="24"/>
      <c r="AA230" s="24"/>
      <c r="AB230" s="24"/>
      <c r="AC230" s="24"/>
      <c r="AD230" s="24"/>
      <c r="AE230" s="24"/>
      <c r="AF230" s="24"/>
      <c r="AG230" s="24"/>
      <c r="AH230" s="24"/>
      <c r="AI230" s="24"/>
      <c r="AJ230" s="24"/>
      <c r="AK230" s="24"/>
      <c r="AL230" s="24"/>
      <c r="AM230" s="24"/>
      <c r="AN230" s="24"/>
      <c r="AO230" s="24"/>
      <c r="AP230" s="24"/>
      <c r="AQ230" s="24"/>
      <c r="AR230" s="24"/>
    </row>
    <row r="231" spans="1:44" ht="12.75" customHeight="1">
      <c r="A231" s="18"/>
      <c r="B231" s="19"/>
      <c r="C231" s="19"/>
      <c r="D231" s="19"/>
      <c r="E231" s="19"/>
      <c r="F231" s="19"/>
      <c r="G231" s="20"/>
      <c r="H231" s="19"/>
      <c r="I231" s="21"/>
      <c r="J231" s="21"/>
      <c r="K231" s="21"/>
      <c r="L231" s="19"/>
      <c r="M231" s="20"/>
      <c r="N231" s="22"/>
      <c r="O231" s="19"/>
      <c r="P231" s="21"/>
      <c r="Q231" s="19"/>
      <c r="R231" s="20"/>
      <c r="S231" s="21"/>
      <c r="T231" s="19"/>
      <c r="U231" s="21"/>
      <c r="V231" s="19"/>
      <c r="W231" s="23"/>
      <c r="X231" s="21"/>
      <c r="Y231" s="19"/>
      <c r="Z231" s="24"/>
      <c r="AA231" s="24"/>
      <c r="AB231" s="24"/>
      <c r="AC231" s="24"/>
      <c r="AD231" s="24"/>
      <c r="AE231" s="24"/>
      <c r="AF231" s="24"/>
      <c r="AG231" s="24"/>
      <c r="AH231" s="24"/>
      <c r="AI231" s="24"/>
      <c r="AJ231" s="24"/>
      <c r="AK231" s="24"/>
      <c r="AL231" s="24"/>
      <c r="AM231" s="24"/>
      <c r="AN231" s="24"/>
      <c r="AO231" s="24"/>
      <c r="AP231" s="24"/>
      <c r="AQ231" s="24"/>
      <c r="AR231" s="24"/>
    </row>
    <row r="232" spans="1:44" ht="12.75" customHeight="1">
      <c r="A232" s="18"/>
      <c r="B232" s="19"/>
      <c r="C232" s="19"/>
      <c r="D232" s="19"/>
      <c r="E232" s="19"/>
      <c r="F232" s="19"/>
      <c r="G232" s="20"/>
      <c r="H232" s="19"/>
      <c r="I232" s="21"/>
      <c r="J232" s="21"/>
      <c r="K232" s="21"/>
      <c r="L232" s="19"/>
      <c r="M232" s="20"/>
      <c r="N232" s="22"/>
      <c r="O232" s="19"/>
      <c r="P232" s="21"/>
      <c r="Q232" s="19"/>
      <c r="R232" s="20"/>
      <c r="S232" s="21"/>
      <c r="T232" s="19"/>
      <c r="U232" s="21"/>
      <c r="V232" s="19"/>
      <c r="W232" s="23"/>
      <c r="X232" s="21"/>
      <c r="Y232" s="19"/>
      <c r="Z232" s="24"/>
      <c r="AA232" s="24"/>
      <c r="AB232" s="24"/>
      <c r="AC232" s="24"/>
      <c r="AD232" s="24"/>
      <c r="AE232" s="24"/>
      <c r="AF232" s="24"/>
      <c r="AG232" s="24"/>
      <c r="AH232" s="24"/>
      <c r="AI232" s="24"/>
      <c r="AJ232" s="24"/>
      <c r="AK232" s="24"/>
      <c r="AL232" s="24"/>
      <c r="AM232" s="24"/>
      <c r="AN232" s="24"/>
      <c r="AO232" s="24"/>
      <c r="AP232" s="24"/>
      <c r="AQ232" s="24"/>
      <c r="AR232" s="24"/>
    </row>
    <row r="233" spans="1:44" ht="12.75" customHeight="1">
      <c r="A233" s="18"/>
      <c r="B233" s="19"/>
      <c r="C233" s="19"/>
      <c r="D233" s="19"/>
      <c r="E233" s="19"/>
      <c r="F233" s="19"/>
      <c r="G233" s="20"/>
      <c r="H233" s="19"/>
      <c r="I233" s="21"/>
      <c r="J233" s="21"/>
      <c r="K233" s="21"/>
      <c r="L233" s="19"/>
      <c r="M233" s="20"/>
      <c r="N233" s="22"/>
      <c r="O233" s="19"/>
      <c r="P233" s="21"/>
      <c r="Q233" s="19"/>
      <c r="R233" s="20"/>
      <c r="S233" s="21"/>
      <c r="T233" s="19"/>
      <c r="U233" s="21"/>
      <c r="V233" s="19"/>
      <c r="W233" s="23"/>
      <c r="X233" s="21"/>
      <c r="Y233" s="19"/>
      <c r="Z233" s="24"/>
      <c r="AA233" s="24"/>
      <c r="AB233" s="24"/>
      <c r="AC233" s="24"/>
      <c r="AD233" s="24"/>
      <c r="AE233" s="24"/>
      <c r="AF233" s="24"/>
      <c r="AG233" s="24"/>
      <c r="AH233" s="24"/>
      <c r="AI233" s="24"/>
      <c r="AJ233" s="24"/>
      <c r="AK233" s="24"/>
      <c r="AL233" s="24"/>
      <c r="AM233" s="24"/>
      <c r="AN233" s="24"/>
      <c r="AO233" s="24"/>
      <c r="AP233" s="24"/>
      <c r="AQ233" s="24"/>
      <c r="AR233" s="24"/>
    </row>
    <row r="234" spans="1:44" ht="12.75" customHeight="1">
      <c r="A234" s="18"/>
      <c r="B234" s="19"/>
      <c r="C234" s="19"/>
      <c r="D234" s="19"/>
      <c r="E234" s="19"/>
      <c r="F234" s="19"/>
      <c r="G234" s="20"/>
      <c r="H234" s="19"/>
      <c r="I234" s="21"/>
      <c r="J234" s="21"/>
      <c r="K234" s="21"/>
      <c r="L234" s="19"/>
      <c r="M234" s="20"/>
      <c r="N234" s="22"/>
      <c r="O234" s="19"/>
      <c r="P234" s="21"/>
      <c r="Q234" s="19"/>
      <c r="R234" s="20"/>
      <c r="S234" s="21"/>
      <c r="T234" s="19"/>
      <c r="U234" s="21"/>
      <c r="V234" s="19"/>
      <c r="W234" s="23"/>
      <c r="X234" s="21"/>
      <c r="Y234" s="19"/>
      <c r="Z234" s="24"/>
      <c r="AA234" s="24"/>
      <c r="AB234" s="24"/>
      <c r="AC234" s="24"/>
      <c r="AD234" s="24"/>
      <c r="AE234" s="24"/>
      <c r="AF234" s="24"/>
      <c r="AG234" s="24"/>
      <c r="AH234" s="24"/>
      <c r="AI234" s="24"/>
      <c r="AJ234" s="24"/>
      <c r="AK234" s="24"/>
      <c r="AL234" s="24"/>
      <c r="AM234" s="24"/>
      <c r="AN234" s="24"/>
      <c r="AO234" s="24"/>
      <c r="AP234" s="24"/>
      <c r="AQ234" s="24"/>
      <c r="AR234" s="24"/>
    </row>
    <row r="235" spans="1:44" ht="12.75" customHeight="1">
      <c r="A235" s="18"/>
      <c r="B235" s="19"/>
      <c r="C235" s="19"/>
      <c r="D235" s="19"/>
      <c r="E235" s="19"/>
      <c r="F235" s="19"/>
      <c r="G235" s="20"/>
      <c r="H235" s="19"/>
      <c r="I235" s="21"/>
      <c r="J235" s="21"/>
      <c r="K235" s="21"/>
      <c r="L235" s="19"/>
      <c r="M235" s="20"/>
      <c r="N235" s="22"/>
      <c r="O235" s="19"/>
      <c r="P235" s="21"/>
      <c r="Q235" s="19"/>
      <c r="R235" s="20"/>
      <c r="S235" s="21"/>
      <c r="T235" s="19"/>
      <c r="U235" s="21"/>
      <c r="V235" s="19"/>
      <c r="W235" s="23"/>
      <c r="X235" s="21"/>
      <c r="Y235" s="19"/>
      <c r="Z235" s="24"/>
      <c r="AA235" s="24"/>
      <c r="AB235" s="24"/>
      <c r="AC235" s="24"/>
      <c r="AD235" s="24"/>
      <c r="AE235" s="24"/>
      <c r="AF235" s="24"/>
      <c r="AG235" s="24"/>
      <c r="AH235" s="24"/>
      <c r="AI235" s="24"/>
      <c r="AJ235" s="24"/>
      <c r="AK235" s="24"/>
      <c r="AL235" s="24"/>
      <c r="AM235" s="24"/>
      <c r="AN235" s="24"/>
      <c r="AO235" s="24"/>
      <c r="AP235" s="24"/>
      <c r="AQ235" s="24"/>
      <c r="AR235" s="24"/>
    </row>
    <row r="236" spans="1:44" ht="12.75" customHeight="1">
      <c r="A236" s="18"/>
      <c r="B236" s="19"/>
      <c r="C236" s="19"/>
      <c r="D236" s="19"/>
      <c r="E236" s="19"/>
      <c r="F236" s="19"/>
      <c r="G236" s="20"/>
      <c r="H236" s="19"/>
      <c r="I236" s="21"/>
      <c r="J236" s="21"/>
      <c r="K236" s="21"/>
      <c r="L236" s="19"/>
      <c r="M236" s="20"/>
      <c r="N236" s="22"/>
      <c r="O236" s="19"/>
      <c r="P236" s="21"/>
      <c r="Q236" s="19"/>
      <c r="R236" s="20"/>
      <c r="S236" s="21"/>
      <c r="T236" s="19"/>
      <c r="U236" s="21"/>
      <c r="V236" s="19"/>
      <c r="W236" s="23"/>
      <c r="X236" s="21"/>
      <c r="Y236" s="19"/>
      <c r="Z236" s="24"/>
      <c r="AA236" s="24"/>
      <c r="AB236" s="24"/>
      <c r="AC236" s="24"/>
      <c r="AD236" s="24"/>
      <c r="AE236" s="24"/>
      <c r="AF236" s="24"/>
      <c r="AG236" s="24"/>
      <c r="AH236" s="24"/>
      <c r="AI236" s="24"/>
      <c r="AJ236" s="24"/>
      <c r="AK236" s="24"/>
      <c r="AL236" s="24"/>
      <c r="AM236" s="24"/>
      <c r="AN236" s="24"/>
      <c r="AO236" s="24"/>
      <c r="AP236" s="24"/>
      <c r="AQ236" s="24"/>
      <c r="AR236" s="24"/>
    </row>
    <row r="237" spans="1:44" ht="12.75" customHeight="1">
      <c r="A237" s="18"/>
      <c r="B237" s="19"/>
      <c r="C237" s="19"/>
      <c r="D237" s="19"/>
      <c r="E237" s="19"/>
      <c r="F237" s="19"/>
      <c r="G237" s="20"/>
      <c r="H237" s="19"/>
      <c r="I237" s="21"/>
      <c r="J237" s="21"/>
      <c r="K237" s="21"/>
      <c r="L237" s="19"/>
      <c r="M237" s="20"/>
      <c r="N237" s="22"/>
      <c r="O237" s="19"/>
      <c r="P237" s="21"/>
      <c r="Q237" s="19"/>
      <c r="R237" s="20"/>
      <c r="S237" s="21"/>
      <c r="T237" s="19"/>
      <c r="U237" s="21"/>
      <c r="V237" s="19"/>
      <c r="W237" s="23"/>
      <c r="X237" s="21"/>
      <c r="Y237" s="19"/>
      <c r="Z237" s="24"/>
      <c r="AA237" s="24"/>
      <c r="AB237" s="24"/>
      <c r="AC237" s="24"/>
      <c r="AD237" s="24"/>
      <c r="AE237" s="24"/>
      <c r="AF237" s="24"/>
      <c r="AG237" s="24"/>
      <c r="AH237" s="24"/>
      <c r="AI237" s="24"/>
      <c r="AJ237" s="24"/>
      <c r="AK237" s="24"/>
      <c r="AL237" s="24"/>
      <c r="AM237" s="24"/>
      <c r="AN237" s="24"/>
      <c r="AO237" s="24"/>
      <c r="AP237" s="24"/>
      <c r="AQ237" s="24"/>
      <c r="AR237" s="24"/>
    </row>
    <row r="238" spans="1:44" ht="12.75" customHeight="1">
      <c r="A238" s="18"/>
      <c r="B238" s="19"/>
      <c r="C238" s="19"/>
      <c r="D238" s="19"/>
      <c r="E238" s="19"/>
      <c r="F238" s="19"/>
      <c r="G238" s="20"/>
      <c r="H238" s="19"/>
      <c r="I238" s="21"/>
      <c r="J238" s="21"/>
      <c r="K238" s="21"/>
      <c r="L238" s="19"/>
      <c r="M238" s="20"/>
      <c r="N238" s="22"/>
      <c r="O238" s="19"/>
      <c r="P238" s="21"/>
      <c r="Q238" s="19"/>
      <c r="R238" s="20"/>
      <c r="S238" s="21"/>
      <c r="T238" s="19"/>
      <c r="U238" s="21"/>
      <c r="V238" s="19"/>
      <c r="W238" s="23"/>
      <c r="X238" s="21"/>
      <c r="Y238" s="19"/>
      <c r="Z238" s="24"/>
      <c r="AA238" s="24"/>
      <c r="AB238" s="24"/>
      <c r="AC238" s="24"/>
      <c r="AD238" s="24"/>
      <c r="AE238" s="24"/>
      <c r="AF238" s="24"/>
      <c r="AG238" s="24"/>
      <c r="AH238" s="24"/>
      <c r="AI238" s="24"/>
      <c r="AJ238" s="24"/>
      <c r="AK238" s="24"/>
      <c r="AL238" s="24"/>
      <c r="AM238" s="24"/>
      <c r="AN238" s="24"/>
      <c r="AO238" s="24"/>
      <c r="AP238" s="24"/>
      <c r="AQ238" s="24"/>
      <c r="AR238" s="24"/>
    </row>
    <row r="239" spans="1:44" ht="12.75" customHeight="1">
      <c r="A239" s="18"/>
      <c r="B239" s="19"/>
      <c r="C239" s="19"/>
      <c r="D239" s="19"/>
      <c r="E239" s="19"/>
      <c r="F239" s="19"/>
      <c r="G239" s="20"/>
      <c r="H239" s="19"/>
      <c r="I239" s="21"/>
      <c r="J239" s="21"/>
      <c r="K239" s="21"/>
      <c r="L239" s="19"/>
      <c r="M239" s="20"/>
      <c r="N239" s="22"/>
      <c r="O239" s="19"/>
      <c r="P239" s="21"/>
      <c r="Q239" s="19"/>
      <c r="R239" s="20"/>
      <c r="S239" s="21"/>
      <c r="T239" s="19"/>
      <c r="U239" s="21"/>
      <c r="V239" s="19"/>
      <c r="W239" s="23"/>
      <c r="X239" s="21"/>
      <c r="Y239" s="19"/>
      <c r="Z239" s="24"/>
      <c r="AA239" s="24"/>
      <c r="AB239" s="24"/>
      <c r="AC239" s="24"/>
      <c r="AD239" s="24"/>
      <c r="AE239" s="24"/>
      <c r="AF239" s="24"/>
      <c r="AG239" s="24"/>
      <c r="AH239" s="24"/>
      <c r="AI239" s="24"/>
      <c r="AJ239" s="24"/>
      <c r="AK239" s="24"/>
      <c r="AL239" s="24"/>
      <c r="AM239" s="24"/>
      <c r="AN239" s="24"/>
      <c r="AO239" s="24"/>
      <c r="AP239" s="24"/>
      <c r="AQ239" s="24"/>
      <c r="AR239" s="24"/>
    </row>
    <row r="240" spans="1:44" ht="12.75" customHeight="1">
      <c r="A240" s="18"/>
      <c r="B240" s="19"/>
      <c r="C240" s="19"/>
      <c r="D240" s="19"/>
      <c r="E240" s="19"/>
      <c r="F240" s="19"/>
      <c r="G240" s="20"/>
      <c r="H240" s="19"/>
      <c r="I240" s="21"/>
      <c r="J240" s="21"/>
      <c r="K240" s="21"/>
      <c r="L240" s="19"/>
      <c r="M240" s="20"/>
      <c r="N240" s="22"/>
      <c r="O240" s="19"/>
      <c r="P240" s="21"/>
      <c r="Q240" s="19"/>
      <c r="R240" s="20"/>
      <c r="S240" s="21"/>
      <c r="T240" s="19"/>
      <c r="U240" s="21"/>
      <c r="V240" s="19"/>
      <c r="W240" s="23"/>
      <c r="X240" s="21"/>
      <c r="Y240" s="19"/>
      <c r="Z240" s="24"/>
      <c r="AA240" s="24"/>
      <c r="AB240" s="24"/>
      <c r="AC240" s="24"/>
      <c r="AD240" s="24"/>
      <c r="AE240" s="24"/>
      <c r="AF240" s="24"/>
      <c r="AG240" s="24"/>
      <c r="AH240" s="24"/>
      <c r="AI240" s="24"/>
      <c r="AJ240" s="24"/>
      <c r="AK240" s="24"/>
      <c r="AL240" s="24"/>
      <c r="AM240" s="24"/>
      <c r="AN240" s="24"/>
      <c r="AO240" s="24"/>
      <c r="AP240" s="24"/>
      <c r="AQ240" s="24"/>
      <c r="AR240" s="24"/>
    </row>
    <row r="241" spans="1:44" ht="12.75" customHeight="1">
      <c r="A241" s="18"/>
      <c r="B241" s="19"/>
      <c r="C241" s="19"/>
      <c r="D241" s="19"/>
      <c r="E241" s="19"/>
      <c r="F241" s="19"/>
      <c r="G241" s="20"/>
      <c r="H241" s="19"/>
      <c r="I241" s="21"/>
      <c r="J241" s="21"/>
      <c r="K241" s="21"/>
      <c r="L241" s="19"/>
      <c r="M241" s="20"/>
      <c r="N241" s="22"/>
      <c r="O241" s="19"/>
      <c r="P241" s="21"/>
      <c r="Q241" s="19"/>
      <c r="R241" s="20"/>
      <c r="S241" s="21"/>
      <c r="T241" s="19"/>
      <c r="U241" s="21"/>
      <c r="V241" s="19"/>
      <c r="W241" s="23"/>
      <c r="X241" s="21"/>
      <c r="Y241" s="19"/>
      <c r="Z241" s="24"/>
      <c r="AA241" s="24"/>
      <c r="AB241" s="24"/>
      <c r="AC241" s="24"/>
      <c r="AD241" s="24"/>
      <c r="AE241" s="24"/>
      <c r="AF241" s="24"/>
      <c r="AG241" s="24"/>
      <c r="AH241" s="24"/>
      <c r="AI241" s="24"/>
      <c r="AJ241" s="24"/>
      <c r="AK241" s="24"/>
      <c r="AL241" s="24"/>
      <c r="AM241" s="24"/>
      <c r="AN241" s="24"/>
      <c r="AO241" s="24"/>
      <c r="AP241" s="24"/>
      <c r="AQ241" s="24"/>
      <c r="AR241" s="24"/>
    </row>
    <row r="242" spans="1:44" ht="12.75" customHeight="1">
      <c r="A242" s="18"/>
      <c r="B242" s="19"/>
      <c r="C242" s="19"/>
      <c r="D242" s="19"/>
      <c r="E242" s="19"/>
      <c r="F242" s="19"/>
      <c r="G242" s="20"/>
      <c r="H242" s="19"/>
      <c r="I242" s="21"/>
      <c r="J242" s="21"/>
      <c r="K242" s="21"/>
      <c r="L242" s="19"/>
      <c r="M242" s="20"/>
      <c r="N242" s="22"/>
      <c r="O242" s="19"/>
      <c r="P242" s="21"/>
      <c r="Q242" s="19"/>
      <c r="R242" s="20"/>
      <c r="S242" s="21"/>
      <c r="T242" s="19"/>
      <c r="U242" s="21"/>
      <c r="V242" s="19"/>
      <c r="W242" s="23"/>
      <c r="X242" s="21"/>
      <c r="Y242" s="19"/>
      <c r="Z242" s="24"/>
      <c r="AA242" s="24"/>
      <c r="AB242" s="24"/>
      <c r="AC242" s="24"/>
      <c r="AD242" s="24"/>
      <c r="AE242" s="24"/>
      <c r="AF242" s="24"/>
      <c r="AG242" s="24"/>
      <c r="AH242" s="24"/>
      <c r="AI242" s="24"/>
      <c r="AJ242" s="24"/>
      <c r="AK242" s="24"/>
      <c r="AL242" s="24"/>
      <c r="AM242" s="24"/>
      <c r="AN242" s="24"/>
      <c r="AO242" s="24"/>
      <c r="AP242" s="24"/>
      <c r="AQ242" s="24"/>
      <c r="AR242" s="24"/>
    </row>
    <row r="243" spans="1:44" ht="12.75" customHeight="1">
      <c r="A243" s="18"/>
      <c r="B243" s="19"/>
      <c r="C243" s="19"/>
      <c r="D243" s="19"/>
      <c r="E243" s="19"/>
      <c r="F243" s="19"/>
      <c r="G243" s="20"/>
      <c r="H243" s="19"/>
      <c r="I243" s="21"/>
      <c r="J243" s="21"/>
      <c r="K243" s="21"/>
      <c r="L243" s="19"/>
      <c r="M243" s="20"/>
      <c r="N243" s="22"/>
      <c r="O243" s="19"/>
      <c r="P243" s="21"/>
      <c r="Q243" s="19"/>
      <c r="R243" s="20"/>
      <c r="S243" s="21"/>
      <c r="T243" s="19"/>
      <c r="U243" s="21"/>
      <c r="V243" s="19"/>
      <c r="W243" s="23"/>
      <c r="X243" s="21"/>
      <c r="Y243" s="19"/>
      <c r="Z243" s="24"/>
      <c r="AA243" s="24"/>
      <c r="AB243" s="24"/>
      <c r="AC243" s="24"/>
      <c r="AD243" s="24"/>
      <c r="AE243" s="24"/>
      <c r="AF243" s="24"/>
      <c r="AG243" s="24"/>
      <c r="AH243" s="24"/>
      <c r="AI243" s="24"/>
      <c r="AJ243" s="24"/>
      <c r="AK243" s="24"/>
      <c r="AL243" s="24"/>
      <c r="AM243" s="24"/>
      <c r="AN243" s="24"/>
      <c r="AO243" s="24"/>
      <c r="AP243" s="24"/>
      <c r="AQ243" s="24"/>
      <c r="AR243" s="24"/>
    </row>
    <row r="244" spans="1:44" ht="12.75" customHeight="1">
      <c r="A244" s="18"/>
      <c r="B244" s="19"/>
      <c r="C244" s="19"/>
      <c r="D244" s="19"/>
      <c r="E244" s="19"/>
      <c r="F244" s="19"/>
      <c r="G244" s="20"/>
      <c r="H244" s="19"/>
      <c r="I244" s="21"/>
      <c r="J244" s="21"/>
      <c r="K244" s="21"/>
      <c r="L244" s="19"/>
      <c r="M244" s="20"/>
      <c r="N244" s="22"/>
      <c r="O244" s="19"/>
      <c r="P244" s="21"/>
      <c r="Q244" s="19"/>
      <c r="R244" s="20"/>
      <c r="S244" s="21"/>
      <c r="T244" s="19"/>
      <c r="U244" s="21"/>
      <c r="V244" s="19"/>
      <c r="W244" s="23"/>
      <c r="X244" s="21"/>
      <c r="Y244" s="19"/>
      <c r="Z244" s="24"/>
      <c r="AA244" s="24"/>
      <c r="AB244" s="24"/>
      <c r="AC244" s="24"/>
      <c r="AD244" s="24"/>
      <c r="AE244" s="24"/>
      <c r="AF244" s="24"/>
      <c r="AG244" s="24"/>
      <c r="AH244" s="24"/>
      <c r="AI244" s="24"/>
      <c r="AJ244" s="24"/>
      <c r="AK244" s="24"/>
      <c r="AL244" s="24"/>
      <c r="AM244" s="24"/>
      <c r="AN244" s="24"/>
      <c r="AO244" s="24"/>
      <c r="AP244" s="24"/>
      <c r="AQ244" s="24"/>
      <c r="AR244" s="24"/>
    </row>
    <row r="245" spans="1:44" ht="12.75" customHeight="1">
      <c r="A245" s="18"/>
      <c r="B245" s="19"/>
      <c r="C245" s="19"/>
      <c r="D245" s="19"/>
      <c r="E245" s="19"/>
      <c r="F245" s="19"/>
      <c r="G245" s="20"/>
      <c r="H245" s="19"/>
      <c r="I245" s="21"/>
      <c r="J245" s="21"/>
      <c r="K245" s="21"/>
      <c r="L245" s="19"/>
      <c r="M245" s="20"/>
      <c r="N245" s="22"/>
      <c r="O245" s="19"/>
      <c r="P245" s="21"/>
      <c r="Q245" s="19"/>
      <c r="R245" s="20"/>
      <c r="S245" s="21"/>
      <c r="T245" s="19"/>
      <c r="U245" s="21"/>
      <c r="V245" s="19"/>
      <c r="W245" s="23"/>
      <c r="X245" s="21"/>
      <c r="Y245" s="19"/>
      <c r="Z245" s="24"/>
      <c r="AA245" s="24"/>
      <c r="AB245" s="24"/>
      <c r="AC245" s="24"/>
      <c r="AD245" s="24"/>
      <c r="AE245" s="24"/>
      <c r="AF245" s="24"/>
      <c r="AG245" s="24"/>
      <c r="AH245" s="24"/>
      <c r="AI245" s="24"/>
      <c r="AJ245" s="24"/>
      <c r="AK245" s="24"/>
      <c r="AL245" s="24"/>
      <c r="AM245" s="24"/>
      <c r="AN245" s="24"/>
      <c r="AO245" s="24"/>
      <c r="AP245" s="24"/>
      <c r="AQ245" s="24"/>
      <c r="AR245" s="24"/>
    </row>
    <row r="246" spans="1:44" ht="12.75" customHeight="1">
      <c r="A246" s="18"/>
      <c r="B246" s="19"/>
      <c r="C246" s="19"/>
      <c r="D246" s="19"/>
      <c r="E246" s="19"/>
      <c r="F246" s="19"/>
      <c r="G246" s="20"/>
      <c r="H246" s="19"/>
      <c r="I246" s="21"/>
      <c r="J246" s="21"/>
      <c r="K246" s="21"/>
      <c r="L246" s="19"/>
      <c r="M246" s="20"/>
      <c r="N246" s="22"/>
      <c r="O246" s="19"/>
      <c r="P246" s="21"/>
      <c r="Q246" s="19"/>
      <c r="R246" s="20"/>
      <c r="S246" s="21"/>
      <c r="T246" s="19"/>
      <c r="U246" s="21"/>
      <c r="V246" s="19"/>
      <c r="W246" s="23"/>
      <c r="X246" s="21"/>
      <c r="Y246" s="19"/>
      <c r="Z246" s="24"/>
      <c r="AA246" s="24"/>
      <c r="AB246" s="24"/>
      <c r="AC246" s="24"/>
      <c r="AD246" s="24"/>
      <c r="AE246" s="24"/>
      <c r="AF246" s="24"/>
      <c r="AG246" s="24"/>
      <c r="AH246" s="24"/>
      <c r="AI246" s="24"/>
      <c r="AJ246" s="24"/>
      <c r="AK246" s="24"/>
      <c r="AL246" s="24"/>
      <c r="AM246" s="24"/>
      <c r="AN246" s="24"/>
      <c r="AO246" s="24"/>
      <c r="AP246" s="24"/>
      <c r="AQ246" s="24"/>
      <c r="AR246" s="24"/>
    </row>
    <row r="247" spans="1:44" ht="12.75" customHeight="1">
      <c r="A247" s="18"/>
      <c r="B247" s="19"/>
      <c r="C247" s="19"/>
      <c r="D247" s="19"/>
      <c r="E247" s="19"/>
      <c r="F247" s="19"/>
      <c r="G247" s="20"/>
      <c r="H247" s="19"/>
      <c r="I247" s="21"/>
      <c r="J247" s="21"/>
      <c r="K247" s="21"/>
      <c r="L247" s="19"/>
      <c r="M247" s="20"/>
      <c r="N247" s="22"/>
      <c r="O247" s="19"/>
      <c r="P247" s="21"/>
      <c r="Q247" s="19"/>
      <c r="R247" s="20"/>
      <c r="S247" s="21"/>
      <c r="T247" s="19"/>
      <c r="U247" s="21"/>
      <c r="V247" s="19"/>
      <c r="W247" s="23"/>
      <c r="X247" s="21"/>
      <c r="Y247" s="19"/>
      <c r="Z247" s="24"/>
      <c r="AA247" s="24"/>
      <c r="AB247" s="24"/>
      <c r="AC247" s="24"/>
      <c r="AD247" s="24"/>
      <c r="AE247" s="24"/>
      <c r="AF247" s="24"/>
      <c r="AG247" s="24"/>
      <c r="AH247" s="24"/>
      <c r="AI247" s="24"/>
      <c r="AJ247" s="24"/>
      <c r="AK247" s="24"/>
      <c r="AL247" s="24"/>
      <c r="AM247" s="24"/>
      <c r="AN247" s="24"/>
      <c r="AO247" s="24"/>
      <c r="AP247" s="24"/>
      <c r="AQ247" s="24"/>
      <c r="AR247" s="24"/>
    </row>
    <row r="248" spans="1:44" ht="12.75" customHeight="1">
      <c r="A248" s="18"/>
      <c r="B248" s="19"/>
      <c r="C248" s="19"/>
      <c r="D248" s="19"/>
      <c r="E248" s="19"/>
      <c r="F248" s="19"/>
      <c r="G248" s="20"/>
      <c r="H248" s="19"/>
      <c r="I248" s="21"/>
      <c r="J248" s="21"/>
      <c r="K248" s="21"/>
      <c r="L248" s="19"/>
      <c r="M248" s="20"/>
      <c r="N248" s="22"/>
      <c r="O248" s="19"/>
      <c r="P248" s="21"/>
      <c r="Q248" s="19"/>
      <c r="R248" s="20"/>
      <c r="S248" s="21"/>
      <c r="T248" s="19"/>
      <c r="U248" s="21"/>
      <c r="V248" s="19"/>
      <c r="W248" s="23"/>
      <c r="X248" s="21"/>
      <c r="Y248" s="19"/>
      <c r="Z248" s="24"/>
      <c r="AA248" s="24"/>
      <c r="AB248" s="24"/>
      <c r="AC248" s="24"/>
      <c r="AD248" s="24"/>
      <c r="AE248" s="24"/>
      <c r="AF248" s="24"/>
      <c r="AG248" s="24"/>
      <c r="AH248" s="24"/>
      <c r="AI248" s="24"/>
      <c r="AJ248" s="24"/>
      <c r="AK248" s="24"/>
      <c r="AL248" s="24"/>
      <c r="AM248" s="24"/>
      <c r="AN248" s="24"/>
      <c r="AO248" s="24"/>
      <c r="AP248" s="24"/>
      <c r="AQ248" s="24"/>
      <c r="AR248" s="24"/>
    </row>
    <row r="249" spans="1:44" ht="12.75" customHeight="1">
      <c r="A249" s="18"/>
      <c r="B249" s="19"/>
      <c r="C249" s="19"/>
      <c r="D249" s="19"/>
      <c r="E249" s="19"/>
      <c r="F249" s="19"/>
      <c r="G249" s="20"/>
      <c r="H249" s="19"/>
      <c r="I249" s="21"/>
      <c r="J249" s="21"/>
      <c r="K249" s="21"/>
      <c r="L249" s="19"/>
      <c r="M249" s="20"/>
      <c r="N249" s="22"/>
      <c r="O249" s="19"/>
      <c r="P249" s="21"/>
      <c r="Q249" s="19"/>
      <c r="R249" s="20"/>
      <c r="S249" s="21"/>
      <c r="T249" s="19"/>
      <c r="U249" s="21"/>
      <c r="V249" s="19"/>
      <c r="W249" s="23"/>
      <c r="X249" s="21"/>
      <c r="Y249" s="19"/>
      <c r="Z249" s="24"/>
      <c r="AA249" s="24"/>
      <c r="AB249" s="24"/>
      <c r="AC249" s="24"/>
      <c r="AD249" s="24"/>
      <c r="AE249" s="24"/>
      <c r="AF249" s="24"/>
      <c r="AG249" s="24"/>
      <c r="AH249" s="24"/>
      <c r="AI249" s="24"/>
      <c r="AJ249" s="24"/>
      <c r="AK249" s="24"/>
      <c r="AL249" s="24"/>
      <c r="AM249" s="24"/>
      <c r="AN249" s="24"/>
      <c r="AO249" s="24"/>
      <c r="AP249" s="24"/>
      <c r="AQ249" s="24"/>
      <c r="AR249" s="24"/>
    </row>
    <row r="250" spans="1:44" ht="12.75" customHeight="1">
      <c r="A250" s="18"/>
      <c r="B250" s="19"/>
      <c r="C250" s="19"/>
      <c r="D250" s="19"/>
      <c r="E250" s="19"/>
      <c r="F250" s="19"/>
      <c r="G250" s="20"/>
      <c r="H250" s="19"/>
      <c r="I250" s="21"/>
      <c r="J250" s="21"/>
      <c r="K250" s="21"/>
      <c r="L250" s="19"/>
      <c r="M250" s="20"/>
      <c r="N250" s="22"/>
      <c r="O250" s="19"/>
      <c r="P250" s="21"/>
      <c r="Q250" s="19"/>
      <c r="R250" s="20"/>
      <c r="S250" s="21"/>
      <c r="T250" s="19"/>
      <c r="U250" s="21"/>
      <c r="V250" s="19"/>
      <c r="W250" s="23"/>
      <c r="X250" s="21"/>
      <c r="Y250" s="19"/>
      <c r="Z250" s="24"/>
      <c r="AA250" s="24"/>
      <c r="AB250" s="24"/>
      <c r="AC250" s="24"/>
      <c r="AD250" s="24"/>
      <c r="AE250" s="24"/>
      <c r="AF250" s="24"/>
      <c r="AG250" s="24"/>
      <c r="AH250" s="24"/>
      <c r="AI250" s="24"/>
      <c r="AJ250" s="24"/>
      <c r="AK250" s="24"/>
      <c r="AL250" s="24"/>
      <c r="AM250" s="24"/>
      <c r="AN250" s="24"/>
      <c r="AO250" s="24"/>
      <c r="AP250" s="24"/>
      <c r="AQ250" s="24"/>
      <c r="AR250" s="24"/>
    </row>
    <row r="251" spans="1:44" ht="12.75" customHeight="1">
      <c r="A251" s="18"/>
      <c r="B251" s="19"/>
      <c r="C251" s="19"/>
      <c r="D251" s="19"/>
      <c r="E251" s="19"/>
      <c r="F251" s="19"/>
      <c r="G251" s="20"/>
      <c r="H251" s="19"/>
      <c r="I251" s="21"/>
      <c r="J251" s="21"/>
      <c r="K251" s="21"/>
      <c r="L251" s="19"/>
      <c r="M251" s="20"/>
      <c r="N251" s="22"/>
      <c r="O251" s="19"/>
      <c r="P251" s="21"/>
      <c r="Q251" s="19"/>
      <c r="R251" s="20"/>
      <c r="S251" s="21"/>
      <c r="T251" s="19"/>
      <c r="U251" s="21"/>
      <c r="V251" s="19"/>
      <c r="W251" s="23"/>
      <c r="X251" s="21"/>
      <c r="Y251" s="19"/>
      <c r="Z251" s="24"/>
      <c r="AA251" s="24"/>
      <c r="AB251" s="24"/>
      <c r="AC251" s="24"/>
      <c r="AD251" s="24"/>
      <c r="AE251" s="24"/>
      <c r="AF251" s="24"/>
      <c r="AG251" s="24"/>
      <c r="AH251" s="24"/>
      <c r="AI251" s="24"/>
      <c r="AJ251" s="24"/>
      <c r="AK251" s="24"/>
      <c r="AL251" s="24"/>
      <c r="AM251" s="24"/>
      <c r="AN251" s="24"/>
      <c r="AO251" s="24"/>
      <c r="AP251" s="24"/>
      <c r="AQ251" s="24"/>
      <c r="AR251" s="24"/>
    </row>
    <row r="252" spans="1:44" ht="12.75" customHeight="1">
      <c r="A252" s="18"/>
      <c r="B252" s="19"/>
      <c r="C252" s="19"/>
      <c r="D252" s="19"/>
      <c r="E252" s="19"/>
      <c r="F252" s="19"/>
      <c r="G252" s="20"/>
      <c r="H252" s="19"/>
      <c r="I252" s="21"/>
      <c r="J252" s="21"/>
      <c r="K252" s="21"/>
      <c r="L252" s="19"/>
      <c r="M252" s="20"/>
      <c r="N252" s="22"/>
      <c r="O252" s="19"/>
      <c r="P252" s="21"/>
      <c r="Q252" s="19"/>
      <c r="R252" s="20"/>
      <c r="S252" s="21"/>
      <c r="T252" s="19"/>
      <c r="U252" s="21"/>
      <c r="V252" s="19"/>
      <c r="W252" s="23"/>
      <c r="X252" s="21"/>
      <c r="Y252" s="19"/>
      <c r="Z252" s="24"/>
      <c r="AA252" s="24"/>
      <c r="AB252" s="24"/>
      <c r="AC252" s="24"/>
      <c r="AD252" s="24"/>
      <c r="AE252" s="24"/>
      <c r="AF252" s="24"/>
      <c r="AG252" s="24"/>
      <c r="AH252" s="24"/>
      <c r="AI252" s="24"/>
      <c r="AJ252" s="24"/>
      <c r="AK252" s="24"/>
      <c r="AL252" s="24"/>
      <c r="AM252" s="24"/>
      <c r="AN252" s="24"/>
      <c r="AO252" s="24"/>
      <c r="AP252" s="24"/>
      <c r="AQ252" s="24"/>
      <c r="AR252" s="24"/>
    </row>
    <row r="253" spans="1:44" ht="12.75" customHeight="1">
      <c r="A253" s="18"/>
      <c r="B253" s="19"/>
      <c r="C253" s="19"/>
      <c r="D253" s="19"/>
      <c r="E253" s="19"/>
      <c r="F253" s="19"/>
      <c r="G253" s="20"/>
      <c r="H253" s="19"/>
      <c r="I253" s="21"/>
      <c r="J253" s="21"/>
      <c r="K253" s="21"/>
      <c r="L253" s="19"/>
      <c r="M253" s="20"/>
      <c r="N253" s="22"/>
      <c r="O253" s="19"/>
      <c r="P253" s="21"/>
      <c r="Q253" s="19"/>
      <c r="R253" s="20"/>
      <c r="S253" s="21"/>
      <c r="T253" s="19"/>
      <c r="U253" s="21"/>
      <c r="V253" s="19"/>
      <c r="W253" s="23"/>
      <c r="X253" s="21"/>
      <c r="Y253" s="19"/>
      <c r="Z253" s="24"/>
      <c r="AA253" s="24"/>
      <c r="AB253" s="24"/>
      <c r="AC253" s="24"/>
      <c r="AD253" s="24"/>
      <c r="AE253" s="24"/>
      <c r="AF253" s="24"/>
      <c r="AG253" s="24"/>
      <c r="AH253" s="24"/>
      <c r="AI253" s="24"/>
      <c r="AJ253" s="24"/>
      <c r="AK253" s="24"/>
      <c r="AL253" s="24"/>
      <c r="AM253" s="24"/>
      <c r="AN253" s="24"/>
      <c r="AO253" s="24"/>
      <c r="AP253" s="24"/>
      <c r="AQ253" s="24"/>
      <c r="AR253" s="24"/>
    </row>
    <row r="254" spans="1:44" ht="12.75" customHeight="1">
      <c r="A254" s="18"/>
      <c r="B254" s="19"/>
      <c r="C254" s="19"/>
      <c r="D254" s="19"/>
      <c r="E254" s="19"/>
      <c r="F254" s="19"/>
      <c r="G254" s="20"/>
      <c r="H254" s="19"/>
      <c r="I254" s="21"/>
      <c r="J254" s="21"/>
      <c r="K254" s="21"/>
      <c r="L254" s="19"/>
      <c r="M254" s="20"/>
      <c r="N254" s="22"/>
      <c r="O254" s="19"/>
      <c r="P254" s="21"/>
      <c r="Q254" s="19"/>
      <c r="R254" s="20"/>
      <c r="S254" s="21"/>
      <c r="T254" s="19"/>
      <c r="U254" s="21"/>
      <c r="V254" s="19"/>
      <c r="W254" s="23"/>
      <c r="X254" s="21"/>
      <c r="Y254" s="19"/>
      <c r="Z254" s="24"/>
      <c r="AA254" s="24"/>
      <c r="AB254" s="24"/>
      <c r="AC254" s="24"/>
      <c r="AD254" s="24"/>
      <c r="AE254" s="24"/>
      <c r="AF254" s="24"/>
      <c r="AG254" s="24"/>
      <c r="AH254" s="24"/>
      <c r="AI254" s="24"/>
      <c r="AJ254" s="24"/>
      <c r="AK254" s="24"/>
      <c r="AL254" s="24"/>
      <c r="AM254" s="24"/>
      <c r="AN254" s="24"/>
      <c r="AO254" s="24"/>
      <c r="AP254" s="24"/>
      <c r="AQ254" s="24"/>
      <c r="AR254" s="24"/>
    </row>
    <row r="255" spans="1:44" ht="12.75" customHeight="1">
      <c r="A255" s="18"/>
      <c r="B255" s="19"/>
      <c r="C255" s="19"/>
      <c r="D255" s="19"/>
      <c r="E255" s="19"/>
      <c r="F255" s="19"/>
      <c r="G255" s="20"/>
      <c r="H255" s="19"/>
      <c r="I255" s="21"/>
      <c r="J255" s="21"/>
      <c r="K255" s="21"/>
      <c r="L255" s="19"/>
      <c r="M255" s="20"/>
      <c r="N255" s="22"/>
      <c r="O255" s="19"/>
      <c r="P255" s="21"/>
      <c r="Q255" s="19"/>
      <c r="R255" s="20"/>
      <c r="S255" s="21"/>
      <c r="T255" s="19"/>
      <c r="U255" s="21"/>
      <c r="V255" s="19"/>
      <c r="W255" s="23"/>
      <c r="X255" s="21"/>
      <c r="Y255" s="19"/>
      <c r="Z255" s="24"/>
      <c r="AA255" s="24"/>
      <c r="AB255" s="24"/>
      <c r="AC255" s="24"/>
      <c r="AD255" s="24"/>
      <c r="AE255" s="24"/>
      <c r="AF255" s="24"/>
      <c r="AG255" s="24"/>
      <c r="AH255" s="24"/>
      <c r="AI255" s="24"/>
      <c r="AJ255" s="24"/>
      <c r="AK255" s="24"/>
      <c r="AL255" s="24"/>
      <c r="AM255" s="24"/>
      <c r="AN255" s="24"/>
      <c r="AO255" s="24"/>
      <c r="AP255" s="24"/>
      <c r="AQ255" s="24"/>
      <c r="AR255" s="24"/>
    </row>
    <row r="256" spans="1:44" ht="12.75" customHeight="1">
      <c r="A256" s="18"/>
      <c r="B256" s="19"/>
      <c r="C256" s="19"/>
      <c r="D256" s="19"/>
      <c r="E256" s="19"/>
      <c r="F256" s="19"/>
      <c r="G256" s="20"/>
      <c r="H256" s="19"/>
      <c r="I256" s="21"/>
      <c r="J256" s="21"/>
      <c r="K256" s="21"/>
      <c r="L256" s="19"/>
      <c r="M256" s="20"/>
      <c r="N256" s="22"/>
      <c r="O256" s="19"/>
      <c r="P256" s="21"/>
      <c r="Q256" s="19"/>
      <c r="R256" s="20"/>
      <c r="S256" s="21"/>
      <c r="T256" s="19"/>
      <c r="U256" s="21"/>
      <c r="V256" s="19"/>
      <c r="W256" s="23"/>
      <c r="X256" s="21"/>
      <c r="Y256" s="19"/>
      <c r="Z256" s="24"/>
      <c r="AA256" s="24"/>
      <c r="AB256" s="24"/>
      <c r="AC256" s="24"/>
      <c r="AD256" s="24"/>
      <c r="AE256" s="24"/>
      <c r="AF256" s="24"/>
      <c r="AG256" s="24"/>
      <c r="AH256" s="24"/>
      <c r="AI256" s="24"/>
      <c r="AJ256" s="24"/>
      <c r="AK256" s="24"/>
      <c r="AL256" s="24"/>
      <c r="AM256" s="24"/>
      <c r="AN256" s="24"/>
      <c r="AO256" s="24"/>
      <c r="AP256" s="24"/>
      <c r="AQ256" s="24"/>
      <c r="AR256" s="24"/>
    </row>
    <row r="257" spans="1:44" ht="12.75" customHeight="1">
      <c r="A257" s="18"/>
      <c r="B257" s="19"/>
      <c r="C257" s="19"/>
      <c r="D257" s="19"/>
      <c r="E257" s="19"/>
      <c r="F257" s="19"/>
      <c r="G257" s="20"/>
      <c r="H257" s="19"/>
      <c r="I257" s="21"/>
      <c r="J257" s="21"/>
      <c r="K257" s="21"/>
      <c r="L257" s="19"/>
      <c r="M257" s="20"/>
      <c r="N257" s="22"/>
      <c r="O257" s="19"/>
      <c r="P257" s="21"/>
      <c r="Q257" s="19"/>
      <c r="R257" s="20"/>
      <c r="S257" s="21"/>
      <c r="T257" s="19"/>
      <c r="U257" s="21"/>
      <c r="V257" s="19"/>
      <c r="W257" s="23"/>
      <c r="X257" s="21"/>
      <c r="Y257" s="19"/>
      <c r="Z257" s="24"/>
      <c r="AA257" s="24"/>
      <c r="AB257" s="24"/>
      <c r="AC257" s="24"/>
      <c r="AD257" s="24"/>
      <c r="AE257" s="24"/>
      <c r="AF257" s="24"/>
      <c r="AG257" s="24"/>
      <c r="AH257" s="24"/>
      <c r="AI257" s="24"/>
      <c r="AJ257" s="24"/>
      <c r="AK257" s="24"/>
      <c r="AL257" s="24"/>
      <c r="AM257" s="24"/>
      <c r="AN257" s="24"/>
      <c r="AO257" s="24"/>
      <c r="AP257" s="24"/>
      <c r="AQ257" s="24"/>
      <c r="AR257" s="24"/>
    </row>
    <row r="258" spans="1:44" ht="12.75" customHeight="1">
      <c r="A258" s="18"/>
      <c r="B258" s="19"/>
      <c r="C258" s="19"/>
      <c r="D258" s="19"/>
      <c r="E258" s="19"/>
      <c r="F258" s="19"/>
      <c r="G258" s="20"/>
      <c r="H258" s="19"/>
      <c r="I258" s="21"/>
      <c r="J258" s="21"/>
      <c r="K258" s="21"/>
      <c r="L258" s="19"/>
      <c r="M258" s="20"/>
      <c r="N258" s="22"/>
      <c r="O258" s="19"/>
      <c r="P258" s="21"/>
      <c r="Q258" s="19"/>
      <c r="R258" s="20"/>
      <c r="S258" s="21"/>
      <c r="T258" s="19"/>
      <c r="U258" s="21"/>
      <c r="V258" s="19"/>
      <c r="W258" s="23"/>
      <c r="X258" s="21"/>
      <c r="Y258" s="19"/>
      <c r="Z258" s="24"/>
      <c r="AA258" s="24"/>
      <c r="AB258" s="24"/>
      <c r="AC258" s="24"/>
      <c r="AD258" s="24"/>
      <c r="AE258" s="24"/>
      <c r="AF258" s="24"/>
      <c r="AG258" s="24"/>
      <c r="AH258" s="24"/>
      <c r="AI258" s="24"/>
      <c r="AJ258" s="24"/>
      <c r="AK258" s="24"/>
      <c r="AL258" s="24"/>
      <c r="AM258" s="24"/>
      <c r="AN258" s="24"/>
      <c r="AO258" s="24"/>
      <c r="AP258" s="24"/>
      <c r="AQ258" s="24"/>
      <c r="AR258" s="24"/>
    </row>
    <row r="259" spans="1:44" ht="12.75" customHeight="1">
      <c r="A259" s="18"/>
      <c r="B259" s="19"/>
      <c r="C259" s="19"/>
      <c r="D259" s="19"/>
      <c r="E259" s="19"/>
      <c r="F259" s="19"/>
      <c r="G259" s="20"/>
      <c r="H259" s="19"/>
      <c r="I259" s="21"/>
      <c r="J259" s="21"/>
      <c r="K259" s="21"/>
      <c r="L259" s="19"/>
      <c r="M259" s="20"/>
      <c r="N259" s="22"/>
      <c r="O259" s="19"/>
      <c r="P259" s="21"/>
      <c r="Q259" s="19"/>
      <c r="R259" s="20"/>
      <c r="S259" s="21"/>
      <c r="T259" s="19"/>
      <c r="U259" s="21"/>
      <c r="V259" s="19"/>
      <c r="W259" s="23"/>
      <c r="X259" s="21"/>
      <c r="Y259" s="19"/>
      <c r="Z259" s="24"/>
      <c r="AA259" s="24"/>
      <c r="AB259" s="24"/>
      <c r="AC259" s="24"/>
      <c r="AD259" s="24"/>
      <c r="AE259" s="24"/>
      <c r="AF259" s="24"/>
      <c r="AG259" s="24"/>
      <c r="AH259" s="24"/>
      <c r="AI259" s="24"/>
      <c r="AJ259" s="24"/>
      <c r="AK259" s="24"/>
      <c r="AL259" s="24"/>
      <c r="AM259" s="24"/>
      <c r="AN259" s="24"/>
      <c r="AO259" s="24"/>
      <c r="AP259" s="24"/>
      <c r="AQ259" s="24"/>
      <c r="AR259" s="24"/>
    </row>
    <row r="260" spans="1:44" ht="12.75" customHeight="1">
      <c r="A260" s="18"/>
      <c r="B260" s="19"/>
      <c r="C260" s="19"/>
      <c r="D260" s="19"/>
      <c r="E260" s="19"/>
      <c r="F260" s="19"/>
      <c r="G260" s="20"/>
      <c r="H260" s="19"/>
      <c r="I260" s="21"/>
      <c r="J260" s="21"/>
      <c r="K260" s="21"/>
      <c r="L260" s="19"/>
      <c r="M260" s="20"/>
      <c r="N260" s="22"/>
      <c r="O260" s="19"/>
      <c r="P260" s="21"/>
      <c r="Q260" s="19"/>
      <c r="R260" s="20"/>
      <c r="S260" s="21"/>
      <c r="T260" s="19"/>
      <c r="U260" s="21"/>
      <c r="V260" s="19"/>
      <c r="W260" s="23"/>
      <c r="X260" s="21"/>
      <c r="Y260" s="19"/>
      <c r="Z260" s="24"/>
      <c r="AA260" s="24"/>
      <c r="AB260" s="24"/>
      <c r="AC260" s="24"/>
      <c r="AD260" s="24"/>
      <c r="AE260" s="24"/>
      <c r="AF260" s="24"/>
      <c r="AG260" s="24"/>
      <c r="AH260" s="24"/>
      <c r="AI260" s="24"/>
      <c r="AJ260" s="24"/>
      <c r="AK260" s="24"/>
      <c r="AL260" s="24"/>
      <c r="AM260" s="24"/>
      <c r="AN260" s="24"/>
      <c r="AO260" s="24"/>
      <c r="AP260" s="24"/>
      <c r="AQ260" s="24"/>
      <c r="AR260" s="24"/>
    </row>
    <row r="261" spans="1:44" ht="12.75" customHeight="1">
      <c r="A261" s="18"/>
      <c r="B261" s="19"/>
      <c r="C261" s="19"/>
      <c r="D261" s="19"/>
      <c r="E261" s="19"/>
      <c r="F261" s="19"/>
      <c r="G261" s="20"/>
      <c r="H261" s="19"/>
      <c r="I261" s="21"/>
      <c r="J261" s="21"/>
      <c r="K261" s="21"/>
      <c r="L261" s="19"/>
      <c r="M261" s="20"/>
      <c r="N261" s="22"/>
      <c r="O261" s="19"/>
      <c r="P261" s="21"/>
      <c r="Q261" s="19"/>
      <c r="R261" s="20"/>
      <c r="S261" s="21"/>
      <c r="T261" s="19"/>
      <c r="U261" s="21"/>
      <c r="V261" s="19"/>
      <c r="W261" s="23"/>
      <c r="X261" s="21"/>
      <c r="Y261" s="19"/>
      <c r="Z261" s="24"/>
      <c r="AA261" s="24"/>
      <c r="AB261" s="24"/>
      <c r="AC261" s="24"/>
      <c r="AD261" s="24"/>
      <c r="AE261" s="24"/>
      <c r="AF261" s="24"/>
      <c r="AG261" s="24"/>
      <c r="AH261" s="24"/>
      <c r="AI261" s="24"/>
      <c r="AJ261" s="24"/>
      <c r="AK261" s="24"/>
      <c r="AL261" s="24"/>
      <c r="AM261" s="24"/>
      <c r="AN261" s="24"/>
      <c r="AO261" s="24"/>
      <c r="AP261" s="24"/>
      <c r="AQ261" s="24"/>
      <c r="AR261" s="24"/>
    </row>
    <row r="262" spans="1:44" ht="12.75" customHeight="1">
      <c r="A262" s="18"/>
      <c r="B262" s="19"/>
      <c r="C262" s="19"/>
      <c r="D262" s="19"/>
      <c r="E262" s="19"/>
      <c r="F262" s="19"/>
      <c r="G262" s="20"/>
      <c r="H262" s="19"/>
      <c r="I262" s="21"/>
      <c r="J262" s="21"/>
      <c r="K262" s="21"/>
      <c r="L262" s="19"/>
      <c r="M262" s="20"/>
      <c r="N262" s="22"/>
      <c r="O262" s="19"/>
      <c r="P262" s="21"/>
      <c r="Q262" s="19"/>
      <c r="R262" s="20"/>
      <c r="S262" s="21"/>
      <c r="T262" s="19"/>
      <c r="U262" s="21"/>
      <c r="V262" s="19"/>
      <c r="W262" s="23"/>
      <c r="X262" s="21"/>
      <c r="Y262" s="19"/>
      <c r="Z262" s="24"/>
      <c r="AA262" s="24"/>
      <c r="AB262" s="24"/>
      <c r="AC262" s="24"/>
      <c r="AD262" s="24"/>
      <c r="AE262" s="24"/>
      <c r="AF262" s="24"/>
      <c r="AG262" s="24"/>
      <c r="AH262" s="24"/>
      <c r="AI262" s="24"/>
      <c r="AJ262" s="24"/>
      <c r="AK262" s="24"/>
      <c r="AL262" s="24"/>
      <c r="AM262" s="24"/>
      <c r="AN262" s="24"/>
      <c r="AO262" s="24"/>
      <c r="AP262" s="24"/>
      <c r="AQ262" s="24"/>
      <c r="AR262" s="24"/>
    </row>
    <row r="263" spans="1:44" ht="12.75" customHeight="1">
      <c r="A263" s="18"/>
      <c r="B263" s="19"/>
      <c r="C263" s="19"/>
      <c r="D263" s="19"/>
      <c r="E263" s="19"/>
      <c r="F263" s="19"/>
      <c r="G263" s="20"/>
      <c r="H263" s="19"/>
      <c r="I263" s="21"/>
      <c r="J263" s="21"/>
      <c r="K263" s="21"/>
      <c r="L263" s="19"/>
      <c r="M263" s="20"/>
      <c r="N263" s="22"/>
      <c r="O263" s="19"/>
      <c r="P263" s="21"/>
      <c r="Q263" s="19"/>
      <c r="R263" s="20"/>
      <c r="S263" s="21"/>
      <c r="T263" s="19"/>
      <c r="U263" s="21"/>
      <c r="V263" s="19"/>
      <c r="W263" s="23"/>
      <c r="X263" s="21"/>
      <c r="Y263" s="19"/>
      <c r="Z263" s="24"/>
      <c r="AA263" s="24"/>
      <c r="AB263" s="24"/>
      <c r="AC263" s="24"/>
      <c r="AD263" s="24"/>
      <c r="AE263" s="24"/>
      <c r="AF263" s="24"/>
      <c r="AG263" s="24"/>
      <c r="AH263" s="24"/>
      <c r="AI263" s="24"/>
      <c r="AJ263" s="24"/>
      <c r="AK263" s="24"/>
      <c r="AL263" s="24"/>
      <c r="AM263" s="24"/>
      <c r="AN263" s="24"/>
      <c r="AO263" s="24"/>
      <c r="AP263" s="24"/>
      <c r="AQ263" s="24"/>
      <c r="AR263" s="24"/>
    </row>
    <row r="264" spans="1:44" ht="12.75" customHeight="1">
      <c r="A264" s="18"/>
      <c r="B264" s="19"/>
      <c r="C264" s="19"/>
      <c r="D264" s="19"/>
      <c r="E264" s="19"/>
      <c r="F264" s="19"/>
      <c r="G264" s="20"/>
      <c r="H264" s="19"/>
      <c r="I264" s="21"/>
      <c r="J264" s="21"/>
      <c r="K264" s="21"/>
      <c r="L264" s="19"/>
      <c r="M264" s="20"/>
      <c r="N264" s="22"/>
      <c r="O264" s="19"/>
      <c r="P264" s="21"/>
      <c r="Q264" s="19"/>
      <c r="R264" s="20"/>
      <c r="S264" s="21"/>
      <c r="T264" s="19"/>
      <c r="U264" s="21"/>
      <c r="V264" s="19"/>
      <c r="W264" s="23"/>
      <c r="X264" s="21"/>
      <c r="Y264" s="19"/>
      <c r="Z264" s="24"/>
      <c r="AA264" s="24"/>
      <c r="AB264" s="24"/>
      <c r="AC264" s="24"/>
      <c r="AD264" s="24"/>
      <c r="AE264" s="24"/>
      <c r="AF264" s="24"/>
      <c r="AG264" s="24"/>
      <c r="AH264" s="24"/>
      <c r="AI264" s="24"/>
      <c r="AJ264" s="24"/>
      <c r="AK264" s="24"/>
      <c r="AL264" s="24"/>
      <c r="AM264" s="24"/>
      <c r="AN264" s="24"/>
      <c r="AO264" s="24"/>
      <c r="AP264" s="24"/>
      <c r="AQ264" s="24"/>
      <c r="AR264" s="24"/>
    </row>
    <row r="265" spans="1:44" ht="12.75" customHeight="1">
      <c r="A265" s="18"/>
      <c r="B265" s="19"/>
      <c r="C265" s="19"/>
      <c r="D265" s="19"/>
      <c r="E265" s="19"/>
      <c r="F265" s="19"/>
      <c r="G265" s="20"/>
      <c r="H265" s="19"/>
      <c r="I265" s="21"/>
      <c r="J265" s="21"/>
      <c r="K265" s="21"/>
      <c r="L265" s="19"/>
      <c r="M265" s="20"/>
      <c r="N265" s="22"/>
      <c r="O265" s="19"/>
      <c r="P265" s="21"/>
      <c r="Q265" s="19"/>
      <c r="R265" s="20"/>
      <c r="S265" s="21"/>
      <c r="T265" s="19"/>
      <c r="U265" s="21"/>
      <c r="V265" s="19"/>
      <c r="W265" s="23"/>
      <c r="X265" s="21"/>
      <c r="Y265" s="19"/>
      <c r="Z265" s="24"/>
      <c r="AA265" s="24"/>
      <c r="AB265" s="24"/>
      <c r="AC265" s="24"/>
      <c r="AD265" s="24"/>
      <c r="AE265" s="24"/>
      <c r="AF265" s="24"/>
      <c r="AG265" s="24"/>
      <c r="AH265" s="24"/>
      <c r="AI265" s="24"/>
      <c r="AJ265" s="24"/>
      <c r="AK265" s="24"/>
      <c r="AL265" s="24"/>
      <c r="AM265" s="24"/>
      <c r="AN265" s="24"/>
      <c r="AO265" s="24"/>
      <c r="AP265" s="24"/>
      <c r="AQ265" s="24"/>
      <c r="AR265" s="24"/>
    </row>
    <row r="266" spans="1:44" ht="12.75" customHeight="1">
      <c r="A266" s="18"/>
      <c r="B266" s="19"/>
      <c r="C266" s="19"/>
      <c r="D266" s="19"/>
      <c r="E266" s="19"/>
      <c r="F266" s="19"/>
      <c r="G266" s="20"/>
      <c r="H266" s="19"/>
      <c r="I266" s="21"/>
      <c r="J266" s="21"/>
      <c r="K266" s="21"/>
      <c r="L266" s="19"/>
      <c r="M266" s="20"/>
      <c r="N266" s="22"/>
      <c r="O266" s="19"/>
      <c r="P266" s="21"/>
      <c r="Q266" s="19"/>
      <c r="R266" s="20"/>
      <c r="S266" s="21"/>
      <c r="T266" s="19"/>
      <c r="U266" s="21"/>
      <c r="V266" s="19"/>
      <c r="W266" s="23"/>
      <c r="X266" s="21"/>
      <c r="Y266" s="19"/>
      <c r="Z266" s="24"/>
      <c r="AA266" s="24"/>
      <c r="AB266" s="24"/>
      <c r="AC266" s="24"/>
      <c r="AD266" s="24"/>
      <c r="AE266" s="24"/>
      <c r="AF266" s="24"/>
      <c r="AG266" s="24"/>
      <c r="AH266" s="24"/>
      <c r="AI266" s="24"/>
      <c r="AJ266" s="24"/>
      <c r="AK266" s="24"/>
      <c r="AL266" s="24"/>
      <c r="AM266" s="24"/>
      <c r="AN266" s="24"/>
      <c r="AO266" s="24"/>
      <c r="AP266" s="24"/>
      <c r="AQ266" s="24"/>
      <c r="AR266" s="24"/>
    </row>
    <row r="267" spans="1:44" ht="12.75" customHeight="1">
      <c r="A267" s="18"/>
      <c r="B267" s="19"/>
      <c r="C267" s="19"/>
      <c r="D267" s="19"/>
      <c r="E267" s="19"/>
      <c r="F267" s="19"/>
      <c r="G267" s="20"/>
      <c r="H267" s="19"/>
      <c r="I267" s="21"/>
      <c r="J267" s="21"/>
      <c r="K267" s="21"/>
      <c r="L267" s="19"/>
      <c r="M267" s="20"/>
      <c r="N267" s="22"/>
      <c r="O267" s="19"/>
      <c r="P267" s="21"/>
      <c r="Q267" s="19"/>
      <c r="R267" s="20"/>
      <c r="S267" s="21"/>
      <c r="T267" s="19"/>
      <c r="U267" s="21"/>
      <c r="V267" s="19"/>
      <c r="W267" s="23"/>
      <c r="X267" s="21"/>
      <c r="Y267" s="19"/>
      <c r="Z267" s="24"/>
      <c r="AA267" s="24"/>
      <c r="AB267" s="24"/>
      <c r="AC267" s="24"/>
      <c r="AD267" s="24"/>
      <c r="AE267" s="24"/>
      <c r="AF267" s="24"/>
      <c r="AG267" s="24"/>
      <c r="AH267" s="24"/>
      <c r="AI267" s="24"/>
      <c r="AJ267" s="24"/>
      <c r="AK267" s="24"/>
      <c r="AL267" s="24"/>
      <c r="AM267" s="24"/>
      <c r="AN267" s="24"/>
      <c r="AO267" s="24"/>
      <c r="AP267" s="24"/>
      <c r="AQ267" s="24"/>
      <c r="AR267" s="24"/>
    </row>
    <row r="268" spans="1:44" ht="12.75" customHeight="1">
      <c r="A268" s="18"/>
      <c r="B268" s="19"/>
      <c r="C268" s="19"/>
      <c r="D268" s="19"/>
      <c r="E268" s="19"/>
      <c r="F268" s="19"/>
      <c r="G268" s="20"/>
      <c r="H268" s="19"/>
      <c r="I268" s="21"/>
      <c r="J268" s="21"/>
      <c r="K268" s="21"/>
      <c r="L268" s="19"/>
      <c r="M268" s="20"/>
      <c r="N268" s="22"/>
      <c r="O268" s="19"/>
      <c r="P268" s="21"/>
      <c r="Q268" s="19"/>
      <c r="R268" s="20"/>
      <c r="S268" s="21"/>
      <c r="T268" s="19"/>
      <c r="U268" s="21"/>
      <c r="V268" s="19"/>
      <c r="W268" s="23"/>
      <c r="X268" s="21"/>
      <c r="Y268" s="19"/>
      <c r="Z268" s="24"/>
      <c r="AA268" s="24"/>
      <c r="AB268" s="24"/>
      <c r="AC268" s="24"/>
      <c r="AD268" s="24"/>
      <c r="AE268" s="24"/>
      <c r="AF268" s="24"/>
      <c r="AG268" s="24"/>
      <c r="AH268" s="24"/>
      <c r="AI268" s="24"/>
      <c r="AJ268" s="24"/>
      <c r="AK268" s="24"/>
      <c r="AL268" s="24"/>
      <c r="AM268" s="24"/>
      <c r="AN268" s="24"/>
      <c r="AO268" s="24"/>
      <c r="AP268" s="24"/>
      <c r="AQ268" s="24"/>
      <c r="AR268" s="24"/>
    </row>
    <row r="269" spans="1:44" ht="12.75" customHeight="1">
      <c r="A269" s="18"/>
      <c r="B269" s="19"/>
      <c r="C269" s="19"/>
      <c r="D269" s="19"/>
      <c r="E269" s="19"/>
      <c r="F269" s="19"/>
      <c r="G269" s="20"/>
      <c r="H269" s="19"/>
      <c r="I269" s="21"/>
      <c r="J269" s="21"/>
      <c r="K269" s="21"/>
      <c r="L269" s="19"/>
      <c r="M269" s="20"/>
      <c r="N269" s="22"/>
      <c r="O269" s="19"/>
      <c r="P269" s="21"/>
      <c r="Q269" s="19"/>
      <c r="R269" s="20"/>
      <c r="S269" s="21"/>
      <c r="T269" s="19"/>
      <c r="U269" s="21"/>
      <c r="V269" s="19"/>
      <c r="W269" s="23"/>
      <c r="X269" s="21"/>
      <c r="Y269" s="19"/>
      <c r="Z269" s="24"/>
      <c r="AA269" s="24"/>
      <c r="AB269" s="24"/>
      <c r="AC269" s="24"/>
      <c r="AD269" s="24"/>
      <c r="AE269" s="24"/>
      <c r="AF269" s="24"/>
      <c r="AG269" s="24"/>
      <c r="AH269" s="24"/>
      <c r="AI269" s="24"/>
      <c r="AJ269" s="24"/>
      <c r="AK269" s="24"/>
      <c r="AL269" s="24"/>
      <c r="AM269" s="24"/>
      <c r="AN269" s="24"/>
      <c r="AO269" s="24"/>
      <c r="AP269" s="24"/>
      <c r="AQ269" s="24"/>
      <c r="AR269" s="24"/>
    </row>
    <row r="270" spans="1:44" ht="12.75" customHeight="1">
      <c r="A270" s="18"/>
      <c r="B270" s="19"/>
      <c r="C270" s="19"/>
      <c r="D270" s="19"/>
      <c r="E270" s="19"/>
      <c r="F270" s="19"/>
      <c r="G270" s="20"/>
      <c r="H270" s="19"/>
      <c r="I270" s="21"/>
      <c r="J270" s="21"/>
      <c r="K270" s="21"/>
      <c r="L270" s="19"/>
      <c r="M270" s="20"/>
      <c r="N270" s="22"/>
      <c r="O270" s="19"/>
      <c r="P270" s="21"/>
      <c r="Q270" s="19"/>
      <c r="R270" s="20"/>
      <c r="S270" s="21"/>
      <c r="T270" s="19"/>
      <c r="U270" s="21"/>
      <c r="V270" s="19"/>
      <c r="W270" s="23"/>
      <c r="X270" s="21"/>
      <c r="Y270" s="19"/>
      <c r="Z270" s="24"/>
      <c r="AA270" s="24"/>
      <c r="AB270" s="24"/>
      <c r="AC270" s="24"/>
      <c r="AD270" s="24"/>
      <c r="AE270" s="24"/>
      <c r="AF270" s="24"/>
      <c r="AG270" s="24"/>
      <c r="AH270" s="24"/>
      <c r="AI270" s="24"/>
      <c r="AJ270" s="24"/>
      <c r="AK270" s="24"/>
      <c r="AL270" s="24"/>
      <c r="AM270" s="24"/>
      <c r="AN270" s="24"/>
      <c r="AO270" s="24"/>
      <c r="AP270" s="24"/>
      <c r="AQ270" s="24"/>
      <c r="AR270" s="24"/>
    </row>
    <row r="271" spans="1:44" ht="12.75" customHeight="1">
      <c r="A271" s="18"/>
      <c r="B271" s="19"/>
      <c r="C271" s="19"/>
      <c r="D271" s="19"/>
      <c r="E271" s="19"/>
      <c r="F271" s="19"/>
      <c r="G271" s="20"/>
      <c r="H271" s="19"/>
      <c r="I271" s="21"/>
      <c r="J271" s="21"/>
      <c r="K271" s="21"/>
      <c r="L271" s="19"/>
      <c r="M271" s="20"/>
      <c r="N271" s="22"/>
      <c r="O271" s="19"/>
      <c r="P271" s="21"/>
      <c r="Q271" s="19"/>
      <c r="R271" s="20"/>
      <c r="S271" s="21"/>
      <c r="T271" s="19"/>
      <c r="U271" s="21"/>
      <c r="V271" s="19"/>
      <c r="W271" s="23"/>
      <c r="X271" s="21"/>
      <c r="Y271" s="19"/>
      <c r="Z271" s="24"/>
      <c r="AA271" s="24"/>
      <c r="AB271" s="24"/>
      <c r="AC271" s="24"/>
      <c r="AD271" s="24"/>
      <c r="AE271" s="24"/>
      <c r="AF271" s="24"/>
      <c r="AG271" s="24"/>
      <c r="AH271" s="24"/>
      <c r="AI271" s="24"/>
      <c r="AJ271" s="24"/>
      <c r="AK271" s="24"/>
      <c r="AL271" s="24"/>
      <c r="AM271" s="24"/>
      <c r="AN271" s="24"/>
      <c r="AO271" s="24"/>
      <c r="AP271" s="24"/>
      <c r="AQ271" s="24"/>
      <c r="AR271" s="24"/>
    </row>
    <row r="272" spans="1:44" ht="12.75" customHeight="1">
      <c r="A272" s="18"/>
      <c r="B272" s="19"/>
      <c r="C272" s="19"/>
      <c r="D272" s="19"/>
      <c r="E272" s="19"/>
      <c r="F272" s="19"/>
      <c r="G272" s="20"/>
      <c r="H272" s="19"/>
      <c r="I272" s="21"/>
      <c r="J272" s="21"/>
      <c r="K272" s="21"/>
      <c r="L272" s="19"/>
      <c r="M272" s="20"/>
      <c r="N272" s="22"/>
      <c r="O272" s="19"/>
      <c r="P272" s="21"/>
      <c r="Q272" s="19"/>
      <c r="R272" s="20"/>
      <c r="S272" s="21"/>
      <c r="T272" s="19"/>
      <c r="U272" s="21"/>
      <c r="V272" s="19"/>
      <c r="W272" s="23"/>
      <c r="X272" s="21"/>
      <c r="Y272" s="19"/>
      <c r="Z272" s="24"/>
      <c r="AA272" s="24"/>
      <c r="AB272" s="24"/>
      <c r="AC272" s="24"/>
      <c r="AD272" s="24"/>
      <c r="AE272" s="24"/>
      <c r="AF272" s="24"/>
      <c r="AG272" s="24"/>
      <c r="AH272" s="24"/>
      <c r="AI272" s="24"/>
      <c r="AJ272" s="24"/>
      <c r="AK272" s="24"/>
      <c r="AL272" s="24"/>
      <c r="AM272" s="24"/>
      <c r="AN272" s="24"/>
      <c r="AO272" s="24"/>
      <c r="AP272" s="24"/>
      <c r="AQ272" s="24"/>
      <c r="AR272" s="24"/>
    </row>
    <row r="273" spans="1:44" ht="12.75" customHeight="1">
      <c r="A273" s="18"/>
      <c r="B273" s="19"/>
      <c r="C273" s="19"/>
      <c r="D273" s="19"/>
      <c r="E273" s="19"/>
      <c r="F273" s="19"/>
      <c r="G273" s="20"/>
      <c r="H273" s="19"/>
      <c r="I273" s="21"/>
      <c r="J273" s="21"/>
      <c r="K273" s="21"/>
      <c r="L273" s="19"/>
      <c r="M273" s="20"/>
      <c r="N273" s="22"/>
      <c r="O273" s="19"/>
      <c r="P273" s="21"/>
      <c r="Q273" s="19"/>
      <c r="R273" s="20"/>
      <c r="S273" s="21"/>
      <c r="T273" s="19"/>
      <c r="U273" s="21"/>
      <c r="V273" s="19"/>
      <c r="W273" s="23"/>
      <c r="X273" s="21"/>
      <c r="Y273" s="19"/>
      <c r="Z273" s="24"/>
      <c r="AA273" s="24"/>
      <c r="AB273" s="24"/>
      <c r="AC273" s="24"/>
      <c r="AD273" s="24"/>
      <c r="AE273" s="24"/>
      <c r="AF273" s="24"/>
      <c r="AG273" s="24"/>
      <c r="AH273" s="24"/>
      <c r="AI273" s="24"/>
      <c r="AJ273" s="24"/>
      <c r="AK273" s="24"/>
      <c r="AL273" s="24"/>
      <c r="AM273" s="24"/>
      <c r="AN273" s="24"/>
      <c r="AO273" s="24"/>
      <c r="AP273" s="24"/>
      <c r="AQ273" s="24"/>
      <c r="AR273" s="24"/>
    </row>
    <row r="274" spans="1:44" ht="12.75" customHeight="1">
      <c r="A274" s="18"/>
      <c r="B274" s="19"/>
      <c r="C274" s="19"/>
      <c r="D274" s="19"/>
      <c r="E274" s="19"/>
      <c r="F274" s="19"/>
      <c r="G274" s="20"/>
      <c r="H274" s="19"/>
      <c r="I274" s="21"/>
      <c r="J274" s="21"/>
      <c r="K274" s="21"/>
      <c r="L274" s="19"/>
      <c r="M274" s="20"/>
      <c r="N274" s="22"/>
      <c r="O274" s="19"/>
      <c r="P274" s="21"/>
      <c r="Q274" s="19"/>
      <c r="R274" s="20"/>
      <c r="S274" s="21"/>
      <c r="T274" s="19"/>
      <c r="U274" s="21"/>
      <c r="V274" s="19"/>
      <c r="W274" s="23"/>
      <c r="X274" s="21"/>
      <c r="Y274" s="19"/>
      <c r="Z274" s="24"/>
      <c r="AA274" s="24"/>
      <c r="AB274" s="24"/>
      <c r="AC274" s="24"/>
      <c r="AD274" s="24"/>
      <c r="AE274" s="24"/>
      <c r="AF274" s="24"/>
      <c r="AG274" s="24"/>
      <c r="AH274" s="24"/>
      <c r="AI274" s="24"/>
      <c r="AJ274" s="24"/>
      <c r="AK274" s="24"/>
      <c r="AL274" s="24"/>
      <c r="AM274" s="24"/>
      <c r="AN274" s="24"/>
      <c r="AO274" s="24"/>
      <c r="AP274" s="24"/>
      <c r="AQ274" s="24"/>
      <c r="AR274" s="24"/>
    </row>
    <row r="275" spans="1:44" ht="12.75" customHeight="1">
      <c r="A275" s="18"/>
      <c r="B275" s="19"/>
      <c r="C275" s="19"/>
      <c r="D275" s="19"/>
      <c r="E275" s="19"/>
      <c r="F275" s="19"/>
      <c r="G275" s="20"/>
      <c r="H275" s="19"/>
      <c r="I275" s="21"/>
      <c r="J275" s="21"/>
      <c r="K275" s="21"/>
      <c r="L275" s="19"/>
      <c r="M275" s="20"/>
      <c r="N275" s="22"/>
      <c r="O275" s="19"/>
      <c r="P275" s="21"/>
      <c r="Q275" s="19"/>
      <c r="R275" s="20"/>
      <c r="S275" s="21"/>
      <c r="T275" s="19"/>
      <c r="U275" s="21"/>
      <c r="V275" s="19"/>
      <c r="W275" s="23"/>
      <c r="X275" s="21"/>
      <c r="Y275" s="19"/>
      <c r="Z275" s="24"/>
      <c r="AA275" s="24"/>
      <c r="AB275" s="24"/>
      <c r="AC275" s="24"/>
      <c r="AD275" s="24"/>
      <c r="AE275" s="24"/>
      <c r="AF275" s="24"/>
      <c r="AG275" s="24"/>
      <c r="AH275" s="24"/>
      <c r="AI275" s="24"/>
      <c r="AJ275" s="24"/>
      <c r="AK275" s="24"/>
      <c r="AL275" s="24"/>
      <c r="AM275" s="24"/>
      <c r="AN275" s="24"/>
      <c r="AO275" s="24"/>
      <c r="AP275" s="24"/>
      <c r="AQ275" s="24"/>
      <c r="AR275" s="24"/>
    </row>
    <row r="276" spans="1:44" ht="12.75" customHeight="1">
      <c r="A276" s="18"/>
      <c r="B276" s="19"/>
      <c r="C276" s="19"/>
      <c r="D276" s="19"/>
      <c r="E276" s="19"/>
      <c r="F276" s="19"/>
      <c r="G276" s="20"/>
      <c r="H276" s="19"/>
      <c r="I276" s="21"/>
      <c r="J276" s="21"/>
      <c r="K276" s="21"/>
      <c r="L276" s="19"/>
      <c r="M276" s="20"/>
      <c r="N276" s="22"/>
      <c r="O276" s="19"/>
      <c r="P276" s="21"/>
      <c r="Q276" s="19"/>
      <c r="R276" s="20"/>
      <c r="S276" s="21"/>
      <c r="T276" s="19"/>
      <c r="U276" s="21"/>
      <c r="V276" s="19"/>
      <c r="W276" s="23"/>
      <c r="X276" s="21"/>
      <c r="Y276" s="19"/>
      <c r="Z276" s="24"/>
      <c r="AA276" s="24"/>
      <c r="AB276" s="24"/>
      <c r="AC276" s="24"/>
      <c r="AD276" s="24"/>
      <c r="AE276" s="24"/>
      <c r="AF276" s="24"/>
      <c r="AG276" s="24"/>
      <c r="AH276" s="24"/>
      <c r="AI276" s="24"/>
      <c r="AJ276" s="24"/>
      <c r="AK276" s="24"/>
      <c r="AL276" s="24"/>
      <c r="AM276" s="24"/>
      <c r="AN276" s="24"/>
      <c r="AO276" s="24"/>
      <c r="AP276" s="24"/>
      <c r="AQ276" s="24"/>
      <c r="AR276" s="24"/>
    </row>
    <row r="277" spans="1:44" ht="12.75" customHeight="1">
      <c r="A277" s="18"/>
      <c r="B277" s="19"/>
      <c r="C277" s="19"/>
      <c r="D277" s="19"/>
      <c r="E277" s="19"/>
      <c r="F277" s="19"/>
      <c r="G277" s="20"/>
      <c r="H277" s="19"/>
      <c r="I277" s="21"/>
      <c r="J277" s="21"/>
      <c r="K277" s="21"/>
      <c r="L277" s="19"/>
      <c r="M277" s="20"/>
      <c r="N277" s="22"/>
      <c r="O277" s="19"/>
      <c r="P277" s="21"/>
      <c r="Q277" s="19"/>
      <c r="R277" s="20"/>
      <c r="S277" s="21"/>
      <c r="T277" s="19"/>
      <c r="U277" s="21"/>
      <c r="V277" s="19"/>
      <c r="W277" s="23"/>
      <c r="X277" s="21"/>
      <c r="Y277" s="19"/>
      <c r="Z277" s="24"/>
      <c r="AA277" s="24"/>
      <c r="AB277" s="24"/>
      <c r="AC277" s="24"/>
      <c r="AD277" s="24"/>
      <c r="AE277" s="24"/>
      <c r="AF277" s="24"/>
      <c r="AG277" s="24"/>
      <c r="AH277" s="24"/>
      <c r="AI277" s="24"/>
      <c r="AJ277" s="24"/>
      <c r="AK277" s="24"/>
      <c r="AL277" s="24"/>
      <c r="AM277" s="24"/>
      <c r="AN277" s="24"/>
      <c r="AO277" s="24"/>
      <c r="AP277" s="24"/>
      <c r="AQ277" s="24"/>
      <c r="AR277" s="24"/>
    </row>
    <row r="278" spans="1:44" ht="12.75" customHeight="1">
      <c r="A278" s="18"/>
      <c r="B278" s="19"/>
      <c r="C278" s="19"/>
      <c r="D278" s="19"/>
      <c r="E278" s="19"/>
      <c r="F278" s="19"/>
      <c r="G278" s="20"/>
      <c r="H278" s="19"/>
      <c r="I278" s="21"/>
      <c r="J278" s="21"/>
      <c r="K278" s="21"/>
      <c r="L278" s="19"/>
      <c r="M278" s="20"/>
      <c r="N278" s="22"/>
      <c r="O278" s="19"/>
      <c r="P278" s="21"/>
      <c r="Q278" s="19"/>
      <c r="R278" s="20"/>
      <c r="S278" s="21"/>
      <c r="T278" s="19"/>
      <c r="U278" s="21"/>
      <c r="V278" s="19"/>
      <c r="W278" s="23"/>
      <c r="X278" s="21"/>
      <c r="Y278" s="19"/>
      <c r="Z278" s="24"/>
      <c r="AA278" s="24"/>
      <c r="AB278" s="24"/>
      <c r="AC278" s="24"/>
      <c r="AD278" s="24"/>
      <c r="AE278" s="24"/>
      <c r="AF278" s="24"/>
      <c r="AG278" s="24"/>
      <c r="AH278" s="24"/>
      <c r="AI278" s="24"/>
      <c r="AJ278" s="24"/>
      <c r="AK278" s="24"/>
      <c r="AL278" s="24"/>
      <c r="AM278" s="24"/>
      <c r="AN278" s="24"/>
      <c r="AO278" s="24"/>
      <c r="AP278" s="24"/>
      <c r="AQ278" s="24"/>
      <c r="AR278" s="24"/>
    </row>
    <row r="279" spans="1:44" ht="12.75" customHeight="1">
      <c r="A279" s="18"/>
      <c r="B279" s="19"/>
      <c r="C279" s="19"/>
      <c r="D279" s="19"/>
      <c r="E279" s="19"/>
      <c r="F279" s="19"/>
      <c r="G279" s="20"/>
      <c r="H279" s="19"/>
      <c r="I279" s="21"/>
      <c r="J279" s="21"/>
      <c r="K279" s="21"/>
      <c r="L279" s="19"/>
      <c r="M279" s="20"/>
      <c r="N279" s="22"/>
      <c r="O279" s="19"/>
      <c r="P279" s="21"/>
      <c r="Q279" s="19"/>
      <c r="R279" s="20"/>
      <c r="S279" s="21"/>
      <c r="T279" s="19"/>
      <c r="U279" s="21"/>
      <c r="V279" s="19"/>
      <c r="W279" s="23"/>
      <c r="X279" s="21"/>
      <c r="Y279" s="19"/>
      <c r="Z279" s="24"/>
      <c r="AA279" s="24"/>
      <c r="AB279" s="24"/>
      <c r="AC279" s="24"/>
      <c r="AD279" s="24"/>
      <c r="AE279" s="24"/>
      <c r="AF279" s="24"/>
      <c r="AG279" s="24"/>
      <c r="AH279" s="24"/>
      <c r="AI279" s="24"/>
      <c r="AJ279" s="24"/>
      <c r="AK279" s="24"/>
      <c r="AL279" s="24"/>
      <c r="AM279" s="24"/>
      <c r="AN279" s="24"/>
      <c r="AO279" s="24"/>
      <c r="AP279" s="24"/>
      <c r="AQ279" s="24"/>
      <c r="AR279" s="24"/>
    </row>
    <row r="280" spans="1:44" ht="12.75" customHeight="1">
      <c r="A280" s="18"/>
      <c r="B280" s="19"/>
      <c r="C280" s="19"/>
      <c r="D280" s="19"/>
      <c r="E280" s="19"/>
      <c r="F280" s="19"/>
      <c r="G280" s="20"/>
      <c r="H280" s="19"/>
      <c r="I280" s="21"/>
      <c r="J280" s="21"/>
      <c r="K280" s="21"/>
      <c r="L280" s="19"/>
      <c r="M280" s="20"/>
      <c r="N280" s="22"/>
      <c r="O280" s="19"/>
      <c r="P280" s="21"/>
      <c r="Q280" s="19"/>
      <c r="R280" s="20"/>
      <c r="S280" s="21"/>
      <c r="T280" s="19"/>
      <c r="U280" s="21"/>
      <c r="V280" s="19"/>
      <c r="W280" s="23"/>
      <c r="X280" s="21"/>
      <c r="Y280" s="19"/>
      <c r="Z280" s="24"/>
      <c r="AA280" s="24"/>
      <c r="AB280" s="24"/>
      <c r="AC280" s="24"/>
      <c r="AD280" s="24"/>
      <c r="AE280" s="24"/>
      <c r="AF280" s="24"/>
      <c r="AG280" s="24"/>
      <c r="AH280" s="24"/>
      <c r="AI280" s="24"/>
      <c r="AJ280" s="24"/>
      <c r="AK280" s="24"/>
      <c r="AL280" s="24"/>
      <c r="AM280" s="24"/>
      <c r="AN280" s="24"/>
      <c r="AO280" s="24"/>
      <c r="AP280" s="24"/>
      <c r="AQ280" s="24"/>
      <c r="AR280" s="24"/>
    </row>
    <row r="281" spans="1:44" ht="12.75" customHeight="1">
      <c r="A281" s="18"/>
      <c r="B281" s="19"/>
      <c r="C281" s="19"/>
      <c r="D281" s="19"/>
      <c r="E281" s="19"/>
      <c r="F281" s="19"/>
      <c r="G281" s="20"/>
      <c r="H281" s="19"/>
      <c r="I281" s="21"/>
      <c r="J281" s="21"/>
      <c r="K281" s="21"/>
      <c r="L281" s="19"/>
      <c r="M281" s="20"/>
      <c r="N281" s="22"/>
      <c r="O281" s="19"/>
      <c r="P281" s="21"/>
      <c r="Q281" s="19"/>
      <c r="R281" s="20"/>
      <c r="S281" s="21"/>
      <c r="T281" s="19"/>
      <c r="U281" s="21"/>
      <c r="V281" s="19"/>
      <c r="W281" s="23"/>
      <c r="X281" s="21"/>
      <c r="Y281" s="19"/>
      <c r="Z281" s="24"/>
      <c r="AA281" s="24"/>
      <c r="AB281" s="24"/>
      <c r="AC281" s="24"/>
      <c r="AD281" s="24"/>
      <c r="AE281" s="24"/>
      <c r="AF281" s="24"/>
      <c r="AG281" s="24"/>
      <c r="AH281" s="24"/>
      <c r="AI281" s="24"/>
      <c r="AJ281" s="24"/>
      <c r="AK281" s="24"/>
      <c r="AL281" s="24"/>
      <c r="AM281" s="24"/>
      <c r="AN281" s="24"/>
      <c r="AO281" s="24"/>
      <c r="AP281" s="24"/>
      <c r="AQ281" s="24"/>
      <c r="AR281" s="24"/>
    </row>
    <row r="282" spans="1:44" ht="12.75" customHeight="1">
      <c r="A282" s="18"/>
      <c r="B282" s="19"/>
      <c r="C282" s="19"/>
      <c r="D282" s="19"/>
      <c r="E282" s="19"/>
      <c r="F282" s="19"/>
      <c r="G282" s="20"/>
      <c r="H282" s="19"/>
      <c r="I282" s="21"/>
      <c r="J282" s="21"/>
      <c r="K282" s="21"/>
      <c r="L282" s="19"/>
      <c r="M282" s="20"/>
      <c r="N282" s="22"/>
      <c r="O282" s="19"/>
      <c r="P282" s="21"/>
      <c r="Q282" s="19"/>
      <c r="R282" s="20"/>
      <c r="S282" s="21"/>
      <c r="T282" s="19"/>
      <c r="U282" s="21"/>
      <c r="V282" s="19"/>
      <c r="W282" s="23"/>
      <c r="X282" s="21"/>
      <c r="Y282" s="19"/>
      <c r="Z282" s="24"/>
      <c r="AA282" s="24"/>
      <c r="AB282" s="24"/>
      <c r="AC282" s="24"/>
      <c r="AD282" s="24"/>
      <c r="AE282" s="24"/>
      <c r="AF282" s="24"/>
      <c r="AG282" s="24"/>
      <c r="AH282" s="24"/>
      <c r="AI282" s="24"/>
      <c r="AJ282" s="24"/>
      <c r="AK282" s="24"/>
      <c r="AL282" s="24"/>
      <c r="AM282" s="24"/>
      <c r="AN282" s="24"/>
      <c r="AO282" s="24"/>
      <c r="AP282" s="24"/>
      <c r="AQ282" s="24"/>
      <c r="AR282" s="24"/>
    </row>
    <row r="283" spans="1:44" ht="12.75" customHeight="1">
      <c r="A283" s="18"/>
      <c r="B283" s="19"/>
      <c r="C283" s="19"/>
      <c r="D283" s="19"/>
      <c r="E283" s="19"/>
      <c r="F283" s="19"/>
      <c r="G283" s="20"/>
      <c r="H283" s="19"/>
      <c r="I283" s="21"/>
      <c r="J283" s="21"/>
      <c r="K283" s="21"/>
      <c r="L283" s="19"/>
      <c r="M283" s="20"/>
      <c r="N283" s="22"/>
      <c r="O283" s="19"/>
      <c r="P283" s="21"/>
      <c r="Q283" s="19"/>
      <c r="R283" s="20"/>
      <c r="S283" s="21"/>
      <c r="T283" s="19"/>
      <c r="U283" s="21"/>
      <c r="V283" s="19"/>
      <c r="W283" s="23"/>
      <c r="X283" s="21"/>
      <c r="Y283" s="19"/>
      <c r="Z283" s="24"/>
      <c r="AA283" s="24"/>
      <c r="AB283" s="24"/>
      <c r="AC283" s="24"/>
      <c r="AD283" s="24"/>
      <c r="AE283" s="24"/>
      <c r="AF283" s="24"/>
      <c r="AG283" s="24"/>
      <c r="AH283" s="24"/>
      <c r="AI283" s="24"/>
      <c r="AJ283" s="24"/>
      <c r="AK283" s="24"/>
      <c r="AL283" s="24"/>
      <c r="AM283" s="24"/>
      <c r="AN283" s="24"/>
      <c r="AO283" s="24"/>
      <c r="AP283" s="24"/>
      <c r="AQ283" s="24"/>
      <c r="AR283" s="24"/>
    </row>
    <row r="284" spans="1:44" ht="12.75" customHeight="1">
      <c r="A284" s="18"/>
      <c r="B284" s="19"/>
      <c r="C284" s="19"/>
      <c r="D284" s="19"/>
      <c r="E284" s="19"/>
      <c r="F284" s="19"/>
      <c r="G284" s="20"/>
      <c r="H284" s="19"/>
      <c r="I284" s="21"/>
      <c r="J284" s="21"/>
      <c r="K284" s="21"/>
      <c r="L284" s="19"/>
      <c r="M284" s="20"/>
      <c r="N284" s="22"/>
      <c r="O284" s="19"/>
      <c r="P284" s="21"/>
      <c r="Q284" s="19"/>
      <c r="R284" s="20"/>
      <c r="S284" s="21"/>
      <c r="T284" s="19"/>
      <c r="U284" s="21"/>
      <c r="V284" s="19"/>
      <c r="W284" s="23"/>
      <c r="X284" s="21"/>
      <c r="Y284" s="19"/>
      <c r="Z284" s="24"/>
      <c r="AA284" s="24"/>
      <c r="AB284" s="24"/>
      <c r="AC284" s="24"/>
      <c r="AD284" s="24"/>
      <c r="AE284" s="24"/>
      <c r="AF284" s="24"/>
      <c r="AG284" s="24"/>
      <c r="AH284" s="24"/>
      <c r="AI284" s="24"/>
      <c r="AJ284" s="24"/>
      <c r="AK284" s="24"/>
      <c r="AL284" s="24"/>
      <c r="AM284" s="24"/>
      <c r="AN284" s="24"/>
      <c r="AO284" s="24"/>
      <c r="AP284" s="24"/>
      <c r="AQ284" s="24"/>
      <c r="AR284" s="24"/>
    </row>
    <row r="285" spans="1:44" ht="12.75" customHeight="1">
      <c r="A285" s="18"/>
      <c r="B285" s="19"/>
      <c r="C285" s="19"/>
      <c r="D285" s="19"/>
      <c r="E285" s="19"/>
      <c r="F285" s="19"/>
      <c r="G285" s="20"/>
      <c r="H285" s="19"/>
      <c r="I285" s="21"/>
      <c r="J285" s="21"/>
      <c r="K285" s="21"/>
      <c r="L285" s="19"/>
      <c r="M285" s="20"/>
      <c r="N285" s="22"/>
      <c r="O285" s="19"/>
      <c r="P285" s="21"/>
      <c r="Q285" s="19"/>
      <c r="R285" s="20"/>
      <c r="S285" s="21"/>
      <c r="T285" s="19"/>
      <c r="U285" s="21"/>
      <c r="V285" s="19"/>
      <c r="W285" s="23"/>
      <c r="X285" s="21"/>
      <c r="Y285" s="19"/>
      <c r="Z285" s="24"/>
      <c r="AA285" s="24"/>
      <c r="AB285" s="24"/>
      <c r="AC285" s="24"/>
      <c r="AD285" s="24"/>
      <c r="AE285" s="24"/>
      <c r="AF285" s="24"/>
      <c r="AG285" s="24"/>
      <c r="AH285" s="24"/>
      <c r="AI285" s="24"/>
      <c r="AJ285" s="24"/>
      <c r="AK285" s="24"/>
      <c r="AL285" s="24"/>
      <c r="AM285" s="24"/>
      <c r="AN285" s="24"/>
      <c r="AO285" s="24"/>
      <c r="AP285" s="24"/>
      <c r="AQ285" s="24"/>
      <c r="AR285" s="24"/>
    </row>
    <row r="286" spans="1:44" ht="12.75" customHeight="1">
      <c r="A286" s="18"/>
      <c r="B286" s="19"/>
      <c r="C286" s="19"/>
      <c r="D286" s="19"/>
      <c r="E286" s="19"/>
      <c r="F286" s="19"/>
      <c r="G286" s="20"/>
      <c r="H286" s="19"/>
      <c r="I286" s="21"/>
      <c r="J286" s="21"/>
      <c r="K286" s="21"/>
      <c r="L286" s="19"/>
      <c r="M286" s="20"/>
      <c r="N286" s="22"/>
      <c r="O286" s="19"/>
      <c r="P286" s="21"/>
      <c r="Q286" s="19"/>
      <c r="R286" s="20"/>
      <c r="S286" s="21"/>
      <c r="T286" s="19"/>
      <c r="U286" s="21"/>
      <c r="V286" s="19"/>
      <c r="W286" s="23"/>
      <c r="X286" s="21"/>
      <c r="Y286" s="19"/>
      <c r="Z286" s="24"/>
      <c r="AA286" s="24"/>
      <c r="AB286" s="24"/>
      <c r="AC286" s="24"/>
      <c r="AD286" s="24"/>
      <c r="AE286" s="24"/>
      <c r="AF286" s="24"/>
      <c r="AG286" s="24"/>
      <c r="AH286" s="24"/>
      <c r="AI286" s="24"/>
      <c r="AJ286" s="24"/>
      <c r="AK286" s="24"/>
      <c r="AL286" s="24"/>
      <c r="AM286" s="24"/>
      <c r="AN286" s="24"/>
      <c r="AO286" s="24"/>
      <c r="AP286" s="24"/>
      <c r="AQ286" s="24"/>
      <c r="AR286" s="24"/>
    </row>
    <row r="287" spans="1:44" ht="12.75" customHeight="1">
      <c r="A287" s="18"/>
      <c r="B287" s="19"/>
      <c r="C287" s="19"/>
      <c r="D287" s="19"/>
      <c r="E287" s="19"/>
      <c r="F287" s="19"/>
      <c r="G287" s="20"/>
      <c r="H287" s="19"/>
      <c r="I287" s="21"/>
      <c r="J287" s="21"/>
      <c r="K287" s="21"/>
      <c r="L287" s="19"/>
      <c r="M287" s="20"/>
      <c r="N287" s="22"/>
      <c r="O287" s="19"/>
      <c r="P287" s="21"/>
      <c r="Q287" s="19"/>
      <c r="R287" s="20"/>
      <c r="S287" s="21"/>
      <c r="T287" s="19"/>
      <c r="U287" s="21"/>
      <c r="V287" s="19"/>
      <c r="W287" s="23"/>
      <c r="X287" s="21"/>
      <c r="Y287" s="19"/>
      <c r="Z287" s="24"/>
      <c r="AA287" s="24"/>
      <c r="AB287" s="24"/>
      <c r="AC287" s="24"/>
      <c r="AD287" s="24"/>
      <c r="AE287" s="24"/>
      <c r="AF287" s="24"/>
      <c r="AG287" s="24"/>
      <c r="AH287" s="24"/>
      <c r="AI287" s="24"/>
      <c r="AJ287" s="24"/>
      <c r="AK287" s="24"/>
      <c r="AL287" s="24"/>
      <c r="AM287" s="24"/>
      <c r="AN287" s="24"/>
      <c r="AO287" s="24"/>
      <c r="AP287" s="24"/>
      <c r="AQ287" s="24"/>
      <c r="AR287" s="24"/>
    </row>
    <row r="288" spans="1:44" ht="12.75" customHeight="1">
      <c r="A288" s="18"/>
      <c r="B288" s="19"/>
      <c r="C288" s="19"/>
      <c r="D288" s="19"/>
      <c r="E288" s="19"/>
      <c r="F288" s="19"/>
      <c r="G288" s="20"/>
      <c r="H288" s="19"/>
      <c r="I288" s="21"/>
      <c r="J288" s="21"/>
      <c r="K288" s="21"/>
      <c r="L288" s="19"/>
      <c r="M288" s="20"/>
      <c r="N288" s="22"/>
      <c r="O288" s="19"/>
      <c r="P288" s="21"/>
      <c r="Q288" s="19"/>
      <c r="R288" s="20"/>
      <c r="S288" s="21"/>
      <c r="T288" s="19"/>
      <c r="U288" s="21"/>
      <c r="V288" s="19"/>
      <c r="W288" s="23"/>
      <c r="X288" s="21"/>
      <c r="Y288" s="19"/>
      <c r="Z288" s="24"/>
      <c r="AA288" s="24"/>
      <c r="AB288" s="24"/>
      <c r="AC288" s="24"/>
      <c r="AD288" s="24"/>
      <c r="AE288" s="24"/>
      <c r="AF288" s="24"/>
      <c r="AG288" s="24"/>
      <c r="AH288" s="24"/>
      <c r="AI288" s="24"/>
      <c r="AJ288" s="24"/>
      <c r="AK288" s="24"/>
      <c r="AL288" s="24"/>
      <c r="AM288" s="24"/>
      <c r="AN288" s="24"/>
      <c r="AO288" s="24"/>
      <c r="AP288" s="24"/>
      <c r="AQ288" s="24"/>
      <c r="AR288" s="24"/>
    </row>
    <row r="289" spans="1:44" ht="12.75" customHeight="1">
      <c r="A289" s="18"/>
      <c r="B289" s="19"/>
      <c r="C289" s="19"/>
      <c r="D289" s="19"/>
      <c r="E289" s="19"/>
      <c r="F289" s="19"/>
      <c r="G289" s="20"/>
      <c r="H289" s="19"/>
      <c r="I289" s="21"/>
      <c r="J289" s="21"/>
      <c r="K289" s="21"/>
      <c r="L289" s="19"/>
      <c r="M289" s="20"/>
      <c r="N289" s="22"/>
      <c r="O289" s="19"/>
      <c r="P289" s="21"/>
      <c r="Q289" s="19"/>
      <c r="R289" s="20"/>
      <c r="S289" s="21"/>
      <c r="T289" s="19"/>
      <c r="U289" s="21"/>
      <c r="V289" s="19"/>
      <c r="W289" s="23"/>
      <c r="X289" s="21"/>
      <c r="Y289" s="19"/>
      <c r="Z289" s="24"/>
      <c r="AA289" s="24"/>
      <c r="AB289" s="24"/>
      <c r="AC289" s="24"/>
      <c r="AD289" s="24"/>
      <c r="AE289" s="24"/>
      <c r="AF289" s="24"/>
      <c r="AG289" s="24"/>
      <c r="AH289" s="24"/>
      <c r="AI289" s="24"/>
      <c r="AJ289" s="24"/>
      <c r="AK289" s="24"/>
      <c r="AL289" s="24"/>
      <c r="AM289" s="24"/>
      <c r="AN289" s="24"/>
      <c r="AO289" s="24"/>
      <c r="AP289" s="24"/>
      <c r="AQ289" s="24"/>
      <c r="AR289" s="24"/>
    </row>
    <row r="290" spans="1:44" ht="12.75" customHeight="1">
      <c r="A290" s="18"/>
      <c r="B290" s="19"/>
      <c r="C290" s="19"/>
      <c r="D290" s="19"/>
      <c r="E290" s="19"/>
      <c r="F290" s="19"/>
      <c r="G290" s="20"/>
      <c r="H290" s="19"/>
      <c r="I290" s="21"/>
      <c r="J290" s="21"/>
      <c r="K290" s="21"/>
      <c r="L290" s="19"/>
      <c r="M290" s="20"/>
      <c r="N290" s="22"/>
      <c r="O290" s="19"/>
      <c r="P290" s="21"/>
      <c r="Q290" s="19"/>
      <c r="R290" s="20"/>
      <c r="S290" s="21"/>
      <c r="T290" s="19"/>
      <c r="U290" s="21"/>
      <c r="V290" s="19"/>
      <c r="W290" s="23"/>
      <c r="X290" s="21"/>
      <c r="Y290" s="19"/>
      <c r="Z290" s="24"/>
      <c r="AA290" s="24"/>
      <c r="AB290" s="24"/>
      <c r="AC290" s="24"/>
      <c r="AD290" s="24"/>
      <c r="AE290" s="24"/>
      <c r="AF290" s="24"/>
      <c r="AG290" s="24"/>
      <c r="AH290" s="24"/>
      <c r="AI290" s="24"/>
      <c r="AJ290" s="24"/>
      <c r="AK290" s="24"/>
      <c r="AL290" s="24"/>
      <c r="AM290" s="24"/>
      <c r="AN290" s="24"/>
      <c r="AO290" s="24"/>
      <c r="AP290" s="24"/>
      <c r="AQ290" s="24"/>
      <c r="AR290" s="24"/>
    </row>
    <row r="291" spans="1:44" ht="12.75" customHeight="1">
      <c r="A291" s="18"/>
      <c r="B291" s="19"/>
      <c r="C291" s="19"/>
      <c r="D291" s="19"/>
      <c r="E291" s="19"/>
      <c r="F291" s="19"/>
      <c r="G291" s="20"/>
      <c r="H291" s="19"/>
      <c r="I291" s="21"/>
      <c r="J291" s="21"/>
      <c r="K291" s="21"/>
      <c r="L291" s="19"/>
      <c r="M291" s="20"/>
      <c r="N291" s="22"/>
      <c r="O291" s="19"/>
      <c r="P291" s="21"/>
      <c r="Q291" s="19"/>
      <c r="R291" s="20"/>
      <c r="S291" s="21"/>
      <c r="T291" s="19"/>
      <c r="U291" s="21"/>
      <c r="V291" s="19"/>
      <c r="W291" s="23"/>
      <c r="X291" s="21"/>
      <c r="Y291" s="19"/>
      <c r="Z291" s="24"/>
      <c r="AA291" s="24"/>
      <c r="AB291" s="24"/>
      <c r="AC291" s="24"/>
      <c r="AD291" s="24"/>
      <c r="AE291" s="24"/>
      <c r="AF291" s="24"/>
      <c r="AG291" s="24"/>
      <c r="AH291" s="24"/>
      <c r="AI291" s="24"/>
      <c r="AJ291" s="24"/>
      <c r="AK291" s="24"/>
      <c r="AL291" s="24"/>
      <c r="AM291" s="24"/>
      <c r="AN291" s="24"/>
      <c r="AO291" s="24"/>
      <c r="AP291" s="24"/>
      <c r="AQ291" s="24"/>
      <c r="AR291" s="24"/>
    </row>
    <row r="292" spans="1:44" ht="12.75" customHeight="1">
      <c r="A292" s="18"/>
      <c r="B292" s="19"/>
      <c r="C292" s="19"/>
      <c r="D292" s="19"/>
      <c r="E292" s="19"/>
      <c r="F292" s="19"/>
      <c r="G292" s="20"/>
      <c r="H292" s="19"/>
      <c r="I292" s="21"/>
      <c r="J292" s="21"/>
      <c r="K292" s="21"/>
      <c r="L292" s="19"/>
      <c r="M292" s="20"/>
      <c r="N292" s="22"/>
      <c r="O292" s="19"/>
      <c r="P292" s="21"/>
      <c r="Q292" s="19"/>
      <c r="R292" s="20"/>
      <c r="S292" s="21"/>
      <c r="T292" s="19"/>
      <c r="U292" s="21"/>
      <c r="V292" s="19"/>
      <c r="W292" s="23"/>
      <c r="X292" s="21"/>
      <c r="Y292" s="19"/>
      <c r="Z292" s="24"/>
      <c r="AA292" s="24"/>
      <c r="AB292" s="24"/>
      <c r="AC292" s="24"/>
      <c r="AD292" s="24"/>
      <c r="AE292" s="24"/>
      <c r="AF292" s="24"/>
      <c r="AG292" s="24"/>
      <c r="AH292" s="24"/>
      <c r="AI292" s="24"/>
      <c r="AJ292" s="24"/>
      <c r="AK292" s="24"/>
      <c r="AL292" s="24"/>
      <c r="AM292" s="24"/>
      <c r="AN292" s="24"/>
      <c r="AO292" s="24"/>
      <c r="AP292" s="24"/>
      <c r="AQ292" s="24"/>
      <c r="AR292" s="24"/>
    </row>
    <row r="293" spans="1:44" ht="12.75" customHeight="1">
      <c r="A293" s="18"/>
      <c r="B293" s="19"/>
      <c r="C293" s="19"/>
      <c r="D293" s="19"/>
      <c r="E293" s="19"/>
      <c r="F293" s="19"/>
      <c r="G293" s="20"/>
      <c r="H293" s="19"/>
      <c r="I293" s="21"/>
      <c r="J293" s="21"/>
      <c r="K293" s="21"/>
      <c r="L293" s="19"/>
      <c r="M293" s="20"/>
      <c r="N293" s="22"/>
      <c r="O293" s="19"/>
      <c r="P293" s="21"/>
      <c r="Q293" s="19"/>
      <c r="R293" s="20"/>
      <c r="S293" s="21"/>
      <c r="T293" s="19"/>
      <c r="U293" s="21"/>
      <c r="V293" s="19"/>
      <c r="W293" s="23"/>
      <c r="X293" s="21"/>
      <c r="Y293" s="19"/>
      <c r="Z293" s="24"/>
      <c r="AA293" s="24"/>
      <c r="AB293" s="24"/>
      <c r="AC293" s="24"/>
      <c r="AD293" s="24"/>
      <c r="AE293" s="24"/>
      <c r="AF293" s="24"/>
      <c r="AG293" s="24"/>
      <c r="AH293" s="24"/>
      <c r="AI293" s="24"/>
      <c r="AJ293" s="24"/>
      <c r="AK293" s="24"/>
      <c r="AL293" s="24"/>
      <c r="AM293" s="24"/>
      <c r="AN293" s="24"/>
      <c r="AO293" s="24"/>
      <c r="AP293" s="24"/>
      <c r="AQ293" s="24"/>
      <c r="AR293" s="24"/>
    </row>
    <row r="294" spans="1:44" ht="12.75" customHeight="1">
      <c r="A294" s="18"/>
      <c r="B294" s="19"/>
      <c r="C294" s="19"/>
      <c r="D294" s="19"/>
      <c r="E294" s="19"/>
      <c r="F294" s="19"/>
      <c r="G294" s="20"/>
      <c r="H294" s="19"/>
      <c r="I294" s="21"/>
      <c r="J294" s="21"/>
      <c r="K294" s="21"/>
      <c r="L294" s="19"/>
      <c r="M294" s="20"/>
      <c r="N294" s="22"/>
      <c r="O294" s="19"/>
      <c r="P294" s="21"/>
      <c r="Q294" s="19"/>
      <c r="R294" s="20"/>
      <c r="S294" s="21"/>
      <c r="T294" s="19"/>
      <c r="U294" s="21"/>
      <c r="V294" s="19"/>
      <c r="W294" s="23"/>
      <c r="X294" s="21"/>
      <c r="Y294" s="19"/>
      <c r="Z294" s="24"/>
      <c r="AA294" s="24"/>
      <c r="AB294" s="24"/>
      <c r="AC294" s="24"/>
      <c r="AD294" s="24"/>
      <c r="AE294" s="24"/>
      <c r="AF294" s="24"/>
      <c r="AG294" s="24"/>
      <c r="AH294" s="24"/>
      <c r="AI294" s="24"/>
      <c r="AJ294" s="24"/>
      <c r="AK294" s="24"/>
      <c r="AL294" s="24"/>
      <c r="AM294" s="24"/>
      <c r="AN294" s="24"/>
      <c r="AO294" s="24"/>
      <c r="AP294" s="24"/>
      <c r="AQ294" s="24"/>
      <c r="AR294" s="24"/>
    </row>
    <row r="295" spans="1:44" ht="12.75" customHeight="1">
      <c r="A295" s="18"/>
      <c r="B295" s="19"/>
      <c r="C295" s="19"/>
      <c r="D295" s="19"/>
      <c r="E295" s="19"/>
      <c r="F295" s="19"/>
      <c r="G295" s="20"/>
      <c r="H295" s="19"/>
      <c r="I295" s="21"/>
      <c r="J295" s="21"/>
      <c r="K295" s="21"/>
      <c r="L295" s="19"/>
      <c r="M295" s="20"/>
      <c r="N295" s="22"/>
      <c r="O295" s="19"/>
      <c r="P295" s="21"/>
      <c r="Q295" s="19"/>
      <c r="R295" s="20"/>
      <c r="S295" s="21"/>
      <c r="T295" s="19"/>
      <c r="U295" s="21"/>
      <c r="V295" s="19"/>
      <c r="W295" s="23"/>
      <c r="X295" s="21"/>
      <c r="Y295" s="19"/>
      <c r="Z295" s="24"/>
      <c r="AA295" s="24"/>
      <c r="AB295" s="24"/>
      <c r="AC295" s="24"/>
      <c r="AD295" s="24"/>
      <c r="AE295" s="24"/>
      <c r="AF295" s="24"/>
      <c r="AG295" s="24"/>
      <c r="AH295" s="24"/>
      <c r="AI295" s="24"/>
      <c r="AJ295" s="24"/>
      <c r="AK295" s="24"/>
      <c r="AL295" s="24"/>
      <c r="AM295" s="24"/>
      <c r="AN295" s="24"/>
      <c r="AO295" s="24"/>
      <c r="AP295" s="24"/>
      <c r="AQ295" s="24"/>
      <c r="AR295" s="24"/>
    </row>
    <row r="296" spans="1:44" ht="12.75" customHeight="1">
      <c r="A296" s="18"/>
      <c r="B296" s="19"/>
      <c r="C296" s="19"/>
      <c r="D296" s="19"/>
      <c r="E296" s="19"/>
      <c r="F296" s="19"/>
      <c r="G296" s="20"/>
      <c r="H296" s="19"/>
      <c r="I296" s="21"/>
      <c r="J296" s="21"/>
      <c r="K296" s="21"/>
      <c r="L296" s="19"/>
      <c r="M296" s="20"/>
      <c r="N296" s="22"/>
      <c r="O296" s="19"/>
      <c r="P296" s="21"/>
      <c r="Q296" s="19"/>
      <c r="R296" s="20"/>
      <c r="S296" s="21"/>
      <c r="T296" s="19"/>
      <c r="U296" s="21"/>
      <c r="V296" s="19"/>
      <c r="W296" s="23"/>
      <c r="X296" s="21"/>
      <c r="Y296" s="19"/>
      <c r="Z296" s="24"/>
      <c r="AA296" s="24"/>
      <c r="AB296" s="24"/>
      <c r="AC296" s="24"/>
      <c r="AD296" s="24"/>
      <c r="AE296" s="24"/>
      <c r="AF296" s="24"/>
      <c r="AG296" s="24"/>
      <c r="AH296" s="24"/>
      <c r="AI296" s="24"/>
      <c r="AJ296" s="24"/>
      <c r="AK296" s="24"/>
      <c r="AL296" s="24"/>
      <c r="AM296" s="24"/>
      <c r="AN296" s="24"/>
      <c r="AO296" s="24"/>
      <c r="AP296" s="24"/>
      <c r="AQ296" s="24"/>
      <c r="AR296" s="24"/>
    </row>
    <row r="297" spans="1:44" ht="12.75" customHeight="1">
      <c r="A297" s="18"/>
      <c r="B297" s="19"/>
      <c r="C297" s="19"/>
      <c r="D297" s="19"/>
      <c r="E297" s="19"/>
      <c r="F297" s="19"/>
      <c r="G297" s="20"/>
      <c r="H297" s="19"/>
      <c r="I297" s="21"/>
      <c r="J297" s="21"/>
      <c r="K297" s="21"/>
      <c r="L297" s="19"/>
      <c r="M297" s="20"/>
      <c r="N297" s="22"/>
      <c r="O297" s="19"/>
      <c r="P297" s="21"/>
      <c r="Q297" s="19"/>
      <c r="R297" s="20"/>
      <c r="S297" s="21"/>
      <c r="T297" s="19"/>
      <c r="U297" s="21"/>
      <c r="V297" s="19"/>
      <c r="W297" s="23"/>
      <c r="X297" s="21"/>
      <c r="Y297" s="19"/>
      <c r="Z297" s="24"/>
      <c r="AA297" s="24"/>
      <c r="AB297" s="24"/>
      <c r="AC297" s="24"/>
      <c r="AD297" s="24"/>
      <c r="AE297" s="24"/>
      <c r="AF297" s="24"/>
      <c r="AG297" s="24"/>
      <c r="AH297" s="24"/>
      <c r="AI297" s="24"/>
      <c r="AJ297" s="24"/>
      <c r="AK297" s="24"/>
      <c r="AL297" s="24"/>
      <c r="AM297" s="24"/>
      <c r="AN297" s="24"/>
      <c r="AO297" s="24"/>
      <c r="AP297" s="24"/>
      <c r="AQ297" s="24"/>
      <c r="AR297" s="24"/>
    </row>
    <row r="298" spans="1:44" ht="12.75" customHeight="1">
      <c r="A298" s="18"/>
      <c r="B298" s="19"/>
      <c r="C298" s="19"/>
      <c r="D298" s="19"/>
      <c r="E298" s="19"/>
      <c r="F298" s="19"/>
      <c r="G298" s="20"/>
      <c r="H298" s="19"/>
      <c r="I298" s="21"/>
      <c r="J298" s="21"/>
      <c r="K298" s="21"/>
      <c r="L298" s="19"/>
      <c r="M298" s="20"/>
      <c r="N298" s="22"/>
      <c r="O298" s="19"/>
      <c r="P298" s="21"/>
      <c r="Q298" s="19"/>
      <c r="R298" s="20"/>
      <c r="S298" s="21"/>
      <c r="T298" s="19"/>
      <c r="U298" s="21"/>
      <c r="V298" s="19"/>
      <c r="W298" s="23"/>
      <c r="X298" s="21"/>
      <c r="Y298" s="19"/>
      <c r="Z298" s="24"/>
      <c r="AA298" s="24"/>
      <c r="AB298" s="24"/>
      <c r="AC298" s="24"/>
      <c r="AD298" s="24"/>
      <c r="AE298" s="24"/>
      <c r="AF298" s="24"/>
      <c r="AG298" s="24"/>
      <c r="AH298" s="24"/>
      <c r="AI298" s="24"/>
      <c r="AJ298" s="24"/>
      <c r="AK298" s="24"/>
      <c r="AL298" s="24"/>
      <c r="AM298" s="24"/>
      <c r="AN298" s="24"/>
      <c r="AO298" s="24"/>
      <c r="AP298" s="24"/>
      <c r="AQ298" s="24"/>
      <c r="AR298" s="24"/>
    </row>
    <row r="299" spans="1:44" ht="12.75" customHeight="1">
      <c r="A299" s="18"/>
      <c r="B299" s="19"/>
      <c r="C299" s="19"/>
      <c r="D299" s="19"/>
      <c r="E299" s="19"/>
      <c r="F299" s="19"/>
      <c r="G299" s="20"/>
      <c r="H299" s="19"/>
      <c r="I299" s="21"/>
      <c r="J299" s="21"/>
      <c r="K299" s="21"/>
      <c r="L299" s="19"/>
      <c r="M299" s="20"/>
      <c r="N299" s="22"/>
      <c r="O299" s="19"/>
      <c r="P299" s="21"/>
      <c r="Q299" s="19"/>
      <c r="R299" s="20"/>
      <c r="S299" s="21"/>
      <c r="T299" s="19"/>
      <c r="U299" s="21"/>
      <c r="V299" s="19"/>
      <c r="W299" s="23"/>
      <c r="X299" s="21"/>
      <c r="Y299" s="19"/>
      <c r="Z299" s="24"/>
      <c r="AA299" s="24"/>
      <c r="AB299" s="24"/>
      <c r="AC299" s="24"/>
      <c r="AD299" s="24"/>
      <c r="AE299" s="24"/>
      <c r="AF299" s="24"/>
      <c r="AG299" s="24"/>
      <c r="AH299" s="24"/>
      <c r="AI299" s="24"/>
      <c r="AJ299" s="24"/>
      <c r="AK299" s="24"/>
      <c r="AL299" s="24"/>
      <c r="AM299" s="24"/>
      <c r="AN299" s="24"/>
      <c r="AO299" s="24"/>
      <c r="AP299" s="24"/>
      <c r="AQ299" s="24"/>
      <c r="AR299" s="24"/>
    </row>
    <row r="300" spans="1:44" ht="12.75" customHeight="1">
      <c r="A300" s="18"/>
      <c r="B300" s="19"/>
      <c r="C300" s="19"/>
      <c r="D300" s="19"/>
      <c r="E300" s="19"/>
      <c r="F300" s="19"/>
      <c r="G300" s="20"/>
      <c r="H300" s="19"/>
      <c r="I300" s="21"/>
      <c r="J300" s="21"/>
      <c r="K300" s="21"/>
      <c r="L300" s="19"/>
      <c r="M300" s="20"/>
      <c r="N300" s="22"/>
      <c r="O300" s="19"/>
      <c r="P300" s="21"/>
      <c r="Q300" s="19"/>
      <c r="R300" s="20"/>
      <c r="S300" s="21"/>
      <c r="T300" s="19"/>
      <c r="U300" s="21"/>
      <c r="V300" s="19"/>
      <c r="W300" s="23"/>
      <c r="X300" s="21"/>
      <c r="Y300" s="19"/>
      <c r="Z300" s="24"/>
      <c r="AA300" s="24"/>
      <c r="AB300" s="24"/>
      <c r="AC300" s="24"/>
      <c r="AD300" s="24"/>
      <c r="AE300" s="24"/>
      <c r="AF300" s="24"/>
      <c r="AG300" s="24"/>
      <c r="AH300" s="24"/>
      <c r="AI300" s="24"/>
      <c r="AJ300" s="24"/>
      <c r="AK300" s="24"/>
      <c r="AL300" s="24"/>
      <c r="AM300" s="24"/>
      <c r="AN300" s="24"/>
      <c r="AO300" s="24"/>
      <c r="AP300" s="24"/>
      <c r="AQ300" s="24"/>
      <c r="AR300" s="24"/>
    </row>
    <row r="301" spans="1:44" ht="12.75" customHeight="1">
      <c r="A301" s="18"/>
      <c r="B301" s="19"/>
      <c r="C301" s="19"/>
      <c r="D301" s="19"/>
      <c r="E301" s="19"/>
      <c r="F301" s="19"/>
      <c r="G301" s="20"/>
      <c r="H301" s="19"/>
      <c r="I301" s="21"/>
      <c r="J301" s="21"/>
      <c r="K301" s="21"/>
      <c r="L301" s="19"/>
      <c r="M301" s="20"/>
      <c r="N301" s="22"/>
      <c r="O301" s="19"/>
      <c r="P301" s="21"/>
      <c r="Q301" s="19"/>
      <c r="R301" s="20"/>
      <c r="S301" s="21"/>
      <c r="T301" s="19"/>
      <c r="U301" s="21"/>
      <c r="V301" s="19"/>
      <c r="W301" s="23"/>
      <c r="X301" s="21"/>
      <c r="Y301" s="19"/>
      <c r="Z301" s="24"/>
      <c r="AA301" s="24"/>
      <c r="AB301" s="24"/>
      <c r="AC301" s="24"/>
      <c r="AD301" s="24"/>
      <c r="AE301" s="24"/>
      <c r="AF301" s="24"/>
      <c r="AG301" s="24"/>
      <c r="AH301" s="24"/>
      <c r="AI301" s="24"/>
      <c r="AJ301" s="24"/>
      <c r="AK301" s="24"/>
      <c r="AL301" s="24"/>
      <c r="AM301" s="24"/>
      <c r="AN301" s="24"/>
      <c r="AO301" s="24"/>
      <c r="AP301" s="24"/>
      <c r="AQ301" s="24"/>
      <c r="AR301" s="24"/>
    </row>
    <row r="302" spans="1:44" ht="12.75" customHeight="1">
      <c r="A302" s="18"/>
      <c r="B302" s="19"/>
      <c r="C302" s="19"/>
      <c r="D302" s="19"/>
      <c r="E302" s="19"/>
      <c r="F302" s="19"/>
      <c r="G302" s="20"/>
      <c r="H302" s="19"/>
      <c r="I302" s="21"/>
      <c r="J302" s="21"/>
      <c r="K302" s="21"/>
      <c r="L302" s="19"/>
      <c r="M302" s="20"/>
      <c r="N302" s="22"/>
      <c r="O302" s="19"/>
      <c r="P302" s="21"/>
      <c r="Q302" s="19"/>
      <c r="R302" s="20"/>
      <c r="S302" s="21"/>
      <c r="T302" s="19"/>
      <c r="U302" s="21"/>
      <c r="V302" s="19"/>
      <c r="W302" s="23"/>
      <c r="X302" s="21"/>
      <c r="Y302" s="19"/>
      <c r="Z302" s="24"/>
      <c r="AA302" s="24"/>
      <c r="AB302" s="24"/>
      <c r="AC302" s="24"/>
      <c r="AD302" s="24"/>
      <c r="AE302" s="24"/>
      <c r="AF302" s="24"/>
      <c r="AG302" s="24"/>
      <c r="AH302" s="24"/>
      <c r="AI302" s="24"/>
      <c r="AJ302" s="24"/>
      <c r="AK302" s="24"/>
      <c r="AL302" s="24"/>
      <c r="AM302" s="24"/>
      <c r="AN302" s="24"/>
      <c r="AO302" s="24"/>
      <c r="AP302" s="24"/>
      <c r="AQ302" s="24"/>
      <c r="AR302" s="24"/>
    </row>
    <row r="303" spans="1:44" ht="12.75" customHeight="1">
      <c r="A303" s="18"/>
      <c r="B303" s="19"/>
      <c r="C303" s="19"/>
      <c r="D303" s="19"/>
      <c r="E303" s="19"/>
      <c r="F303" s="19"/>
      <c r="G303" s="20"/>
      <c r="H303" s="19"/>
      <c r="I303" s="21"/>
      <c r="J303" s="21"/>
      <c r="K303" s="21"/>
      <c r="L303" s="19"/>
      <c r="M303" s="20"/>
      <c r="N303" s="22"/>
      <c r="O303" s="19"/>
      <c r="P303" s="21"/>
      <c r="Q303" s="19"/>
      <c r="R303" s="20"/>
      <c r="S303" s="21"/>
      <c r="T303" s="19"/>
      <c r="U303" s="21"/>
      <c r="V303" s="19"/>
      <c r="W303" s="23"/>
      <c r="X303" s="21"/>
      <c r="Y303" s="19"/>
      <c r="Z303" s="24"/>
      <c r="AA303" s="24"/>
      <c r="AB303" s="24"/>
      <c r="AC303" s="24"/>
      <c r="AD303" s="24"/>
      <c r="AE303" s="24"/>
      <c r="AF303" s="24"/>
      <c r="AG303" s="24"/>
      <c r="AH303" s="24"/>
      <c r="AI303" s="24"/>
      <c r="AJ303" s="24"/>
      <c r="AK303" s="24"/>
      <c r="AL303" s="24"/>
      <c r="AM303" s="24"/>
      <c r="AN303" s="24"/>
      <c r="AO303" s="24"/>
      <c r="AP303" s="24"/>
      <c r="AQ303" s="24"/>
      <c r="AR303" s="24"/>
    </row>
    <row r="304" spans="1:44" ht="12.75" customHeight="1">
      <c r="A304" s="18"/>
      <c r="B304" s="19"/>
      <c r="C304" s="19"/>
      <c r="D304" s="19"/>
      <c r="E304" s="19"/>
      <c r="F304" s="19"/>
      <c r="G304" s="20"/>
      <c r="H304" s="19"/>
      <c r="I304" s="21"/>
      <c r="J304" s="21"/>
      <c r="K304" s="21"/>
      <c r="L304" s="19"/>
      <c r="M304" s="20"/>
      <c r="N304" s="22"/>
      <c r="O304" s="19"/>
      <c r="P304" s="21"/>
      <c r="Q304" s="19"/>
      <c r="R304" s="20"/>
      <c r="S304" s="21"/>
      <c r="T304" s="19"/>
      <c r="U304" s="21"/>
      <c r="V304" s="19"/>
      <c r="W304" s="23"/>
      <c r="X304" s="21"/>
      <c r="Y304" s="19"/>
      <c r="Z304" s="24"/>
      <c r="AA304" s="24"/>
      <c r="AB304" s="24"/>
      <c r="AC304" s="24"/>
      <c r="AD304" s="24"/>
      <c r="AE304" s="24"/>
      <c r="AF304" s="24"/>
      <c r="AG304" s="24"/>
      <c r="AH304" s="24"/>
      <c r="AI304" s="24"/>
      <c r="AJ304" s="24"/>
      <c r="AK304" s="24"/>
      <c r="AL304" s="24"/>
      <c r="AM304" s="24"/>
      <c r="AN304" s="24"/>
      <c r="AO304" s="24"/>
      <c r="AP304" s="24"/>
      <c r="AQ304" s="24"/>
      <c r="AR304" s="24"/>
    </row>
    <row r="305" spans="1:44" ht="12.75" customHeight="1">
      <c r="A305" s="18"/>
      <c r="B305" s="19"/>
      <c r="C305" s="19"/>
      <c r="D305" s="19"/>
      <c r="E305" s="19"/>
      <c r="F305" s="19"/>
      <c r="G305" s="20"/>
      <c r="H305" s="19"/>
      <c r="I305" s="21"/>
      <c r="J305" s="21"/>
      <c r="K305" s="21"/>
      <c r="L305" s="19"/>
      <c r="M305" s="20"/>
      <c r="N305" s="22"/>
      <c r="O305" s="19"/>
      <c r="P305" s="21"/>
      <c r="Q305" s="19"/>
      <c r="R305" s="20"/>
      <c r="S305" s="21"/>
      <c r="T305" s="19"/>
      <c r="U305" s="21"/>
      <c r="V305" s="19"/>
      <c r="W305" s="23"/>
      <c r="X305" s="21"/>
      <c r="Y305" s="19"/>
      <c r="Z305" s="24"/>
      <c r="AA305" s="24"/>
      <c r="AB305" s="24"/>
      <c r="AC305" s="24"/>
      <c r="AD305" s="24"/>
      <c r="AE305" s="24"/>
      <c r="AF305" s="24"/>
      <c r="AG305" s="24"/>
      <c r="AH305" s="24"/>
      <c r="AI305" s="24"/>
      <c r="AJ305" s="24"/>
      <c r="AK305" s="24"/>
      <c r="AL305" s="24"/>
      <c r="AM305" s="24"/>
      <c r="AN305" s="24"/>
      <c r="AO305" s="24"/>
      <c r="AP305" s="24"/>
      <c r="AQ305" s="24"/>
      <c r="AR305" s="24"/>
    </row>
    <row r="306" spans="1:44" ht="12.75" customHeight="1">
      <c r="A306" s="18"/>
      <c r="B306" s="19"/>
      <c r="C306" s="19"/>
      <c r="D306" s="19"/>
      <c r="E306" s="19"/>
      <c r="F306" s="19"/>
      <c r="G306" s="20"/>
      <c r="H306" s="19"/>
      <c r="I306" s="21"/>
      <c r="J306" s="21"/>
      <c r="K306" s="21"/>
      <c r="L306" s="19"/>
      <c r="M306" s="20"/>
      <c r="N306" s="22"/>
      <c r="O306" s="19"/>
      <c r="P306" s="21"/>
      <c r="Q306" s="19"/>
      <c r="R306" s="20"/>
      <c r="S306" s="21"/>
      <c r="T306" s="19"/>
      <c r="U306" s="21"/>
      <c r="V306" s="19"/>
      <c r="W306" s="23"/>
      <c r="X306" s="21"/>
      <c r="Y306" s="19"/>
      <c r="Z306" s="24"/>
      <c r="AA306" s="24"/>
      <c r="AB306" s="24"/>
      <c r="AC306" s="24"/>
      <c r="AD306" s="24"/>
      <c r="AE306" s="24"/>
      <c r="AF306" s="24"/>
      <c r="AG306" s="24"/>
      <c r="AH306" s="24"/>
      <c r="AI306" s="24"/>
      <c r="AJ306" s="24"/>
      <c r="AK306" s="24"/>
      <c r="AL306" s="24"/>
      <c r="AM306" s="24"/>
      <c r="AN306" s="24"/>
      <c r="AO306" s="24"/>
      <c r="AP306" s="24"/>
      <c r="AQ306" s="24"/>
      <c r="AR306" s="24"/>
    </row>
    <row r="307" spans="1:44" ht="12.75" customHeight="1">
      <c r="A307" s="18"/>
      <c r="B307" s="19"/>
      <c r="C307" s="19"/>
      <c r="D307" s="19"/>
      <c r="E307" s="19"/>
      <c r="F307" s="19"/>
      <c r="G307" s="20"/>
      <c r="H307" s="19"/>
      <c r="I307" s="21"/>
      <c r="J307" s="21"/>
      <c r="K307" s="21"/>
      <c r="L307" s="19"/>
      <c r="M307" s="20"/>
      <c r="N307" s="22"/>
      <c r="O307" s="19"/>
      <c r="P307" s="21"/>
      <c r="Q307" s="19"/>
      <c r="R307" s="20"/>
      <c r="S307" s="21"/>
      <c r="T307" s="19"/>
      <c r="U307" s="21"/>
      <c r="V307" s="19"/>
      <c r="W307" s="23"/>
      <c r="X307" s="21"/>
      <c r="Y307" s="19"/>
      <c r="Z307" s="24"/>
      <c r="AA307" s="24"/>
      <c r="AB307" s="24"/>
      <c r="AC307" s="24"/>
      <c r="AD307" s="24"/>
      <c r="AE307" s="24"/>
      <c r="AF307" s="24"/>
      <c r="AG307" s="24"/>
      <c r="AH307" s="24"/>
      <c r="AI307" s="24"/>
      <c r="AJ307" s="24"/>
      <c r="AK307" s="24"/>
      <c r="AL307" s="24"/>
      <c r="AM307" s="24"/>
      <c r="AN307" s="24"/>
      <c r="AO307" s="24"/>
      <c r="AP307" s="24"/>
      <c r="AQ307" s="24"/>
      <c r="AR307" s="24"/>
    </row>
    <row r="308" spans="1:44" ht="12.75" customHeight="1">
      <c r="A308" s="18"/>
      <c r="B308" s="19"/>
      <c r="C308" s="19"/>
      <c r="D308" s="19"/>
      <c r="E308" s="19"/>
      <c r="F308" s="19"/>
      <c r="G308" s="20"/>
      <c r="H308" s="19"/>
      <c r="I308" s="21"/>
      <c r="J308" s="21"/>
      <c r="K308" s="21"/>
      <c r="L308" s="19"/>
      <c r="M308" s="20"/>
      <c r="N308" s="22"/>
      <c r="O308" s="19"/>
      <c r="P308" s="21"/>
      <c r="Q308" s="19"/>
      <c r="R308" s="20"/>
      <c r="S308" s="21"/>
      <c r="T308" s="19"/>
      <c r="U308" s="21"/>
      <c r="V308" s="19"/>
      <c r="W308" s="23"/>
      <c r="X308" s="21"/>
      <c r="Y308" s="19"/>
      <c r="Z308" s="24"/>
      <c r="AA308" s="24"/>
      <c r="AB308" s="24"/>
      <c r="AC308" s="24"/>
      <c r="AD308" s="24"/>
      <c r="AE308" s="24"/>
      <c r="AF308" s="24"/>
      <c r="AG308" s="24"/>
      <c r="AH308" s="24"/>
      <c r="AI308" s="24"/>
      <c r="AJ308" s="24"/>
      <c r="AK308" s="24"/>
      <c r="AL308" s="24"/>
      <c r="AM308" s="24"/>
      <c r="AN308" s="24"/>
      <c r="AO308" s="24"/>
      <c r="AP308" s="24"/>
      <c r="AQ308" s="24"/>
      <c r="AR308" s="24"/>
    </row>
    <row r="309" spans="1:44" ht="12.75" customHeight="1">
      <c r="A309" s="18"/>
      <c r="B309" s="19"/>
      <c r="C309" s="19"/>
      <c r="D309" s="19"/>
      <c r="E309" s="19"/>
      <c r="F309" s="19"/>
      <c r="G309" s="20"/>
      <c r="H309" s="19"/>
      <c r="I309" s="21"/>
      <c r="J309" s="21"/>
      <c r="K309" s="21"/>
      <c r="L309" s="19"/>
      <c r="M309" s="20"/>
      <c r="N309" s="22"/>
      <c r="O309" s="19"/>
      <c r="P309" s="21"/>
      <c r="Q309" s="19"/>
      <c r="R309" s="20"/>
      <c r="S309" s="21"/>
      <c r="T309" s="19"/>
      <c r="U309" s="21"/>
      <c r="V309" s="19"/>
      <c r="W309" s="23"/>
      <c r="X309" s="21"/>
      <c r="Y309" s="19"/>
      <c r="Z309" s="24"/>
      <c r="AA309" s="24"/>
      <c r="AB309" s="24"/>
      <c r="AC309" s="24"/>
      <c r="AD309" s="24"/>
      <c r="AE309" s="24"/>
      <c r="AF309" s="24"/>
      <c r="AG309" s="24"/>
      <c r="AH309" s="24"/>
      <c r="AI309" s="24"/>
      <c r="AJ309" s="24"/>
      <c r="AK309" s="24"/>
      <c r="AL309" s="24"/>
      <c r="AM309" s="24"/>
      <c r="AN309" s="24"/>
      <c r="AO309" s="24"/>
      <c r="AP309" s="24"/>
      <c r="AQ309" s="24"/>
      <c r="AR309" s="24"/>
    </row>
    <row r="310" spans="1:44" ht="12.75" customHeight="1">
      <c r="A310" s="18"/>
      <c r="B310" s="19"/>
      <c r="C310" s="19"/>
      <c r="D310" s="19"/>
      <c r="E310" s="19"/>
      <c r="F310" s="19"/>
      <c r="G310" s="20"/>
      <c r="H310" s="19"/>
      <c r="I310" s="21"/>
      <c r="J310" s="21"/>
      <c r="K310" s="21"/>
      <c r="L310" s="19"/>
      <c r="M310" s="20"/>
      <c r="N310" s="22"/>
      <c r="O310" s="19"/>
      <c r="P310" s="21"/>
      <c r="Q310" s="19"/>
      <c r="R310" s="20"/>
      <c r="S310" s="21"/>
      <c r="T310" s="19"/>
      <c r="U310" s="21"/>
      <c r="V310" s="19"/>
      <c r="W310" s="23"/>
      <c r="X310" s="21"/>
      <c r="Y310" s="19"/>
      <c r="Z310" s="24"/>
      <c r="AA310" s="24"/>
      <c r="AB310" s="24"/>
      <c r="AC310" s="24"/>
      <c r="AD310" s="24"/>
      <c r="AE310" s="24"/>
      <c r="AF310" s="24"/>
      <c r="AG310" s="24"/>
      <c r="AH310" s="24"/>
      <c r="AI310" s="24"/>
      <c r="AJ310" s="24"/>
      <c r="AK310" s="24"/>
      <c r="AL310" s="24"/>
      <c r="AM310" s="24"/>
      <c r="AN310" s="24"/>
      <c r="AO310" s="24"/>
      <c r="AP310" s="24"/>
      <c r="AQ310" s="24"/>
      <c r="AR310" s="24"/>
    </row>
    <row r="311" spans="1:44" ht="12.75" customHeight="1">
      <c r="A311" s="18"/>
      <c r="B311" s="19"/>
      <c r="C311" s="19"/>
      <c r="D311" s="19"/>
      <c r="E311" s="19"/>
      <c r="F311" s="19"/>
      <c r="G311" s="20"/>
      <c r="H311" s="19"/>
      <c r="I311" s="21"/>
      <c r="J311" s="21"/>
      <c r="K311" s="21"/>
      <c r="L311" s="19"/>
      <c r="M311" s="20"/>
      <c r="N311" s="22"/>
      <c r="O311" s="19"/>
      <c r="P311" s="21"/>
      <c r="Q311" s="19"/>
      <c r="R311" s="20"/>
      <c r="S311" s="21"/>
      <c r="T311" s="19"/>
      <c r="U311" s="21"/>
      <c r="V311" s="19"/>
      <c r="W311" s="23"/>
      <c r="X311" s="21"/>
      <c r="Y311" s="19"/>
      <c r="Z311" s="24"/>
      <c r="AA311" s="24"/>
      <c r="AB311" s="24"/>
      <c r="AC311" s="24"/>
      <c r="AD311" s="24"/>
      <c r="AE311" s="24"/>
      <c r="AF311" s="24"/>
      <c r="AG311" s="24"/>
      <c r="AH311" s="24"/>
      <c r="AI311" s="24"/>
      <c r="AJ311" s="24"/>
      <c r="AK311" s="24"/>
      <c r="AL311" s="24"/>
      <c r="AM311" s="24"/>
      <c r="AN311" s="24"/>
      <c r="AO311" s="24"/>
      <c r="AP311" s="24"/>
      <c r="AQ311" s="24"/>
      <c r="AR311" s="24"/>
    </row>
    <row r="312" spans="1:44" ht="12.75" customHeight="1">
      <c r="A312" s="18"/>
      <c r="B312" s="19"/>
      <c r="C312" s="19"/>
      <c r="D312" s="19"/>
      <c r="E312" s="19"/>
      <c r="F312" s="19"/>
      <c r="G312" s="20"/>
      <c r="H312" s="19"/>
      <c r="I312" s="21"/>
      <c r="J312" s="21"/>
      <c r="K312" s="21"/>
      <c r="L312" s="19"/>
      <c r="M312" s="20"/>
      <c r="N312" s="22"/>
      <c r="O312" s="19"/>
      <c r="P312" s="21"/>
      <c r="Q312" s="19"/>
      <c r="R312" s="20"/>
      <c r="S312" s="21"/>
      <c r="T312" s="19"/>
      <c r="U312" s="21"/>
      <c r="V312" s="19"/>
      <c r="W312" s="23"/>
      <c r="X312" s="21"/>
      <c r="Y312" s="19"/>
      <c r="Z312" s="24"/>
      <c r="AA312" s="24"/>
      <c r="AB312" s="24"/>
      <c r="AC312" s="24"/>
      <c r="AD312" s="24"/>
      <c r="AE312" s="24"/>
      <c r="AF312" s="24"/>
      <c r="AG312" s="24"/>
      <c r="AH312" s="24"/>
      <c r="AI312" s="24"/>
      <c r="AJ312" s="24"/>
      <c r="AK312" s="24"/>
      <c r="AL312" s="24"/>
      <c r="AM312" s="24"/>
      <c r="AN312" s="24"/>
      <c r="AO312" s="24"/>
      <c r="AP312" s="24"/>
      <c r="AQ312" s="24"/>
      <c r="AR312" s="24"/>
    </row>
    <row r="313" spans="1:44" ht="12.75" customHeight="1">
      <c r="A313" s="18"/>
      <c r="B313" s="19"/>
      <c r="C313" s="19"/>
      <c r="D313" s="19"/>
      <c r="E313" s="19"/>
      <c r="F313" s="19"/>
      <c r="G313" s="20"/>
      <c r="H313" s="19"/>
      <c r="I313" s="21"/>
      <c r="J313" s="21"/>
      <c r="K313" s="21"/>
      <c r="L313" s="19"/>
      <c r="M313" s="20"/>
      <c r="N313" s="22"/>
      <c r="O313" s="19"/>
      <c r="P313" s="21"/>
      <c r="Q313" s="19"/>
      <c r="R313" s="20"/>
      <c r="S313" s="21"/>
      <c r="T313" s="19"/>
      <c r="U313" s="21"/>
      <c r="V313" s="19"/>
      <c r="W313" s="23"/>
      <c r="X313" s="21"/>
      <c r="Y313" s="19"/>
      <c r="Z313" s="24"/>
      <c r="AA313" s="24"/>
      <c r="AB313" s="24"/>
      <c r="AC313" s="24"/>
      <c r="AD313" s="24"/>
      <c r="AE313" s="24"/>
      <c r="AF313" s="24"/>
      <c r="AG313" s="24"/>
      <c r="AH313" s="24"/>
      <c r="AI313" s="24"/>
      <c r="AJ313" s="24"/>
      <c r="AK313" s="24"/>
      <c r="AL313" s="24"/>
      <c r="AM313" s="24"/>
      <c r="AN313" s="24"/>
      <c r="AO313" s="24"/>
      <c r="AP313" s="24"/>
      <c r="AQ313" s="24"/>
      <c r="AR313" s="24"/>
    </row>
    <row r="314" spans="1:44" ht="12.75" customHeight="1">
      <c r="A314" s="18"/>
      <c r="B314" s="19"/>
      <c r="C314" s="19"/>
      <c r="D314" s="19"/>
      <c r="E314" s="19"/>
      <c r="F314" s="19"/>
      <c r="G314" s="20"/>
      <c r="H314" s="19"/>
      <c r="I314" s="21"/>
      <c r="J314" s="21"/>
      <c r="K314" s="21"/>
      <c r="L314" s="19"/>
      <c r="M314" s="20"/>
      <c r="N314" s="22"/>
      <c r="O314" s="19"/>
      <c r="P314" s="21"/>
      <c r="Q314" s="19"/>
      <c r="R314" s="20"/>
      <c r="S314" s="21"/>
      <c r="T314" s="19"/>
      <c r="U314" s="21"/>
      <c r="V314" s="19"/>
      <c r="W314" s="23"/>
      <c r="X314" s="21"/>
      <c r="Y314" s="19"/>
      <c r="Z314" s="24"/>
      <c r="AA314" s="24"/>
      <c r="AB314" s="24"/>
      <c r="AC314" s="24"/>
      <c r="AD314" s="24"/>
      <c r="AE314" s="24"/>
      <c r="AF314" s="24"/>
      <c r="AG314" s="24"/>
      <c r="AH314" s="24"/>
      <c r="AI314" s="24"/>
      <c r="AJ314" s="24"/>
      <c r="AK314" s="24"/>
      <c r="AL314" s="24"/>
      <c r="AM314" s="24"/>
      <c r="AN314" s="24"/>
      <c r="AO314" s="24"/>
      <c r="AP314" s="24"/>
      <c r="AQ314" s="24"/>
      <c r="AR314" s="24"/>
    </row>
    <row r="315" spans="1:44" ht="12.75" customHeight="1">
      <c r="A315" s="18"/>
      <c r="B315" s="19"/>
      <c r="C315" s="19"/>
      <c r="D315" s="19"/>
      <c r="E315" s="19"/>
      <c r="F315" s="19"/>
      <c r="G315" s="20"/>
      <c r="H315" s="19"/>
      <c r="I315" s="21"/>
      <c r="J315" s="21"/>
      <c r="K315" s="21"/>
      <c r="L315" s="19"/>
      <c r="M315" s="20"/>
      <c r="N315" s="22"/>
      <c r="O315" s="19"/>
      <c r="P315" s="21"/>
      <c r="Q315" s="19"/>
      <c r="R315" s="20"/>
      <c r="S315" s="21"/>
      <c r="T315" s="19"/>
      <c r="U315" s="21"/>
      <c r="V315" s="19"/>
      <c r="W315" s="23"/>
      <c r="X315" s="21"/>
      <c r="Y315" s="19"/>
      <c r="Z315" s="24"/>
      <c r="AA315" s="24"/>
      <c r="AB315" s="24"/>
      <c r="AC315" s="24"/>
      <c r="AD315" s="24"/>
      <c r="AE315" s="24"/>
      <c r="AF315" s="24"/>
      <c r="AG315" s="24"/>
      <c r="AH315" s="24"/>
      <c r="AI315" s="24"/>
      <c r="AJ315" s="24"/>
      <c r="AK315" s="24"/>
      <c r="AL315" s="24"/>
      <c r="AM315" s="24"/>
      <c r="AN315" s="24"/>
      <c r="AO315" s="24"/>
      <c r="AP315" s="24"/>
      <c r="AQ315" s="24"/>
      <c r="AR315" s="24"/>
    </row>
    <row r="316" spans="1:44" ht="12.75" customHeight="1">
      <c r="A316" s="18"/>
      <c r="B316" s="19"/>
      <c r="C316" s="19"/>
      <c r="D316" s="19"/>
      <c r="E316" s="19"/>
      <c r="F316" s="19"/>
      <c r="G316" s="20"/>
      <c r="H316" s="19"/>
      <c r="I316" s="21"/>
      <c r="J316" s="21"/>
      <c r="K316" s="21"/>
      <c r="L316" s="19"/>
      <c r="M316" s="20"/>
      <c r="N316" s="22"/>
      <c r="O316" s="19"/>
      <c r="P316" s="21"/>
      <c r="Q316" s="19"/>
      <c r="R316" s="20"/>
      <c r="S316" s="21"/>
      <c r="T316" s="19"/>
      <c r="U316" s="21"/>
      <c r="V316" s="19"/>
      <c r="W316" s="23"/>
      <c r="X316" s="21"/>
      <c r="Y316" s="19"/>
      <c r="Z316" s="24"/>
      <c r="AA316" s="24"/>
      <c r="AB316" s="24"/>
      <c r="AC316" s="24"/>
      <c r="AD316" s="24"/>
      <c r="AE316" s="24"/>
      <c r="AF316" s="24"/>
      <c r="AG316" s="24"/>
      <c r="AH316" s="24"/>
      <c r="AI316" s="24"/>
      <c r="AJ316" s="24"/>
      <c r="AK316" s="24"/>
      <c r="AL316" s="24"/>
      <c r="AM316" s="24"/>
      <c r="AN316" s="24"/>
      <c r="AO316" s="24"/>
      <c r="AP316" s="24"/>
      <c r="AQ316" s="24"/>
      <c r="AR316" s="24"/>
    </row>
    <row r="317" spans="1:44" ht="12.75" customHeight="1">
      <c r="A317" s="18"/>
      <c r="B317" s="19"/>
      <c r="C317" s="19"/>
      <c r="D317" s="19"/>
      <c r="E317" s="19"/>
      <c r="F317" s="19"/>
      <c r="G317" s="20"/>
      <c r="H317" s="19"/>
      <c r="I317" s="21"/>
      <c r="J317" s="21"/>
      <c r="K317" s="21"/>
      <c r="L317" s="19"/>
      <c r="M317" s="20"/>
      <c r="N317" s="22"/>
      <c r="O317" s="19"/>
      <c r="P317" s="21"/>
      <c r="Q317" s="19"/>
      <c r="R317" s="20"/>
      <c r="S317" s="21"/>
      <c r="T317" s="19"/>
      <c r="U317" s="21"/>
      <c r="V317" s="19"/>
      <c r="W317" s="23"/>
      <c r="X317" s="21"/>
      <c r="Y317" s="19"/>
      <c r="Z317" s="24"/>
      <c r="AA317" s="24"/>
      <c r="AB317" s="24"/>
      <c r="AC317" s="24"/>
      <c r="AD317" s="24"/>
      <c r="AE317" s="24"/>
      <c r="AF317" s="24"/>
      <c r="AG317" s="24"/>
      <c r="AH317" s="24"/>
      <c r="AI317" s="24"/>
      <c r="AJ317" s="24"/>
      <c r="AK317" s="24"/>
      <c r="AL317" s="24"/>
      <c r="AM317" s="24"/>
      <c r="AN317" s="24"/>
      <c r="AO317" s="24"/>
      <c r="AP317" s="24"/>
      <c r="AQ317" s="24"/>
      <c r="AR317" s="24"/>
    </row>
    <row r="318" spans="1:44" ht="12.75" customHeight="1">
      <c r="A318" s="18"/>
      <c r="B318" s="19"/>
      <c r="C318" s="19"/>
      <c r="D318" s="19"/>
      <c r="E318" s="19"/>
      <c r="F318" s="19"/>
      <c r="G318" s="20"/>
      <c r="H318" s="19"/>
      <c r="I318" s="21"/>
      <c r="J318" s="21"/>
      <c r="K318" s="21"/>
      <c r="L318" s="19"/>
      <c r="M318" s="20"/>
      <c r="N318" s="22"/>
      <c r="O318" s="19"/>
      <c r="P318" s="21"/>
      <c r="Q318" s="19"/>
      <c r="R318" s="20"/>
      <c r="S318" s="21"/>
      <c r="T318" s="19"/>
      <c r="U318" s="21"/>
      <c r="V318" s="19"/>
      <c r="W318" s="23"/>
      <c r="X318" s="21"/>
      <c r="Y318" s="19"/>
      <c r="Z318" s="24"/>
      <c r="AA318" s="24"/>
      <c r="AB318" s="24"/>
      <c r="AC318" s="24"/>
      <c r="AD318" s="24"/>
      <c r="AE318" s="24"/>
      <c r="AF318" s="24"/>
      <c r="AG318" s="24"/>
      <c r="AH318" s="24"/>
      <c r="AI318" s="24"/>
      <c r="AJ318" s="24"/>
      <c r="AK318" s="24"/>
      <c r="AL318" s="24"/>
      <c r="AM318" s="24"/>
      <c r="AN318" s="24"/>
      <c r="AO318" s="24"/>
      <c r="AP318" s="24"/>
      <c r="AQ318" s="24"/>
      <c r="AR318" s="24"/>
    </row>
    <row r="319" spans="1:44" ht="12.75" customHeight="1">
      <c r="A319" s="18"/>
      <c r="B319" s="19"/>
      <c r="C319" s="19"/>
      <c r="D319" s="19"/>
      <c r="E319" s="19"/>
      <c r="F319" s="19"/>
      <c r="G319" s="20"/>
      <c r="H319" s="19"/>
      <c r="I319" s="21"/>
      <c r="J319" s="21"/>
      <c r="K319" s="21"/>
      <c r="L319" s="19"/>
      <c r="M319" s="20"/>
      <c r="N319" s="22"/>
      <c r="O319" s="19"/>
      <c r="P319" s="21"/>
      <c r="Q319" s="19"/>
      <c r="R319" s="20"/>
      <c r="S319" s="21"/>
      <c r="T319" s="19"/>
      <c r="U319" s="21"/>
      <c r="V319" s="19"/>
      <c r="W319" s="23"/>
      <c r="X319" s="21"/>
      <c r="Y319" s="19"/>
      <c r="Z319" s="24"/>
      <c r="AA319" s="24"/>
      <c r="AB319" s="24"/>
      <c r="AC319" s="24"/>
      <c r="AD319" s="24"/>
      <c r="AE319" s="24"/>
      <c r="AF319" s="24"/>
      <c r="AG319" s="24"/>
      <c r="AH319" s="24"/>
      <c r="AI319" s="24"/>
      <c r="AJ319" s="24"/>
      <c r="AK319" s="24"/>
      <c r="AL319" s="24"/>
      <c r="AM319" s="24"/>
      <c r="AN319" s="24"/>
      <c r="AO319" s="24"/>
      <c r="AP319" s="24"/>
      <c r="AQ319" s="24"/>
      <c r="AR319" s="24"/>
    </row>
    <row r="320" spans="1:44" ht="12.75" customHeight="1">
      <c r="A320" s="18"/>
      <c r="B320" s="19"/>
      <c r="C320" s="19"/>
      <c r="D320" s="19"/>
      <c r="E320" s="19"/>
      <c r="F320" s="19"/>
      <c r="G320" s="20"/>
      <c r="H320" s="19"/>
      <c r="I320" s="21"/>
      <c r="J320" s="21"/>
      <c r="K320" s="21"/>
      <c r="L320" s="19"/>
      <c r="M320" s="20"/>
      <c r="N320" s="22"/>
      <c r="O320" s="19"/>
      <c r="P320" s="21"/>
      <c r="Q320" s="19"/>
      <c r="R320" s="20"/>
      <c r="S320" s="21"/>
      <c r="T320" s="19"/>
      <c r="U320" s="21"/>
      <c r="V320" s="19"/>
      <c r="W320" s="23"/>
      <c r="X320" s="21"/>
      <c r="Y320" s="19"/>
      <c r="Z320" s="24"/>
      <c r="AA320" s="24"/>
      <c r="AB320" s="24"/>
      <c r="AC320" s="24"/>
      <c r="AD320" s="24"/>
      <c r="AE320" s="24"/>
      <c r="AF320" s="24"/>
      <c r="AG320" s="24"/>
      <c r="AH320" s="24"/>
      <c r="AI320" s="24"/>
      <c r="AJ320" s="24"/>
      <c r="AK320" s="24"/>
      <c r="AL320" s="24"/>
      <c r="AM320" s="24"/>
      <c r="AN320" s="24"/>
      <c r="AO320" s="24"/>
      <c r="AP320" s="24"/>
      <c r="AQ320" s="24"/>
      <c r="AR320" s="24"/>
    </row>
    <row r="321" spans="1:44" ht="12.75" customHeight="1">
      <c r="A321" s="18"/>
      <c r="B321" s="19"/>
      <c r="C321" s="19"/>
      <c r="D321" s="19"/>
      <c r="E321" s="19"/>
      <c r="F321" s="19"/>
      <c r="G321" s="20"/>
      <c r="H321" s="19"/>
      <c r="I321" s="21"/>
      <c r="J321" s="21"/>
      <c r="K321" s="21"/>
      <c r="L321" s="19"/>
      <c r="M321" s="20"/>
      <c r="N321" s="22"/>
      <c r="O321" s="19"/>
      <c r="P321" s="21"/>
      <c r="Q321" s="19"/>
      <c r="R321" s="20"/>
      <c r="S321" s="21"/>
      <c r="T321" s="19"/>
      <c r="U321" s="21"/>
      <c r="V321" s="19"/>
      <c r="W321" s="23"/>
      <c r="X321" s="21"/>
      <c r="Y321" s="19"/>
      <c r="Z321" s="24"/>
      <c r="AA321" s="24"/>
      <c r="AB321" s="24"/>
      <c r="AC321" s="24"/>
      <c r="AD321" s="24"/>
      <c r="AE321" s="24"/>
      <c r="AF321" s="24"/>
      <c r="AG321" s="24"/>
      <c r="AH321" s="24"/>
      <c r="AI321" s="24"/>
      <c r="AJ321" s="24"/>
      <c r="AK321" s="24"/>
      <c r="AL321" s="24"/>
      <c r="AM321" s="24"/>
      <c r="AN321" s="24"/>
      <c r="AO321" s="24"/>
      <c r="AP321" s="24"/>
      <c r="AQ321" s="24"/>
      <c r="AR321" s="24"/>
    </row>
    <row r="322" spans="1:44" ht="12.75" customHeight="1">
      <c r="A322" s="18"/>
      <c r="B322" s="19"/>
      <c r="C322" s="19"/>
      <c r="D322" s="19"/>
      <c r="E322" s="19"/>
      <c r="F322" s="19"/>
      <c r="G322" s="20"/>
      <c r="H322" s="19"/>
      <c r="I322" s="21"/>
      <c r="J322" s="21"/>
      <c r="K322" s="21"/>
      <c r="L322" s="19"/>
      <c r="M322" s="20"/>
      <c r="N322" s="22"/>
      <c r="O322" s="19"/>
      <c r="P322" s="21"/>
      <c r="Q322" s="19"/>
      <c r="R322" s="20"/>
      <c r="S322" s="21"/>
      <c r="T322" s="19"/>
      <c r="U322" s="21"/>
      <c r="V322" s="19"/>
      <c r="W322" s="23"/>
      <c r="X322" s="21"/>
      <c r="Y322" s="19"/>
      <c r="Z322" s="24"/>
      <c r="AA322" s="24"/>
      <c r="AB322" s="24"/>
      <c r="AC322" s="24"/>
      <c r="AD322" s="24"/>
      <c r="AE322" s="24"/>
      <c r="AF322" s="24"/>
      <c r="AG322" s="24"/>
      <c r="AH322" s="24"/>
      <c r="AI322" s="24"/>
      <c r="AJ322" s="24"/>
      <c r="AK322" s="24"/>
      <c r="AL322" s="24"/>
      <c r="AM322" s="24"/>
      <c r="AN322" s="24"/>
      <c r="AO322" s="24"/>
      <c r="AP322" s="24"/>
      <c r="AQ322" s="24"/>
      <c r="AR322" s="24"/>
    </row>
    <row r="323" spans="1:44" ht="12.75" customHeight="1">
      <c r="A323" s="18"/>
      <c r="B323" s="19"/>
      <c r="C323" s="19"/>
      <c r="D323" s="19"/>
      <c r="E323" s="19"/>
      <c r="F323" s="19"/>
      <c r="G323" s="20"/>
      <c r="H323" s="19"/>
      <c r="I323" s="21"/>
      <c r="J323" s="21"/>
      <c r="K323" s="21"/>
      <c r="L323" s="19"/>
      <c r="M323" s="20"/>
      <c r="N323" s="22"/>
      <c r="O323" s="19"/>
      <c r="P323" s="21"/>
      <c r="Q323" s="19"/>
      <c r="R323" s="20"/>
      <c r="S323" s="21"/>
      <c r="T323" s="19"/>
      <c r="U323" s="21"/>
      <c r="V323" s="19"/>
      <c r="W323" s="23"/>
      <c r="X323" s="21"/>
      <c r="Y323" s="19"/>
      <c r="Z323" s="24"/>
      <c r="AA323" s="24"/>
      <c r="AB323" s="24"/>
      <c r="AC323" s="24"/>
      <c r="AD323" s="24"/>
      <c r="AE323" s="24"/>
      <c r="AF323" s="24"/>
      <c r="AG323" s="24"/>
      <c r="AH323" s="24"/>
      <c r="AI323" s="24"/>
      <c r="AJ323" s="24"/>
      <c r="AK323" s="24"/>
      <c r="AL323" s="24"/>
      <c r="AM323" s="24"/>
      <c r="AN323" s="24"/>
      <c r="AO323" s="24"/>
      <c r="AP323" s="24"/>
      <c r="AQ323" s="24"/>
      <c r="AR323" s="24"/>
    </row>
    <row r="324" spans="1:44" ht="12.75" customHeight="1">
      <c r="A324" s="18"/>
      <c r="B324" s="19"/>
      <c r="C324" s="19"/>
      <c r="D324" s="19"/>
      <c r="E324" s="19"/>
      <c r="F324" s="19"/>
      <c r="G324" s="20"/>
      <c r="H324" s="19"/>
      <c r="I324" s="21"/>
      <c r="J324" s="21"/>
      <c r="K324" s="21"/>
      <c r="L324" s="19"/>
      <c r="M324" s="20"/>
      <c r="N324" s="22"/>
      <c r="O324" s="19"/>
      <c r="P324" s="21"/>
      <c r="Q324" s="19"/>
      <c r="R324" s="20"/>
      <c r="S324" s="21"/>
      <c r="T324" s="19"/>
      <c r="U324" s="21"/>
      <c r="V324" s="19"/>
      <c r="W324" s="23"/>
      <c r="X324" s="21"/>
      <c r="Y324" s="19"/>
      <c r="Z324" s="24"/>
      <c r="AA324" s="24"/>
      <c r="AB324" s="24"/>
      <c r="AC324" s="24"/>
      <c r="AD324" s="24"/>
      <c r="AE324" s="24"/>
      <c r="AF324" s="24"/>
      <c r="AG324" s="24"/>
      <c r="AH324" s="24"/>
      <c r="AI324" s="24"/>
      <c r="AJ324" s="24"/>
      <c r="AK324" s="24"/>
      <c r="AL324" s="24"/>
      <c r="AM324" s="24"/>
      <c r="AN324" s="24"/>
      <c r="AO324" s="24"/>
      <c r="AP324" s="24"/>
      <c r="AQ324" s="24"/>
      <c r="AR324" s="24"/>
    </row>
    <row r="325" spans="1:44" ht="12.75" customHeight="1">
      <c r="A325" s="18"/>
      <c r="B325" s="19"/>
      <c r="C325" s="19"/>
      <c r="D325" s="19"/>
      <c r="E325" s="19"/>
      <c r="F325" s="19"/>
      <c r="G325" s="20"/>
      <c r="H325" s="19"/>
      <c r="I325" s="21"/>
      <c r="J325" s="21"/>
      <c r="K325" s="21"/>
      <c r="L325" s="19"/>
      <c r="M325" s="20"/>
      <c r="N325" s="22"/>
      <c r="O325" s="19"/>
      <c r="P325" s="21"/>
      <c r="Q325" s="19"/>
      <c r="R325" s="20"/>
      <c r="S325" s="21"/>
      <c r="T325" s="19"/>
      <c r="U325" s="21"/>
      <c r="V325" s="19"/>
      <c r="W325" s="23"/>
      <c r="X325" s="21"/>
      <c r="Y325" s="19"/>
      <c r="Z325" s="24"/>
      <c r="AA325" s="24"/>
      <c r="AB325" s="24"/>
      <c r="AC325" s="24"/>
      <c r="AD325" s="24"/>
      <c r="AE325" s="24"/>
      <c r="AF325" s="24"/>
      <c r="AG325" s="24"/>
      <c r="AH325" s="24"/>
      <c r="AI325" s="24"/>
      <c r="AJ325" s="24"/>
      <c r="AK325" s="24"/>
      <c r="AL325" s="24"/>
      <c r="AM325" s="24"/>
      <c r="AN325" s="24"/>
      <c r="AO325" s="24"/>
      <c r="AP325" s="24"/>
      <c r="AQ325" s="24"/>
      <c r="AR325" s="24"/>
    </row>
    <row r="326" spans="1:44" ht="12.75" customHeight="1">
      <c r="A326" s="18"/>
      <c r="B326" s="19"/>
      <c r="C326" s="19"/>
      <c r="D326" s="19"/>
      <c r="E326" s="19"/>
      <c r="F326" s="19"/>
      <c r="G326" s="20"/>
      <c r="H326" s="19"/>
      <c r="I326" s="21"/>
      <c r="J326" s="21"/>
      <c r="K326" s="21"/>
      <c r="L326" s="19"/>
      <c r="M326" s="20"/>
      <c r="N326" s="22"/>
      <c r="O326" s="19"/>
      <c r="P326" s="21"/>
      <c r="Q326" s="19"/>
      <c r="R326" s="20"/>
      <c r="S326" s="21"/>
      <c r="T326" s="19"/>
      <c r="U326" s="21"/>
      <c r="V326" s="19"/>
      <c r="W326" s="23"/>
      <c r="X326" s="21"/>
      <c r="Y326" s="19"/>
      <c r="Z326" s="24"/>
      <c r="AA326" s="24"/>
      <c r="AB326" s="24"/>
      <c r="AC326" s="24"/>
      <c r="AD326" s="24"/>
      <c r="AE326" s="24"/>
      <c r="AF326" s="24"/>
      <c r="AG326" s="24"/>
      <c r="AH326" s="24"/>
      <c r="AI326" s="24"/>
      <c r="AJ326" s="24"/>
      <c r="AK326" s="24"/>
      <c r="AL326" s="24"/>
      <c r="AM326" s="24"/>
      <c r="AN326" s="24"/>
      <c r="AO326" s="24"/>
      <c r="AP326" s="24"/>
      <c r="AQ326" s="24"/>
      <c r="AR326" s="24"/>
    </row>
    <row r="327" spans="1:44" ht="12.75" customHeight="1">
      <c r="A327" s="18"/>
      <c r="B327" s="19"/>
      <c r="C327" s="19"/>
      <c r="D327" s="19"/>
      <c r="E327" s="19"/>
      <c r="F327" s="19"/>
      <c r="G327" s="20"/>
      <c r="H327" s="19"/>
      <c r="I327" s="21"/>
      <c r="J327" s="21"/>
      <c r="K327" s="21"/>
      <c r="L327" s="19"/>
      <c r="M327" s="20"/>
      <c r="N327" s="22"/>
      <c r="O327" s="19"/>
      <c r="P327" s="21"/>
      <c r="Q327" s="19"/>
      <c r="R327" s="20"/>
      <c r="S327" s="21"/>
      <c r="T327" s="19"/>
      <c r="U327" s="21"/>
      <c r="V327" s="19"/>
      <c r="W327" s="23"/>
      <c r="X327" s="21"/>
      <c r="Y327" s="19"/>
      <c r="Z327" s="24"/>
      <c r="AA327" s="24"/>
      <c r="AB327" s="24"/>
      <c r="AC327" s="24"/>
      <c r="AD327" s="24"/>
      <c r="AE327" s="24"/>
      <c r="AF327" s="24"/>
      <c r="AG327" s="24"/>
      <c r="AH327" s="24"/>
      <c r="AI327" s="24"/>
      <c r="AJ327" s="24"/>
      <c r="AK327" s="24"/>
      <c r="AL327" s="24"/>
      <c r="AM327" s="24"/>
      <c r="AN327" s="24"/>
      <c r="AO327" s="24"/>
      <c r="AP327" s="24"/>
      <c r="AQ327" s="24"/>
      <c r="AR327" s="24"/>
    </row>
    <row r="328" spans="1:44" ht="12.75" customHeight="1">
      <c r="A328" s="18"/>
      <c r="B328" s="19"/>
      <c r="C328" s="19"/>
      <c r="D328" s="19"/>
      <c r="E328" s="19"/>
      <c r="F328" s="19"/>
      <c r="G328" s="20"/>
      <c r="H328" s="19"/>
      <c r="I328" s="21"/>
      <c r="J328" s="21"/>
      <c r="K328" s="21"/>
      <c r="L328" s="19"/>
      <c r="M328" s="20"/>
      <c r="N328" s="22"/>
      <c r="O328" s="19"/>
      <c r="P328" s="21"/>
      <c r="Q328" s="19"/>
      <c r="R328" s="20"/>
      <c r="S328" s="21"/>
      <c r="T328" s="19"/>
      <c r="U328" s="21"/>
      <c r="V328" s="19"/>
      <c r="W328" s="23"/>
      <c r="X328" s="21"/>
      <c r="Y328" s="19"/>
      <c r="Z328" s="24"/>
      <c r="AA328" s="24"/>
      <c r="AB328" s="24"/>
      <c r="AC328" s="24"/>
      <c r="AD328" s="24"/>
      <c r="AE328" s="24"/>
      <c r="AF328" s="24"/>
      <c r="AG328" s="24"/>
      <c r="AH328" s="24"/>
      <c r="AI328" s="24"/>
      <c r="AJ328" s="24"/>
      <c r="AK328" s="24"/>
      <c r="AL328" s="24"/>
      <c r="AM328" s="24"/>
      <c r="AN328" s="24"/>
      <c r="AO328" s="24"/>
      <c r="AP328" s="24"/>
      <c r="AQ328" s="24"/>
      <c r="AR328" s="24"/>
    </row>
    <row r="329" spans="1:44" ht="12.75" customHeight="1">
      <c r="A329" s="18"/>
      <c r="B329" s="19"/>
      <c r="C329" s="19"/>
      <c r="D329" s="19"/>
      <c r="E329" s="19"/>
      <c r="F329" s="19"/>
      <c r="G329" s="20"/>
      <c r="H329" s="19"/>
      <c r="I329" s="21"/>
      <c r="J329" s="21"/>
      <c r="K329" s="21"/>
      <c r="L329" s="19"/>
      <c r="M329" s="20"/>
      <c r="N329" s="22"/>
      <c r="O329" s="19"/>
      <c r="P329" s="21"/>
      <c r="Q329" s="19"/>
      <c r="R329" s="20"/>
      <c r="S329" s="21"/>
      <c r="T329" s="19"/>
      <c r="U329" s="21"/>
      <c r="V329" s="19"/>
      <c r="W329" s="23"/>
      <c r="X329" s="21"/>
      <c r="Y329" s="19"/>
      <c r="Z329" s="24"/>
      <c r="AA329" s="24"/>
      <c r="AB329" s="24"/>
      <c r="AC329" s="24"/>
      <c r="AD329" s="24"/>
      <c r="AE329" s="24"/>
      <c r="AF329" s="24"/>
      <c r="AG329" s="24"/>
      <c r="AH329" s="24"/>
      <c r="AI329" s="24"/>
      <c r="AJ329" s="24"/>
      <c r="AK329" s="24"/>
      <c r="AL329" s="24"/>
      <c r="AM329" s="24"/>
      <c r="AN329" s="24"/>
      <c r="AO329" s="24"/>
      <c r="AP329" s="24"/>
      <c r="AQ329" s="24"/>
      <c r="AR329" s="24"/>
    </row>
    <row r="330" spans="1:44" ht="12.75" customHeight="1">
      <c r="A330" s="18"/>
      <c r="B330" s="19"/>
      <c r="C330" s="19"/>
      <c r="D330" s="19"/>
      <c r="E330" s="19"/>
      <c r="F330" s="19"/>
      <c r="G330" s="20"/>
      <c r="H330" s="19"/>
      <c r="I330" s="21"/>
      <c r="J330" s="21"/>
      <c r="K330" s="21"/>
      <c r="L330" s="19"/>
      <c r="M330" s="20"/>
      <c r="N330" s="22"/>
      <c r="O330" s="19"/>
      <c r="P330" s="21"/>
      <c r="Q330" s="19"/>
      <c r="R330" s="20"/>
      <c r="S330" s="21"/>
      <c r="T330" s="19"/>
      <c r="U330" s="21"/>
      <c r="V330" s="19"/>
      <c r="W330" s="23"/>
      <c r="X330" s="21"/>
      <c r="Y330" s="19"/>
      <c r="Z330" s="24"/>
      <c r="AA330" s="24"/>
      <c r="AB330" s="24"/>
      <c r="AC330" s="24"/>
      <c r="AD330" s="24"/>
      <c r="AE330" s="24"/>
      <c r="AF330" s="24"/>
      <c r="AG330" s="24"/>
      <c r="AH330" s="24"/>
      <c r="AI330" s="24"/>
      <c r="AJ330" s="24"/>
      <c r="AK330" s="24"/>
      <c r="AL330" s="24"/>
      <c r="AM330" s="24"/>
      <c r="AN330" s="24"/>
      <c r="AO330" s="24"/>
      <c r="AP330" s="24"/>
      <c r="AQ330" s="24"/>
      <c r="AR330" s="24"/>
    </row>
    <row r="331" spans="1:44" ht="12.75" customHeight="1">
      <c r="A331" s="18"/>
      <c r="B331" s="19"/>
      <c r="C331" s="19"/>
      <c r="D331" s="19"/>
      <c r="E331" s="19"/>
      <c r="F331" s="19"/>
      <c r="G331" s="20"/>
      <c r="H331" s="19"/>
      <c r="I331" s="21"/>
      <c r="J331" s="21"/>
      <c r="K331" s="21"/>
      <c r="L331" s="19"/>
      <c r="M331" s="20"/>
      <c r="N331" s="22"/>
      <c r="O331" s="19"/>
      <c r="P331" s="21"/>
      <c r="Q331" s="19"/>
      <c r="R331" s="20"/>
      <c r="S331" s="21"/>
      <c r="T331" s="19"/>
      <c r="U331" s="21"/>
      <c r="V331" s="19"/>
      <c r="W331" s="23"/>
      <c r="X331" s="21"/>
      <c r="Y331" s="19"/>
      <c r="Z331" s="24"/>
      <c r="AA331" s="24"/>
      <c r="AB331" s="24"/>
      <c r="AC331" s="24"/>
      <c r="AD331" s="24"/>
      <c r="AE331" s="24"/>
      <c r="AF331" s="24"/>
      <c r="AG331" s="24"/>
      <c r="AH331" s="24"/>
      <c r="AI331" s="24"/>
      <c r="AJ331" s="24"/>
      <c r="AK331" s="24"/>
      <c r="AL331" s="24"/>
      <c r="AM331" s="24"/>
      <c r="AN331" s="24"/>
      <c r="AO331" s="24"/>
      <c r="AP331" s="24"/>
      <c r="AQ331" s="24"/>
      <c r="AR331" s="24"/>
    </row>
    <row r="332" spans="1:44" ht="12.75" customHeight="1">
      <c r="A332" s="18"/>
      <c r="B332" s="19"/>
      <c r="C332" s="19"/>
      <c r="D332" s="19"/>
      <c r="E332" s="19"/>
      <c r="F332" s="19"/>
      <c r="G332" s="20"/>
      <c r="H332" s="19"/>
      <c r="I332" s="21"/>
      <c r="J332" s="21"/>
      <c r="K332" s="21"/>
      <c r="L332" s="19"/>
      <c r="M332" s="20"/>
      <c r="N332" s="22"/>
      <c r="O332" s="19"/>
      <c r="P332" s="21"/>
      <c r="Q332" s="19"/>
      <c r="R332" s="20"/>
      <c r="S332" s="21"/>
      <c r="T332" s="19"/>
      <c r="U332" s="21"/>
      <c r="V332" s="19"/>
      <c r="W332" s="23"/>
      <c r="X332" s="21"/>
      <c r="Y332" s="19"/>
      <c r="Z332" s="24"/>
      <c r="AA332" s="24"/>
      <c r="AB332" s="24"/>
      <c r="AC332" s="24"/>
      <c r="AD332" s="24"/>
      <c r="AE332" s="24"/>
      <c r="AF332" s="24"/>
      <c r="AG332" s="24"/>
      <c r="AH332" s="24"/>
      <c r="AI332" s="24"/>
      <c r="AJ332" s="24"/>
      <c r="AK332" s="24"/>
      <c r="AL332" s="24"/>
      <c r="AM332" s="24"/>
      <c r="AN332" s="24"/>
      <c r="AO332" s="24"/>
      <c r="AP332" s="24"/>
      <c r="AQ332" s="24"/>
      <c r="AR332" s="24"/>
    </row>
    <row r="333" spans="1:44" ht="12.75" customHeight="1">
      <c r="A333" s="18"/>
      <c r="B333" s="19"/>
      <c r="C333" s="19"/>
      <c r="D333" s="19"/>
      <c r="E333" s="19"/>
      <c r="F333" s="19"/>
      <c r="G333" s="20"/>
      <c r="H333" s="19"/>
      <c r="I333" s="21"/>
      <c r="J333" s="21"/>
      <c r="K333" s="21"/>
      <c r="L333" s="19"/>
      <c r="M333" s="20"/>
      <c r="N333" s="22"/>
      <c r="O333" s="19"/>
      <c r="P333" s="21"/>
      <c r="Q333" s="19"/>
      <c r="R333" s="20"/>
      <c r="S333" s="21"/>
      <c r="T333" s="19"/>
      <c r="U333" s="21"/>
      <c r="V333" s="19"/>
      <c r="W333" s="23"/>
      <c r="X333" s="21"/>
      <c r="Y333" s="19"/>
      <c r="Z333" s="24"/>
      <c r="AA333" s="24"/>
      <c r="AB333" s="24"/>
      <c r="AC333" s="24"/>
      <c r="AD333" s="24"/>
      <c r="AE333" s="24"/>
      <c r="AF333" s="24"/>
      <c r="AG333" s="24"/>
      <c r="AH333" s="24"/>
      <c r="AI333" s="24"/>
      <c r="AJ333" s="24"/>
      <c r="AK333" s="24"/>
      <c r="AL333" s="24"/>
      <c r="AM333" s="24"/>
      <c r="AN333" s="24"/>
      <c r="AO333" s="24"/>
      <c r="AP333" s="24"/>
      <c r="AQ333" s="24"/>
      <c r="AR333" s="24"/>
    </row>
    <row r="334" spans="1:44" ht="12.75" customHeight="1">
      <c r="A334" s="18"/>
      <c r="B334" s="19"/>
      <c r="C334" s="19"/>
      <c r="D334" s="19"/>
      <c r="E334" s="19"/>
      <c r="F334" s="19"/>
      <c r="G334" s="20"/>
      <c r="H334" s="19"/>
      <c r="I334" s="21"/>
      <c r="J334" s="21"/>
      <c r="K334" s="21"/>
      <c r="L334" s="19"/>
      <c r="M334" s="20"/>
      <c r="N334" s="22"/>
      <c r="O334" s="19"/>
      <c r="P334" s="21"/>
      <c r="Q334" s="19"/>
      <c r="R334" s="20"/>
      <c r="S334" s="21"/>
      <c r="T334" s="19"/>
      <c r="U334" s="21"/>
      <c r="V334" s="19"/>
      <c r="W334" s="23"/>
      <c r="X334" s="21"/>
      <c r="Y334" s="19"/>
      <c r="Z334" s="24"/>
      <c r="AA334" s="24"/>
      <c r="AB334" s="24"/>
      <c r="AC334" s="24"/>
      <c r="AD334" s="24"/>
      <c r="AE334" s="24"/>
      <c r="AF334" s="24"/>
      <c r="AG334" s="24"/>
      <c r="AH334" s="24"/>
      <c r="AI334" s="24"/>
      <c r="AJ334" s="24"/>
      <c r="AK334" s="24"/>
      <c r="AL334" s="24"/>
      <c r="AM334" s="24"/>
      <c r="AN334" s="24"/>
      <c r="AO334" s="24"/>
      <c r="AP334" s="24"/>
      <c r="AQ334" s="24"/>
      <c r="AR334" s="24"/>
    </row>
    <row r="335" spans="1:44" ht="12.75" customHeight="1">
      <c r="A335" s="18"/>
      <c r="B335" s="19"/>
      <c r="C335" s="19"/>
      <c r="D335" s="19"/>
      <c r="E335" s="19"/>
      <c r="F335" s="19"/>
      <c r="G335" s="20"/>
      <c r="H335" s="19"/>
      <c r="I335" s="21"/>
      <c r="J335" s="21"/>
      <c r="K335" s="21"/>
      <c r="L335" s="19"/>
      <c r="M335" s="20"/>
      <c r="N335" s="22"/>
      <c r="O335" s="19"/>
      <c r="P335" s="21"/>
      <c r="Q335" s="19"/>
      <c r="R335" s="20"/>
      <c r="S335" s="21"/>
      <c r="T335" s="19"/>
      <c r="U335" s="21"/>
      <c r="V335" s="19"/>
      <c r="W335" s="23"/>
      <c r="X335" s="21"/>
      <c r="Y335" s="19"/>
      <c r="Z335" s="24"/>
      <c r="AA335" s="24"/>
      <c r="AB335" s="24"/>
      <c r="AC335" s="24"/>
      <c r="AD335" s="24"/>
      <c r="AE335" s="24"/>
      <c r="AF335" s="24"/>
      <c r="AG335" s="24"/>
      <c r="AH335" s="24"/>
      <c r="AI335" s="24"/>
      <c r="AJ335" s="24"/>
      <c r="AK335" s="24"/>
      <c r="AL335" s="24"/>
      <c r="AM335" s="24"/>
      <c r="AN335" s="24"/>
      <c r="AO335" s="24"/>
      <c r="AP335" s="24"/>
      <c r="AQ335" s="24"/>
      <c r="AR335" s="24"/>
    </row>
    <row r="336" spans="1:44" ht="12.75" customHeight="1">
      <c r="A336" s="18"/>
      <c r="B336" s="19"/>
      <c r="C336" s="19"/>
      <c r="D336" s="19"/>
      <c r="E336" s="19"/>
      <c r="F336" s="19"/>
      <c r="G336" s="20"/>
      <c r="H336" s="19"/>
      <c r="I336" s="21"/>
      <c r="J336" s="21"/>
      <c r="K336" s="21"/>
      <c r="L336" s="19"/>
      <c r="M336" s="20"/>
      <c r="N336" s="22"/>
      <c r="O336" s="19"/>
      <c r="P336" s="21"/>
      <c r="Q336" s="19"/>
      <c r="R336" s="20"/>
      <c r="S336" s="21"/>
      <c r="T336" s="19"/>
      <c r="U336" s="21"/>
      <c r="V336" s="19"/>
      <c r="W336" s="23"/>
      <c r="X336" s="21"/>
      <c r="Y336" s="19"/>
      <c r="Z336" s="24"/>
      <c r="AA336" s="24"/>
      <c r="AB336" s="24"/>
      <c r="AC336" s="24"/>
      <c r="AD336" s="24"/>
      <c r="AE336" s="24"/>
      <c r="AF336" s="24"/>
      <c r="AG336" s="24"/>
      <c r="AH336" s="24"/>
      <c r="AI336" s="24"/>
      <c r="AJ336" s="24"/>
      <c r="AK336" s="24"/>
      <c r="AL336" s="24"/>
      <c r="AM336" s="24"/>
      <c r="AN336" s="24"/>
      <c r="AO336" s="24"/>
      <c r="AP336" s="24"/>
      <c r="AQ336" s="24"/>
      <c r="AR336" s="24"/>
    </row>
    <row r="337" spans="1:44" ht="12.75" customHeight="1">
      <c r="A337" s="18"/>
      <c r="B337" s="19"/>
      <c r="C337" s="19"/>
      <c r="D337" s="19"/>
      <c r="E337" s="19"/>
      <c r="F337" s="19"/>
      <c r="G337" s="20"/>
      <c r="H337" s="19"/>
      <c r="I337" s="21"/>
      <c r="J337" s="21"/>
      <c r="K337" s="21"/>
      <c r="L337" s="19"/>
      <c r="M337" s="20"/>
      <c r="N337" s="22"/>
      <c r="O337" s="19"/>
      <c r="P337" s="21"/>
      <c r="Q337" s="19"/>
      <c r="R337" s="20"/>
      <c r="S337" s="21"/>
      <c r="T337" s="19"/>
      <c r="U337" s="21"/>
      <c r="V337" s="19"/>
      <c r="W337" s="23"/>
      <c r="X337" s="21"/>
      <c r="Y337" s="19"/>
      <c r="Z337" s="24"/>
      <c r="AA337" s="24"/>
      <c r="AB337" s="24"/>
      <c r="AC337" s="24"/>
      <c r="AD337" s="24"/>
      <c r="AE337" s="24"/>
      <c r="AF337" s="24"/>
      <c r="AG337" s="24"/>
      <c r="AH337" s="24"/>
      <c r="AI337" s="24"/>
      <c r="AJ337" s="24"/>
      <c r="AK337" s="24"/>
      <c r="AL337" s="24"/>
      <c r="AM337" s="24"/>
      <c r="AN337" s="24"/>
      <c r="AO337" s="24"/>
      <c r="AP337" s="24"/>
      <c r="AQ337" s="24"/>
      <c r="AR337" s="24"/>
    </row>
    <row r="338" spans="1:44" ht="12.75" customHeight="1">
      <c r="A338" s="18"/>
      <c r="B338" s="19"/>
      <c r="C338" s="19"/>
      <c r="D338" s="19"/>
      <c r="E338" s="19"/>
      <c r="F338" s="19"/>
      <c r="G338" s="20"/>
      <c r="H338" s="19"/>
      <c r="I338" s="21"/>
      <c r="J338" s="21"/>
      <c r="K338" s="21"/>
      <c r="L338" s="19"/>
      <c r="M338" s="20"/>
      <c r="N338" s="22"/>
      <c r="O338" s="19"/>
      <c r="P338" s="21"/>
      <c r="Q338" s="19"/>
      <c r="R338" s="20"/>
      <c r="S338" s="21"/>
      <c r="T338" s="19"/>
      <c r="U338" s="21"/>
      <c r="V338" s="19"/>
      <c r="W338" s="23"/>
      <c r="X338" s="21"/>
      <c r="Y338" s="19"/>
      <c r="Z338" s="24"/>
      <c r="AA338" s="24"/>
      <c r="AB338" s="24"/>
      <c r="AC338" s="24"/>
      <c r="AD338" s="24"/>
      <c r="AE338" s="24"/>
      <c r="AF338" s="24"/>
      <c r="AG338" s="24"/>
      <c r="AH338" s="24"/>
      <c r="AI338" s="24"/>
      <c r="AJ338" s="24"/>
      <c r="AK338" s="24"/>
      <c r="AL338" s="24"/>
      <c r="AM338" s="24"/>
      <c r="AN338" s="24"/>
      <c r="AO338" s="24"/>
      <c r="AP338" s="24"/>
      <c r="AQ338" s="24"/>
      <c r="AR338" s="24"/>
    </row>
    <row r="339" spans="1:44" ht="12.75" customHeight="1">
      <c r="A339" s="18"/>
      <c r="B339" s="19"/>
      <c r="C339" s="19"/>
      <c r="D339" s="19"/>
      <c r="E339" s="19"/>
      <c r="F339" s="19"/>
      <c r="G339" s="20"/>
      <c r="H339" s="19"/>
      <c r="I339" s="21"/>
      <c r="J339" s="21"/>
      <c r="K339" s="21"/>
      <c r="L339" s="19"/>
      <c r="M339" s="20"/>
      <c r="N339" s="22"/>
      <c r="O339" s="19"/>
      <c r="P339" s="21"/>
      <c r="Q339" s="19"/>
      <c r="R339" s="20"/>
      <c r="S339" s="21"/>
      <c r="T339" s="19"/>
      <c r="U339" s="21"/>
      <c r="V339" s="19"/>
      <c r="W339" s="23"/>
      <c r="X339" s="21"/>
      <c r="Y339" s="19"/>
      <c r="Z339" s="24"/>
      <c r="AA339" s="24"/>
      <c r="AB339" s="24"/>
      <c r="AC339" s="24"/>
      <c r="AD339" s="24"/>
      <c r="AE339" s="24"/>
      <c r="AF339" s="24"/>
      <c r="AG339" s="24"/>
      <c r="AH339" s="24"/>
      <c r="AI339" s="24"/>
      <c r="AJ339" s="24"/>
      <c r="AK339" s="24"/>
      <c r="AL339" s="24"/>
      <c r="AM339" s="24"/>
      <c r="AN339" s="24"/>
      <c r="AO339" s="24"/>
      <c r="AP339" s="24"/>
      <c r="AQ339" s="24"/>
      <c r="AR339" s="24"/>
    </row>
    <row r="340" spans="1:44" ht="12.75" customHeight="1">
      <c r="A340" s="18"/>
      <c r="B340" s="19"/>
      <c r="C340" s="19"/>
      <c r="D340" s="19"/>
      <c r="E340" s="19"/>
      <c r="F340" s="19"/>
      <c r="G340" s="20"/>
      <c r="H340" s="19"/>
      <c r="I340" s="21"/>
      <c r="J340" s="21"/>
      <c r="K340" s="21"/>
      <c r="L340" s="19"/>
      <c r="M340" s="20"/>
      <c r="N340" s="22"/>
      <c r="O340" s="19"/>
      <c r="P340" s="21"/>
      <c r="Q340" s="19"/>
      <c r="R340" s="20"/>
      <c r="S340" s="21"/>
      <c r="T340" s="19"/>
      <c r="U340" s="21"/>
      <c r="V340" s="19"/>
      <c r="W340" s="23"/>
      <c r="X340" s="21"/>
      <c r="Y340" s="19"/>
      <c r="Z340" s="24"/>
      <c r="AA340" s="24"/>
      <c r="AB340" s="24"/>
      <c r="AC340" s="24"/>
      <c r="AD340" s="24"/>
      <c r="AE340" s="24"/>
      <c r="AF340" s="24"/>
      <c r="AG340" s="24"/>
      <c r="AH340" s="24"/>
      <c r="AI340" s="24"/>
      <c r="AJ340" s="24"/>
      <c r="AK340" s="24"/>
      <c r="AL340" s="24"/>
      <c r="AM340" s="24"/>
      <c r="AN340" s="24"/>
      <c r="AO340" s="24"/>
      <c r="AP340" s="24"/>
      <c r="AQ340" s="24"/>
      <c r="AR340" s="24"/>
    </row>
    <row r="341" spans="1:44" ht="12.75" customHeight="1">
      <c r="A341" s="18"/>
      <c r="B341" s="19"/>
      <c r="C341" s="19"/>
      <c r="D341" s="19"/>
      <c r="E341" s="19"/>
      <c r="F341" s="19"/>
      <c r="G341" s="20"/>
      <c r="H341" s="19"/>
      <c r="I341" s="21"/>
      <c r="J341" s="21"/>
      <c r="K341" s="21"/>
      <c r="L341" s="19"/>
      <c r="M341" s="20"/>
      <c r="N341" s="22"/>
      <c r="O341" s="19"/>
      <c r="P341" s="21"/>
      <c r="Q341" s="19"/>
      <c r="R341" s="20"/>
      <c r="S341" s="21"/>
      <c r="T341" s="19"/>
      <c r="U341" s="21"/>
      <c r="V341" s="19"/>
      <c r="W341" s="23"/>
      <c r="X341" s="21"/>
      <c r="Y341" s="19"/>
      <c r="Z341" s="24"/>
      <c r="AA341" s="24"/>
      <c r="AB341" s="24"/>
      <c r="AC341" s="24"/>
      <c r="AD341" s="24"/>
      <c r="AE341" s="24"/>
      <c r="AF341" s="24"/>
      <c r="AG341" s="24"/>
      <c r="AH341" s="24"/>
      <c r="AI341" s="24"/>
      <c r="AJ341" s="24"/>
      <c r="AK341" s="24"/>
      <c r="AL341" s="24"/>
      <c r="AM341" s="24"/>
      <c r="AN341" s="24"/>
      <c r="AO341" s="24"/>
      <c r="AP341" s="24"/>
      <c r="AQ341" s="24"/>
      <c r="AR341" s="24"/>
    </row>
    <row r="342" spans="1:44" ht="12.75" customHeight="1">
      <c r="A342" s="18"/>
      <c r="B342" s="19"/>
      <c r="C342" s="19"/>
      <c r="D342" s="19"/>
      <c r="E342" s="19"/>
      <c r="F342" s="19"/>
      <c r="G342" s="20"/>
      <c r="H342" s="19"/>
      <c r="I342" s="21"/>
      <c r="J342" s="21"/>
      <c r="K342" s="21"/>
      <c r="L342" s="19"/>
      <c r="M342" s="20"/>
      <c r="N342" s="22"/>
      <c r="O342" s="19"/>
      <c r="P342" s="21"/>
      <c r="Q342" s="19"/>
      <c r="R342" s="20"/>
      <c r="S342" s="21"/>
      <c r="T342" s="19"/>
      <c r="U342" s="21"/>
      <c r="V342" s="19"/>
      <c r="W342" s="23"/>
      <c r="X342" s="21"/>
      <c r="Y342" s="19"/>
      <c r="Z342" s="24"/>
      <c r="AA342" s="24"/>
      <c r="AB342" s="24"/>
      <c r="AC342" s="24"/>
      <c r="AD342" s="24"/>
      <c r="AE342" s="24"/>
      <c r="AF342" s="24"/>
      <c r="AG342" s="24"/>
      <c r="AH342" s="24"/>
      <c r="AI342" s="24"/>
      <c r="AJ342" s="24"/>
      <c r="AK342" s="24"/>
      <c r="AL342" s="24"/>
      <c r="AM342" s="24"/>
      <c r="AN342" s="24"/>
      <c r="AO342" s="24"/>
      <c r="AP342" s="24"/>
      <c r="AQ342" s="24"/>
      <c r="AR342" s="24"/>
    </row>
    <row r="343" spans="1:44" ht="12.75" customHeight="1">
      <c r="A343" s="18"/>
      <c r="B343" s="19"/>
      <c r="C343" s="19"/>
      <c r="D343" s="19"/>
      <c r="E343" s="19"/>
      <c r="F343" s="19"/>
      <c r="G343" s="20"/>
      <c r="H343" s="19"/>
      <c r="I343" s="21"/>
      <c r="J343" s="21"/>
      <c r="K343" s="21"/>
      <c r="L343" s="19"/>
      <c r="M343" s="20"/>
      <c r="N343" s="22"/>
      <c r="O343" s="19"/>
      <c r="P343" s="21"/>
      <c r="Q343" s="19"/>
      <c r="R343" s="20"/>
      <c r="S343" s="21"/>
      <c r="T343" s="19"/>
      <c r="U343" s="21"/>
      <c r="V343" s="19"/>
      <c r="W343" s="23"/>
      <c r="X343" s="21"/>
      <c r="Y343" s="19"/>
      <c r="Z343" s="24"/>
      <c r="AA343" s="24"/>
      <c r="AB343" s="24"/>
      <c r="AC343" s="24"/>
      <c r="AD343" s="24"/>
      <c r="AE343" s="24"/>
      <c r="AF343" s="24"/>
      <c r="AG343" s="24"/>
      <c r="AH343" s="24"/>
      <c r="AI343" s="24"/>
      <c r="AJ343" s="24"/>
      <c r="AK343" s="24"/>
      <c r="AL343" s="24"/>
      <c r="AM343" s="24"/>
      <c r="AN343" s="24"/>
      <c r="AO343" s="24"/>
      <c r="AP343" s="24"/>
      <c r="AQ343" s="24"/>
      <c r="AR343" s="24"/>
    </row>
    <row r="344" spans="1:44" ht="12.75" customHeight="1">
      <c r="A344" s="18"/>
      <c r="B344" s="19"/>
      <c r="C344" s="19"/>
      <c r="D344" s="19"/>
      <c r="E344" s="19"/>
      <c r="F344" s="19"/>
      <c r="G344" s="20"/>
      <c r="H344" s="19"/>
      <c r="I344" s="21"/>
      <c r="J344" s="21"/>
      <c r="K344" s="21"/>
      <c r="L344" s="19"/>
      <c r="M344" s="20"/>
      <c r="N344" s="22"/>
      <c r="O344" s="19"/>
      <c r="P344" s="21"/>
      <c r="Q344" s="19"/>
      <c r="R344" s="20"/>
      <c r="S344" s="21"/>
      <c r="T344" s="19"/>
      <c r="U344" s="21"/>
      <c r="V344" s="19"/>
      <c r="W344" s="23"/>
      <c r="X344" s="21"/>
      <c r="Y344" s="19"/>
      <c r="Z344" s="24"/>
      <c r="AA344" s="24"/>
      <c r="AB344" s="24"/>
      <c r="AC344" s="24"/>
      <c r="AD344" s="24"/>
      <c r="AE344" s="24"/>
      <c r="AF344" s="24"/>
      <c r="AG344" s="24"/>
      <c r="AH344" s="24"/>
      <c r="AI344" s="24"/>
      <c r="AJ344" s="24"/>
      <c r="AK344" s="24"/>
      <c r="AL344" s="24"/>
      <c r="AM344" s="24"/>
      <c r="AN344" s="24"/>
      <c r="AO344" s="24"/>
      <c r="AP344" s="24"/>
      <c r="AQ344" s="24"/>
      <c r="AR344" s="24"/>
    </row>
    <row r="345" spans="1:44" ht="12.75" customHeight="1">
      <c r="A345" s="18"/>
      <c r="B345" s="19"/>
      <c r="C345" s="19"/>
      <c r="D345" s="19"/>
      <c r="E345" s="19"/>
      <c r="F345" s="19"/>
      <c r="G345" s="20"/>
      <c r="H345" s="19"/>
      <c r="I345" s="21"/>
      <c r="J345" s="21"/>
      <c r="K345" s="21"/>
      <c r="L345" s="19"/>
      <c r="M345" s="20"/>
      <c r="N345" s="22"/>
      <c r="O345" s="19"/>
      <c r="P345" s="21"/>
      <c r="Q345" s="19"/>
      <c r="R345" s="20"/>
      <c r="S345" s="21"/>
      <c r="T345" s="19"/>
      <c r="U345" s="21"/>
      <c r="V345" s="19"/>
      <c r="W345" s="23"/>
      <c r="X345" s="21"/>
      <c r="Y345" s="19"/>
      <c r="Z345" s="24"/>
      <c r="AA345" s="24"/>
      <c r="AB345" s="24"/>
      <c r="AC345" s="24"/>
      <c r="AD345" s="24"/>
      <c r="AE345" s="24"/>
      <c r="AF345" s="24"/>
      <c r="AG345" s="24"/>
      <c r="AH345" s="24"/>
      <c r="AI345" s="24"/>
      <c r="AJ345" s="24"/>
      <c r="AK345" s="24"/>
      <c r="AL345" s="24"/>
      <c r="AM345" s="24"/>
      <c r="AN345" s="24"/>
      <c r="AO345" s="24"/>
      <c r="AP345" s="24"/>
      <c r="AQ345" s="24"/>
      <c r="AR345" s="24"/>
    </row>
    <row r="346" spans="1:44" ht="12.75" customHeight="1">
      <c r="A346" s="18"/>
      <c r="B346" s="19"/>
      <c r="C346" s="19"/>
      <c r="D346" s="19"/>
      <c r="E346" s="19"/>
      <c r="F346" s="19"/>
      <c r="G346" s="20"/>
      <c r="H346" s="19"/>
      <c r="I346" s="21"/>
      <c r="J346" s="21"/>
      <c r="K346" s="21"/>
      <c r="L346" s="19"/>
      <c r="M346" s="20"/>
      <c r="N346" s="22"/>
      <c r="O346" s="19"/>
      <c r="P346" s="21"/>
      <c r="Q346" s="19"/>
      <c r="R346" s="20"/>
      <c r="S346" s="21"/>
      <c r="T346" s="19"/>
      <c r="U346" s="21"/>
      <c r="V346" s="19"/>
      <c r="W346" s="23"/>
      <c r="X346" s="21"/>
      <c r="Y346" s="19"/>
      <c r="Z346" s="24"/>
      <c r="AA346" s="24"/>
      <c r="AB346" s="24"/>
      <c r="AC346" s="24"/>
      <c r="AD346" s="24"/>
      <c r="AE346" s="24"/>
      <c r="AF346" s="24"/>
      <c r="AG346" s="24"/>
      <c r="AH346" s="24"/>
      <c r="AI346" s="24"/>
      <c r="AJ346" s="24"/>
      <c r="AK346" s="24"/>
      <c r="AL346" s="24"/>
      <c r="AM346" s="24"/>
      <c r="AN346" s="24"/>
      <c r="AO346" s="24"/>
      <c r="AP346" s="24"/>
      <c r="AQ346" s="24"/>
      <c r="AR346" s="24"/>
    </row>
    <row r="347" spans="1:44" ht="12.75" customHeight="1">
      <c r="A347" s="18"/>
      <c r="B347" s="19"/>
      <c r="C347" s="19"/>
      <c r="D347" s="19"/>
      <c r="E347" s="19"/>
      <c r="F347" s="19"/>
      <c r="G347" s="20"/>
      <c r="H347" s="19"/>
      <c r="I347" s="21"/>
      <c r="J347" s="21"/>
      <c r="K347" s="21"/>
      <c r="L347" s="19"/>
      <c r="M347" s="20"/>
      <c r="N347" s="22"/>
      <c r="O347" s="19"/>
      <c r="P347" s="21"/>
      <c r="Q347" s="19"/>
      <c r="R347" s="20"/>
      <c r="S347" s="21"/>
      <c r="T347" s="19"/>
      <c r="U347" s="21"/>
      <c r="V347" s="19"/>
      <c r="W347" s="23"/>
      <c r="X347" s="21"/>
      <c r="Y347" s="19"/>
      <c r="Z347" s="24"/>
      <c r="AA347" s="24"/>
      <c r="AB347" s="24"/>
      <c r="AC347" s="24"/>
      <c r="AD347" s="24"/>
      <c r="AE347" s="24"/>
      <c r="AF347" s="24"/>
      <c r="AG347" s="24"/>
      <c r="AH347" s="24"/>
      <c r="AI347" s="24"/>
      <c r="AJ347" s="24"/>
      <c r="AK347" s="24"/>
      <c r="AL347" s="24"/>
      <c r="AM347" s="24"/>
      <c r="AN347" s="24"/>
      <c r="AO347" s="24"/>
      <c r="AP347" s="24"/>
      <c r="AQ347" s="24"/>
      <c r="AR347" s="24"/>
    </row>
    <row r="348" spans="1:44" ht="12.75" customHeight="1">
      <c r="A348" s="18"/>
      <c r="B348" s="19"/>
      <c r="C348" s="19"/>
      <c r="D348" s="19"/>
      <c r="E348" s="19"/>
      <c r="F348" s="19"/>
      <c r="G348" s="20"/>
      <c r="H348" s="19"/>
      <c r="I348" s="21"/>
      <c r="J348" s="21"/>
      <c r="K348" s="21"/>
      <c r="L348" s="19"/>
      <c r="M348" s="20"/>
      <c r="N348" s="22"/>
      <c r="O348" s="19"/>
      <c r="P348" s="21"/>
      <c r="Q348" s="19"/>
      <c r="R348" s="20"/>
      <c r="S348" s="21"/>
      <c r="T348" s="19"/>
      <c r="U348" s="21"/>
      <c r="V348" s="19"/>
      <c r="W348" s="23"/>
      <c r="X348" s="21"/>
      <c r="Y348" s="19"/>
      <c r="Z348" s="24"/>
      <c r="AA348" s="24"/>
      <c r="AB348" s="24"/>
      <c r="AC348" s="24"/>
      <c r="AD348" s="24"/>
      <c r="AE348" s="24"/>
      <c r="AF348" s="24"/>
      <c r="AG348" s="24"/>
      <c r="AH348" s="24"/>
      <c r="AI348" s="24"/>
      <c r="AJ348" s="24"/>
      <c r="AK348" s="24"/>
      <c r="AL348" s="24"/>
      <c r="AM348" s="24"/>
      <c r="AN348" s="24"/>
      <c r="AO348" s="24"/>
      <c r="AP348" s="24"/>
      <c r="AQ348" s="24"/>
      <c r="AR348" s="24"/>
    </row>
    <row r="349" spans="1:44" ht="12.75" customHeight="1">
      <c r="A349" s="18"/>
      <c r="B349" s="19"/>
      <c r="C349" s="19"/>
      <c r="D349" s="19"/>
      <c r="E349" s="19"/>
      <c r="F349" s="19"/>
      <c r="G349" s="20"/>
      <c r="H349" s="19"/>
      <c r="I349" s="21"/>
      <c r="J349" s="21"/>
      <c r="K349" s="21"/>
      <c r="L349" s="19"/>
      <c r="M349" s="20"/>
      <c r="N349" s="22"/>
      <c r="O349" s="19"/>
      <c r="P349" s="21"/>
      <c r="Q349" s="19"/>
      <c r="R349" s="20"/>
      <c r="S349" s="21"/>
      <c r="T349" s="19"/>
      <c r="U349" s="21"/>
      <c r="V349" s="19"/>
      <c r="W349" s="23"/>
      <c r="X349" s="21"/>
      <c r="Y349" s="19"/>
      <c r="Z349" s="24"/>
      <c r="AA349" s="24"/>
      <c r="AB349" s="24"/>
      <c r="AC349" s="24"/>
      <c r="AD349" s="24"/>
      <c r="AE349" s="24"/>
      <c r="AF349" s="24"/>
      <c r="AG349" s="24"/>
      <c r="AH349" s="24"/>
      <c r="AI349" s="24"/>
      <c r="AJ349" s="24"/>
      <c r="AK349" s="24"/>
      <c r="AL349" s="24"/>
      <c r="AM349" s="24"/>
      <c r="AN349" s="24"/>
      <c r="AO349" s="24"/>
      <c r="AP349" s="24"/>
      <c r="AQ349" s="24"/>
      <c r="AR349" s="24"/>
    </row>
    <row r="350" spans="1:44" ht="12.75" customHeight="1">
      <c r="A350" s="18"/>
      <c r="B350" s="19"/>
      <c r="C350" s="19"/>
      <c r="D350" s="19"/>
      <c r="E350" s="19"/>
      <c r="F350" s="19"/>
      <c r="G350" s="20"/>
      <c r="H350" s="19"/>
      <c r="I350" s="21"/>
      <c r="J350" s="21"/>
      <c r="K350" s="21"/>
      <c r="L350" s="19"/>
      <c r="M350" s="20"/>
      <c r="N350" s="22"/>
      <c r="O350" s="19"/>
      <c r="P350" s="21"/>
      <c r="Q350" s="19"/>
      <c r="R350" s="20"/>
      <c r="S350" s="21"/>
      <c r="T350" s="19"/>
      <c r="U350" s="21"/>
      <c r="V350" s="19"/>
      <c r="W350" s="23"/>
      <c r="X350" s="21"/>
      <c r="Y350" s="19"/>
      <c r="Z350" s="24"/>
      <c r="AA350" s="24"/>
      <c r="AB350" s="24"/>
      <c r="AC350" s="24"/>
      <c r="AD350" s="24"/>
      <c r="AE350" s="24"/>
      <c r="AF350" s="24"/>
      <c r="AG350" s="24"/>
      <c r="AH350" s="24"/>
      <c r="AI350" s="24"/>
      <c r="AJ350" s="24"/>
      <c r="AK350" s="24"/>
      <c r="AL350" s="24"/>
      <c r="AM350" s="24"/>
      <c r="AN350" s="24"/>
      <c r="AO350" s="24"/>
      <c r="AP350" s="24"/>
      <c r="AQ350" s="24"/>
      <c r="AR350" s="24"/>
    </row>
    <row r="351" spans="1:44" ht="12.75" customHeight="1">
      <c r="A351" s="18"/>
      <c r="B351" s="19"/>
      <c r="C351" s="19"/>
      <c r="D351" s="19"/>
      <c r="E351" s="19"/>
      <c r="F351" s="19"/>
      <c r="G351" s="20"/>
      <c r="H351" s="19"/>
      <c r="I351" s="21"/>
      <c r="J351" s="21"/>
      <c r="K351" s="21"/>
      <c r="L351" s="19"/>
      <c r="M351" s="20"/>
      <c r="N351" s="22"/>
      <c r="O351" s="19"/>
      <c r="P351" s="21"/>
      <c r="Q351" s="19"/>
      <c r="R351" s="20"/>
      <c r="S351" s="21"/>
      <c r="T351" s="19"/>
      <c r="U351" s="21"/>
      <c r="V351" s="19"/>
      <c r="W351" s="23"/>
      <c r="X351" s="21"/>
      <c r="Y351" s="19"/>
      <c r="Z351" s="24"/>
      <c r="AA351" s="24"/>
      <c r="AB351" s="24"/>
      <c r="AC351" s="24"/>
      <c r="AD351" s="24"/>
      <c r="AE351" s="24"/>
      <c r="AF351" s="24"/>
      <c r="AG351" s="24"/>
      <c r="AH351" s="24"/>
      <c r="AI351" s="24"/>
      <c r="AJ351" s="24"/>
      <c r="AK351" s="24"/>
      <c r="AL351" s="24"/>
      <c r="AM351" s="24"/>
      <c r="AN351" s="24"/>
      <c r="AO351" s="24"/>
      <c r="AP351" s="24"/>
      <c r="AQ351" s="24"/>
      <c r="AR351" s="24"/>
    </row>
    <row r="352" spans="1:44" ht="12.75" customHeight="1">
      <c r="A352" s="18"/>
      <c r="B352" s="19"/>
      <c r="C352" s="19"/>
      <c r="D352" s="19"/>
      <c r="E352" s="19"/>
      <c r="F352" s="19"/>
      <c r="G352" s="20"/>
      <c r="H352" s="19"/>
      <c r="I352" s="21"/>
      <c r="J352" s="21"/>
      <c r="K352" s="21"/>
      <c r="L352" s="19"/>
      <c r="M352" s="20"/>
      <c r="N352" s="22"/>
      <c r="O352" s="19"/>
      <c r="P352" s="21"/>
      <c r="Q352" s="19"/>
      <c r="R352" s="20"/>
      <c r="S352" s="21"/>
      <c r="T352" s="19"/>
      <c r="U352" s="21"/>
      <c r="V352" s="19"/>
      <c r="W352" s="23"/>
      <c r="X352" s="21"/>
      <c r="Y352" s="19"/>
      <c r="Z352" s="24"/>
      <c r="AA352" s="24"/>
      <c r="AB352" s="24"/>
      <c r="AC352" s="24"/>
      <c r="AD352" s="24"/>
      <c r="AE352" s="24"/>
      <c r="AF352" s="24"/>
      <c r="AG352" s="24"/>
      <c r="AH352" s="24"/>
      <c r="AI352" s="24"/>
      <c r="AJ352" s="24"/>
      <c r="AK352" s="24"/>
      <c r="AL352" s="24"/>
      <c r="AM352" s="24"/>
      <c r="AN352" s="24"/>
      <c r="AO352" s="24"/>
      <c r="AP352" s="24"/>
      <c r="AQ352" s="24"/>
      <c r="AR352" s="24"/>
    </row>
    <row r="353" spans="1:44" ht="12.75" customHeight="1">
      <c r="A353" s="18"/>
      <c r="B353" s="19"/>
      <c r="C353" s="19"/>
      <c r="D353" s="19"/>
      <c r="E353" s="19"/>
      <c r="F353" s="19"/>
      <c r="G353" s="20"/>
      <c r="H353" s="19"/>
      <c r="I353" s="21"/>
      <c r="J353" s="21"/>
      <c r="K353" s="21"/>
      <c r="L353" s="19"/>
      <c r="M353" s="20"/>
      <c r="N353" s="22"/>
      <c r="O353" s="19"/>
      <c r="P353" s="21"/>
      <c r="Q353" s="19"/>
      <c r="R353" s="20"/>
      <c r="S353" s="21"/>
      <c r="T353" s="19"/>
      <c r="U353" s="21"/>
      <c r="V353" s="19"/>
      <c r="W353" s="23"/>
      <c r="X353" s="21"/>
      <c r="Y353" s="19"/>
      <c r="Z353" s="24"/>
      <c r="AA353" s="24"/>
      <c r="AB353" s="24"/>
      <c r="AC353" s="24"/>
      <c r="AD353" s="24"/>
      <c r="AE353" s="24"/>
      <c r="AF353" s="24"/>
      <c r="AG353" s="24"/>
      <c r="AH353" s="24"/>
      <c r="AI353" s="24"/>
      <c r="AJ353" s="24"/>
      <c r="AK353" s="24"/>
      <c r="AL353" s="24"/>
      <c r="AM353" s="24"/>
      <c r="AN353" s="24"/>
      <c r="AO353" s="24"/>
      <c r="AP353" s="24"/>
      <c r="AQ353" s="24"/>
      <c r="AR353" s="24"/>
    </row>
    <row r="354" spans="1:44" ht="12.75" customHeight="1">
      <c r="A354" s="18"/>
      <c r="B354" s="19"/>
      <c r="C354" s="19"/>
      <c r="D354" s="19"/>
      <c r="E354" s="19"/>
      <c r="F354" s="19"/>
      <c r="G354" s="20"/>
      <c r="H354" s="19"/>
      <c r="I354" s="21"/>
      <c r="J354" s="21"/>
      <c r="K354" s="21"/>
      <c r="L354" s="19"/>
      <c r="M354" s="20"/>
      <c r="N354" s="22"/>
      <c r="O354" s="19"/>
      <c r="P354" s="21"/>
      <c r="Q354" s="19"/>
      <c r="R354" s="20"/>
      <c r="S354" s="21"/>
      <c r="T354" s="19"/>
      <c r="U354" s="21"/>
      <c r="V354" s="19"/>
      <c r="W354" s="23"/>
      <c r="X354" s="21"/>
      <c r="Y354" s="19"/>
      <c r="Z354" s="24"/>
      <c r="AA354" s="24"/>
      <c r="AB354" s="24"/>
      <c r="AC354" s="24"/>
      <c r="AD354" s="24"/>
      <c r="AE354" s="24"/>
      <c r="AF354" s="24"/>
      <c r="AG354" s="24"/>
      <c r="AH354" s="24"/>
      <c r="AI354" s="24"/>
      <c r="AJ354" s="24"/>
      <c r="AK354" s="24"/>
      <c r="AL354" s="24"/>
      <c r="AM354" s="24"/>
      <c r="AN354" s="24"/>
      <c r="AO354" s="24"/>
      <c r="AP354" s="24"/>
      <c r="AQ354" s="24"/>
      <c r="AR354" s="24"/>
    </row>
    <row r="355" spans="1:44" ht="12.75" customHeight="1">
      <c r="A355" s="18"/>
      <c r="B355" s="19"/>
      <c r="C355" s="19"/>
      <c r="D355" s="19"/>
      <c r="E355" s="19"/>
      <c r="F355" s="19"/>
      <c r="G355" s="20"/>
      <c r="H355" s="19"/>
      <c r="I355" s="21"/>
      <c r="J355" s="21"/>
      <c r="K355" s="21"/>
      <c r="L355" s="19"/>
      <c r="M355" s="20"/>
      <c r="N355" s="22"/>
      <c r="O355" s="19"/>
      <c r="P355" s="21"/>
      <c r="Q355" s="19"/>
      <c r="R355" s="20"/>
      <c r="S355" s="21"/>
      <c r="T355" s="19"/>
      <c r="U355" s="21"/>
      <c r="V355" s="19"/>
      <c r="W355" s="23"/>
      <c r="X355" s="21"/>
      <c r="Y355" s="19"/>
      <c r="Z355" s="24"/>
      <c r="AA355" s="24"/>
      <c r="AB355" s="24"/>
      <c r="AC355" s="24"/>
      <c r="AD355" s="24"/>
      <c r="AE355" s="24"/>
      <c r="AF355" s="24"/>
      <c r="AG355" s="24"/>
      <c r="AH355" s="24"/>
      <c r="AI355" s="24"/>
      <c r="AJ355" s="24"/>
      <c r="AK355" s="24"/>
      <c r="AL355" s="24"/>
      <c r="AM355" s="24"/>
      <c r="AN355" s="24"/>
      <c r="AO355" s="24"/>
      <c r="AP355" s="24"/>
      <c r="AQ355" s="24"/>
      <c r="AR355" s="24"/>
    </row>
    <row r="356" spans="1:44" ht="12.75" customHeight="1">
      <c r="A356" s="18"/>
      <c r="B356" s="19"/>
      <c r="C356" s="19"/>
      <c r="D356" s="19"/>
      <c r="E356" s="19"/>
      <c r="F356" s="19"/>
      <c r="G356" s="20"/>
      <c r="H356" s="19"/>
      <c r="I356" s="21"/>
      <c r="J356" s="21"/>
      <c r="K356" s="21"/>
      <c r="L356" s="19"/>
      <c r="M356" s="20"/>
      <c r="N356" s="22"/>
      <c r="O356" s="19"/>
      <c r="P356" s="21"/>
      <c r="Q356" s="19"/>
      <c r="R356" s="20"/>
      <c r="S356" s="21"/>
      <c r="T356" s="19"/>
      <c r="U356" s="21"/>
      <c r="V356" s="19"/>
      <c r="W356" s="23"/>
      <c r="X356" s="21"/>
      <c r="Y356" s="19"/>
      <c r="Z356" s="24"/>
      <c r="AA356" s="24"/>
      <c r="AB356" s="24"/>
      <c r="AC356" s="24"/>
      <c r="AD356" s="24"/>
      <c r="AE356" s="24"/>
      <c r="AF356" s="24"/>
      <c r="AG356" s="24"/>
      <c r="AH356" s="24"/>
      <c r="AI356" s="24"/>
      <c r="AJ356" s="24"/>
      <c r="AK356" s="24"/>
      <c r="AL356" s="24"/>
      <c r="AM356" s="24"/>
      <c r="AN356" s="24"/>
      <c r="AO356" s="24"/>
      <c r="AP356" s="24"/>
      <c r="AQ356" s="24"/>
      <c r="AR356" s="24"/>
    </row>
    <row r="357" spans="1:44" ht="12.75" customHeight="1">
      <c r="A357" s="18"/>
      <c r="B357" s="19"/>
      <c r="C357" s="19"/>
      <c r="D357" s="19"/>
      <c r="E357" s="19"/>
      <c r="F357" s="19"/>
      <c r="G357" s="20"/>
      <c r="H357" s="19"/>
      <c r="I357" s="21"/>
      <c r="J357" s="21"/>
      <c r="K357" s="21"/>
      <c r="L357" s="19"/>
      <c r="M357" s="20"/>
      <c r="N357" s="22"/>
      <c r="O357" s="19"/>
      <c r="P357" s="21"/>
      <c r="Q357" s="19"/>
      <c r="R357" s="20"/>
      <c r="S357" s="21"/>
      <c r="T357" s="19"/>
      <c r="U357" s="21"/>
      <c r="V357" s="19"/>
      <c r="W357" s="23"/>
      <c r="X357" s="21"/>
      <c r="Y357" s="19"/>
      <c r="Z357" s="24"/>
      <c r="AA357" s="24"/>
      <c r="AB357" s="24"/>
      <c r="AC357" s="24"/>
      <c r="AD357" s="24"/>
      <c r="AE357" s="24"/>
      <c r="AF357" s="24"/>
      <c r="AG357" s="24"/>
      <c r="AH357" s="24"/>
      <c r="AI357" s="24"/>
      <c r="AJ357" s="24"/>
      <c r="AK357" s="24"/>
      <c r="AL357" s="24"/>
      <c r="AM357" s="24"/>
      <c r="AN357" s="24"/>
      <c r="AO357" s="24"/>
      <c r="AP357" s="24"/>
      <c r="AQ357" s="24"/>
      <c r="AR357" s="24"/>
    </row>
    <row r="358" spans="1:44" ht="12.75" customHeight="1">
      <c r="A358" s="18"/>
      <c r="B358" s="19"/>
      <c r="C358" s="19"/>
      <c r="D358" s="19"/>
      <c r="E358" s="19"/>
      <c r="F358" s="19"/>
      <c r="G358" s="20"/>
      <c r="H358" s="19"/>
      <c r="I358" s="21"/>
      <c r="J358" s="21"/>
      <c r="K358" s="21"/>
      <c r="L358" s="19"/>
      <c r="M358" s="20"/>
      <c r="N358" s="22"/>
      <c r="O358" s="19"/>
      <c r="P358" s="21"/>
      <c r="Q358" s="19"/>
      <c r="R358" s="20"/>
      <c r="S358" s="21"/>
      <c r="T358" s="19"/>
      <c r="U358" s="21"/>
      <c r="V358" s="19"/>
      <c r="W358" s="23"/>
      <c r="X358" s="21"/>
      <c r="Y358" s="19"/>
      <c r="Z358" s="24"/>
      <c r="AA358" s="24"/>
      <c r="AB358" s="24"/>
      <c r="AC358" s="24"/>
      <c r="AD358" s="24"/>
      <c r="AE358" s="24"/>
      <c r="AF358" s="24"/>
      <c r="AG358" s="24"/>
      <c r="AH358" s="24"/>
      <c r="AI358" s="24"/>
      <c r="AJ358" s="24"/>
      <c r="AK358" s="24"/>
      <c r="AL358" s="24"/>
      <c r="AM358" s="24"/>
      <c r="AN358" s="24"/>
      <c r="AO358" s="24"/>
      <c r="AP358" s="24"/>
      <c r="AQ358" s="24"/>
      <c r="AR358" s="24"/>
    </row>
    <row r="359" spans="1:44" ht="12.75" customHeight="1">
      <c r="A359" s="18"/>
      <c r="B359" s="19"/>
      <c r="C359" s="19"/>
      <c r="D359" s="19"/>
      <c r="E359" s="19"/>
      <c r="F359" s="19"/>
      <c r="G359" s="20"/>
      <c r="H359" s="19"/>
      <c r="I359" s="21"/>
      <c r="J359" s="21"/>
      <c r="K359" s="21"/>
      <c r="L359" s="19"/>
      <c r="M359" s="20"/>
      <c r="N359" s="22"/>
      <c r="O359" s="19"/>
      <c r="P359" s="21"/>
      <c r="Q359" s="19"/>
      <c r="R359" s="20"/>
      <c r="S359" s="21"/>
      <c r="T359" s="19"/>
      <c r="U359" s="21"/>
      <c r="V359" s="19"/>
      <c r="W359" s="23"/>
      <c r="X359" s="21"/>
      <c r="Y359" s="19"/>
      <c r="Z359" s="24"/>
      <c r="AA359" s="24"/>
      <c r="AB359" s="24"/>
      <c r="AC359" s="24"/>
      <c r="AD359" s="24"/>
      <c r="AE359" s="24"/>
      <c r="AF359" s="24"/>
      <c r="AG359" s="24"/>
      <c r="AH359" s="24"/>
      <c r="AI359" s="24"/>
      <c r="AJ359" s="24"/>
      <c r="AK359" s="24"/>
      <c r="AL359" s="24"/>
      <c r="AM359" s="24"/>
      <c r="AN359" s="24"/>
      <c r="AO359" s="24"/>
      <c r="AP359" s="24"/>
      <c r="AQ359" s="24"/>
      <c r="AR359" s="24"/>
    </row>
    <row r="360" spans="1:44" ht="12.75" customHeight="1">
      <c r="A360" s="18"/>
      <c r="B360" s="19"/>
      <c r="C360" s="19"/>
      <c r="D360" s="19"/>
      <c r="E360" s="19"/>
      <c r="F360" s="19"/>
      <c r="G360" s="20"/>
      <c r="H360" s="19"/>
      <c r="I360" s="21"/>
      <c r="J360" s="21"/>
      <c r="K360" s="21"/>
      <c r="L360" s="19"/>
      <c r="M360" s="20"/>
      <c r="N360" s="22"/>
      <c r="O360" s="19"/>
      <c r="P360" s="21"/>
      <c r="Q360" s="19"/>
      <c r="R360" s="20"/>
      <c r="S360" s="21"/>
      <c r="T360" s="19"/>
      <c r="U360" s="21"/>
      <c r="V360" s="19"/>
      <c r="W360" s="23"/>
      <c r="X360" s="21"/>
      <c r="Y360" s="19"/>
      <c r="Z360" s="24"/>
      <c r="AA360" s="24"/>
      <c r="AB360" s="24"/>
      <c r="AC360" s="24"/>
      <c r="AD360" s="24"/>
      <c r="AE360" s="24"/>
      <c r="AF360" s="24"/>
      <c r="AG360" s="24"/>
      <c r="AH360" s="24"/>
      <c r="AI360" s="24"/>
      <c r="AJ360" s="24"/>
      <c r="AK360" s="24"/>
      <c r="AL360" s="24"/>
      <c r="AM360" s="24"/>
      <c r="AN360" s="24"/>
      <c r="AO360" s="24"/>
      <c r="AP360" s="24"/>
      <c r="AQ360" s="24"/>
      <c r="AR360" s="24"/>
    </row>
    <row r="361" spans="1:44" ht="12.75" customHeight="1">
      <c r="A361" s="18"/>
      <c r="B361" s="19"/>
      <c r="C361" s="19"/>
      <c r="D361" s="19"/>
      <c r="E361" s="19"/>
      <c r="F361" s="19"/>
      <c r="G361" s="20"/>
      <c r="H361" s="19"/>
      <c r="I361" s="21"/>
      <c r="J361" s="21"/>
      <c r="K361" s="21"/>
      <c r="L361" s="19"/>
      <c r="M361" s="20"/>
      <c r="N361" s="22"/>
      <c r="O361" s="19"/>
      <c r="P361" s="21"/>
      <c r="Q361" s="19"/>
      <c r="R361" s="20"/>
      <c r="S361" s="21"/>
      <c r="T361" s="19"/>
      <c r="U361" s="21"/>
      <c r="V361" s="19"/>
      <c r="W361" s="23"/>
      <c r="X361" s="21"/>
      <c r="Y361" s="19"/>
      <c r="Z361" s="24"/>
      <c r="AA361" s="24"/>
      <c r="AB361" s="24"/>
      <c r="AC361" s="24"/>
      <c r="AD361" s="24"/>
      <c r="AE361" s="24"/>
      <c r="AF361" s="24"/>
      <c r="AG361" s="24"/>
      <c r="AH361" s="24"/>
      <c r="AI361" s="24"/>
      <c r="AJ361" s="24"/>
      <c r="AK361" s="24"/>
      <c r="AL361" s="24"/>
      <c r="AM361" s="24"/>
      <c r="AN361" s="24"/>
      <c r="AO361" s="24"/>
      <c r="AP361" s="24"/>
      <c r="AQ361" s="24"/>
      <c r="AR361" s="24"/>
    </row>
    <row r="362" spans="1:44" ht="12.75" customHeight="1">
      <c r="A362" s="18"/>
      <c r="B362" s="19"/>
      <c r="C362" s="19"/>
      <c r="D362" s="19"/>
      <c r="E362" s="19"/>
      <c r="F362" s="19"/>
      <c r="G362" s="20"/>
      <c r="H362" s="19"/>
      <c r="I362" s="21"/>
      <c r="J362" s="21"/>
      <c r="K362" s="21"/>
      <c r="L362" s="19"/>
      <c r="M362" s="20"/>
      <c r="N362" s="22"/>
      <c r="O362" s="19"/>
      <c r="P362" s="21"/>
      <c r="Q362" s="19"/>
      <c r="R362" s="20"/>
      <c r="S362" s="21"/>
      <c r="T362" s="19"/>
      <c r="U362" s="21"/>
      <c r="V362" s="19"/>
      <c r="W362" s="23"/>
      <c r="X362" s="21"/>
      <c r="Y362" s="19"/>
      <c r="Z362" s="24"/>
      <c r="AA362" s="24"/>
      <c r="AB362" s="24"/>
      <c r="AC362" s="24"/>
      <c r="AD362" s="24"/>
      <c r="AE362" s="24"/>
      <c r="AF362" s="24"/>
      <c r="AG362" s="24"/>
      <c r="AH362" s="24"/>
      <c r="AI362" s="24"/>
      <c r="AJ362" s="24"/>
      <c r="AK362" s="24"/>
      <c r="AL362" s="24"/>
      <c r="AM362" s="24"/>
      <c r="AN362" s="24"/>
      <c r="AO362" s="24"/>
      <c r="AP362" s="24"/>
      <c r="AQ362" s="24"/>
      <c r="AR362" s="24"/>
    </row>
    <row r="363" spans="1:44" ht="12.75" customHeight="1">
      <c r="A363" s="18"/>
      <c r="B363" s="19"/>
      <c r="C363" s="19"/>
      <c r="D363" s="19"/>
      <c r="E363" s="19"/>
      <c r="F363" s="19"/>
      <c r="G363" s="20"/>
      <c r="H363" s="19"/>
      <c r="I363" s="21"/>
      <c r="J363" s="21"/>
      <c r="K363" s="21"/>
      <c r="L363" s="19"/>
      <c r="M363" s="20"/>
      <c r="N363" s="22"/>
      <c r="O363" s="19"/>
      <c r="P363" s="21"/>
      <c r="Q363" s="19"/>
      <c r="R363" s="20"/>
      <c r="S363" s="21"/>
      <c r="T363" s="19"/>
      <c r="U363" s="21"/>
      <c r="V363" s="19"/>
      <c r="W363" s="23"/>
      <c r="X363" s="21"/>
      <c r="Y363" s="19"/>
      <c r="Z363" s="24"/>
      <c r="AA363" s="24"/>
      <c r="AB363" s="24"/>
      <c r="AC363" s="24"/>
      <c r="AD363" s="24"/>
      <c r="AE363" s="24"/>
      <c r="AF363" s="24"/>
      <c r="AG363" s="24"/>
      <c r="AH363" s="24"/>
      <c r="AI363" s="24"/>
      <c r="AJ363" s="24"/>
      <c r="AK363" s="24"/>
      <c r="AL363" s="24"/>
      <c r="AM363" s="24"/>
      <c r="AN363" s="24"/>
      <c r="AO363" s="24"/>
      <c r="AP363" s="24"/>
      <c r="AQ363" s="24"/>
      <c r="AR363" s="24"/>
    </row>
    <row r="364" spans="1:44" ht="12.75" customHeight="1">
      <c r="A364" s="18"/>
      <c r="B364" s="19"/>
      <c r="C364" s="19"/>
      <c r="D364" s="19"/>
      <c r="E364" s="19"/>
      <c r="F364" s="19"/>
      <c r="G364" s="20"/>
      <c r="H364" s="19"/>
      <c r="I364" s="21"/>
      <c r="J364" s="21"/>
      <c r="K364" s="21"/>
      <c r="L364" s="19"/>
      <c r="M364" s="20"/>
      <c r="N364" s="22"/>
      <c r="O364" s="19"/>
      <c r="P364" s="21"/>
      <c r="Q364" s="19"/>
      <c r="R364" s="20"/>
      <c r="S364" s="21"/>
      <c r="T364" s="19"/>
      <c r="U364" s="21"/>
      <c r="V364" s="19"/>
      <c r="W364" s="23"/>
      <c r="X364" s="21"/>
      <c r="Y364" s="19"/>
      <c r="Z364" s="24"/>
      <c r="AA364" s="24"/>
      <c r="AB364" s="24"/>
      <c r="AC364" s="24"/>
      <c r="AD364" s="24"/>
      <c r="AE364" s="24"/>
      <c r="AF364" s="24"/>
      <c r="AG364" s="24"/>
      <c r="AH364" s="24"/>
      <c r="AI364" s="24"/>
      <c r="AJ364" s="24"/>
      <c r="AK364" s="24"/>
      <c r="AL364" s="24"/>
      <c r="AM364" s="24"/>
      <c r="AN364" s="24"/>
      <c r="AO364" s="24"/>
      <c r="AP364" s="24"/>
      <c r="AQ364" s="24"/>
      <c r="AR364" s="24"/>
    </row>
    <row r="365" spans="1:44" ht="12.75" customHeight="1">
      <c r="A365" s="18"/>
      <c r="B365" s="19"/>
      <c r="C365" s="19"/>
      <c r="D365" s="19"/>
      <c r="E365" s="19"/>
      <c r="F365" s="19"/>
      <c r="G365" s="20"/>
      <c r="H365" s="19"/>
      <c r="I365" s="21"/>
      <c r="J365" s="21"/>
      <c r="K365" s="21"/>
      <c r="L365" s="19"/>
      <c r="M365" s="20"/>
      <c r="N365" s="22"/>
      <c r="O365" s="19"/>
      <c r="P365" s="21"/>
      <c r="Q365" s="19"/>
      <c r="R365" s="20"/>
      <c r="S365" s="21"/>
      <c r="T365" s="19"/>
      <c r="U365" s="21"/>
      <c r="V365" s="19"/>
      <c r="W365" s="23"/>
      <c r="X365" s="21"/>
      <c r="Y365" s="19"/>
      <c r="Z365" s="24"/>
      <c r="AA365" s="24"/>
      <c r="AB365" s="24"/>
      <c r="AC365" s="24"/>
      <c r="AD365" s="24"/>
      <c r="AE365" s="24"/>
      <c r="AF365" s="24"/>
      <c r="AG365" s="24"/>
      <c r="AH365" s="24"/>
      <c r="AI365" s="24"/>
      <c r="AJ365" s="24"/>
      <c r="AK365" s="24"/>
      <c r="AL365" s="24"/>
      <c r="AM365" s="24"/>
      <c r="AN365" s="24"/>
      <c r="AO365" s="24"/>
      <c r="AP365" s="24"/>
      <c r="AQ365" s="24"/>
      <c r="AR365" s="24"/>
    </row>
    <row r="366" spans="1:44" ht="12.75" customHeight="1">
      <c r="A366" s="18"/>
      <c r="B366" s="19"/>
      <c r="C366" s="19"/>
      <c r="D366" s="19"/>
      <c r="E366" s="19"/>
      <c r="F366" s="19"/>
      <c r="G366" s="20"/>
      <c r="H366" s="19"/>
      <c r="I366" s="21"/>
      <c r="J366" s="21"/>
      <c r="K366" s="21"/>
      <c r="L366" s="19"/>
      <c r="M366" s="20"/>
      <c r="N366" s="22"/>
      <c r="O366" s="19"/>
      <c r="P366" s="21"/>
      <c r="Q366" s="19"/>
      <c r="R366" s="20"/>
      <c r="S366" s="21"/>
      <c r="T366" s="19"/>
      <c r="U366" s="21"/>
      <c r="V366" s="19"/>
      <c r="W366" s="23"/>
      <c r="X366" s="21"/>
      <c r="Y366" s="19"/>
      <c r="Z366" s="24"/>
      <c r="AA366" s="24"/>
      <c r="AB366" s="24"/>
      <c r="AC366" s="24"/>
      <c r="AD366" s="24"/>
      <c r="AE366" s="24"/>
      <c r="AF366" s="24"/>
      <c r="AG366" s="24"/>
      <c r="AH366" s="24"/>
      <c r="AI366" s="24"/>
      <c r="AJ366" s="24"/>
      <c r="AK366" s="24"/>
      <c r="AL366" s="24"/>
      <c r="AM366" s="24"/>
      <c r="AN366" s="24"/>
      <c r="AO366" s="24"/>
      <c r="AP366" s="24"/>
      <c r="AQ366" s="24"/>
      <c r="AR366" s="24"/>
    </row>
    <row r="367" spans="1:44" ht="12.75" customHeight="1">
      <c r="A367" s="18"/>
      <c r="B367" s="19"/>
      <c r="C367" s="19"/>
      <c r="D367" s="19"/>
      <c r="E367" s="19"/>
      <c r="F367" s="19"/>
      <c r="G367" s="20"/>
      <c r="H367" s="19"/>
      <c r="I367" s="21"/>
      <c r="J367" s="21"/>
      <c r="K367" s="21"/>
      <c r="L367" s="19"/>
      <c r="M367" s="20"/>
      <c r="N367" s="22"/>
      <c r="O367" s="19"/>
      <c r="P367" s="21"/>
      <c r="Q367" s="19"/>
      <c r="R367" s="20"/>
      <c r="S367" s="21"/>
      <c r="T367" s="19"/>
      <c r="U367" s="21"/>
      <c r="V367" s="19"/>
      <c r="W367" s="23"/>
      <c r="X367" s="21"/>
      <c r="Y367" s="19"/>
      <c r="Z367" s="24"/>
      <c r="AA367" s="24"/>
      <c r="AB367" s="24"/>
      <c r="AC367" s="24"/>
      <c r="AD367" s="24"/>
      <c r="AE367" s="24"/>
      <c r="AF367" s="24"/>
      <c r="AG367" s="24"/>
      <c r="AH367" s="24"/>
      <c r="AI367" s="24"/>
      <c r="AJ367" s="24"/>
      <c r="AK367" s="24"/>
      <c r="AL367" s="24"/>
      <c r="AM367" s="24"/>
      <c r="AN367" s="24"/>
      <c r="AO367" s="24"/>
      <c r="AP367" s="24"/>
      <c r="AQ367" s="24"/>
      <c r="AR367" s="24"/>
    </row>
    <row r="368" spans="1:44" ht="12.75" customHeight="1">
      <c r="A368" s="18"/>
      <c r="B368" s="19"/>
      <c r="C368" s="19"/>
      <c r="D368" s="19"/>
      <c r="E368" s="19"/>
      <c r="F368" s="19"/>
      <c r="G368" s="20"/>
      <c r="H368" s="19"/>
      <c r="I368" s="21"/>
      <c r="J368" s="21"/>
      <c r="K368" s="21"/>
      <c r="L368" s="19"/>
      <c r="M368" s="20"/>
      <c r="N368" s="22"/>
      <c r="O368" s="19"/>
      <c r="P368" s="21"/>
      <c r="Q368" s="19"/>
      <c r="R368" s="20"/>
      <c r="S368" s="21"/>
      <c r="T368" s="19"/>
      <c r="U368" s="21"/>
      <c r="V368" s="19"/>
      <c r="W368" s="23"/>
      <c r="X368" s="21"/>
      <c r="Y368" s="19"/>
      <c r="Z368" s="24"/>
      <c r="AA368" s="24"/>
      <c r="AB368" s="24"/>
      <c r="AC368" s="24"/>
      <c r="AD368" s="24"/>
      <c r="AE368" s="24"/>
      <c r="AF368" s="24"/>
      <c r="AG368" s="24"/>
      <c r="AH368" s="24"/>
      <c r="AI368" s="24"/>
      <c r="AJ368" s="24"/>
      <c r="AK368" s="24"/>
      <c r="AL368" s="24"/>
      <c r="AM368" s="24"/>
      <c r="AN368" s="24"/>
      <c r="AO368" s="24"/>
      <c r="AP368" s="24"/>
      <c r="AQ368" s="24"/>
      <c r="AR368" s="24"/>
    </row>
    <row r="369" spans="1:44" ht="12.75" customHeight="1">
      <c r="A369" s="18"/>
      <c r="B369" s="19"/>
      <c r="C369" s="19"/>
      <c r="D369" s="19"/>
      <c r="E369" s="19"/>
      <c r="F369" s="19"/>
      <c r="G369" s="20"/>
      <c r="H369" s="19"/>
      <c r="I369" s="21"/>
      <c r="J369" s="21"/>
      <c r="K369" s="21"/>
      <c r="L369" s="19"/>
      <c r="M369" s="20"/>
      <c r="N369" s="22"/>
      <c r="O369" s="19"/>
      <c r="P369" s="21"/>
      <c r="Q369" s="19"/>
      <c r="R369" s="20"/>
      <c r="S369" s="21"/>
      <c r="T369" s="19"/>
      <c r="U369" s="21"/>
      <c r="V369" s="19"/>
      <c r="W369" s="23"/>
      <c r="X369" s="21"/>
      <c r="Y369" s="19"/>
      <c r="Z369" s="24"/>
      <c r="AA369" s="24"/>
      <c r="AB369" s="24"/>
      <c r="AC369" s="24"/>
      <c r="AD369" s="24"/>
      <c r="AE369" s="24"/>
      <c r="AF369" s="24"/>
      <c r="AG369" s="24"/>
      <c r="AH369" s="24"/>
      <c r="AI369" s="24"/>
      <c r="AJ369" s="24"/>
      <c r="AK369" s="24"/>
      <c r="AL369" s="24"/>
      <c r="AM369" s="24"/>
      <c r="AN369" s="24"/>
      <c r="AO369" s="24"/>
      <c r="AP369" s="24"/>
      <c r="AQ369" s="24"/>
      <c r="AR369" s="24"/>
    </row>
    <row r="370" spans="1:44" ht="12.75" customHeight="1">
      <c r="A370" s="18"/>
      <c r="B370" s="19"/>
      <c r="C370" s="19"/>
      <c r="D370" s="19"/>
      <c r="E370" s="19"/>
      <c r="F370" s="19"/>
      <c r="G370" s="20"/>
      <c r="H370" s="19"/>
      <c r="I370" s="21"/>
      <c r="J370" s="21"/>
      <c r="K370" s="21"/>
      <c r="L370" s="19"/>
      <c r="M370" s="20"/>
      <c r="N370" s="22"/>
      <c r="O370" s="19"/>
      <c r="P370" s="21"/>
      <c r="Q370" s="19"/>
      <c r="R370" s="20"/>
      <c r="S370" s="21"/>
      <c r="T370" s="19"/>
      <c r="U370" s="21"/>
      <c r="V370" s="19"/>
      <c r="W370" s="23"/>
      <c r="X370" s="21"/>
      <c r="Y370" s="19"/>
      <c r="Z370" s="24"/>
      <c r="AA370" s="24"/>
      <c r="AB370" s="24"/>
      <c r="AC370" s="24"/>
      <c r="AD370" s="24"/>
      <c r="AE370" s="24"/>
      <c r="AF370" s="24"/>
      <c r="AG370" s="24"/>
      <c r="AH370" s="24"/>
      <c r="AI370" s="24"/>
      <c r="AJ370" s="24"/>
      <c r="AK370" s="24"/>
      <c r="AL370" s="24"/>
      <c r="AM370" s="24"/>
      <c r="AN370" s="24"/>
      <c r="AO370" s="24"/>
      <c r="AP370" s="24"/>
      <c r="AQ370" s="24"/>
      <c r="AR370" s="24"/>
    </row>
    <row r="371" spans="1:44" ht="12.75" customHeight="1">
      <c r="A371" s="18"/>
      <c r="B371" s="19"/>
      <c r="C371" s="19"/>
      <c r="D371" s="19"/>
      <c r="E371" s="19"/>
      <c r="F371" s="19"/>
      <c r="G371" s="20"/>
      <c r="H371" s="19"/>
      <c r="I371" s="21"/>
      <c r="J371" s="21"/>
      <c r="K371" s="21"/>
      <c r="L371" s="19"/>
      <c r="M371" s="20"/>
      <c r="N371" s="22"/>
      <c r="O371" s="19"/>
      <c r="P371" s="21"/>
      <c r="Q371" s="19"/>
      <c r="R371" s="20"/>
      <c r="S371" s="21"/>
      <c r="T371" s="19"/>
      <c r="U371" s="21"/>
      <c r="V371" s="19"/>
      <c r="W371" s="23"/>
      <c r="X371" s="21"/>
      <c r="Y371" s="19"/>
      <c r="Z371" s="24"/>
      <c r="AA371" s="24"/>
      <c r="AB371" s="24"/>
      <c r="AC371" s="24"/>
      <c r="AD371" s="24"/>
      <c r="AE371" s="24"/>
      <c r="AF371" s="24"/>
      <c r="AG371" s="24"/>
      <c r="AH371" s="24"/>
      <c r="AI371" s="24"/>
      <c r="AJ371" s="24"/>
      <c r="AK371" s="24"/>
      <c r="AL371" s="24"/>
      <c r="AM371" s="24"/>
      <c r="AN371" s="24"/>
      <c r="AO371" s="24"/>
      <c r="AP371" s="24"/>
      <c r="AQ371" s="24"/>
      <c r="AR371" s="24"/>
    </row>
    <row r="372" spans="1:44" ht="12.75" customHeight="1">
      <c r="A372" s="18"/>
      <c r="B372" s="19"/>
      <c r="C372" s="19"/>
      <c r="D372" s="19"/>
      <c r="E372" s="19"/>
      <c r="F372" s="19"/>
      <c r="G372" s="20"/>
      <c r="H372" s="19"/>
      <c r="I372" s="21"/>
      <c r="J372" s="21"/>
      <c r="K372" s="21"/>
      <c r="L372" s="19"/>
      <c r="M372" s="20"/>
      <c r="N372" s="22"/>
      <c r="O372" s="19"/>
      <c r="P372" s="21"/>
      <c r="Q372" s="19"/>
      <c r="R372" s="20"/>
      <c r="S372" s="21"/>
      <c r="T372" s="19"/>
      <c r="U372" s="21"/>
      <c r="V372" s="19"/>
      <c r="W372" s="23"/>
      <c r="X372" s="21"/>
      <c r="Y372" s="19"/>
      <c r="Z372" s="24"/>
      <c r="AA372" s="24"/>
      <c r="AB372" s="24"/>
      <c r="AC372" s="24"/>
      <c r="AD372" s="24"/>
      <c r="AE372" s="24"/>
      <c r="AF372" s="24"/>
      <c r="AG372" s="24"/>
      <c r="AH372" s="24"/>
      <c r="AI372" s="24"/>
      <c r="AJ372" s="24"/>
      <c r="AK372" s="24"/>
      <c r="AL372" s="24"/>
      <c r="AM372" s="24"/>
      <c r="AN372" s="24"/>
      <c r="AO372" s="24"/>
      <c r="AP372" s="24"/>
      <c r="AQ372" s="24"/>
      <c r="AR372" s="24"/>
    </row>
    <row r="373" spans="1:44" ht="12.75" customHeight="1">
      <c r="A373" s="18"/>
      <c r="B373" s="19"/>
      <c r="C373" s="19"/>
      <c r="D373" s="19"/>
      <c r="E373" s="19"/>
      <c r="F373" s="19"/>
      <c r="G373" s="20"/>
      <c r="H373" s="19"/>
      <c r="I373" s="21"/>
      <c r="J373" s="21"/>
      <c r="K373" s="21"/>
      <c r="L373" s="19"/>
      <c r="M373" s="20"/>
      <c r="N373" s="22"/>
      <c r="O373" s="19"/>
      <c r="P373" s="21"/>
      <c r="Q373" s="19"/>
      <c r="R373" s="20"/>
      <c r="S373" s="21"/>
      <c r="T373" s="19"/>
      <c r="U373" s="21"/>
      <c r="V373" s="19"/>
      <c r="W373" s="23"/>
      <c r="X373" s="21"/>
      <c r="Y373" s="19"/>
      <c r="Z373" s="24"/>
      <c r="AA373" s="24"/>
      <c r="AB373" s="24"/>
      <c r="AC373" s="24"/>
      <c r="AD373" s="24"/>
      <c r="AE373" s="24"/>
      <c r="AF373" s="24"/>
      <c r="AG373" s="24"/>
      <c r="AH373" s="24"/>
      <c r="AI373" s="24"/>
      <c r="AJ373" s="24"/>
      <c r="AK373" s="24"/>
      <c r="AL373" s="24"/>
      <c r="AM373" s="24"/>
      <c r="AN373" s="24"/>
      <c r="AO373" s="24"/>
      <c r="AP373" s="24"/>
      <c r="AQ373" s="24"/>
      <c r="AR373" s="24"/>
    </row>
    <row r="374" spans="1:44" ht="12.75" customHeight="1">
      <c r="A374" s="18"/>
      <c r="B374" s="19"/>
      <c r="C374" s="19"/>
      <c r="D374" s="19"/>
      <c r="E374" s="19"/>
      <c r="F374" s="19"/>
      <c r="G374" s="20"/>
      <c r="H374" s="19"/>
      <c r="I374" s="21"/>
      <c r="J374" s="21"/>
      <c r="K374" s="21"/>
      <c r="L374" s="19"/>
      <c r="M374" s="20"/>
      <c r="N374" s="22"/>
      <c r="O374" s="19"/>
      <c r="P374" s="21"/>
      <c r="Q374" s="19"/>
      <c r="R374" s="20"/>
      <c r="S374" s="21"/>
      <c r="T374" s="19"/>
      <c r="U374" s="21"/>
      <c r="V374" s="19"/>
      <c r="W374" s="23"/>
      <c r="X374" s="21"/>
      <c r="Y374" s="19"/>
      <c r="Z374" s="24"/>
      <c r="AA374" s="24"/>
      <c r="AB374" s="24"/>
      <c r="AC374" s="24"/>
      <c r="AD374" s="24"/>
      <c r="AE374" s="24"/>
      <c r="AF374" s="24"/>
      <c r="AG374" s="24"/>
      <c r="AH374" s="24"/>
      <c r="AI374" s="24"/>
      <c r="AJ374" s="24"/>
      <c r="AK374" s="24"/>
      <c r="AL374" s="24"/>
      <c r="AM374" s="24"/>
      <c r="AN374" s="24"/>
      <c r="AO374" s="24"/>
      <c r="AP374" s="24"/>
      <c r="AQ374" s="24"/>
      <c r="AR374" s="24"/>
    </row>
    <row r="375" spans="1:44" ht="12.75" customHeight="1">
      <c r="A375" s="18"/>
      <c r="B375" s="19"/>
      <c r="C375" s="19"/>
      <c r="D375" s="19"/>
      <c r="E375" s="19"/>
      <c r="F375" s="19"/>
      <c r="G375" s="20"/>
      <c r="H375" s="19"/>
      <c r="I375" s="21"/>
      <c r="J375" s="21"/>
      <c r="K375" s="21"/>
      <c r="L375" s="19"/>
      <c r="M375" s="20"/>
      <c r="N375" s="22"/>
      <c r="O375" s="19"/>
      <c r="P375" s="21"/>
      <c r="Q375" s="19"/>
      <c r="R375" s="20"/>
      <c r="S375" s="21"/>
      <c r="T375" s="19"/>
      <c r="U375" s="21"/>
      <c r="V375" s="19"/>
      <c r="W375" s="23"/>
      <c r="X375" s="21"/>
      <c r="Y375" s="19"/>
      <c r="Z375" s="24"/>
      <c r="AA375" s="24"/>
      <c r="AB375" s="24"/>
      <c r="AC375" s="24"/>
      <c r="AD375" s="24"/>
      <c r="AE375" s="24"/>
      <c r="AF375" s="24"/>
      <c r="AG375" s="24"/>
      <c r="AH375" s="24"/>
      <c r="AI375" s="24"/>
      <c r="AJ375" s="24"/>
      <c r="AK375" s="24"/>
      <c r="AL375" s="24"/>
      <c r="AM375" s="24"/>
      <c r="AN375" s="24"/>
      <c r="AO375" s="24"/>
      <c r="AP375" s="24"/>
      <c r="AQ375" s="24"/>
      <c r="AR375" s="24"/>
    </row>
    <row r="376" spans="1:44" ht="12.75" customHeight="1">
      <c r="A376" s="18"/>
      <c r="B376" s="19"/>
      <c r="C376" s="19"/>
      <c r="D376" s="19"/>
      <c r="E376" s="19"/>
      <c r="F376" s="19"/>
      <c r="G376" s="20"/>
      <c r="H376" s="19"/>
      <c r="I376" s="21"/>
      <c r="J376" s="21"/>
      <c r="K376" s="21"/>
      <c r="L376" s="19"/>
      <c r="M376" s="20"/>
      <c r="N376" s="22"/>
      <c r="O376" s="19"/>
      <c r="P376" s="21"/>
      <c r="Q376" s="19"/>
      <c r="R376" s="20"/>
      <c r="S376" s="21"/>
      <c r="T376" s="19"/>
      <c r="U376" s="21"/>
      <c r="V376" s="19"/>
      <c r="W376" s="23"/>
      <c r="X376" s="21"/>
      <c r="Y376" s="19"/>
      <c r="Z376" s="24"/>
      <c r="AA376" s="24"/>
      <c r="AB376" s="24"/>
      <c r="AC376" s="24"/>
      <c r="AD376" s="24"/>
      <c r="AE376" s="24"/>
      <c r="AF376" s="24"/>
      <c r="AG376" s="24"/>
      <c r="AH376" s="24"/>
      <c r="AI376" s="24"/>
      <c r="AJ376" s="24"/>
      <c r="AK376" s="24"/>
      <c r="AL376" s="24"/>
      <c r="AM376" s="24"/>
      <c r="AN376" s="24"/>
      <c r="AO376" s="24"/>
      <c r="AP376" s="24"/>
      <c r="AQ376" s="24"/>
      <c r="AR376" s="24"/>
    </row>
    <row r="377" spans="1:44" ht="12.75" customHeight="1">
      <c r="A377" s="18"/>
      <c r="B377" s="19"/>
      <c r="C377" s="19"/>
      <c r="D377" s="19"/>
      <c r="E377" s="19"/>
      <c r="F377" s="19"/>
      <c r="G377" s="20"/>
      <c r="H377" s="19"/>
      <c r="I377" s="21"/>
      <c r="J377" s="21"/>
      <c r="K377" s="21"/>
      <c r="L377" s="19"/>
      <c r="M377" s="20"/>
      <c r="N377" s="22"/>
      <c r="O377" s="19"/>
      <c r="P377" s="21"/>
      <c r="Q377" s="19"/>
      <c r="R377" s="20"/>
      <c r="S377" s="21"/>
      <c r="T377" s="19"/>
      <c r="U377" s="21"/>
      <c r="V377" s="19"/>
      <c r="W377" s="23"/>
      <c r="X377" s="21"/>
      <c r="Y377" s="19"/>
      <c r="Z377" s="24"/>
      <c r="AA377" s="24"/>
      <c r="AB377" s="24"/>
      <c r="AC377" s="24"/>
      <c r="AD377" s="24"/>
      <c r="AE377" s="24"/>
      <c r="AF377" s="24"/>
      <c r="AG377" s="24"/>
      <c r="AH377" s="24"/>
      <c r="AI377" s="24"/>
      <c r="AJ377" s="24"/>
      <c r="AK377" s="24"/>
      <c r="AL377" s="24"/>
      <c r="AM377" s="24"/>
      <c r="AN377" s="24"/>
      <c r="AO377" s="24"/>
      <c r="AP377" s="24"/>
      <c r="AQ377" s="24"/>
      <c r="AR377" s="24"/>
    </row>
    <row r="378" spans="1:44" ht="12.75" customHeight="1">
      <c r="A378" s="18"/>
      <c r="B378" s="19"/>
      <c r="C378" s="19"/>
      <c r="D378" s="19"/>
      <c r="E378" s="19"/>
      <c r="F378" s="19"/>
      <c r="G378" s="20"/>
      <c r="H378" s="19"/>
      <c r="I378" s="21"/>
      <c r="J378" s="21"/>
      <c r="K378" s="21"/>
      <c r="L378" s="19"/>
      <c r="M378" s="20"/>
      <c r="N378" s="22"/>
      <c r="O378" s="19"/>
      <c r="P378" s="21"/>
      <c r="Q378" s="19"/>
      <c r="R378" s="20"/>
      <c r="S378" s="21"/>
      <c r="T378" s="19"/>
      <c r="U378" s="21"/>
      <c r="V378" s="19"/>
      <c r="W378" s="23"/>
      <c r="X378" s="21"/>
      <c r="Y378" s="19"/>
      <c r="Z378" s="24"/>
      <c r="AA378" s="24"/>
      <c r="AB378" s="24"/>
      <c r="AC378" s="24"/>
      <c r="AD378" s="24"/>
      <c r="AE378" s="24"/>
      <c r="AF378" s="24"/>
      <c r="AG378" s="24"/>
      <c r="AH378" s="24"/>
      <c r="AI378" s="24"/>
      <c r="AJ378" s="24"/>
      <c r="AK378" s="24"/>
      <c r="AL378" s="24"/>
      <c r="AM378" s="24"/>
      <c r="AN378" s="24"/>
      <c r="AO378" s="24"/>
      <c r="AP378" s="24"/>
      <c r="AQ378" s="24"/>
      <c r="AR378" s="24"/>
    </row>
    <row r="379" spans="1:44" ht="12.75" customHeight="1">
      <c r="A379" s="18"/>
      <c r="B379" s="19"/>
      <c r="C379" s="19"/>
      <c r="D379" s="19"/>
      <c r="E379" s="19"/>
      <c r="F379" s="19"/>
      <c r="G379" s="20"/>
      <c r="H379" s="19"/>
      <c r="I379" s="21"/>
      <c r="J379" s="21"/>
      <c r="K379" s="21"/>
      <c r="L379" s="19"/>
      <c r="M379" s="20"/>
      <c r="N379" s="22"/>
      <c r="O379" s="19"/>
      <c r="P379" s="21"/>
      <c r="Q379" s="19"/>
      <c r="R379" s="20"/>
      <c r="S379" s="21"/>
      <c r="T379" s="19"/>
      <c r="U379" s="21"/>
      <c r="V379" s="19"/>
      <c r="W379" s="23"/>
      <c r="X379" s="21"/>
      <c r="Y379" s="19"/>
      <c r="Z379" s="24"/>
      <c r="AA379" s="24"/>
      <c r="AB379" s="24"/>
      <c r="AC379" s="24"/>
      <c r="AD379" s="24"/>
      <c r="AE379" s="24"/>
      <c r="AF379" s="24"/>
      <c r="AG379" s="24"/>
      <c r="AH379" s="24"/>
      <c r="AI379" s="24"/>
      <c r="AJ379" s="24"/>
      <c r="AK379" s="24"/>
      <c r="AL379" s="24"/>
      <c r="AM379" s="24"/>
      <c r="AN379" s="24"/>
      <c r="AO379" s="24"/>
      <c r="AP379" s="24"/>
      <c r="AQ379" s="24"/>
      <c r="AR379" s="24"/>
    </row>
    <row r="380" spans="1:44" ht="12.75" customHeight="1">
      <c r="A380" s="18"/>
      <c r="B380" s="19"/>
      <c r="C380" s="19"/>
      <c r="D380" s="19"/>
      <c r="E380" s="19"/>
      <c r="F380" s="19"/>
      <c r="G380" s="20"/>
      <c r="H380" s="19"/>
      <c r="I380" s="21"/>
      <c r="J380" s="21"/>
      <c r="K380" s="21"/>
      <c r="L380" s="19"/>
      <c r="M380" s="20"/>
      <c r="N380" s="22"/>
      <c r="O380" s="19"/>
      <c r="P380" s="21"/>
      <c r="Q380" s="19"/>
      <c r="R380" s="20"/>
      <c r="S380" s="21"/>
      <c r="T380" s="19"/>
      <c r="U380" s="21"/>
      <c r="V380" s="19"/>
      <c r="W380" s="23"/>
      <c r="X380" s="21"/>
      <c r="Y380" s="19"/>
      <c r="Z380" s="24"/>
      <c r="AA380" s="24"/>
      <c r="AB380" s="24"/>
      <c r="AC380" s="24"/>
      <c r="AD380" s="24"/>
      <c r="AE380" s="24"/>
      <c r="AF380" s="24"/>
      <c r="AG380" s="24"/>
      <c r="AH380" s="24"/>
      <c r="AI380" s="24"/>
      <c r="AJ380" s="24"/>
      <c r="AK380" s="24"/>
      <c r="AL380" s="24"/>
      <c r="AM380" s="24"/>
      <c r="AN380" s="24"/>
      <c r="AO380" s="24"/>
      <c r="AP380" s="24"/>
      <c r="AQ380" s="24"/>
      <c r="AR380" s="24"/>
    </row>
    <row r="381" spans="1:44" ht="12.75" customHeight="1">
      <c r="A381" s="18"/>
      <c r="B381" s="19"/>
      <c r="C381" s="19"/>
      <c r="D381" s="19"/>
      <c r="E381" s="19"/>
      <c r="F381" s="19"/>
      <c r="G381" s="20"/>
      <c r="H381" s="19"/>
      <c r="I381" s="21"/>
      <c r="J381" s="21"/>
      <c r="K381" s="21"/>
      <c r="L381" s="19"/>
      <c r="M381" s="20"/>
      <c r="N381" s="22"/>
      <c r="O381" s="19"/>
      <c r="P381" s="21"/>
      <c r="Q381" s="19"/>
      <c r="R381" s="20"/>
      <c r="S381" s="21"/>
      <c r="T381" s="19"/>
      <c r="U381" s="21"/>
      <c r="V381" s="19"/>
      <c r="W381" s="23"/>
      <c r="X381" s="21"/>
      <c r="Y381" s="19"/>
      <c r="Z381" s="24"/>
      <c r="AA381" s="24"/>
      <c r="AB381" s="24"/>
      <c r="AC381" s="24"/>
      <c r="AD381" s="24"/>
      <c r="AE381" s="24"/>
      <c r="AF381" s="24"/>
      <c r="AG381" s="24"/>
      <c r="AH381" s="24"/>
      <c r="AI381" s="24"/>
      <c r="AJ381" s="24"/>
      <c r="AK381" s="24"/>
      <c r="AL381" s="24"/>
      <c r="AM381" s="24"/>
      <c r="AN381" s="24"/>
      <c r="AO381" s="24"/>
      <c r="AP381" s="24"/>
      <c r="AQ381" s="24"/>
      <c r="AR381" s="24"/>
    </row>
    <row r="382" spans="1:44" ht="12.75" customHeight="1">
      <c r="A382" s="18"/>
      <c r="B382" s="19"/>
      <c r="C382" s="19"/>
      <c r="D382" s="19"/>
      <c r="E382" s="19"/>
      <c r="F382" s="19"/>
      <c r="G382" s="20"/>
      <c r="H382" s="19"/>
      <c r="I382" s="21"/>
      <c r="J382" s="21"/>
      <c r="K382" s="21"/>
      <c r="L382" s="19"/>
      <c r="M382" s="20"/>
      <c r="N382" s="22"/>
      <c r="O382" s="19"/>
      <c r="P382" s="21"/>
      <c r="Q382" s="19"/>
      <c r="R382" s="20"/>
      <c r="S382" s="21"/>
      <c r="T382" s="19"/>
      <c r="U382" s="21"/>
      <c r="V382" s="19"/>
      <c r="W382" s="23"/>
      <c r="X382" s="21"/>
      <c r="Y382" s="19"/>
      <c r="Z382" s="24"/>
      <c r="AA382" s="24"/>
      <c r="AB382" s="24"/>
      <c r="AC382" s="24"/>
      <c r="AD382" s="24"/>
      <c r="AE382" s="24"/>
      <c r="AF382" s="24"/>
      <c r="AG382" s="24"/>
      <c r="AH382" s="24"/>
      <c r="AI382" s="24"/>
      <c r="AJ382" s="24"/>
      <c r="AK382" s="24"/>
      <c r="AL382" s="24"/>
      <c r="AM382" s="24"/>
      <c r="AN382" s="24"/>
      <c r="AO382" s="24"/>
      <c r="AP382" s="24"/>
      <c r="AQ382" s="24"/>
      <c r="AR382" s="24"/>
    </row>
    <row r="383" spans="1:44" ht="12.75" customHeight="1">
      <c r="A383" s="18"/>
      <c r="B383" s="19"/>
      <c r="C383" s="19"/>
      <c r="D383" s="19"/>
      <c r="E383" s="19"/>
      <c r="F383" s="19"/>
      <c r="G383" s="20"/>
      <c r="H383" s="19"/>
      <c r="I383" s="21"/>
      <c r="J383" s="21"/>
      <c r="K383" s="21"/>
      <c r="L383" s="19"/>
      <c r="M383" s="20"/>
      <c r="N383" s="22"/>
      <c r="O383" s="19"/>
      <c r="P383" s="21"/>
      <c r="Q383" s="19"/>
      <c r="R383" s="20"/>
      <c r="S383" s="21"/>
      <c r="T383" s="19"/>
      <c r="U383" s="21"/>
      <c r="V383" s="19"/>
      <c r="W383" s="23"/>
      <c r="X383" s="21"/>
      <c r="Y383" s="19"/>
      <c r="Z383" s="24"/>
      <c r="AA383" s="24"/>
      <c r="AB383" s="24"/>
      <c r="AC383" s="24"/>
      <c r="AD383" s="24"/>
      <c r="AE383" s="24"/>
      <c r="AF383" s="24"/>
      <c r="AG383" s="24"/>
      <c r="AH383" s="24"/>
      <c r="AI383" s="24"/>
      <c r="AJ383" s="24"/>
      <c r="AK383" s="24"/>
      <c r="AL383" s="24"/>
      <c r="AM383" s="24"/>
      <c r="AN383" s="24"/>
      <c r="AO383" s="24"/>
      <c r="AP383" s="24"/>
      <c r="AQ383" s="24"/>
      <c r="AR383" s="24"/>
    </row>
    <row r="384" spans="1:44" ht="12.75" customHeight="1">
      <c r="A384" s="18"/>
      <c r="B384" s="19"/>
      <c r="C384" s="19"/>
      <c r="D384" s="19"/>
      <c r="E384" s="19"/>
      <c r="F384" s="19"/>
      <c r="G384" s="20"/>
      <c r="H384" s="19"/>
      <c r="I384" s="21"/>
      <c r="J384" s="21"/>
      <c r="K384" s="21"/>
      <c r="L384" s="19"/>
      <c r="M384" s="20"/>
      <c r="N384" s="22"/>
      <c r="O384" s="19"/>
      <c r="P384" s="21"/>
      <c r="Q384" s="19"/>
      <c r="R384" s="20"/>
      <c r="S384" s="21"/>
      <c r="T384" s="19"/>
      <c r="U384" s="21"/>
      <c r="V384" s="19"/>
      <c r="W384" s="23"/>
      <c r="X384" s="21"/>
      <c r="Y384" s="19"/>
      <c r="Z384" s="24"/>
      <c r="AA384" s="24"/>
      <c r="AB384" s="24"/>
      <c r="AC384" s="24"/>
      <c r="AD384" s="24"/>
      <c r="AE384" s="24"/>
      <c r="AF384" s="24"/>
      <c r="AG384" s="24"/>
      <c r="AH384" s="24"/>
      <c r="AI384" s="24"/>
      <c r="AJ384" s="24"/>
      <c r="AK384" s="24"/>
      <c r="AL384" s="24"/>
      <c r="AM384" s="24"/>
      <c r="AN384" s="24"/>
      <c r="AO384" s="24"/>
      <c r="AP384" s="24"/>
      <c r="AQ384" s="24"/>
      <c r="AR384" s="24"/>
    </row>
    <row r="385" spans="1:44" ht="12.75" customHeight="1">
      <c r="A385" s="18"/>
      <c r="B385" s="19"/>
      <c r="C385" s="19"/>
      <c r="D385" s="19"/>
      <c r="E385" s="19"/>
      <c r="F385" s="19"/>
      <c r="G385" s="20"/>
      <c r="H385" s="19"/>
      <c r="I385" s="21"/>
      <c r="J385" s="21"/>
      <c r="K385" s="21"/>
      <c r="L385" s="19"/>
      <c r="M385" s="20"/>
      <c r="N385" s="22"/>
      <c r="O385" s="19"/>
      <c r="P385" s="21"/>
      <c r="Q385" s="19"/>
      <c r="R385" s="20"/>
      <c r="S385" s="21"/>
      <c r="T385" s="19"/>
      <c r="U385" s="21"/>
      <c r="V385" s="19"/>
      <c r="W385" s="23"/>
      <c r="X385" s="21"/>
      <c r="Y385" s="19"/>
      <c r="Z385" s="24"/>
      <c r="AA385" s="24"/>
      <c r="AB385" s="24"/>
      <c r="AC385" s="24"/>
      <c r="AD385" s="24"/>
      <c r="AE385" s="24"/>
      <c r="AF385" s="24"/>
      <c r="AG385" s="24"/>
      <c r="AH385" s="24"/>
      <c r="AI385" s="24"/>
      <c r="AJ385" s="24"/>
      <c r="AK385" s="24"/>
      <c r="AL385" s="24"/>
      <c r="AM385" s="24"/>
      <c r="AN385" s="24"/>
      <c r="AO385" s="24"/>
      <c r="AP385" s="24"/>
      <c r="AQ385" s="24"/>
      <c r="AR385" s="24"/>
    </row>
    <row r="386" spans="1:44" ht="12.75" customHeight="1">
      <c r="A386" s="18"/>
      <c r="B386" s="19"/>
      <c r="C386" s="19"/>
      <c r="D386" s="19"/>
      <c r="E386" s="19"/>
      <c r="F386" s="19"/>
      <c r="G386" s="20"/>
      <c r="H386" s="19"/>
      <c r="I386" s="21"/>
      <c r="J386" s="21"/>
      <c r="K386" s="21"/>
      <c r="L386" s="19"/>
      <c r="M386" s="20"/>
      <c r="N386" s="22"/>
      <c r="O386" s="19"/>
      <c r="P386" s="21"/>
      <c r="Q386" s="19"/>
      <c r="R386" s="20"/>
      <c r="S386" s="21"/>
      <c r="T386" s="19"/>
      <c r="U386" s="21"/>
      <c r="V386" s="19"/>
      <c r="W386" s="23"/>
      <c r="X386" s="21"/>
      <c r="Y386" s="19"/>
      <c r="Z386" s="24"/>
      <c r="AA386" s="24"/>
      <c r="AB386" s="24"/>
      <c r="AC386" s="24"/>
      <c r="AD386" s="24"/>
      <c r="AE386" s="24"/>
      <c r="AF386" s="24"/>
      <c r="AG386" s="24"/>
      <c r="AH386" s="24"/>
      <c r="AI386" s="24"/>
      <c r="AJ386" s="24"/>
      <c r="AK386" s="24"/>
      <c r="AL386" s="24"/>
      <c r="AM386" s="24"/>
      <c r="AN386" s="24"/>
      <c r="AO386" s="24"/>
      <c r="AP386" s="24"/>
      <c r="AQ386" s="24"/>
      <c r="AR386" s="24"/>
    </row>
    <row r="387" spans="1:44" ht="12.75" customHeight="1">
      <c r="A387" s="18"/>
      <c r="B387" s="19"/>
      <c r="C387" s="19"/>
      <c r="D387" s="19"/>
      <c r="E387" s="19"/>
      <c r="F387" s="19"/>
      <c r="G387" s="20"/>
      <c r="H387" s="19"/>
      <c r="I387" s="21"/>
      <c r="J387" s="21"/>
      <c r="K387" s="21"/>
      <c r="L387" s="19"/>
      <c r="M387" s="20"/>
      <c r="N387" s="22"/>
      <c r="O387" s="19"/>
      <c r="P387" s="21"/>
      <c r="Q387" s="19"/>
      <c r="R387" s="20"/>
      <c r="S387" s="21"/>
      <c r="T387" s="19"/>
      <c r="U387" s="21"/>
      <c r="V387" s="19"/>
      <c r="W387" s="23"/>
      <c r="X387" s="21"/>
      <c r="Y387" s="19"/>
      <c r="Z387" s="24"/>
      <c r="AA387" s="24"/>
      <c r="AB387" s="24"/>
      <c r="AC387" s="24"/>
      <c r="AD387" s="24"/>
      <c r="AE387" s="24"/>
      <c r="AF387" s="24"/>
      <c r="AG387" s="24"/>
      <c r="AH387" s="24"/>
      <c r="AI387" s="24"/>
      <c r="AJ387" s="24"/>
      <c r="AK387" s="24"/>
      <c r="AL387" s="24"/>
      <c r="AM387" s="24"/>
      <c r="AN387" s="24"/>
      <c r="AO387" s="24"/>
      <c r="AP387" s="24"/>
      <c r="AQ387" s="24"/>
      <c r="AR387" s="24"/>
    </row>
    <row r="388" spans="1:44" ht="12.75" customHeight="1">
      <c r="A388" s="18"/>
      <c r="B388" s="19"/>
      <c r="C388" s="19"/>
      <c r="D388" s="19"/>
      <c r="E388" s="19"/>
      <c r="F388" s="19"/>
      <c r="G388" s="20"/>
      <c r="H388" s="19"/>
      <c r="I388" s="21"/>
      <c r="J388" s="21"/>
      <c r="K388" s="21"/>
      <c r="L388" s="19"/>
      <c r="M388" s="20"/>
      <c r="N388" s="22"/>
      <c r="O388" s="19"/>
      <c r="P388" s="21"/>
      <c r="Q388" s="19"/>
      <c r="R388" s="20"/>
      <c r="S388" s="21"/>
      <c r="T388" s="19"/>
      <c r="U388" s="21"/>
      <c r="V388" s="19"/>
      <c r="W388" s="23"/>
      <c r="X388" s="21"/>
      <c r="Y388" s="19"/>
      <c r="Z388" s="24"/>
      <c r="AA388" s="24"/>
      <c r="AB388" s="24"/>
      <c r="AC388" s="24"/>
      <c r="AD388" s="24"/>
      <c r="AE388" s="24"/>
      <c r="AF388" s="24"/>
      <c r="AG388" s="24"/>
      <c r="AH388" s="24"/>
      <c r="AI388" s="24"/>
      <c r="AJ388" s="24"/>
      <c r="AK388" s="24"/>
      <c r="AL388" s="24"/>
      <c r="AM388" s="24"/>
      <c r="AN388" s="24"/>
      <c r="AO388" s="24"/>
      <c r="AP388" s="24"/>
      <c r="AQ388" s="24"/>
      <c r="AR388" s="24"/>
    </row>
    <row r="389" spans="1:44" ht="12.75" customHeight="1">
      <c r="A389" s="18"/>
      <c r="B389" s="19"/>
      <c r="C389" s="19"/>
      <c r="D389" s="19"/>
      <c r="E389" s="19"/>
      <c r="F389" s="19"/>
      <c r="G389" s="20"/>
      <c r="H389" s="19"/>
      <c r="I389" s="21"/>
      <c r="J389" s="21"/>
      <c r="K389" s="21"/>
      <c r="L389" s="19"/>
      <c r="M389" s="20"/>
      <c r="N389" s="22"/>
      <c r="O389" s="19"/>
      <c r="P389" s="21"/>
      <c r="Q389" s="19"/>
      <c r="R389" s="20"/>
      <c r="S389" s="21"/>
      <c r="T389" s="19"/>
      <c r="U389" s="21"/>
      <c r="V389" s="19"/>
      <c r="W389" s="23"/>
      <c r="X389" s="21"/>
      <c r="Y389" s="19"/>
      <c r="Z389" s="24"/>
      <c r="AA389" s="24"/>
      <c r="AB389" s="24"/>
      <c r="AC389" s="24"/>
      <c r="AD389" s="24"/>
      <c r="AE389" s="24"/>
      <c r="AF389" s="24"/>
      <c r="AG389" s="24"/>
      <c r="AH389" s="24"/>
      <c r="AI389" s="24"/>
      <c r="AJ389" s="24"/>
      <c r="AK389" s="24"/>
      <c r="AL389" s="24"/>
      <c r="AM389" s="24"/>
      <c r="AN389" s="24"/>
      <c r="AO389" s="24"/>
      <c r="AP389" s="24"/>
      <c r="AQ389" s="24"/>
      <c r="AR389" s="24"/>
    </row>
    <row r="390" spans="1:44" ht="12.75" customHeight="1">
      <c r="A390" s="18"/>
      <c r="B390" s="19"/>
      <c r="C390" s="19"/>
      <c r="D390" s="19"/>
      <c r="E390" s="19"/>
      <c r="F390" s="19"/>
      <c r="G390" s="20"/>
      <c r="H390" s="19"/>
      <c r="I390" s="21"/>
      <c r="J390" s="21"/>
      <c r="K390" s="21"/>
      <c r="L390" s="19"/>
      <c r="M390" s="20"/>
      <c r="N390" s="22"/>
      <c r="O390" s="19"/>
      <c r="P390" s="21"/>
      <c r="Q390" s="19"/>
      <c r="R390" s="20"/>
      <c r="S390" s="21"/>
      <c r="T390" s="19"/>
      <c r="U390" s="21"/>
      <c r="V390" s="19"/>
      <c r="W390" s="23"/>
      <c r="X390" s="21"/>
      <c r="Y390" s="19"/>
      <c r="Z390" s="24"/>
      <c r="AA390" s="24"/>
      <c r="AB390" s="24"/>
      <c r="AC390" s="24"/>
      <c r="AD390" s="24"/>
      <c r="AE390" s="24"/>
      <c r="AF390" s="24"/>
      <c r="AG390" s="24"/>
      <c r="AH390" s="24"/>
      <c r="AI390" s="24"/>
      <c r="AJ390" s="24"/>
      <c r="AK390" s="24"/>
      <c r="AL390" s="24"/>
      <c r="AM390" s="24"/>
      <c r="AN390" s="24"/>
      <c r="AO390" s="24"/>
      <c r="AP390" s="24"/>
      <c r="AQ390" s="24"/>
      <c r="AR390" s="24"/>
    </row>
    <row r="391" spans="1:44" ht="12.75" customHeight="1">
      <c r="A391" s="18"/>
      <c r="B391" s="19"/>
      <c r="C391" s="19"/>
      <c r="D391" s="19"/>
      <c r="E391" s="19"/>
      <c r="F391" s="19"/>
      <c r="G391" s="20"/>
      <c r="H391" s="19"/>
      <c r="I391" s="21"/>
      <c r="J391" s="21"/>
      <c r="K391" s="21"/>
      <c r="L391" s="19"/>
      <c r="M391" s="20"/>
      <c r="N391" s="22"/>
      <c r="O391" s="19"/>
      <c r="P391" s="21"/>
      <c r="Q391" s="19"/>
      <c r="R391" s="20"/>
      <c r="S391" s="21"/>
      <c r="T391" s="19"/>
      <c r="U391" s="21"/>
      <c r="V391" s="19"/>
      <c r="W391" s="23"/>
      <c r="X391" s="21"/>
      <c r="Y391" s="19"/>
      <c r="Z391" s="24"/>
      <c r="AA391" s="24"/>
      <c r="AB391" s="24"/>
      <c r="AC391" s="24"/>
      <c r="AD391" s="24"/>
      <c r="AE391" s="24"/>
      <c r="AF391" s="24"/>
      <c r="AG391" s="24"/>
      <c r="AH391" s="24"/>
      <c r="AI391" s="24"/>
      <c r="AJ391" s="24"/>
      <c r="AK391" s="24"/>
      <c r="AL391" s="24"/>
      <c r="AM391" s="24"/>
      <c r="AN391" s="24"/>
      <c r="AO391" s="24"/>
      <c r="AP391" s="24"/>
      <c r="AQ391" s="24"/>
      <c r="AR391" s="24"/>
    </row>
    <row r="392" spans="1:44" ht="12.75" customHeight="1">
      <c r="A392" s="18"/>
      <c r="B392" s="19"/>
      <c r="C392" s="19"/>
      <c r="D392" s="19"/>
      <c r="E392" s="19"/>
      <c r="F392" s="19"/>
      <c r="G392" s="20"/>
      <c r="H392" s="19"/>
      <c r="I392" s="21"/>
      <c r="J392" s="21"/>
      <c r="K392" s="21"/>
      <c r="L392" s="19"/>
      <c r="M392" s="20"/>
      <c r="N392" s="22"/>
      <c r="O392" s="19"/>
      <c r="P392" s="21"/>
      <c r="Q392" s="19"/>
      <c r="R392" s="20"/>
      <c r="S392" s="21"/>
      <c r="T392" s="19"/>
      <c r="U392" s="21"/>
      <c r="V392" s="19"/>
      <c r="W392" s="23"/>
      <c r="X392" s="21"/>
      <c r="Y392" s="19"/>
      <c r="Z392" s="24"/>
      <c r="AA392" s="24"/>
      <c r="AB392" s="24"/>
      <c r="AC392" s="24"/>
      <c r="AD392" s="24"/>
      <c r="AE392" s="24"/>
      <c r="AF392" s="24"/>
      <c r="AG392" s="24"/>
      <c r="AH392" s="24"/>
      <c r="AI392" s="24"/>
      <c r="AJ392" s="24"/>
      <c r="AK392" s="24"/>
      <c r="AL392" s="24"/>
      <c r="AM392" s="24"/>
      <c r="AN392" s="24"/>
      <c r="AO392" s="24"/>
      <c r="AP392" s="24"/>
      <c r="AQ392" s="24"/>
      <c r="AR392" s="24"/>
    </row>
    <row r="393" spans="1:44" ht="12.75" customHeight="1">
      <c r="A393" s="18"/>
      <c r="B393" s="19"/>
      <c r="C393" s="19"/>
      <c r="D393" s="19"/>
      <c r="E393" s="19"/>
      <c r="F393" s="19"/>
      <c r="G393" s="20"/>
      <c r="H393" s="19"/>
      <c r="I393" s="21"/>
      <c r="J393" s="21"/>
      <c r="K393" s="21"/>
      <c r="L393" s="19"/>
      <c r="M393" s="20"/>
      <c r="N393" s="22"/>
      <c r="O393" s="19"/>
      <c r="P393" s="21"/>
      <c r="Q393" s="19"/>
      <c r="R393" s="20"/>
      <c r="S393" s="21"/>
      <c r="T393" s="19"/>
      <c r="U393" s="21"/>
      <c r="V393" s="19"/>
      <c r="W393" s="23"/>
      <c r="X393" s="21"/>
      <c r="Y393" s="19"/>
      <c r="Z393" s="24"/>
      <c r="AA393" s="24"/>
      <c r="AB393" s="24"/>
      <c r="AC393" s="24"/>
      <c r="AD393" s="24"/>
      <c r="AE393" s="24"/>
      <c r="AF393" s="24"/>
      <c r="AG393" s="24"/>
      <c r="AH393" s="24"/>
      <c r="AI393" s="24"/>
      <c r="AJ393" s="24"/>
      <c r="AK393" s="24"/>
      <c r="AL393" s="24"/>
      <c r="AM393" s="24"/>
      <c r="AN393" s="24"/>
      <c r="AO393" s="24"/>
      <c r="AP393" s="24"/>
      <c r="AQ393" s="24"/>
      <c r="AR393" s="24"/>
    </row>
    <row r="394" spans="1:44" ht="12.75" customHeight="1">
      <c r="A394" s="18"/>
      <c r="B394" s="19"/>
      <c r="C394" s="19"/>
      <c r="D394" s="19"/>
      <c r="E394" s="19"/>
      <c r="F394" s="19"/>
      <c r="G394" s="20"/>
      <c r="H394" s="19"/>
      <c r="I394" s="21"/>
      <c r="J394" s="21"/>
      <c r="K394" s="21"/>
      <c r="L394" s="19"/>
      <c r="M394" s="20"/>
      <c r="N394" s="22"/>
      <c r="O394" s="19"/>
      <c r="P394" s="21"/>
      <c r="Q394" s="19"/>
      <c r="R394" s="20"/>
      <c r="S394" s="21"/>
      <c r="T394" s="19"/>
      <c r="U394" s="21"/>
      <c r="V394" s="19"/>
      <c r="W394" s="23"/>
      <c r="X394" s="21"/>
      <c r="Y394" s="19"/>
      <c r="Z394" s="24"/>
      <c r="AA394" s="24"/>
      <c r="AB394" s="24"/>
      <c r="AC394" s="24"/>
      <c r="AD394" s="24"/>
      <c r="AE394" s="24"/>
      <c r="AF394" s="24"/>
      <c r="AG394" s="24"/>
      <c r="AH394" s="24"/>
      <c r="AI394" s="24"/>
      <c r="AJ394" s="24"/>
      <c r="AK394" s="24"/>
      <c r="AL394" s="24"/>
      <c r="AM394" s="24"/>
      <c r="AN394" s="24"/>
      <c r="AO394" s="24"/>
      <c r="AP394" s="24"/>
      <c r="AQ394" s="24"/>
      <c r="AR394" s="24"/>
    </row>
    <row r="395" spans="1:44" ht="12.75" customHeight="1">
      <c r="A395" s="18"/>
      <c r="B395" s="19"/>
      <c r="C395" s="19"/>
      <c r="D395" s="19"/>
      <c r="E395" s="19"/>
      <c r="F395" s="19"/>
      <c r="G395" s="20"/>
      <c r="H395" s="19"/>
      <c r="I395" s="21"/>
      <c r="J395" s="21"/>
      <c r="K395" s="21"/>
      <c r="L395" s="19"/>
      <c r="M395" s="20"/>
      <c r="N395" s="22"/>
      <c r="O395" s="19"/>
      <c r="P395" s="21"/>
      <c r="Q395" s="19"/>
      <c r="R395" s="20"/>
      <c r="S395" s="21"/>
      <c r="T395" s="19"/>
      <c r="U395" s="21"/>
      <c r="V395" s="19"/>
      <c r="W395" s="23"/>
      <c r="X395" s="21"/>
      <c r="Y395" s="19"/>
      <c r="Z395" s="24"/>
      <c r="AA395" s="24"/>
      <c r="AB395" s="24"/>
      <c r="AC395" s="24"/>
      <c r="AD395" s="24"/>
      <c r="AE395" s="24"/>
      <c r="AF395" s="24"/>
      <c r="AG395" s="24"/>
      <c r="AH395" s="24"/>
      <c r="AI395" s="24"/>
      <c r="AJ395" s="24"/>
      <c r="AK395" s="24"/>
      <c r="AL395" s="24"/>
      <c r="AM395" s="24"/>
      <c r="AN395" s="24"/>
      <c r="AO395" s="24"/>
      <c r="AP395" s="24"/>
      <c r="AQ395" s="24"/>
      <c r="AR395" s="24"/>
    </row>
    <row r="396" spans="1:44" ht="12.75" customHeight="1">
      <c r="A396" s="18"/>
      <c r="B396" s="19"/>
      <c r="C396" s="19"/>
      <c r="D396" s="19"/>
      <c r="E396" s="19"/>
      <c r="F396" s="19"/>
      <c r="G396" s="20"/>
      <c r="H396" s="19"/>
      <c r="I396" s="21"/>
      <c r="J396" s="21"/>
      <c r="K396" s="21"/>
      <c r="L396" s="19"/>
      <c r="M396" s="20"/>
      <c r="N396" s="22"/>
      <c r="O396" s="19"/>
      <c r="P396" s="21"/>
      <c r="Q396" s="19"/>
      <c r="R396" s="20"/>
      <c r="S396" s="21"/>
      <c r="T396" s="19"/>
      <c r="U396" s="21"/>
      <c r="V396" s="19"/>
      <c r="W396" s="23"/>
      <c r="X396" s="21"/>
      <c r="Y396" s="19"/>
      <c r="Z396" s="24"/>
      <c r="AA396" s="24"/>
      <c r="AB396" s="24"/>
      <c r="AC396" s="24"/>
      <c r="AD396" s="24"/>
      <c r="AE396" s="24"/>
      <c r="AF396" s="24"/>
      <c r="AG396" s="24"/>
      <c r="AH396" s="24"/>
      <c r="AI396" s="24"/>
      <c r="AJ396" s="24"/>
      <c r="AK396" s="24"/>
      <c r="AL396" s="24"/>
      <c r="AM396" s="24"/>
      <c r="AN396" s="24"/>
      <c r="AO396" s="24"/>
      <c r="AP396" s="24"/>
      <c r="AQ396" s="24"/>
      <c r="AR396" s="24"/>
    </row>
    <row r="397" spans="1:44" ht="12.75" customHeight="1">
      <c r="A397" s="18"/>
      <c r="B397" s="19"/>
      <c r="C397" s="19"/>
      <c r="D397" s="19"/>
      <c r="E397" s="19"/>
      <c r="F397" s="19"/>
      <c r="G397" s="20"/>
      <c r="H397" s="19"/>
      <c r="I397" s="21"/>
      <c r="J397" s="21"/>
      <c r="K397" s="21"/>
      <c r="L397" s="19"/>
      <c r="M397" s="20"/>
      <c r="N397" s="22"/>
      <c r="O397" s="19"/>
      <c r="P397" s="21"/>
      <c r="Q397" s="19"/>
      <c r="R397" s="20"/>
      <c r="S397" s="21"/>
      <c r="T397" s="19"/>
      <c r="U397" s="21"/>
      <c r="V397" s="19"/>
      <c r="W397" s="23"/>
      <c r="X397" s="21"/>
      <c r="Y397" s="19"/>
      <c r="Z397" s="24"/>
      <c r="AA397" s="24"/>
      <c r="AB397" s="24"/>
      <c r="AC397" s="24"/>
      <c r="AD397" s="24"/>
      <c r="AE397" s="24"/>
      <c r="AF397" s="24"/>
      <c r="AG397" s="24"/>
      <c r="AH397" s="24"/>
      <c r="AI397" s="24"/>
      <c r="AJ397" s="24"/>
      <c r="AK397" s="24"/>
      <c r="AL397" s="24"/>
      <c r="AM397" s="24"/>
      <c r="AN397" s="24"/>
      <c r="AO397" s="24"/>
      <c r="AP397" s="24"/>
      <c r="AQ397" s="24"/>
      <c r="AR397" s="24"/>
    </row>
    <row r="398" spans="1:44" ht="12.75" customHeight="1">
      <c r="A398" s="18"/>
      <c r="B398" s="19"/>
      <c r="C398" s="19"/>
      <c r="D398" s="19"/>
      <c r="E398" s="19"/>
      <c r="F398" s="19"/>
      <c r="G398" s="20"/>
      <c r="H398" s="19"/>
      <c r="I398" s="21"/>
      <c r="J398" s="21"/>
      <c r="K398" s="21"/>
      <c r="L398" s="19"/>
      <c r="M398" s="20"/>
      <c r="N398" s="22"/>
      <c r="O398" s="19"/>
      <c r="P398" s="21"/>
      <c r="Q398" s="19"/>
      <c r="R398" s="20"/>
      <c r="S398" s="21"/>
      <c r="T398" s="19"/>
      <c r="U398" s="21"/>
      <c r="V398" s="19"/>
      <c r="W398" s="23"/>
      <c r="X398" s="21"/>
      <c r="Y398" s="19"/>
      <c r="Z398" s="24"/>
      <c r="AA398" s="24"/>
      <c r="AB398" s="24"/>
      <c r="AC398" s="24"/>
      <c r="AD398" s="24"/>
      <c r="AE398" s="24"/>
      <c r="AF398" s="24"/>
      <c r="AG398" s="24"/>
      <c r="AH398" s="24"/>
      <c r="AI398" s="24"/>
      <c r="AJ398" s="24"/>
      <c r="AK398" s="24"/>
      <c r="AL398" s="24"/>
      <c r="AM398" s="24"/>
      <c r="AN398" s="24"/>
      <c r="AO398" s="24"/>
      <c r="AP398" s="24"/>
      <c r="AQ398" s="24"/>
      <c r="AR398" s="24"/>
    </row>
    <row r="399" spans="1:44" ht="12.75" customHeight="1">
      <c r="A399" s="18"/>
      <c r="B399" s="19"/>
      <c r="C399" s="19"/>
      <c r="D399" s="19"/>
      <c r="E399" s="19"/>
      <c r="F399" s="19"/>
      <c r="G399" s="20"/>
      <c r="H399" s="19"/>
      <c r="I399" s="21"/>
      <c r="J399" s="21"/>
      <c r="K399" s="21"/>
      <c r="L399" s="19"/>
      <c r="M399" s="20"/>
      <c r="N399" s="22"/>
      <c r="O399" s="19"/>
      <c r="P399" s="21"/>
      <c r="Q399" s="19"/>
      <c r="R399" s="20"/>
      <c r="S399" s="21"/>
      <c r="T399" s="19"/>
      <c r="U399" s="21"/>
      <c r="V399" s="19"/>
      <c r="W399" s="23"/>
      <c r="X399" s="21"/>
      <c r="Y399" s="19"/>
      <c r="Z399" s="24"/>
      <c r="AA399" s="24"/>
      <c r="AB399" s="24"/>
      <c r="AC399" s="24"/>
      <c r="AD399" s="24"/>
      <c r="AE399" s="24"/>
      <c r="AF399" s="24"/>
      <c r="AG399" s="24"/>
      <c r="AH399" s="24"/>
      <c r="AI399" s="24"/>
      <c r="AJ399" s="24"/>
      <c r="AK399" s="24"/>
      <c r="AL399" s="24"/>
      <c r="AM399" s="24"/>
      <c r="AN399" s="24"/>
      <c r="AO399" s="24"/>
      <c r="AP399" s="24"/>
      <c r="AQ399" s="24"/>
      <c r="AR399" s="24"/>
    </row>
    <row r="400" spans="1:44" ht="12.75" customHeight="1">
      <c r="A400" s="18"/>
      <c r="B400" s="19"/>
      <c r="C400" s="19"/>
      <c r="D400" s="19"/>
      <c r="E400" s="19"/>
      <c r="F400" s="19"/>
      <c r="G400" s="20"/>
      <c r="H400" s="19"/>
      <c r="I400" s="21"/>
      <c r="J400" s="21"/>
      <c r="K400" s="21"/>
      <c r="L400" s="19"/>
      <c r="M400" s="20"/>
      <c r="N400" s="22"/>
      <c r="O400" s="19"/>
      <c r="P400" s="21"/>
      <c r="Q400" s="19"/>
      <c r="R400" s="20"/>
      <c r="S400" s="21"/>
      <c r="T400" s="19"/>
      <c r="U400" s="21"/>
      <c r="V400" s="19"/>
      <c r="W400" s="23"/>
      <c r="X400" s="21"/>
      <c r="Y400" s="19"/>
      <c r="Z400" s="24"/>
      <c r="AA400" s="24"/>
      <c r="AB400" s="24"/>
      <c r="AC400" s="24"/>
      <c r="AD400" s="24"/>
      <c r="AE400" s="24"/>
      <c r="AF400" s="24"/>
      <c r="AG400" s="24"/>
      <c r="AH400" s="24"/>
      <c r="AI400" s="24"/>
      <c r="AJ400" s="24"/>
      <c r="AK400" s="24"/>
      <c r="AL400" s="24"/>
      <c r="AM400" s="24"/>
      <c r="AN400" s="24"/>
      <c r="AO400" s="24"/>
      <c r="AP400" s="24"/>
      <c r="AQ400" s="24"/>
      <c r="AR400" s="24"/>
    </row>
    <row r="401" spans="1:44" ht="12.75" customHeight="1">
      <c r="A401" s="18"/>
      <c r="B401" s="19"/>
      <c r="C401" s="19"/>
      <c r="D401" s="19"/>
      <c r="E401" s="19"/>
      <c r="F401" s="19"/>
      <c r="G401" s="20"/>
      <c r="H401" s="19"/>
      <c r="I401" s="21"/>
      <c r="J401" s="21"/>
      <c r="K401" s="21"/>
      <c r="L401" s="19"/>
      <c r="M401" s="20"/>
      <c r="N401" s="22"/>
      <c r="O401" s="19"/>
      <c r="P401" s="21"/>
      <c r="Q401" s="19"/>
      <c r="R401" s="20"/>
      <c r="S401" s="21"/>
      <c r="T401" s="19"/>
      <c r="U401" s="21"/>
      <c r="V401" s="19"/>
      <c r="W401" s="23"/>
      <c r="X401" s="21"/>
      <c r="Y401" s="19"/>
      <c r="Z401" s="24"/>
      <c r="AA401" s="24"/>
      <c r="AB401" s="24"/>
      <c r="AC401" s="24"/>
      <c r="AD401" s="24"/>
      <c r="AE401" s="24"/>
      <c r="AF401" s="24"/>
      <c r="AG401" s="24"/>
      <c r="AH401" s="24"/>
      <c r="AI401" s="24"/>
      <c r="AJ401" s="24"/>
      <c r="AK401" s="24"/>
      <c r="AL401" s="24"/>
      <c r="AM401" s="24"/>
      <c r="AN401" s="24"/>
      <c r="AO401" s="24"/>
      <c r="AP401" s="24"/>
      <c r="AQ401" s="24"/>
      <c r="AR401" s="24"/>
    </row>
    <row r="402" spans="1:44" ht="12.75" customHeight="1">
      <c r="A402" s="18"/>
      <c r="B402" s="19"/>
      <c r="C402" s="19"/>
      <c r="D402" s="19"/>
      <c r="E402" s="19"/>
      <c r="F402" s="19"/>
      <c r="G402" s="20"/>
      <c r="H402" s="19"/>
      <c r="I402" s="21"/>
      <c r="J402" s="21"/>
      <c r="K402" s="21"/>
      <c r="L402" s="19"/>
      <c r="M402" s="20"/>
      <c r="N402" s="22"/>
      <c r="O402" s="19"/>
      <c r="P402" s="21"/>
      <c r="Q402" s="19"/>
      <c r="R402" s="20"/>
      <c r="S402" s="21"/>
      <c r="T402" s="19"/>
      <c r="U402" s="21"/>
      <c r="V402" s="19"/>
      <c r="W402" s="23"/>
      <c r="X402" s="21"/>
      <c r="Y402" s="19"/>
      <c r="Z402" s="24"/>
      <c r="AA402" s="24"/>
      <c r="AB402" s="24"/>
      <c r="AC402" s="24"/>
      <c r="AD402" s="24"/>
      <c r="AE402" s="24"/>
      <c r="AF402" s="24"/>
      <c r="AG402" s="24"/>
      <c r="AH402" s="24"/>
      <c r="AI402" s="24"/>
      <c r="AJ402" s="24"/>
      <c r="AK402" s="24"/>
      <c r="AL402" s="24"/>
      <c r="AM402" s="24"/>
      <c r="AN402" s="24"/>
      <c r="AO402" s="24"/>
      <c r="AP402" s="24"/>
      <c r="AQ402" s="24"/>
      <c r="AR402" s="24"/>
    </row>
    <row r="403" spans="1:44" ht="12.75" customHeight="1">
      <c r="A403" s="18"/>
      <c r="B403" s="19"/>
      <c r="C403" s="19"/>
      <c r="D403" s="19"/>
      <c r="E403" s="19"/>
      <c r="F403" s="19"/>
      <c r="G403" s="20"/>
      <c r="H403" s="19"/>
      <c r="I403" s="21"/>
      <c r="J403" s="21"/>
      <c r="K403" s="21"/>
      <c r="L403" s="19"/>
      <c r="M403" s="20"/>
      <c r="N403" s="22"/>
      <c r="O403" s="19"/>
      <c r="P403" s="21"/>
      <c r="Q403" s="19"/>
      <c r="R403" s="20"/>
      <c r="S403" s="21"/>
      <c r="T403" s="19"/>
      <c r="U403" s="21"/>
      <c r="V403" s="19"/>
      <c r="W403" s="23"/>
      <c r="X403" s="21"/>
      <c r="Y403" s="19"/>
      <c r="Z403" s="24"/>
      <c r="AA403" s="24"/>
      <c r="AB403" s="24"/>
      <c r="AC403" s="24"/>
      <c r="AD403" s="24"/>
      <c r="AE403" s="24"/>
      <c r="AF403" s="24"/>
      <c r="AG403" s="24"/>
      <c r="AH403" s="24"/>
      <c r="AI403" s="24"/>
      <c r="AJ403" s="24"/>
      <c r="AK403" s="24"/>
      <c r="AL403" s="24"/>
      <c r="AM403" s="24"/>
      <c r="AN403" s="24"/>
      <c r="AO403" s="24"/>
      <c r="AP403" s="24"/>
      <c r="AQ403" s="24"/>
      <c r="AR403" s="24"/>
    </row>
    <row r="404" spans="1:44" ht="12.75" customHeight="1">
      <c r="A404" s="18"/>
      <c r="B404" s="19"/>
      <c r="C404" s="19"/>
      <c r="D404" s="19"/>
      <c r="E404" s="19"/>
      <c r="F404" s="19"/>
      <c r="G404" s="20"/>
      <c r="H404" s="19"/>
      <c r="I404" s="21"/>
      <c r="J404" s="21"/>
      <c r="K404" s="21"/>
      <c r="L404" s="19"/>
      <c r="M404" s="20"/>
      <c r="N404" s="22"/>
      <c r="O404" s="19"/>
      <c r="P404" s="21"/>
      <c r="Q404" s="19"/>
      <c r="R404" s="20"/>
      <c r="S404" s="21"/>
      <c r="T404" s="19"/>
      <c r="U404" s="21"/>
      <c r="V404" s="19"/>
      <c r="W404" s="23"/>
      <c r="X404" s="21"/>
      <c r="Y404" s="19"/>
      <c r="Z404" s="24"/>
      <c r="AA404" s="24"/>
      <c r="AB404" s="24"/>
      <c r="AC404" s="24"/>
      <c r="AD404" s="24"/>
      <c r="AE404" s="24"/>
      <c r="AF404" s="24"/>
      <c r="AG404" s="24"/>
      <c r="AH404" s="24"/>
      <c r="AI404" s="24"/>
      <c r="AJ404" s="24"/>
      <c r="AK404" s="24"/>
      <c r="AL404" s="24"/>
      <c r="AM404" s="24"/>
      <c r="AN404" s="24"/>
      <c r="AO404" s="24"/>
      <c r="AP404" s="24"/>
      <c r="AQ404" s="24"/>
      <c r="AR404" s="24"/>
    </row>
    <row r="405" spans="1:44" ht="12.75" customHeight="1">
      <c r="A405" s="18"/>
      <c r="B405" s="19"/>
      <c r="C405" s="19"/>
      <c r="D405" s="19"/>
      <c r="E405" s="19"/>
      <c r="F405" s="19"/>
      <c r="G405" s="20"/>
      <c r="H405" s="19"/>
      <c r="I405" s="21"/>
      <c r="J405" s="21"/>
      <c r="K405" s="21"/>
      <c r="L405" s="19"/>
      <c r="M405" s="20"/>
      <c r="N405" s="22"/>
      <c r="O405" s="19"/>
      <c r="P405" s="21"/>
      <c r="Q405" s="19"/>
      <c r="R405" s="20"/>
      <c r="S405" s="21"/>
      <c r="T405" s="19"/>
      <c r="U405" s="21"/>
      <c r="V405" s="19"/>
      <c r="W405" s="23"/>
      <c r="X405" s="21"/>
      <c r="Y405" s="19"/>
      <c r="Z405" s="24"/>
      <c r="AA405" s="24"/>
      <c r="AB405" s="24"/>
      <c r="AC405" s="24"/>
      <c r="AD405" s="24"/>
      <c r="AE405" s="24"/>
      <c r="AF405" s="24"/>
      <c r="AG405" s="24"/>
      <c r="AH405" s="24"/>
      <c r="AI405" s="24"/>
      <c r="AJ405" s="24"/>
      <c r="AK405" s="24"/>
      <c r="AL405" s="24"/>
      <c r="AM405" s="24"/>
      <c r="AN405" s="24"/>
      <c r="AO405" s="24"/>
      <c r="AP405" s="24"/>
      <c r="AQ405" s="24"/>
      <c r="AR405" s="24"/>
    </row>
    <row r="406" spans="1:44" ht="12.75" customHeight="1">
      <c r="A406" s="18"/>
      <c r="B406" s="19"/>
      <c r="C406" s="19"/>
      <c r="D406" s="19"/>
      <c r="E406" s="19"/>
      <c r="F406" s="19"/>
      <c r="G406" s="20"/>
      <c r="H406" s="19"/>
      <c r="I406" s="21"/>
      <c r="J406" s="21"/>
      <c r="K406" s="21"/>
      <c r="L406" s="19"/>
      <c r="M406" s="20"/>
      <c r="N406" s="22"/>
      <c r="O406" s="19"/>
      <c r="P406" s="21"/>
      <c r="Q406" s="19"/>
      <c r="R406" s="20"/>
      <c r="S406" s="21"/>
      <c r="T406" s="19"/>
      <c r="U406" s="21"/>
      <c r="V406" s="19"/>
      <c r="W406" s="23"/>
      <c r="X406" s="21"/>
      <c r="Y406" s="19"/>
      <c r="Z406" s="24"/>
      <c r="AA406" s="24"/>
      <c r="AB406" s="24"/>
      <c r="AC406" s="24"/>
      <c r="AD406" s="24"/>
      <c r="AE406" s="24"/>
      <c r="AF406" s="24"/>
      <c r="AG406" s="24"/>
      <c r="AH406" s="24"/>
      <c r="AI406" s="24"/>
      <c r="AJ406" s="24"/>
      <c r="AK406" s="24"/>
      <c r="AL406" s="24"/>
      <c r="AM406" s="24"/>
      <c r="AN406" s="24"/>
      <c r="AO406" s="24"/>
      <c r="AP406" s="24"/>
      <c r="AQ406" s="24"/>
      <c r="AR406" s="24"/>
    </row>
    <row r="407" spans="1:44" ht="12.75" customHeight="1">
      <c r="A407" s="18"/>
      <c r="B407" s="19"/>
      <c r="C407" s="19"/>
      <c r="D407" s="19"/>
      <c r="E407" s="19"/>
      <c r="F407" s="19"/>
      <c r="G407" s="20"/>
      <c r="H407" s="19"/>
      <c r="I407" s="21"/>
      <c r="J407" s="21"/>
      <c r="K407" s="21"/>
      <c r="L407" s="19"/>
      <c r="M407" s="20"/>
      <c r="N407" s="22"/>
      <c r="O407" s="19"/>
      <c r="P407" s="21"/>
      <c r="Q407" s="19"/>
      <c r="R407" s="20"/>
      <c r="S407" s="21"/>
      <c r="T407" s="19"/>
      <c r="U407" s="21"/>
      <c r="V407" s="19"/>
      <c r="W407" s="23"/>
      <c r="X407" s="21"/>
      <c r="Y407" s="19"/>
      <c r="Z407" s="24"/>
      <c r="AA407" s="24"/>
      <c r="AB407" s="24"/>
      <c r="AC407" s="24"/>
      <c r="AD407" s="24"/>
      <c r="AE407" s="24"/>
      <c r="AF407" s="24"/>
      <c r="AG407" s="24"/>
      <c r="AH407" s="24"/>
      <c r="AI407" s="24"/>
      <c r="AJ407" s="24"/>
      <c r="AK407" s="24"/>
      <c r="AL407" s="24"/>
      <c r="AM407" s="24"/>
      <c r="AN407" s="24"/>
      <c r="AO407" s="24"/>
      <c r="AP407" s="24"/>
      <c r="AQ407" s="24"/>
      <c r="AR407" s="24"/>
    </row>
    <row r="408" spans="1:44" ht="12.75" customHeight="1">
      <c r="A408" s="18"/>
      <c r="B408" s="19"/>
      <c r="C408" s="19"/>
      <c r="D408" s="19"/>
      <c r="E408" s="19"/>
      <c r="F408" s="19"/>
      <c r="G408" s="20"/>
      <c r="H408" s="19"/>
      <c r="I408" s="21"/>
      <c r="J408" s="21"/>
      <c r="K408" s="21"/>
      <c r="L408" s="19"/>
      <c r="M408" s="20"/>
      <c r="N408" s="22"/>
      <c r="O408" s="19"/>
      <c r="P408" s="21"/>
      <c r="Q408" s="19"/>
      <c r="R408" s="20"/>
      <c r="S408" s="21"/>
      <c r="T408" s="19"/>
      <c r="U408" s="21"/>
      <c r="V408" s="19"/>
      <c r="W408" s="23"/>
      <c r="X408" s="21"/>
      <c r="Y408" s="19"/>
      <c r="Z408" s="24"/>
      <c r="AA408" s="24"/>
      <c r="AB408" s="24"/>
      <c r="AC408" s="24"/>
      <c r="AD408" s="24"/>
      <c r="AE408" s="24"/>
      <c r="AF408" s="24"/>
      <c r="AG408" s="24"/>
      <c r="AH408" s="24"/>
      <c r="AI408" s="24"/>
      <c r="AJ408" s="24"/>
      <c r="AK408" s="24"/>
      <c r="AL408" s="24"/>
      <c r="AM408" s="24"/>
      <c r="AN408" s="24"/>
      <c r="AO408" s="24"/>
      <c r="AP408" s="24"/>
      <c r="AQ408" s="24"/>
      <c r="AR408" s="24"/>
    </row>
    <row r="409" spans="1:44" ht="12.75" customHeight="1">
      <c r="A409" s="18"/>
      <c r="B409" s="19"/>
      <c r="C409" s="19"/>
      <c r="D409" s="19"/>
      <c r="E409" s="19"/>
      <c r="F409" s="19"/>
      <c r="G409" s="20"/>
      <c r="H409" s="19"/>
      <c r="I409" s="21"/>
      <c r="J409" s="21"/>
      <c r="K409" s="21"/>
      <c r="L409" s="19"/>
      <c r="M409" s="20"/>
      <c r="N409" s="22"/>
      <c r="O409" s="19"/>
      <c r="P409" s="21"/>
      <c r="Q409" s="19"/>
      <c r="R409" s="20"/>
      <c r="S409" s="21"/>
      <c r="T409" s="19"/>
      <c r="U409" s="21"/>
      <c r="V409" s="19"/>
      <c r="W409" s="23"/>
      <c r="X409" s="21"/>
      <c r="Y409" s="19"/>
      <c r="Z409" s="24"/>
      <c r="AA409" s="24"/>
      <c r="AB409" s="24"/>
      <c r="AC409" s="24"/>
      <c r="AD409" s="24"/>
      <c r="AE409" s="24"/>
      <c r="AF409" s="24"/>
      <c r="AG409" s="24"/>
      <c r="AH409" s="24"/>
      <c r="AI409" s="24"/>
      <c r="AJ409" s="24"/>
      <c r="AK409" s="24"/>
      <c r="AL409" s="24"/>
      <c r="AM409" s="24"/>
      <c r="AN409" s="24"/>
      <c r="AO409" s="24"/>
      <c r="AP409" s="24"/>
      <c r="AQ409" s="24"/>
      <c r="AR409" s="24"/>
    </row>
    <row r="410" spans="1:44" ht="12.75" customHeight="1">
      <c r="A410" s="18"/>
      <c r="B410" s="19"/>
      <c r="C410" s="19"/>
      <c r="D410" s="19"/>
      <c r="E410" s="19"/>
      <c r="F410" s="19"/>
      <c r="G410" s="20"/>
      <c r="H410" s="19"/>
      <c r="I410" s="21"/>
      <c r="J410" s="21"/>
      <c r="K410" s="21"/>
      <c r="L410" s="19"/>
      <c r="M410" s="20"/>
      <c r="N410" s="22"/>
      <c r="O410" s="19"/>
      <c r="P410" s="21"/>
      <c r="Q410" s="19"/>
      <c r="R410" s="20"/>
      <c r="S410" s="21"/>
      <c r="T410" s="19"/>
      <c r="U410" s="21"/>
      <c r="V410" s="19"/>
      <c r="W410" s="23"/>
      <c r="X410" s="21"/>
      <c r="Y410" s="19"/>
      <c r="Z410" s="24"/>
      <c r="AA410" s="24"/>
      <c r="AB410" s="24"/>
      <c r="AC410" s="24"/>
      <c r="AD410" s="24"/>
      <c r="AE410" s="24"/>
      <c r="AF410" s="24"/>
      <c r="AG410" s="24"/>
      <c r="AH410" s="24"/>
      <c r="AI410" s="24"/>
      <c r="AJ410" s="24"/>
      <c r="AK410" s="24"/>
      <c r="AL410" s="24"/>
      <c r="AM410" s="24"/>
      <c r="AN410" s="24"/>
      <c r="AO410" s="24"/>
      <c r="AP410" s="24"/>
      <c r="AQ410" s="24"/>
      <c r="AR410" s="24"/>
    </row>
    <row r="411" spans="1:44" ht="12.75" customHeight="1">
      <c r="A411" s="18"/>
      <c r="B411" s="19"/>
      <c r="C411" s="19"/>
      <c r="D411" s="19"/>
      <c r="E411" s="19"/>
      <c r="F411" s="19"/>
      <c r="G411" s="20"/>
      <c r="H411" s="19"/>
      <c r="I411" s="21"/>
      <c r="J411" s="21"/>
      <c r="K411" s="21"/>
      <c r="L411" s="19"/>
      <c r="M411" s="20"/>
      <c r="N411" s="22"/>
      <c r="O411" s="19"/>
      <c r="P411" s="21"/>
      <c r="Q411" s="19"/>
      <c r="R411" s="20"/>
      <c r="S411" s="21"/>
      <c r="T411" s="19"/>
      <c r="U411" s="21"/>
      <c r="V411" s="19"/>
      <c r="W411" s="23"/>
      <c r="X411" s="21"/>
      <c r="Y411" s="19"/>
      <c r="Z411" s="24"/>
      <c r="AA411" s="24"/>
      <c r="AB411" s="24"/>
      <c r="AC411" s="24"/>
      <c r="AD411" s="24"/>
      <c r="AE411" s="24"/>
      <c r="AF411" s="24"/>
      <c r="AG411" s="24"/>
      <c r="AH411" s="24"/>
      <c r="AI411" s="24"/>
      <c r="AJ411" s="24"/>
      <c r="AK411" s="24"/>
      <c r="AL411" s="24"/>
      <c r="AM411" s="24"/>
      <c r="AN411" s="24"/>
      <c r="AO411" s="24"/>
      <c r="AP411" s="24"/>
      <c r="AQ411" s="24"/>
      <c r="AR411" s="24"/>
    </row>
    <row r="412" spans="1:44" ht="12.75" customHeight="1">
      <c r="A412" s="18"/>
      <c r="B412" s="19"/>
      <c r="C412" s="19"/>
      <c r="D412" s="19"/>
      <c r="E412" s="19"/>
      <c r="F412" s="19"/>
      <c r="G412" s="20"/>
      <c r="H412" s="19"/>
      <c r="I412" s="21"/>
      <c r="J412" s="21"/>
      <c r="K412" s="21"/>
      <c r="L412" s="19"/>
      <c r="M412" s="20"/>
      <c r="N412" s="22"/>
      <c r="O412" s="19"/>
      <c r="P412" s="21"/>
      <c r="Q412" s="19"/>
      <c r="R412" s="20"/>
      <c r="S412" s="21"/>
      <c r="T412" s="19"/>
      <c r="U412" s="21"/>
      <c r="V412" s="19"/>
      <c r="W412" s="23"/>
      <c r="X412" s="21"/>
      <c r="Y412" s="19"/>
      <c r="Z412" s="24"/>
      <c r="AA412" s="24"/>
      <c r="AB412" s="24"/>
      <c r="AC412" s="24"/>
      <c r="AD412" s="24"/>
      <c r="AE412" s="24"/>
      <c r="AF412" s="24"/>
      <c r="AG412" s="24"/>
      <c r="AH412" s="24"/>
      <c r="AI412" s="24"/>
      <c r="AJ412" s="24"/>
      <c r="AK412" s="24"/>
      <c r="AL412" s="24"/>
      <c r="AM412" s="24"/>
      <c r="AN412" s="24"/>
      <c r="AO412" s="24"/>
      <c r="AP412" s="24"/>
      <c r="AQ412" s="24"/>
      <c r="AR412" s="24"/>
    </row>
    <row r="413" spans="1:44" ht="12.75" customHeight="1">
      <c r="A413" s="18"/>
      <c r="B413" s="19"/>
      <c r="C413" s="19"/>
      <c r="D413" s="19"/>
      <c r="E413" s="19"/>
      <c r="F413" s="19"/>
      <c r="G413" s="20"/>
      <c r="H413" s="19"/>
      <c r="I413" s="21"/>
      <c r="J413" s="21"/>
      <c r="K413" s="21"/>
      <c r="L413" s="19"/>
      <c r="M413" s="20"/>
      <c r="N413" s="22"/>
      <c r="O413" s="19"/>
      <c r="P413" s="21"/>
      <c r="Q413" s="19"/>
      <c r="R413" s="20"/>
      <c r="S413" s="21"/>
      <c r="T413" s="19"/>
      <c r="U413" s="21"/>
      <c r="V413" s="19"/>
      <c r="W413" s="23"/>
      <c r="X413" s="21"/>
      <c r="Y413" s="19"/>
      <c r="Z413" s="24"/>
      <c r="AA413" s="24"/>
      <c r="AB413" s="24"/>
      <c r="AC413" s="24"/>
      <c r="AD413" s="24"/>
      <c r="AE413" s="24"/>
      <c r="AF413" s="24"/>
      <c r="AG413" s="24"/>
      <c r="AH413" s="24"/>
      <c r="AI413" s="24"/>
      <c r="AJ413" s="24"/>
      <c r="AK413" s="24"/>
      <c r="AL413" s="24"/>
      <c r="AM413" s="24"/>
      <c r="AN413" s="24"/>
      <c r="AO413" s="24"/>
      <c r="AP413" s="24"/>
      <c r="AQ413" s="24"/>
      <c r="AR413" s="24"/>
    </row>
    <row r="414" spans="1:44" ht="12.75" customHeight="1">
      <c r="A414" s="18"/>
      <c r="B414" s="19"/>
      <c r="C414" s="19"/>
      <c r="D414" s="19"/>
      <c r="E414" s="19"/>
      <c r="F414" s="19"/>
      <c r="G414" s="20"/>
      <c r="H414" s="19"/>
      <c r="I414" s="21"/>
      <c r="J414" s="21"/>
      <c r="K414" s="21"/>
      <c r="L414" s="19"/>
      <c r="M414" s="20"/>
      <c r="N414" s="22"/>
      <c r="O414" s="19"/>
      <c r="P414" s="21"/>
      <c r="Q414" s="19"/>
      <c r="R414" s="20"/>
      <c r="S414" s="21"/>
      <c r="T414" s="19"/>
      <c r="U414" s="21"/>
      <c r="V414" s="19"/>
      <c r="W414" s="23"/>
      <c r="X414" s="21"/>
      <c r="Y414" s="19"/>
      <c r="Z414" s="24"/>
      <c r="AA414" s="24"/>
      <c r="AB414" s="24"/>
      <c r="AC414" s="24"/>
      <c r="AD414" s="24"/>
      <c r="AE414" s="24"/>
      <c r="AF414" s="24"/>
      <c r="AG414" s="24"/>
      <c r="AH414" s="24"/>
      <c r="AI414" s="24"/>
      <c r="AJ414" s="24"/>
      <c r="AK414" s="24"/>
      <c r="AL414" s="24"/>
      <c r="AM414" s="24"/>
      <c r="AN414" s="24"/>
      <c r="AO414" s="24"/>
      <c r="AP414" s="24"/>
      <c r="AQ414" s="24"/>
      <c r="AR414" s="24"/>
    </row>
    <row r="415" spans="1:44" ht="12.75" customHeight="1">
      <c r="A415" s="18"/>
      <c r="B415" s="19"/>
      <c r="C415" s="19"/>
      <c r="D415" s="19"/>
      <c r="E415" s="19"/>
      <c r="F415" s="19"/>
      <c r="G415" s="20"/>
      <c r="H415" s="19"/>
      <c r="I415" s="21"/>
      <c r="J415" s="21"/>
      <c r="K415" s="21"/>
      <c r="L415" s="19"/>
      <c r="M415" s="20"/>
      <c r="N415" s="22"/>
      <c r="O415" s="19"/>
      <c r="P415" s="21"/>
      <c r="Q415" s="19"/>
      <c r="R415" s="20"/>
      <c r="S415" s="21"/>
      <c r="T415" s="19"/>
      <c r="U415" s="21"/>
      <c r="V415" s="19"/>
      <c r="W415" s="23"/>
      <c r="X415" s="21"/>
      <c r="Y415" s="19"/>
      <c r="Z415" s="24"/>
      <c r="AA415" s="24"/>
      <c r="AB415" s="24"/>
      <c r="AC415" s="24"/>
      <c r="AD415" s="24"/>
      <c r="AE415" s="24"/>
      <c r="AF415" s="24"/>
      <c r="AG415" s="24"/>
      <c r="AH415" s="24"/>
      <c r="AI415" s="24"/>
      <c r="AJ415" s="24"/>
      <c r="AK415" s="24"/>
      <c r="AL415" s="24"/>
      <c r="AM415" s="24"/>
      <c r="AN415" s="24"/>
      <c r="AO415" s="24"/>
      <c r="AP415" s="24"/>
      <c r="AQ415" s="24"/>
      <c r="AR415" s="24"/>
    </row>
    <row r="416" spans="1:44" ht="12.75" customHeight="1">
      <c r="A416" s="18"/>
      <c r="B416" s="19"/>
      <c r="C416" s="19"/>
      <c r="D416" s="19"/>
      <c r="E416" s="19"/>
      <c r="F416" s="19"/>
      <c r="G416" s="20"/>
      <c r="H416" s="19"/>
      <c r="I416" s="21"/>
      <c r="J416" s="21"/>
      <c r="K416" s="21"/>
      <c r="L416" s="19"/>
      <c r="M416" s="20"/>
      <c r="N416" s="22"/>
      <c r="O416" s="19"/>
      <c r="P416" s="21"/>
      <c r="Q416" s="19"/>
      <c r="R416" s="20"/>
      <c r="S416" s="21"/>
      <c r="T416" s="19"/>
      <c r="U416" s="21"/>
      <c r="V416" s="19"/>
      <c r="W416" s="23"/>
      <c r="X416" s="21"/>
      <c r="Y416" s="19"/>
      <c r="Z416" s="24"/>
      <c r="AA416" s="24"/>
      <c r="AB416" s="24"/>
      <c r="AC416" s="24"/>
      <c r="AD416" s="24"/>
      <c r="AE416" s="24"/>
      <c r="AF416" s="24"/>
      <c r="AG416" s="24"/>
      <c r="AH416" s="24"/>
      <c r="AI416" s="24"/>
      <c r="AJ416" s="24"/>
      <c r="AK416" s="24"/>
      <c r="AL416" s="24"/>
      <c r="AM416" s="24"/>
      <c r="AN416" s="24"/>
      <c r="AO416" s="24"/>
      <c r="AP416" s="24"/>
      <c r="AQ416" s="24"/>
      <c r="AR416" s="24"/>
    </row>
    <row r="417" spans="1:44" ht="12.75" customHeight="1">
      <c r="A417" s="18"/>
      <c r="B417" s="19"/>
      <c r="C417" s="19"/>
      <c r="D417" s="19"/>
      <c r="E417" s="19"/>
      <c r="F417" s="19"/>
      <c r="G417" s="20"/>
      <c r="H417" s="19"/>
      <c r="I417" s="21"/>
      <c r="J417" s="21"/>
      <c r="K417" s="21"/>
      <c r="L417" s="19"/>
      <c r="M417" s="20"/>
      <c r="N417" s="22"/>
      <c r="O417" s="19"/>
      <c r="P417" s="21"/>
      <c r="Q417" s="19"/>
      <c r="R417" s="20"/>
      <c r="S417" s="21"/>
      <c r="T417" s="19"/>
      <c r="U417" s="21"/>
      <c r="V417" s="19"/>
      <c r="W417" s="23"/>
      <c r="X417" s="21"/>
      <c r="Y417" s="19"/>
      <c r="Z417" s="24"/>
      <c r="AA417" s="24"/>
      <c r="AB417" s="24"/>
      <c r="AC417" s="24"/>
      <c r="AD417" s="24"/>
      <c r="AE417" s="24"/>
      <c r="AF417" s="24"/>
      <c r="AG417" s="24"/>
      <c r="AH417" s="24"/>
      <c r="AI417" s="24"/>
      <c r="AJ417" s="24"/>
      <c r="AK417" s="24"/>
      <c r="AL417" s="24"/>
      <c r="AM417" s="24"/>
      <c r="AN417" s="24"/>
      <c r="AO417" s="24"/>
      <c r="AP417" s="24"/>
      <c r="AQ417" s="24"/>
      <c r="AR417" s="24"/>
    </row>
    <row r="418" spans="1:44" ht="12.75" customHeight="1">
      <c r="A418" s="18"/>
      <c r="B418" s="19"/>
      <c r="C418" s="19"/>
      <c r="D418" s="19"/>
      <c r="E418" s="19"/>
      <c r="F418" s="19"/>
      <c r="G418" s="20"/>
      <c r="H418" s="19"/>
      <c r="I418" s="21"/>
      <c r="J418" s="21"/>
      <c r="K418" s="21"/>
      <c r="L418" s="19"/>
      <c r="M418" s="20"/>
      <c r="N418" s="22"/>
      <c r="O418" s="19"/>
      <c r="P418" s="21"/>
      <c r="Q418" s="19"/>
      <c r="R418" s="20"/>
      <c r="S418" s="21"/>
      <c r="T418" s="19"/>
      <c r="U418" s="21"/>
      <c r="V418" s="19"/>
      <c r="W418" s="23"/>
      <c r="X418" s="21"/>
      <c r="Y418" s="19"/>
      <c r="Z418" s="24"/>
      <c r="AA418" s="24"/>
      <c r="AB418" s="24"/>
      <c r="AC418" s="24"/>
      <c r="AD418" s="24"/>
      <c r="AE418" s="24"/>
      <c r="AF418" s="24"/>
      <c r="AG418" s="24"/>
      <c r="AH418" s="24"/>
      <c r="AI418" s="24"/>
      <c r="AJ418" s="24"/>
      <c r="AK418" s="24"/>
      <c r="AL418" s="24"/>
      <c r="AM418" s="24"/>
      <c r="AN418" s="24"/>
      <c r="AO418" s="24"/>
      <c r="AP418" s="24"/>
      <c r="AQ418" s="24"/>
      <c r="AR418" s="24"/>
    </row>
    <row r="419" spans="1:44" ht="12.75" customHeight="1">
      <c r="A419" s="18"/>
      <c r="B419" s="19"/>
      <c r="C419" s="19"/>
      <c r="D419" s="19"/>
      <c r="E419" s="19"/>
      <c r="F419" s="19"/>
      <c r="G419" s="20"/>
      <c r="H419" s="19"/>
      <c r="I419" s="21"/>
      <c r="J419" s="21"/>
      <c r="K419" s="21"/>
      <c r="L419" s="19"/>
      <c r="M419" s="20"/>
      <c r="N419" s="22"/>
      <c r="O419" s="19"/>
      <c r="P419" s="21"/>
      <c r="Q419" s="19"/>
      <c r="R419" s="20"/>
      <c r="S419" s="21"/>
      <c r="T419" s="19"/>
      <c r="U419" s="21"/>
      <c r="V419" s="19"/>
      <c r="W419" s="23"/>
      <c r="X419" s="21"/>
      <c r="Y419" s="19"/>
      <c r="Z419" s="24"/>
      <c r="AA419" s="24"/>
      <c r="AB419" s="24"/>
      <c r="AC419" s="24"/>
      <c r="AD419" s="24"/>
      <c r="AE419" s="24"/>
      <c r="AF419" s="24"/>
      <c r="AG419" s="24"/>
      <c r="AH419" s="24"/>
      <c r="AI419" s="24"/>
      <c r="AJ419" s="24"/>
      <c r="AK419" s="24"/>
      <c r="AL419" s="24"/>
      <c r="AM419" s="24"/>
      <c r="AN419" s="24"/>
      <c r="AO419" s="24"/>
      <c r="AP419" s="24"/>
      <c r="AQ419" s="24"/>
      <c r="AR419" s="24"/>
    </row>
    <row r="420" spans="1:44" ht="12.75" customHeight="1">
      <c r="A420" s="18"/>
      <c r="B420" s="19"/>
      <c r="C420" s="19"/>
      <c r="D420" s="19"/>
      <c r="E420" s="19"/>
      <c r="F420" s="19"/>
      <c r="G420" s="20"/>
      <c r="H420" s="19"/>
      <c r="I420" s="21"/>
      <c r="J420" s="21"/>
      <c r="K420" s="21"/>
      <c r="L420" s="19"/>
      <c r="M420" s="20"/>
      <c r="N420" s="22"/>
      <c r="O420" s="19"/>
      <c r="P420" s="21"/>
      <c r="Q420" s="19"/>
      <c r="R420" s="20"/>
      <c r="S420" s="21"/>
      <c r="T420" s="19"/>
      <c r="U420" s="21"/>
      <c r="V420" s="19"/>
      <c r="W420" s="23"/>
      <c r="X420" s="21"/>
      <c r="Y420" s="19"/>
      <c r="Z420" s="24"/>
      <c r="AA420" s="24"/>
      <c r="AB420" s="24"/>
      <c r="AC420" s="24"/>
      <c r="AD420" s="24"/>
      <c r="AE420" s="24"/>
      <c r="AF420" s="24"/>
      <c r="AG420" s="24"/>
      <c r="AH420" s="24"/>
      <c r="AI420" s="24"/>
      <c r="AJ420" s="24"/>
      <c r="AK420" s="24"/>
      <c r="AL420" s="24"/>
      <c r="AM420" s="24"/>
      <c r="AN420" s="24"/>
      <c r="AO420" s="24"/>
      <c r="AP420" s="24"/>
      <c r="AQ420" s="24"/>
      <c r="AR420" s="24"/>
    </row>
    <row r="421" spans="1:44" ht="12.75" customHeight="1">
      <c r="A421" s="18"/>
      <c r="B421" s="19"/>
      <c r="C421" s="19"/>
      <c r="D421" s="19"/>
      <c r="E421" s="19"/>
      <c r="F421" s="19"/>
      <c r="G421" s="20"/>
      <c r="H421" s="19"/>
      <c r="I421" s="21"/>
      <c r="J421" s="21"/>
      <c r="K421" s="21"/>
      <c r="L421" s="19"/>
      <c r="M421" s="20"/>
      <c r="N421" s="22"/>
      <c r="O421" s="19"/>
      <c r="P421" s="21"/>
      <c r="Q421" s="19"/>
      <c r="R421" s="20"/>
      <c r="S421" s="21"/>
      <c r="T421" s="19"/>
      <c r="U421" s="21"/>
      <c r="V421" s="19"/>
      <c r="W421" s="23"/>
      <c r="X421" s="21"/>
      <c r="Y421" s="19"/>
      <c r="Z421" s="24"/>
      <c r="AA421" s="24"/>
      <c r="AB421" s="24"/>
      <c r="AC421" s="24"/>
      <c r="AD421" s="24"/>
      <c r="AE421" s="24"/>
      <c r="AF421" s="24"/>
      <c r="AG421" s="24"/>
      <c r="AH421" s="24"/>
      <c r="AI421" s="24"/>
      <c r="AJ421" s="24"/>
      <c r="AK421" s="24"/>
      <c r="AL421" s="24"/>
      <c r="AM421" s="24"/>
      <c r="AN421" s="24"/>
      <c r="AO421" s="24"/>
      <c r="AP421" s="24"/>
      <c r="AQ421" s="24"/>
      <c r="AR421" s="24"/>
    </row>
    <row r="422" spans="1:44" ht="12.75" customHeight="1">
      <c r="A422" s="18"/>
      <c r="B422" s="19"/>
      <c r="C422" s="19"/>
      <c r="D422" s="19"/>
      <c r="E422" s="19"/>
      <c r="F422" s="19"/>
      <c r="G422" s="20"/>
      <c r="H422" s="19"/>
      <c r="I422" s="21"/>
      <c r="J422" s="21"/>
      <c r="K422" s="21"/>
      <c r="L422" s="19"/>
      <c r="M422" s="20"/>
      <c r="N422" s="22"/>
      <c r="O422" s="19"/>
      <c r="P422" s="21"/>
      <c r="Q422" s="19"/>
      <c r="R422" s="20"/>
      <c r="S422" s="21"/>
      <c r="T422" s="19"/>
      <c r="U422" s="21"/>
      <c r="V422" s="19"/>
      <c r="W422" s="23"/>
      <c r="X422" s="21"/>
      <c r="Y422" s="19"/>
      <c r="Z422" s="24"/>
      <c r="AA422" s="24"/>
      <c r="AB422" s="24"/>
      <c r="AC422" s="24"/>
      <c r="AD422" s="24"/>
      <c r="AE422" s="24"/>
      <c r="AF422" s="24"/>
      <c r="AG422" s="24"/>
      <c r="AH422" s="24"/>
      <c r="AI422" s="24"/>
      <c r="AJ422" s="24"/>
      <c r="AK422" s="24"/>
      <c r="AL422" s="24"/>
      <c r="AM422" s="24"/>
      <c r="AN422" s="24"/>
      <c r="AO422" s="24"/>
      <c r="AP422" s="24"/>
      <c r="AQ422" s="24"/>
      <c r="AR422" s="24"/>
    </row>
    <row r="423" spans="1:44" ht="12.75" customHeight="1">
      <c r="A423" s="18"/>
      <c r="B423" s="19"/>
      <c r="C423" s="19"/>
      <c r="D423" s="19"/>
      <c r="E423" s="19"/>
      <c r="F423" s="19"/>
      <c r="G423" s="20"/>
      <c r="H423" s="19"/>
      <c r="I423" s="21"/>
      <c r="J423" s="21"/>
      <c r="K423" s="21"/>
      <c r="L423" s="19"/>
      <c r="M423" s="20"/>
      <c r="N423" s="22"/>
      <c r="O423" s="19"/>
      <c r="P423" s="21"/>
      <c r="Q423" s="19"/>
      <c r="R423" s="20"/>
      <c r="S423" s="21"/>
      <c r="T423" s="19"/>
      <c r="U423" s="21"/>
      <c r="V423" s="19"/>
      <c r="W423" s="23"/>
      <c r="X423" s="21"/>
      <c r="Y423" s="19"/>
      <c r="Z423" s="24"/>
      <c r="AA423" s="24"/>
      <c r="AB423" s="24"/>
      <c r="AC423" s="24"/>
      <c r="AD423" s="24"/>
      <c r="AE423" s="24"/>
      <c r="AF423" s="24"/>
      <c r="AG423" s="24"/>
      <c r="AH423" s="24"/>
      <c r="AI423" s="24"/>
      <c r="AJ423" s="24"/>
      <c r="AK423" s="24"/>
      <c r="AL423" s="24"/>
      <c r="AM423" s="24"/>
      <c r="AN423" s="24"/>
      <c r="AO423" s="24"/>
      <c r="AP423" s="24"/>
      <c r="AQ423" s="24"/>
      <c r="AR423" s="24"/>
    </row>
    <row r="424" spans="1:44" ht="12.75" customHeight="1">
      <c r="A424" s="18"/>
      <c r="B424" s="19"/>
      <c r="C424" s="19"/>
      <c r="D424" s="19"/>
      <c r="E424" s="19"/>
      <c r="F424" s="19"/>
      <c r="G424" s="20"/>
      <c r="H424" s="19"/>
      <c r="I424" s="21"/>
      <c r="J424" s="21"/>
      <c r="K424" s="21"/>
      <c r="L424" s="19"/>
      <c r="M424" s="20"/>
      <c r="N424" s="22"/>
      <c r="O424" s="19"/>
      <c r="P424" s="21"/>
      <c r="Q424" s="19"/>
      <c r="R424" s="20"/>
      <c r="S424" s="21"/>
      <c r="T424" s="19"/>
      <c r="U424" s="21"/>
      <c r="V424" s="19"/>
      <c r="W424" s="23"/>
      <c r="X424" s="21"/>
      <c r="Y424" s="19"/>
      <c r="Z424" s="24"/>
      <c r="AA424" s="24"/>
      <c r="AB424" s="24"/>
      <c r="AC424" s="24"/>
      <c r="AD424" s="24"/>
      <c r="AE424" s="24"/>
      <c r="AF424" s="24"/>
      <c r="AG424" s="24"/>
      <c r="AH424" s="24"/>
      <c r="AI424" s="24"/>
      <c r="AJ424" s="24"/>
      <c r="AK424" s="24"/>
      <c r="AL424" s="24"/>
      <c r="AM424" s="24"/>
      <c r="AN424" s="24"/>
      <c r="AO424" s="24"/>
      <c r="AP424" s="24"/>
      <c r="AQ424" s="24"/>
      <c r="AR424" s="24"/>
    </row>
    <row r="425" spans="1:44" ht="12.75" customHeight="1">
      <c r="A425" s="18"/>
      <c r="B425" s="19"/>
      <c r="C425" s="19"/>
      <c r="D425" s="19"/>
      <c r="E425" s="19"/>
      <c r="F425" s="19"/>
      <c r="G425" s="20"/>
      <c r="H425" s="19"/>
      <c r="I425" s="21"/>
      <c r="J425" s="21"/>
      <c r="K425" s="21"/>
      <c r="L425" s="19"/>
      <c r="M425" s="20"/>
      <c r="N425" s="22"/>
      <c r="O425" s="19"/>
      <c r="P425" s="21"/>
      <c r="Q425" s="19"/>
      <c r="R425" s="20"/>
      <c r="S425" s="21"/>
      <c r="T425" s="19"/>
      <c r="U425" s="21"/>
      <c r="V425" s="19"/>
      <c r="W425" s="23"/>
      <c r="X425" s="21"/>
      <c r="Y425" s="19"/>
      <c r="Z425" s="24"/>
      <c r="AA425" s="24"/>
      <c r="AB425" s="24"/>
      <c r="AC425" s="24"/>
      <c r="AD425" s="24"/>
      <c r="AE425" s="24"/>
      <c r="AF425" s="24"/>
      <c r="AG425" s="24"/>
      <c r="AH425" s="24"/>
      <c r="AI425" s="24"/>
      <c r="AJ425" s="24"/>
      <c r="AK425" s="24"/>
      <c r="AL425" s="24"/>
      <c r="AM425" s="24"/>
      <c r="AN425" s="24"/>
      <c r="AO425" s="24"/>
      <c r="AP425" s="24"/>
      <c r="AQ425" s="24"/>
      <c r="AR425" s="24"/>
    </row>
    <row r="426" spans="1:44" ht="12.75" customHeight="1">
      <c r="A426" s="18"/>
      <c r="B426" s="19"/>
      <c r="C426" s="19"/>
      <c r="D426" s="19"/>
      <c r="E426" s="19"/>
      <c r="F426" s="19"/>
      <c r="G426" s="20"/>
      <c r="H426" s="19"/>
      <c r="I426" s="21"/>
      <c r="J426" s="21"/>
      <c r="K426" s="21"/>
      <c r="L426" s="19"/>
      <c r="M426" s="20"/>
      <c r="N426" s="22"/>
      <c r="O426" s="19"/>
      <c r="P426" s="21"/>
      <c r="Q426" s="19"/>
      <c r="R426" s="20"/>
      <c r="S426" s="21"/>
      <c r="T426" s="19"/>
      <c r="U426" s="21"/>
      <c r="V426" s="19"/>
      <c r="W426" s="23"/>
      <c r="X426" s="21"/>
      <c r="Y426" s="19"/>
      <c r="Z426" s="24"/>
      <c r="AA426" s="24"/>
      <c r="AB426" s="24"/>
      <c r="AC426" s="24"/>
      <c r="AD426" s="24"/>
      <c r="AE426" s="24"/>
      <c r="AF426" s="24"/>
      <c r="AG426" s="24"/>
      <c r="AH426" s="24"/>
      <c r="AI426" s="24"/>
      <c r="AJ426" s="24"/>
      <c r="AK426" s="24"/>
      <c r="AL426" s="24"/>
      <c r="AM426" s="24"/>
      <c r="AN426" s="24"/>
      <c r="AO426" s="24"/>
      <c r="AP426" s="24"/>
      <c r="AQ426" s="24"/>
      <c r="AR426" s="24"/>
    </row>
    <row r="427" spans="1:44" ht="12.75" customHeight="1">
      <c r="A427" s="18"/>
      <c r="B427" s="19"/>
      <c r="C427" s="19"/>
      <c r="D427" s="19"/>
      <c r="E427" s="19"/>
      <c r="F427" s="19"/>
      <c r="G427" s="20"/>
      <c r="H427" s="19"/>
      <c r="I427" s="21"/>
      <c r="J427" s="21"/>
      <c r="K427" s="21"/>
      <c r="L427" s="19"/>
      <c r="M427" s="20"/>
      <c r="N427" s="22"/>
      <c r="O427" s="19"/>
      <c r="P427" s="21"/>
      <c r="Q427" s="19"/>
      <c r="R427" s="20"/>
      <c r="S427" s="21"/>
      <c r="T427" s="19"/>
      <c r="U427" s="21"/>
      <c r="V427" s="19"/>
      <c r="W427" s="23"/>
      <c r="X427" s="21"/>
      <c r="Y427" s="19"/>
      <c r="Z427" s="24"/>
      <c r="AA427" s="24"/>
      <c r="AB427" s="24"/>
      <c r="AC427" s="24"/>
      <c r="AD427" s="24"/>
      <c r="AE427" s="24"/>
      <c r="AF427" s="24"/>
      <c r="AG427" s="24"/>
      <c r="AH427" s="24"/>
      <c r="AI427" s="24"/>
      <c r="AJ427" s="24"/>
      <c r="AK427" s="24"/>
      <c r="AL427" s="24"/>
      <c r="AM427" s="24"/>
      <c r="AN427" s="24"/>
      <c r="AO427" s="24"/>
      <c r="AP427" s="24"/>
      <c r="AQ427" s="24"/>
      <c r="AR427" s="24"/>
    </row>
    <row r="428" spans="1:44" ht="12.75" customHeight="1">
      <c r="A428" s="18"/>
      <c r="B428" s="19"/>
      <c r="C428" s="19"/>
      <c r="D428" s="19"/>
      <c r="E428" s="19"/>
      <c r="F428" s="19"/>
      <c r="G428" s="20"/>
      <c r="H428" s="19"/>
      <c r="I428" s="21"/>
      <c r="J428" s="21"/>
      <c r="K428" s="21"/>
      <c r="L428" s="19"/>
      <c r="M428" s="20"/>
      <c r="N428" s="22"/>
      <c r="O428" s="19"/>
      <c r="P428" s="21"/>
      <c r="Q428" s="19"/>
      <c r="R428" s="20"/>
      <c r="S428" s="21"/>
      <c r="T428" s="19"/>
      <c r="U428" s="21"/>
      <c r="V428" s="19"/>
      <c r="W428" s="23"/>
      <c r="X428" s="21"/>
      <c r="Y428" s="19"/>
      <c r="Z428" s="24"/>
      <c r="AA428" s="24"/>
      <c r="AB428" s="24"/>
      <c r="AC428" s="24"/>
      <c r="AD428" s="24"/>
      <c r="AE428" s="24"/>
      <c r="AF428" s="24"/>
      <c r="AG428" s="24"/>
      <c r="AH428" s="24"/>
      <c r="AI428" s="24"/>
      <c r="AJ428" s="24"/>
      <c r="AK428" s="24"/>
      <c r="AL428" s="24"/>
      <c r="AM428" s="24"/>
      <c r="AN428" s="24"/>
      <c r="AO428" s="24"/>
      <c r="AP428" s="24"/>
      <c r="AQ428" s="24"/>
      <c r="AR428" s="24"/>
    </row>
    <row r="429" spans="1:44" ht="12.75" customHeight="1">
      <c r="A429" s="18"/>
      <c r="B429" s="19"/>
      <c r="C429" s="19"/>
      <c r="D429" s="19"/>
      <c r="E429" s="19"/>
      <c r="F429" s="19"/>
      <c r="G429" s="20"/>
      <c r="H429" s="19"/>
      <c r="I429" s="21"/>
      <c r="J429" s="21"/>
      <c r="K429" s="21"/>
      <c r="L429" s="19"/>
      <c r="M429" s="20"/>
      <c r="N429" s="22"/>
      <c r="O429" s="19"/>
      <c r="P429" s="21"/>
      <c r="Q429" s="19"/>
      <c r="R429" s="20"/>
      <c r="S429" s="21"/>
      <c r="T429" s="19"/>
      <c r="U429" s="21"/>
      <c r="V429" s="19"/>
      <c r="W429" s="23"/>
      <c r="X429" s="21"/>
      <c r="Y429" s="19"/>
      <c r="Z429" s="24"/>
      <c r="AA429" s="24"/>
      <c r="AB429" s="24"/>
      <c r="AC429" s="24"/>
      <c r="AD429" s="24"/>
      <c r="AE429" s="24"/>
      <c r="AF429" s="24"/>
      <c r="AG429" s="24"/>
      <c r="AH429" s="24"/>
      <c r="AI429" s="24"/>
      <c r="AJ429" s="24"/>
      <c r="AK429" s="24"/>
      <c r="AL429" s="24"/>
      <c r="AM429" s="24"/>
      <c r="AN429" s="24"/>
      <c r="AO429" s="24"/>
      <c r="AP429" s="24"/>
      <c r="AQ429" s="24"/>
      <c r="AR429" s="24"/>
    </row>
    <row r="430" spans="1:44" ht="12.75" customHeight="1">
      <c r="A430" s="18"/>
      <c r="B430" s="19"/>
      <c r="C430" s="19"/>
      <c r="D430" s="19"/>
      <c r="E430" s="19"/>
      <c r="F430" s="19"/>
      <c r="G430" s="20"/>
      <c r="H430" s="19"/>
      <c r="I430" s="21"/>
      <c r="J430" s="21"/>
      <c r="K430" s="21"/>
      <c r="L430" s="19"/>
      <c r="M430" s="20"/>
      <c r="N430" s="22"/>
      <c r="O430" s="19"/>
      <c r="P430" s="21"/>
      <c r="Q430" s="19"/>
      <c r="R430" s="20"/>
      <c r="S430" s="21"/>
      <c r="T430" s="19"/>
      <c r="U430" s="21"/>
      <c r="V430" s="19"/>
      <c r="W430" s="23"/>
      <c r="X430" s="21"/>
      <c r="Y430" s="19"/>
      <c r="Z430" s="24"/>
      <c r="AA430" s="24"/>
      <c r="AB430" s="24"/>
      <c r="AC430" s="24"/>
      <c r="AD430" s="24"/>
      <c r="AE430" s="24"/>
      <c r="AF430" s="24"/>
      <c r="AG430" s="24"/>
      <c r="AH430" s="24"/>
      <c r="AI430" s="24"/>
      <c r="AJ430" s="24"/>
      <c r="AK430" s="24"/>
      <c r="AL430" s="24"/>
      <c r="AM430" s="24"/>
      <c r="AN430" s="24"/>
      <c r="AO430" s="24"/>
      <c r="AP430" s="24"/>
      <c r="AQ430" s="24"/>
      <c r="AR430" s="24"/>
    </row>
    <row r="431" spans="1:44" ht="12.75" customHeight="1">
      <c r="A431" s="18"/>
      <c r="B431" s="19"/>
      <c r="C431" s="19"/>
      <c r="D431" s="19"/>
      <c r="E431" s="19"/>
      <c r="F431" s="19"/>
      <c r="G431" s="20"/>
      <c r="H431" s="19"/>
      <c r="I431" s="21"/>
      <c r="J431" s="21"/>
      <c r="K431" s="21"/>
      <c r="L431" s="19"/>
      <c r="M431" s="20"/>
      <c r="N431" s="22"/>
      <c r="O431" s="19"/>
      <c r="P431" s="21"/>
      <c r="Q431" s="19"/>
      <c r="R431" s="20"/>
      <c r="S431" s="21"/>
      <c r="T431" s="19"/>
      <c r="U431" s="21"/>
      <c r="V431" s="19"/>
      <c r="W431" s="23"/>
      <c r="X431" s="21"/>
      <c r="Y431" s="19"/>
      <c r="Z431" s="24"/>
      <c r="AA431" s="24"/>
      <c r="AB431" s="24"/>
      <c r="AC431" s="24"/>
      <c r="AD431" s="24"/>
      <c r="AE431" s="24"/>
      <c r="AF431" s="24"/>
      <c r="AG431" s="24"/>
      <c r="AH431" s="24"/>
      <c r="AI431" s="24"/>
      <c r="AJ431" s="24"/>
      <c r="AK431" s="24"/>
      <c r="AL431" s="24"/>
      <c r="AM431" s="24"/>
      <c r="AN431" s="24"/>
      <c r="AO431" s="24"/>
      <c r="AP431" s="24"/>
      <c r="AQ431" s="24"/>
      <c r="AR431" s="24"/>
    </row>
    <row r="432" spans="1:44" ht="12.75" customHeight="1">
      <c r="A432" s="18"/>
      <c r="B432" s="19"/>
      <c r="C432" s="19"/>
      <c r="D432" s="19"/>
      <c r="E432" s="19"/>
      <c r="F432" s="19"/>
      <c r="G432" s="20"/>
      <c r="H432" s="19"/>
      <c r="I432" s="21"/>
      <c r="J432" s="21"/>
      <c r="K432" s="21"/>
      <c r="L432" s="19"/>
      <c r="M432" s="20"/>
      <c r="N432" s="22"/>
      <c r="O432" s="19"/>
      <c r="P432" s="21"/>
      <c r="Q432" s="19"/>
      <c r="R432" s="20"/>
      <c r="S432" s="21"/>
      <c r="T432" s="19"/>
      <c r="U432" s="21"/>
      <c r="V432" s="19"/>
      <c r="W432" s="23"/>
      <c r="X432" s="21"/>
      <c r="Y432" s="19"/>
      <c r="Z432" s="24"/>
      <c r="AA432" s="24"/>
      <c r="AB432" s="24"/>
      <c r="AC432" s="24"/>
      <c r="AD432" s="24"/>
      <c r="AE432" s="24"/>
      <c r="AF432" s="24"/>
      <c r="AG432" s="24"/>
      <c r="AH432" s="24"/>
      <c r="AI432" s="24"/>
      <c r="AJ432" s="24"/>
      <c r="AK432" s="24"/>
      <c r="AL432" s="24"/>
      <c r="AM432" s="24"/>
      <c r="AN432" s="24"/>
      <c r="AO432" s="24"/>
      <c r="AP432" s="24"/>
      <c r="AQ432" s="24"/>
      <c r="AR432" s="24"/>
    </row>
    <row r="433" spans="1:44" ht="12.75" customHeight="1">
      <c r="A433" s="18"/>
      <c r="B433" s="19"/>
      <c r="C433" s="19"/>
      <c r="D433" s="19"/>
      <c r="E433" s="19"/>
      <c r="F433" s="19"/>
      <c r="G433" s="20"/>
      <c r="H433" s="19"/>
      <c r="I433" s="21"/>
      <c r="J433" s="21"/>
      <c r="K433" s="21"/>
      <c r="L433" s="19"/>
      <c r="M433" s="20"/>
      <c r="N433" s="22"/>
      <c r="O433" s="19"/>
      <c r="P433" s="21"/>
      <c r="Q433" s="19"/>
      <c r="R433" s="20"/>
      <c r="S433" s="21"/>
      <c r="T433" s="19"/>
      <c r="U433" s="21"/>
      <c r="V433" s="19"/>
      <c r="W433" s="23"/>
      <c r="X433" s="21"/>
      <c r="Y433" s="19"/>
      <c r="Z433" s="24"/>
      <c r="AA433" s="24"/>
      <c r="AB433" s="24"/>
      <c r="AC433" s="24"/>
      <c r="AD433" s="24"/>
      <c r="AE433" s="24"/>
      <c r="AF433" s="24"/>
      <c r="AG433" s="24"/>
      <c r="AH433" s="24"/>
      <c r="AI433" s="24"/>
      <c r="AJ433" s="24"/>
      <c r="AK433" s="24"/>
      <c r="AL433" s="24"/>
      <c r="AM433" s="24"/>
      <c r="AN433" s="24"/>
      <c r="AO433" s="24"/>
      <c r="AP433" s="24"/>
      <c r="AQ433" s="24"/>
      <c r="AR433" s="24"/>
    </row>
    <row r="434" spans="1:44" ht="12.75" customHeight="1">
      <c r="A434" s="18"/>
      <c r="B434" s="19"/>
      <c r="C434" s="19"/>
      <c r="D434" s="19"/>
      <c r="E434" s="19"/>
      <c r="F434" s="19"/>
      <c r="G434" s="20"/>
      <c r="H434" s="19"/>
      <c r="I434" s="21"/>
      <c r="J434" s="21"/>
      <c r="K434" s="21"/>
      <c r="L434" s="19"/>
      <c r="M434" s="20"/>
      <c r="N434" s="22"/>
      <c r="O434" s="19"/>
      <c r="P434" s="21"/>
      <c r="Q434" s="19"/>
      <c r="R434" s="20"/>
      <c r="S434" s="21"/>
      <c r="T434" s="19"/>
      <c r="U434" s="21"/>
      <c r="V434" s="19"/>
      <c r="W434" s="23"/>
      <c r="X434" s="21"/>
      <c r="Y434" s="19"/>
      <c r="Z434" s="24"/>
      <c r="AA434" s="24"/>
      <c r="AB434" s="24"/>
      <c r="AC434" s="24"/>
      <c r="AD434" s="24"/>
      <c r="AE434" s="24"/>
      <c r="AF434" s="24"/>
      <c r="AG434" s="24"/>
      <c r="AH434" s="24"/>
      <c r="AI434" s="24"/>
      <c r="AJ434" s="24"/>
      <c r="AK434" s="24"/>
      <c r="AL434" s="24"/>
      <c r="AM434" s="24"/>
      <c r="AN434" s="24"/>
      <c r="AO434" s="24"/>
      <c r="AP434" s="24"/>
      <c r="AQ434" s="24"/>
      <c r="AR434" s="24"/>
    </row>
    <row r="435" spans="1:44" ht="12.75" customHeight="1">
      <c r="A435" s="18"/>
      <c r="B435" s="19"/>
      <c r="C435" s="19"/>
      <c r="D435" s="19"/>
      <c r="E435" s="19"/>
      <c r="F435" s="19"/>
      <c r="G435" s="20"/>
      <c r="H435" s="19"/>
      <c r="I435" s="21"/>
      <c r="J435" s="21"/>
      <c r="K435" s="21"/>
      <c r="L435" s="19"/>
      <c r="M435" s="20"/>
      <c r="N435" s="22"/>
      <c r="O435" s="19"/>
      <c r="P435" s="21"/>
      <c r="Q435" s="19"/>
      <c r="R435" s="20"/>
      <c r="S435" s="21"/>
      <c r="T435" s="19"/>
      <c r="U435" s="21"/>
      <c r="V435" s="19"/>
      <c r="W435" s="23"/>
      <c r="X435" s="21"/>
      <c r="Y435" s="19"/>
      <c r="Z435" s="24"/>
      <c r="AA435" s="24"/>
      <c r="AB435" s="24"/>
      <c r="AC435" s="24"/>
      <c r="AD435" s="24"/>
      <c r="AE435" s="24"/>
      <c r="AF435" s="24"/>
      <c r="AG435" s="24"/>
      <c r="AH435" s="24"/>
      <c r="AI435" s="24"/>
      <c r="AJ435" s="24"/>
      <c r="AK435" s="24"/>
      <c r="AL435" s="24"/>
      <c r="AM435" s="24"/>
      <c r="AN435" s="24"/>
      <c r="AO435" s="24"/>
      <c r="AP435" s="24"/>
      <c r="AQ435" s="24"/>
      <c r="AR435" s="24"/>
    </row>
    <row r="436" spans="1:44" ht="12.75" customHeight="1">
      <c r="A436" s="18"/>
      <c r="B436" s="19"/>
      <c r="C436" s="19"/>
      <c r="D436" s="19"/>
      <c r="E436" s="19"/>
      <c r="F436" s="19"/>
      <c r="G436" s="20"/>
      <c r="H436" s="19"/>
      <c r="I436" s="21"/>
      <c r="J436" s="21"/>
      <c r="K436" s="21"/>
      <c r="L436" s="19"/>
      <c r="M436" s="20"/>
      <c r="N436" s="22"/>
      <c r="O436" s="19"/>
      <c r="P436" s="21"/>
      <c r="Q436" s="19"/>
      <c r="R436" s="20"/>
      <c r="S436" s="21"/>
      <c r="T436" s="19"/>
      <c r="U436" s="21"/>
      <c r="V436" s="19"/>
      <c r="W436" s="23"/>
      <c r="X436" s="21"/>
      <c r="Y436" s="19"/>
      <c r="Z436" s="24"/>
      <c r="AA436" s="24"/>
      <c r="AB436" s="24"/>
      <c r="AC436" s="24"/>
      <c r="AD436" s="24"/>
      <c r="AE436" s="24"/>
      <c r="AF436" s="24"/>
      <c r="AG436" s="24"/>
      <c r="AH436" s="24"/>
      <c r="AI436" s="24"/>
      <c r="AJ436" s="24"/>
      <c r="AK436" s="24"/>
      <c r="AL436" s="24"/>
      <c r="AM436" s="24"/>
      <c r="AN436" s="24"/>
      <c r="AO436" s="24"/>
      <c r="AP436" s="24"/>
      <c r="AQ436" s="24"/>
      <c r="AR436" s="24"/>
    </row>
    <row r="437" spans="1:44" ht="12.75" customHeight="1">
      <c r="A437" s="18"/>
      <c r="B437" s="19"/>
      <c r="C437" s="19"/>
      <c r="D437" s="19"/>
      <c r="E437" s="19"/>
      <c r="F437" s="19"/>
      <c r="G437" s="20"/>
      <c r="H437" s="19"/>
      <c r="I437" s="21"/>
      <c r="J437" s="21"/>
      <c r="K437" s="21"/>
      <c r="L437" s="19"/>
      <c r="M437" s="20"/>
      <c r="N437" s="22"/>
      <c r="O437" s="19"/>
      <c r="P437" s="21"/>
      <c r="Q437" s="19"/>
      <c r="R437" s="20"/>
      <c r="S437" s="21"/>
      <c r="T437" s="19"/>
      <c r="U437" s="21"/>
      <c r="V437" s="19"/>
      <c r="W437" s="23"/>
      <c r="X437" s="21"/>
      <c r="Y437" s="19"/>
      <c r="Z437" s="24"/>
      <c r="AA437" s="24"/>
      <c r="AB437" s="24"/>
      <c r="AC437" s="24"/>
      <c r="AD437" s="24"/>
      <c r="AE437" s="24"/>
      <c r="AF437" s="24"/>
      <c r="AG437" s="24"/>
      <c r="AH437" s="24"/>
      <c r="AI437" s="24"/>
      <c r="AJ437" s="24"/>
      <c r="AK437" s="24"/>
      <c r="AL437" s="24"/>
      <c r="AM437" s="24"/>
      <c r="AN437" s="24"/>
      <c r="AO437" s="24"/>
      <c r="AP437" s="24"/>
      <c r="AQ437" s="24"/>
      <c r="AR437" s="24"/>
    </row>
    <row r="438" spans="1:44" ht="12.75" customHeight="1">
      <c r="A438" s="18"/>
      <c r="B438" s="19"/>
      <c r="C438" s="19"/>
      <c r="D438" s="19"/>
      <c r="E438" s="19"/>
      <c r="F438" s="19"/>
      <c r="G438" s="20"/>
      <c r="H438" s="19"/>
      <c r="I438" s="21"/>
      <c r="J438" s="21"/>
      <c r="K438" s="21"/>
      <c r="L438" s="19"/>
      <c r="M438" s="20"/>
      <c r="N438" s="22"/>
      <c r="O438" s="19"/>
      <c r="P438" s="21"/>
      <c r="Q438" s="19"/>
      <c r="R438" s="20"/>
      <c r="S438" s="21"/>
      <c r="T438" s="19"/>
      <c r="U438" s="21"/>
      <c r="V438" s="19"/>
      <c r="W438" s="23"/>
      <c r="X438" s="21"/>
      <c r="Y438" s="19"/>
      <c r="Z438" s="24"/>
      <c r="AA438" s="24"/>
      <c r="AB438" s="24"/>
      <c r="AC438" s="24"/>
      <c r="AD438" s="24"/>
      <c r="AE438" s="24"/>
      <c r="AF438" s="24"/>
      <c r="AG438" s="24"/>
      <c r="AH438" s="24"/>
      <c r="AI438" s="24"/>
      <c r="AJ438" s="24"/>
      <c r="AK438" s="24"/>
      <c r="AL438" s="24"/>
      <c r="AM438" s="24"/>
      <c r="AN438" s="24"/>
      <c r="AO438" s="24"/>
      <c r="AP438" s="24"/>
      <c r="AQ438" s="24"/>
      <c r="AR438" s="24"/>
    </row>
    <row r="439" spans="1:44" ht="12.75" customHeight="1">
      <c r="A439" s="18"/>
      <c r="B439" s="19"/>
      <c r="C439" s="19"/>
      <c r="D439" s="19"/>
      <c r="E439" s="19"/>
      <c r="F439" s="19"/>
      <c r="G439" s="20"/>
      <c r="H439" s="19"/>
      <c r="I439" s="21"/>
      <c r="J439" s="21"/>
      <c r="K439" s="21"/>
      <c r="L439" s="19"/>
      <c r="M439" s="20"/>
      <c r="N439" s="22"/>
      <c r="O439" s="19"/>
      <c r="P439" s="21"/>
      <c r="Q439" s="19"/>
      <c r="R439" s="20"/>
      <c r="S439" s="21"/>
      <c r="T439" s="19"/>
      <c r="U439" s="21"/>
      <c r="V439" s="19"/>
      <c r="W439" s="23"/>
      <c r="X439" s="21"/>
      <c r="Y439" s="19"/>
      <c r="Z439" s="24"/>
      <c r="AA439" s="24"/>
      <c r="AB439" s="24"/>
      <c r="AC439" s="24"/>
      <c r="AD439" s="24"/>
      <c r="AE439" s="24"/>
      <c r="AF439" s="24"/>
      <c r="AG439" s="24"/>
      <c r="AH439" s="24"/>
      <c r="AI439" s="24"/>
      <c r="AJ439" s="24"/>
      <c r="AK439" s="24"/>
      <c r="AL439" s="24"/>
      <c r="AM439" s="24"/>
      <c r="AN439" s="24"/>
      <c r="AO439" s="24"/>
      <c r="AP439" s="24"/>
      <c r="AQ439" s="24"/>
      <c r="AR439" s="24"/>
    </row>
    <row r="440" spans="1:44" ht="12.75" customHeight="1">
      <c r="A440" s="18"/>
      <c r="B440" s="19"/>
      <c r="C440" s="19"/>
      <c r="D440" s="19"/>
      <c r="E440" s="19"/>
      <c r="F440" s="19"/>
      <c r="G440" s="20"/>
      <c r="H440" s="19"/>
      <c r="I440" s="21"/>
      <c r="J440" s="21"/>
      <c r="K440" s="21"/>
      <c r="L440" s="19"/>
      <c r="M440" s="20"/>
      <c r="N440" s="22"/>
      <c r="O440" s="19"/>
      <c r="P440" s="21"/>
      <c r="Q440" s="19"/>
      <c r="R440" s="20"/>
      <c r="S440" s="21"/>
      <c r="T440" s="19"/>
      <c r="U440" s="21"/>
      <c r="V440" s="19"/>
      <c r="W440" s="23"/>
      <c r="X440" s="21"/>
      <c r="Y440" s="19"/>
      <c r="Z440" s="24"/>
      <c r="AA440" s="24"/>
      <c r="AB440" s="24"/>
      <c r="AC440" s="24"/>
      <c r="AD440" s="24"/>
      <c r="AE440" s="24"/>
      <c r="AF440" s="24"/>
      <c r="AG440" s="24"/>
      <c r="AH440" s="24"/>
      <c r="AI440" s="24"/>
      <c r="AJ440" s="24"/>
      <c r="AK440" s="24"/>
      <c r="AL440" s="24"/>
      <c r="AM440" s="24"/>
      <c r="AN440" s="24"/>
      <c r="AO440" s="24"/>
      <c r="AP440" s="24"/>
      <c r="AQ440" s="24"/>
      <c r="AR440" s="24"/>
    </row>
    <row r="441" spans="1:44" ht="12.75" customHeight="1">
      <c r="A441" s="18"/>
      <c r="B441" s="19"/>
      <c r="C441" s="19"/>
      <c r="D441" s="19"/>
      <c r="E441" s="19"/>
      <c r="F441" s="19"/>
      <c r="G441" s="20"/>
      <c r="H441" s="19"/>
      <c r="I441" s="21"/>
      <c r="J441" s="21"/>
      <c r="K441" s="21"/>
      <c r="L441" s="19"/>
      <c r="M441" s="20"/>
      <c r="N441" s="22"/>
      <c r="O441" s="19"/>
      <c r="P441" s="21"/>
      <c r="Q441" s="19"/>
      <c r="R441" s="20"/>
      <c r="S441" s="21"/>
      <c r="T441" s="19"/>
      <c r="U441" s="21"/>
      <c r="V441" s="19"/>
      <c r="W441" s="23"/>
      <c r="X441" s="21"/>
      <c r="Y441" s="19"/>
      <c r="Z441" s="24"/>
      <c r="AA441" s="24"/>
      <c r="AB441" s="24"/>
      <c r="AC441" s="24"/>
      <c r="AD441" s="24"/>
      <c r="AE441" s="24"/>
      <c r="AF441" s="24"/>
      <c r="AG441" s="24"/>
      <c r="AH441" s="24"/>
      <c r="AI441" s="24"/>
      <c r="AJ441" s="24"/>
      <c r="AK441" s="24"/>
      <c r="AL441" s="24"/>
      <c r="AM441" s="24"/>
      <c r="AN441" s="24"/>
      <c r="AO441" s="24"/>
      <c r="AP441" s="24"/>
      <c r="AQ441" s="24"/>
      <c r="AR441" s="24"/>
    </row>
    <row r="442" spans="1:44" ht="12.75" customHeight="1">
      <c r="A442" s="18"/>
      <c r="B442" s="19"/>
      <c r="C442" s="19"/>
      <c r="D442" s="19"/>
      <c r="E442" s="19"/>
      <c r="F442" s="19"/>
      <c r="G442" s="20"/>
      <c r="H442" s="19"/>
      <c r="I442" s="21"/>
      <c r="J442" s="21"/>
      <c r="K442" s="21"/>
      <c r="L442" s="19"/>
      <c r="M442" s="20"/>
      <c r="N442" s="22"/>
      <c r="O442" s="19"/>
      <c r="P442" s="21"/>
      <c r="Q442" s="19"/>
      <c r="R442" s="20"/>
      <c r="S442" s="21"/>
      <c r="T442" s="19"/>
      <c r="U442" s="21"/>
      <c r="V442" s="19"/>
      <c r="W442" s="23"/>
      <c r="X442" s="21"/>
      <c r="Y442" s="19"/>
      <c r="Z442" s="24"/>
      <c r="AA442" s="24"/>
      <c r="AB442" s="24"/>
      <c r="AC442" s="24"/>
      <c r="AD442" s="24"/>
      <c r="AE442" s="24"/>
      <c r="AF442" s="24"/>
      <c r="AG442" s="24"/>
      <c r="AH442" s="24"/>
      <c r="AI442" s="24"/>
      <c r="AJ442" s="24"/>
      <c r="AK442" s="24"/>
      <c r="AL442" s="24"/>
      <c r="AM442" s="24"/>
      <c r="AN442" s="24"/>
      <c r="AO442" s="24"/>
      <c r="AP442" s="24"/>
      <c r="AQ442" s="24"/>
      <c r="AR442" s="24"/>
    </row>
    <row r="443" spans="1:44" ht="12.75" customHeight="1">
      <c r="A443" s="18"/>
      <c r="B443" s="19"/>
      <c r="C443" s="19"/>
      <c r="D443" s="19"/>
      <c r="E443" s="19"/>
      <c r="F443" s="19"/>
      <c r="G443" s="20"/>
      <c r="H443" s="19"/>
      <c r="I443" s="21"/>
      <c r="J443" s="21"/>
      <c r="K443" s="21"/>
      <c r="L443" s="19"/>
      <c r="M443" s="20"/>
      <c r="N443" s="22"/>
      <c r="O443" s="19"/>
      <c r="P443" s="21"/>
      <c r="Q443" s="19"/>
      <c r="R443" s="20"/>
      <c r="S443" s="21"/>
      <c r="T443" s="19"/>
      <c r="U443" s="21"/>
      <c r="V443" s="19"/>
      <c r="W443" s="23"/>
      <c r="X443" s="21"/>
      <c r="Y443" s="19"/>
      <c r="Z443" s="24"/>
      <c r="AA443" s="24"/>
      <c r="AB443" s="24"/>
      <c r="AC443" s="24"/>
      <c r="AD443" s="24"/>
      <c r="AE443" s="24"/>
      <c r="AF443" s="24"/>
      <c r="AG443" s="24"/>
      <c r="AH443" s="24"/>
      <c r="AI443" s="24"/>
      <c r="AJ443" s="24"/>
      <c r="AK443" s="24"/>
      <c r="AL443" s="24"/>
      <c r="AM443" s="24"/>
      <c r="AN443" s="24"/>
      <c r="AO443" s="24"/>
      <c r="AP443" s="24"/>
      <c r="AQ443" s="24"/>
      <c r="AR443" s="24"/>
    </row>
    <row r="444" spans="1:44" ht="12.75" customHeight="1">
      <c r="A444" s="18"/>
      <c r="B444" s="19"/>
      <c r="C444" s="19"/>
      <c r="D444" s="19"/>
      <c r="E444" s="19"/>
      <c r="F444" s="19"/>
      <c r="G444" s="20"/>
      <c r="H444" s="19"/>
      <c r="I444" s="21"/>
      <c r="J444" s="21"/>
      <c r="K444" s="21"/>
      <c r="L444" s="19"/>
      <c r="M444" s="20"/>
      <c r="N444" s="22"/>
      <c r="O444" s="19"/>
      <c r="P444" s="21"/>
      <c r="Q444" s="19"/>
      <c r="R444" s="20"/>
      <c r="S444" s="21"/>
      <c r="T444" s="19"/>
      <c r="U444" s="21"/>
      <c r="V444" s="19"/>
      <c r="W444" s="23"/>
      <c r="X444" s="21"/>
      <c r="Y444" s="19"/>
      <c r="Z444" s="24"/>
      <c r="AA444" s="24"/>
      <c r="AB444" s="24"/>
      <c r="AC444" s="24"/>
      <c r="AD444" s="24"/>
      <c r="AE444" s="24"/>
      <c r="AF444" s="24"/>
      <c r="AG444" s="24"/>
      <c r="AH444" s="24"/>
      <c r="AI444" s="24"/>
      <c r="AJ444" s="24"/>
      <c r="AK444" s="24"/>
      <c r="AL444" s="24"/>
      <c r="AM444" s="24"/>
      <c r="AN444" s="24"/>
      <c r="AO444" s="24"/>
      <c r="AP444" s="24"/>
      <c r="AQ444" s="24"/>
      <c r="AR444" s="24"/>
    </row>
    <row r="445" spans="1:44" ht="12.75" customHeight="1">
      <c r="A445" s="18"/>
      <c r="B445" s="19"/>
      <c r="C445" s="19"/>
      <c r="D445" s="19"/>
      <c r="E445" s="19"/>
      <c r="F445" s="19"/>
      <c r="G445" s="20"/>
      <c r="H445" s="19"/>
      <c r="I445" s="21"/>
      <c r="J445" s="21"/>
      <c r="K445" s="21"/>
      <c r="L445" s="19"/>
      <c r="M445" s="20"/>
      <c r="N445" s="22"/>
      <c r="O445" s="19"/>
      <c r="P445" s="21"/>
      <c r="Q445" s="19"/>
      <c r="R445" s="20"/>
      <c r="S445" s="21"/>
      <c r="T445" s="19"/>
      <c r="U445" s="21"/>
      <c r="V445" s="19"/>
      <c r="W445" s="23"/>
      <c r="X445" s="21"/>
      <c r="Y445" s="19"/>
      <c r="Z445" s="24"/>
      <c r="AA445" s="24"/>
      <c r="AB445" s="24"/>
      <c r="AC445" s="24"/>
      <c r="AD445" s="24"/>
      <c r="AE445" s="24"/>
      <c r="AF445" s="24"/>
      <c r="AG445" s="24"/>
      <c r="AH445" s="24"/>
      <c r="AI445" s="24"/>
      <c r="AJ445" s="24"/>
      <c r="AK445" s="24"/>
      <c r="AL445" s="24"/>
      <c r="AM445" s="24"/>
      <c r="AN445" s="24"/>
      <c r="AO445" s="24"/>
      <c r="AP445" s="24"/>
      <c r="AQ445" s="24"/>
      <c r="AR445" s="24"/>
    </row>
    <row r="446" spans="1:44" ht="12.75" customHeight="1">
      <c r="A446" s="18"/>
      <c r="B446" s="19"/>
      <c r="C446" s="19"/>
      <c r="D446" s="19"/>
      <c r="E446" s="19"/>
      <c r="F446" s="19"/>
      <c r="G446" s="20"/>
      <c r="H446" s="19"/>
      <c r="I446" s="21"/>
      <c r="J446" s="21"/>
      <c r="K446" s="21"/>
      <c r="L446" s="19"/>
      <c r="M446" s="20"/>
      <c r="N446" s="22"/>
      <c r="O446" s="19"/>
      <c r="P446" s="21"/>
      <c r="Q446" s="19"/>
      <c r="R446" s="20"/>
      <c r="S446" s="21"/>
      <c r="T446" s="19"/>
      <c r="U446" s="21"/>
      <c r="V446" s="19"/>
      <c r="W446" s="23"/>
      <c r="X446" s="21"/>
      <c r="Y446" s="19"/>
      <c r="Z446" s="24"/>
      <c r="AA446" s="24"/>
      <c r="AB446" s="24"/>
      <c r="AC446" s="24"/>
      <c r="AD446" s="24"/>
      <c r="AE446" s="24"/>
      <c r="AF446" s="24"/>
      <c r="AG446" s="24"/>
      <c r="AH446" s="24"/>
      <c r="AI446" s="24"/>
      <c r="AJ446" s="24"/>
      <c r="AK446" s="24"/>
      <c r="AL446" s="24"/>
      <c r="AM446" s="24"/>
      <c r="AN446" s="24"/>
      <c r="AO446" s="24"/>
      <c r="AP446" s="24"/>
      <c r="AQ446" s="24"/>
      <c r="AR446" s="24"/>
    </row>
    <row r="447" spans="1:44" ht="12.75" customHeight="1">
      <c r="A447" s="18"/>
      <c r="B447" s="19"/>
      <c r="C447" s="19"/>
      <c r="D447" s="19"/>
      <c r="E447" s="19"/>
      <c r="F447" s="19"/>
      <c r="G447" s="20"/>
      <c r="H447" s="19"/>
      <c r="I447" s="21"/>
      <c r="J447" s="21"/>
      <c r="K447" s="21"/>
      <c r="L447" s="19"/>
      <c r="M447" s="20"/>
      <c r="N447" s="22"/>
      <c r="O447" s="19"/>
      <c r="P447" s="21"/>
      <c r="Q447" s="19"/>
      <c r="R447" s="20"/>
      <c r="S447" s="21"/>
      <c r="T447" s="19"/>
      <c r="U447" s="21"/>
      <c r="V447" s="19"/>
      <c r="W447" s="23"/>
      <c r="X447" s="21"/>
      <c r="Y447" s="19"/>
      <c r="Z447" s="24"/>
      <c r="AA447" s="24"/>
      <c r="AB447" s="24"/>
      <c r="AC447" s="24"/>
      <c r="AD447" s="24"/>
      <c r="AE447" s="24"/>
      <c r="AF447" s="24"/>
      <c r="AG447" s="24"/>
      <c r="AH447" s="24"/>
      <c r="AI447" s="24"/>
      <c r="AJ447" s="24"/>
      <c r="AK447" s="24"/>
      <c r="AL447" s="24"/>
      <c r="AM447" s="24"/>
      <c r="AN447" s="24"/>
      <c r="AO447" s="24"/>
      <c r="AP447" s="24"/>
      <c r="AQ447" s="24"/>
      <c r="AR447" s="24"/>
    </row>
    <row r="448" spans="1:44" ht="12.75" customHeight="1">
      <c r="A448" s="18"/>
      <c r="B448" s="19"/>
      <c r="C448" s="19"/>
      <c r="D448" s="19"/>
      <c r="E448" s="19"/>
      <c r="F448" s="19"/>
      <c r="G448" s="20"/>
      <c r="H448" s="19"/>
      <c r="I448" s="21"/>
      <c r="J448" s="21"/>
      <c r="K448" s="21"/>
      <c r="L448" s="19"/>
      <c r="M448" s="20"/>
      <c r="N448" s="22"/>
      <c r="O448" s="19"/>
      <c r="P448" s="21"/>
      <c r="Q448" s="19"/>
      <c r="R448" s="20"/>
      <c r="S448" s="21"/>
      <c r="T448" s="19"/>
      <c r="U448" s="21"/>
      <c r="V448" s="19"/>
      <c r="W448" s="23"/>
      <c r="X448" s="21"/>
      <c r="Y448" s="19"/>
      <c r="Z448" s="24"/>
      <c r="AA448" s="24"/>
      <c r="AB448" s="24"/>
      <c r="AC448" s="24"/>
      <c r="AD448" s="24"/>
      <c r="AE448" s="24"/>
      <c r="AF448" s="24"/>
      <c r="AG448" s="24"/>
      <c r="AH448" s="24"/>
      <c r="AI448" s="24"/>
      <c r="AJ448" s="24"/>
      <c r="AK448" s="24"/>
      <c r="AL448" s="24"/>
      <c r="AM448" s="24"/>
      <c r="AN448" s="24"/>
      <c r="AO448" s="24"/>
      <c r="AP448" s="24"/>
      <c r="AQ448" s="24"/>
      <c r="AR448" s="24"/>
    </row>
    <row r="449" spans="1:44" ht="12.75" customHeight="1">
      <c r="A449" s="18"/>
      <c r="B449" s="19"/>
      <c r="C449" s="19"/>
      <c r="D449" s="19"/>
      <c r="E449" s="19"/>
      <c r="F449" s="19"/>
      <c r="G449" s="20"/>
      <c r="H449" s="19"/>
      <c r="I449" s="21"/>
      <c r="J449" s="21"/>
      <c r="K449" s="21"/>
      <c r="L449" s="19"/>
      <c r="M449" s="20"/>
      <c r="N449" s="22"/>
      <c r="O449" s="19"/>
      <c r="P449" s="21"/>
      <c r="Q449" s="19"/>
      <c r="R449" s="20"/>
      <c r="S449" s="21"/>
      <c r="T449" s="19"/>
      <c r="U449" s="21"/>
      <c r="V449" s="19"/>
      <c r="W449" s="23"/>
      <c r="X449" s="21"/>
      <c r="Y449" s="19"/>
      <c r="Z449" s="24"/>
      <c r="AA449" s="24"/>
      <c r="AB449" s="24"/>
      <c r="AC449" s="24"/>
      <c r="AD449" s="24"/>
      <c r="AE449" s="24"/>
      <c r="AF449" s="24"/>
      <c r="AG449" s="24"/>
      <c r="AH449" s="24"/>
      <c r="AI449" s="24"/>
      <c r="AJ449" s="24"/>
      <c r="AK449" s="24"/>
      <c r="AL449" s="24"/>
      <c r="AM449" s="24"/>
      <c r="AN449" s="24"/>
      <c r="AO449" s="24"/>
      <c r="AP449" s="24"/>
      <c r="AQ449" s="24"/>
      <c r="AR449" s="24"/>
    </row>
    <row r="450" spans="1:44" ht="12.75" customHeight="1">
      <c r="A450" s="18"/>
      <c r="B450" s="19"/>
      <c r="C450" s="19"/>
      <c r="D450" s="19"/>
      <c r="E450" s="19"/>
      <c r="F450" s="19"/>
      <c r="G450" s="20"/>
      <c r="H450" s="19"/>
      <c r="I450" s="21"/>
      <c r="J450" s="21"/>
      <c r="K450" s="21"/>
      <c r="L450" s="19"/>
      <c r="M450" s="20"/>
      <c r="N450" s="22"/>
      <c r="O450" s="19"/>
      <c r="P450" s="21"/>
      <c r="Q450" s="19"/>
      <c r="R450" s="20"/>
      <c r="S450" s="21"/>
      <c r="T450" s="19"/>
      <c r="U450" s="21"/>
      <c r="V450" s="19"/>
      <c r="W450" s="23"/>
      <c r="X450" s="21"/>
      <c r="Y450" s="19"/>
      <c r="Z450" s="24"/>
      <c r="AA450" s="24"/>
      <c r="AB450" s="24"/>
      <c r="AC450" s="24"/>
      <c r="AD450" s="24"/>
      <c r="AE450" s="24"/>
      <c r="AF450" s="24"/>
      <c r="AG450" s="24"/>
      <c r="AH450" s="24"/>
      <c r="AI450" s="24"/>
      <c r="AJ450" s="24"/>
      <c r="AK450" s="24"/>
      <c r="AL450" s="24"/>
      <c r="AM450" s="24"/>
      <c r="AN450" s="24"/>
      <c r="AO450" s="24"/>
      <c r="AP450" s="24"/>
      <c r="AQ450" s="24"/>
      <c r="AR450" s="24"/>
    </row>
    <row r="451" spans="1:44" ht="12.75" customHeight="1">
      <c r="A451" s="18"/>
      <c r="B451" s="19"/>
      <c r="C451" s="19"/>
      <c r="D451" s="19"/>
      <c r="E451" s="19"/>
      <c r="F451" s="19"/>
      <c r="G451" s="20"/>
      <c r="H451" s="19"/>
      <c r="I451" s="21"/>
      <c r="J451" s="21"/>
      <c r="K451" s="21"/>
      <c r="L451" s="19"/>
      <c r="M451" s="20"/>
      <c r="N451" s="22"/>
      <c r="O451" s="19"/>
      <c r="P451" s="21"/>
      <c r="Q451" s="19"/>
      <c r="R451" s="20"/>
      <c r="S451" s="21"/>
      <c r="T451" s="19"/>
      <c r="U451" s="21"/>
      <c r="V451" s="19"/>
      <c r="W451" s="23"/>
      <c r="X451" s="21"/>
      <c r="Y451" s="19"/>
      <c r="Z451" s="24"/>
      <c r="AA451" s="24"/>
      <c r="AB451" s="24"/>
      <c r="AC451" s="24"/>
      <c r="AD451" s="24"/>
      <c r="AE451" s="24"/>
      <c r="AF451" s="24"/>
      <c r="AG451" s="24"/>
      <c r="AH451" s="24"/>
      <c r="AI451" s="24"/>
      <c r="AJ451" s="24"/>
      <c r="AK451" s="24"/>
      <c r="AL451" s="24"/>
      <c r="AM451" s="24"/>
      <c r="AN451" s="24"/>
      <c r="AO451" s="24"/>
      <c r="AP451" s="24"/>
      <c r="AQ451" s="24"/>
      <c r="AR451" s="24"/>
    </row>
    <row r="452" spans="1:44" ht="12.75" customHeight="1">
      <c r="A452" s="18"/>
      <c r="B452" s="19"/>
      <c r="C452" s="19"/>
      <c r="D452" s="19"/>
      <c r="E452" s="19"/>
      <c r="F452" s="19"/>
      <c r="G452" s="20"/>
      <c r="H452" s="19"/>
      <c r="I452" s="21"/>
      <c r="J452" s="21"/>
      <c r="K452" s="21"/>
      <c r="L452" s="19"/>
      <c r="M452" s="20"/>
      <c r="N452" s="22"/>
      <c r="O452" s="19"/>
      <c r="P452" s="21"/>
      <c r="Q452" s="19"/>
      <c r="R452" s="20"/>
      <c r="S452" s="21"/>
      <c r="T452" s="19"/>
      <c r="U452" s="21"/>
      <c r="V452" s="19"/>
      <c r="W452" s="23"/>
      <c r="X452" s="21"/>
      <c r="Y452" s="19"/>
      <c r="Z452" s="24"/>
      <c r="AA452" s="24"/>
      <c r="AB452" s="24"/>
      <c r="AC452" s="24"/>
      <c r="AD452" s="24"/>
      <c r="AE452" s="24"/>
      <c r="AF452" s="24"/>
      <c r="AG452" s="24"/>
      <c r="AH452" s="24"/>
      <c r="AI452" s="24"/>
      <c r="AJ452" s="24"/>
      <c r="AK452" s="24"/>
      <c r="AL452" s="24"/>
      <c r="AM452" s="24"/>
      <c r="AN452" s="24"/>
      <c r="AO452" s="24"/>
      <c r="AP452" s="24"/>
      <c r="AQ452" s="24"/>
      <c r="AR452" s="24"/>
    </row>
    <row r="453" spans="1:44" ht="12.75" customHeight="1">
      <c r="A453" s="18"/>
      <c r="B453" s="19"/>
      <c r="C453" s="19"/>
      <c r="D453" s="19"/>
      <c r="E453" s="19"/>
      <c r="F453" s="19"/>
      <c r="G453" s="20"/>
      <c r="H453" s="19"/>
      <c r="I453" s="21"/>
      <c r="J453" s="21"/>
      <c r="K453" s="21"/>
      <c r="L453" s="19"/>
      <c r="M453" s="20"/>
      <c r="N453" s="22"/>
      <c r="O453" s="19"/>
      <c r="P453" s="21"/>
      <c r="Q453" s="19"/>
      <c r="R453" s="20"/>
      <c r="S453" s="21"/>
      <c r="T453" s="19"/>
      <c r="U453" s="21"/>
      <c r="V453" s="19"/>
      <c r="W453" s="23"/>
      <c r="X453" s="21"/>
      <c r="Y453" s="19"/>
      <c r="Z453" s="24"/>
      <c r="AA453" s="24"/>
      <c r="AB453" s="24"/>
      <c r="AC453" s="24"/>
      <c r="AD453" s="24"/>
      <c r="AE453" s="24"/>
      <c r="AF453" s="24"/>
      <c r="AG453" s="24"/>
      <c r="AH453" s="24"/>
      <c r="AI453" s="24"/>
      <c r="AJ453" s="24"/>
      <c r="AK453" s="24"/>
      <c r="AL453" s="24"/>
      <c r="AM453" s="24"/>
      <c r="AN453" s="24"/>
      <c r="AO453" s="24"/>
      <c r="AP453" s="24"/>
      <c r="AQ453" s="24"/>
      <c r="AR453" s="24"/>
    </row>
    <row r="454" spans="1:44" ht="12.75" customHeight="1">
      <c r="A454" s="18"/>
      <c r="B454" s="19"/>
      <c r="C454" s="19"/>
      <c r="D454" s="19"/>
      <c r="E454" s="19"/>
      <c r="F454" s="19"/>
      <c r="G454" s="20"/>
      <c r="H454" s="19"/>
      <c r="I454" s="21"/>
      <c r="J454" s="21"/>
      <c r="K454" s="21"/>
      <c r="L454" s="19"/>
      <c r="M454" s="20"/>
      <c r="N454" s="22"/>
      <c r="O454" s="19"/>
      <c r="P454" s="21"/>
      <c r="Q454" s="19"/>
      <c r="R454" s="20"/>
      <c r="S454" s="21"/>
      <c r="T454" s="19"/>
      <c r="U454" s="21"/>
      <c r="V454" s="19"/>
      <c r="W454" s="23"/>
      <c r="X454" s="21"/>
      <c r="Y454" s="19"/>
      <c r="Z454" s="24"/>
      <c r="AA454" s="24"/>
      <c r="AB454" s="24"/>
      <c r="AC454" s="24"/>
      <c r="AD454" s="24"/>
      <c r="AE454" s="24"/>
      <c r="AF454" s="24"/>
      <c r="AG454" s="24"/>
      <c r="AH454" s="24"/>
      <c r="AI454" s="24"/>
      <c r="AJ454" s="24"/>
      <c r="AK454" s="24"/>
      <c r="AL454" s="24"/>
      <c r="AM454" s="24"/>
      <c r="AN454" s="24"/>
      <c r="AO454" s="24"/>
      <c r="AP454" s="24"/>
      <c r="AQ454" s="24"/>
      <c r="AR454" s="24"/>
    </row>
    <row r="455" spans="1:44" ht="12.75" customHeight="1">
      <c r="A455" s="18"/>
      <c r="B455" s="19"/>
      <c r="C455" s="19"/>
      <c r="D455" s="19"/>
      <c r="E455" s="19"/>
      <c r="F455" s="19"/>
      <c r="G455" s="20"/>
      <c r="H455" s="19"/>
      <c r="I455" s="21"/>
      <c r="J455" s="21"/>
      <c r="K455" s="21"/>
      <c r="L455" s="19"/>
      <c r="M455" s="20"/>
      <c r="N455" s="22"/>
      <c r="O455" s="19"/>
      <c r="P455" s="21"/>
      <c r="Q455" s="19"/>
      <c r="R455" s="20"/>
      <c r="S455" s="21"/>
      <c r="T455" s="19"/>
      <c r="U455" s="21"/>
      <c r="V455" s="19"/>
      <c r="W455" s="23"/>
      <c r="X455" s="21"/>
      <c r="Y455" s="19"/>
      <c r="Z455" s="24"/>
      <c r="AA455" s="24"/>
      <c r="AB455" s="24"/>
      <c r="AC455" s="24"/>
      <c r="AD455" s="24"/>
      <c r="AE455" s="24"/>
      <c r="AF455" s="24"/>
      <c r="AG455" s="24"/>
      <c r="AH455" s="24"/>
      <c r="AI455" s="24"/>
      <c r="AJ455" s="24"/>
      <c r="AK455" s="24"/>
      <c r="AL455" s="24"/>
      <c r="AM455" s="24"/>
      <c r="AN455" s="24"/>
      <c r="AO455" s="24"/>
      <c r="AP455" s="24"/>
      <c r="AQ455" s="24"/>
      <c r="AR455" s="24"/>
    </row>
    <row r="456" spans="1:44" ht="12.75" customHeight="1">
      <c r="A456" s="18"/>
      <c r="B456" s="19"/>
      <c r="C456" s="19"/>
      <c r="D456" s="19"/>
      <c r="E456" s="19"/>
      <c r="F456" s="19"/>
      <c r="G456" s="20"/>
      <c r="H456" s="19"/>
      <c r="I456" s="21"/>
      <c r="J456" s="21"/>
      <c r="K456" s="21"/>
      <c r="L456" s="19"/>
      <c r="M456" s="20"/>
      <c r="N456" s="22"/>
      <c r="O456" s="19"/>
      <c r="P456" s="21"/>
      <c r="Q456" s="19"/>
      <c r="R456" s="20"/>
      <c r="S456" s="21"/>
      <c r="T456" s="19"/>
      <c r="U456" s="21"/>
      <c r="V456" s="19"/>
      <c r="W456" s="23"/>
      <c r="X456" s="21"/>
      <c r="Y456" s="19"/>
      <c r="Z456" s="24"/>
      <c r="AA456" s="24"/>
      <c r="AB456" s="24"/>
      <c r="AC456" s="24"/>
      <c r="AD456" s="24"/>
      <c r="AE456" s="24"/>
      <c r="AF456" s="24"/>
      <c r="AG456" s="24"/>
      <c r="AH456" s="24"/>
      <c r="AI456" s="24"/>
      <c r="AJ456" s="24"/>
      <c r="AK456" s="24"/>
      <c r="AL456" s="24"/>
      <c r="AM456" s="24"/>
      <c r="AN456" s="24"/>
      <c r="AO456" s="24"/>
      <c r="AP456" s="24"/>
      <c r="AQ456" s="24"/>
      <c r="AR456" s="24"/>
    </row>
    <row r="457" spans="1:44" ht="12.75" customHeight="1">
      <c r="A457" s="18"/>
      <c r="B457" s="19"/>
      <c r="C457" s="19"/>
      <c r="D457" s="19"/>
      <c r="E457" s="19"/>
      <c r="F457" s="19"/>
      <c r="G457" s="20"/>
      <c r="H457" s="19"/>
      <c r="I457" s="21"/>
      <c r="J457" s="21"/>
      <c r="K457" s="21"/>
      <c r="L457" s="19"/>
      <c r="M457" s="20"/>
      <c r="N457" s="22"/>
      <c r="O457" s="19"/>
      <c r="P457" s="21"/>
      <c r="Q457" s="19"/>
      <c r="R457" s="20"/>
      <c r="S457" s="21"/>
      <c r="T457" s="19"/>
      <c r="U457" s="21"/>
      <c r="V457" s="19"/>
      <c r="W457" s="23"/>
      <c r="X457" s="21"/>
      <c r="Y457" s="19"/>
      <c r="Z457" s="24"/>
      <c r="AA457" s="24"/>
      <c r="AB457" s="24"/>
      <c r="AC457" s="24"/>
      <c r="AD457" s="24"/>
      <c r="AE457" s="24"/>
      <c r="AF457" s="24"/>
      <c r="AG457" s="24"/>
      <c r="AH457" s="24"/>
      <c r="AI457" s="24"/>
      <c r="AJ457" s="24"/>
      <c r="AK457" s="24"/>
      <c r="AL457" s="24"/>
      <c r="AM457" s="24"/>
      <c r="AN457" s="24"/>
      <c r="AO457" s="24"/>
      <c r="AP457" s="24"/>
      <c r="AQ457" s="24"/>
      <c r="AR457" s="24"/>
    </row>
    <row r="458" spans="1:44" ht="12.75" customHeight="1">
      <c r="A458" s="18"/>
      <c r="B458" s="19"/>
      <c r="C458" s="19"/>
      <c r="D458" s="19"/>
      <c r="E458" s="19"/>
      <c r="F458" s="19"/>
      <c r="G458" s="20"/>
      <c r="H458" s="19"/>
      <c r="I458" s="21"/>
      <c r="J458" s="21"/>
      <c r="K458" s="21"/>
      <c r="L458" s="19"/>
      <c r="M458" s="20"/>
      <c r="N458" s="22"/>
      <c r="O458" s="19"/>
      <c r="P458" s="21"/>
      <c r="Q458" s="19"/>
      <c r="R458" s="20"/>
      <c r="S458" s="21"/>
      <c r="T458" s="19"/>
      <c r="U458" s="21"/>
      <c r="V458" s="19"/>
      <c r="W458" s="23"/>
      <c r="X458" s="21"/>
      <c r="Y458" s="19"/>
      <c r="Z458" s="24"/>
      <c r="AA458" s="24"/>
      <c r="AB458" s="24"/>
      <c r="AC458" s="24"/>
      <c r="AD458" s="24"/>
      <c r="AE458" s="24"/>
      <c r="AF458" s="24"/>
      <c r="AG458" s="24"/>
      <c r="AH458" s="24"/>
      <c r="AI458" s="24"/>
      <c r="AJ458" s="24"/>
      <c r="AK458" s="24"/>
      <c r="AL458" s="24"/>
      <c r="AM458" s="24"/>
      <c r="AN458" s="24"/>
      <c r="AO458" s="24"/>
      <c r="AP458" s="24"/>
      <c r="AQ458" s="24"/>
      <c r="AR458" s="24"/>
    </row>
    <row r="459" spans="1:44" ht="12.75" customHeight="1">
      <c r="A459" s="18"/>
      <c r="B459" s="19"/>
      <c r="C459" s="19"/>
      <c r="D459" s="19"/>
      <c r="E459" s="19"/>
      <c r="F459" s="19"/>
      <c r="G459" s="20"/>
      <c r="H459" s="19"/>
      <c r="I459" s="21"/>
      <c r="J459" s="21"/>
      <c r="K459" s="21"/>
      <c r="L459" s="19"/>
      <c r="M459" s="20"/>
      <c r="N459" s="22"/>
      <c r="O459" s="19"/>
      <c r="P459" s="21"/>
      <c r="Q459" s="19"/>
      <c r="R459" s="20"/>
      <c r="S459" s="21"/>
      <c r="T459" s="19"/>
      <c r="U459" s="21"/>
      <c r="V459" s="19"/>
      <c r="W459" s="23"/>
      <c r="X459" s="21"/>
      <c r="Y459" s="19"/>
      <c r="Z459" s="24"/>
      <c r="AA459" s="24"/>
      <c r="AB459" s="24"/>
      <c r="AC459" s="24"/>
      <c r="AD459" s="24"/>
      <c r="AE459" s="24"/>
      <c r="AF459" s="24"/>
      <c r="AG459" s="24"/>
      <c r="AH459" s="24"/>
      <c r="AI459" s="24"/>
      <c r="AJ459" s="24"/>
      <c r="AK459" s="24"/>
      <c r="AL459" s="24"/>
      <c r="AM459" s="24"/>
      <c r="AN459" s="24"/>
      <c r="AO459" s="24"/>
      <c r="AP459" s="24"/>
      <c r="AQ459" s="24"/>
      <c r="AR459" s="24"/>
    </row>
    <row r="460" spans="1:44" ht="12.75" customHeight="1">
      <c r="A460" s="18"/>
      <c r="B460" s="19"/>
      <c r="C460" s="19"/>
      <c r="D460" s="19"/>
      <c r="E460" s="19"/>
      <c r="F460" s="19"/>
      <c r="G460" s="20"/>
      <c r="H460" s="19"/>
      <c r="I460" s="21"/>
      <c r="J460" s="21"/>
      <c r="K460" s="21"/>
      <c r="L460" s="19"/>
      <c r="M460" s="20"/>
      <c r="N460" s="22"/>
      <c r="O460" s="19"/>
      <c r="P460" s="21"/>
      <c r="Q460" s="19"/>
      <c r="R460" s="20"/>
      <c r="S460" s="21"/>
      <c r="T460" s="19"/>
      <c r="U460" s="21"/>
      <c r="V460" s="19"/>
      <c r="W460" s="23"/>
      <c r="X460" s="21"/>
      <c r="Y460" s="19"/>
      <c r="Z460" s="24"/>
      <c r="AA460" s="24"/>
      <c r="AB460" s="24"/>
      <c r="AC460" s="24"/>
      <c r="AD460" s="24"/>
      <c r="AE460" s="24"/>
      <c r="AF460" s="24"/>
      <c r="AG460" s="24"/>
      <c r="AH460" s="24"/>
      <c r="AI460" s="24"/>
      <c r="AJ460" s="24"/>
      <c r="AK460" s="24"/>
      <c r="AL460" s="24"/>
      <c r="AM460" s="24"/>
      <c r="AN460" s="24"/>
      <c r="AO460" s="24"/>
      <c r="AP460" s="24"/>
      <c r="AQ460" s="24"/>
      <c r="AR460" s="24"/>
    </row>
    <row r="461" spans="1:44" ht="12.75" customHeight="1">
      <c r="A461" s="18"/>
      <c r="B461" s="19"/>
      <c r="C461" s="19"/>
      <c r="D461" s="19"/>
      <c r="E461" s="19"/>
      <c r="F461" s="19"/>
      <c r="G461" s="20"/>
      <c r="H461" s="19"/>
      <c r="I461" s="21"/>
      <c r="J461" s="21"/>
      <c r="K461" s="21"/>
      <c r="L461" s="19"/>
      <c r="M461" s="20"/>
      <c r="N461" s="22"/>
      <c r="O461" s="19"/>
      <c r="P461" s="21"/>
      <c r="Q461" s="19"/>
      <c r="R461" s="20"/>
      <c r="S461" s="21"/>
      <c r="T461" s="19"/>
      <c r="U461" s="21"/>
      <c r="V461" s="19"/>
      <c r="W461" s="23"/>
      <c r="X461" s="21"/>
      <c r="Y461" s="19"/>
      <c r="Z461" s="24"/>
      <c r="AA461" s="24"/>
      <c r="AB461" s="24"/>
      <c r="AC461" s="24"/>
      <c r="AD461" s="24"/>
      <c r="AE461" s="24"/>
      <c r="AF461" s="24"/>
      <c r="AG461" s="24"/>
      <c r="AH461" s="24"/>
      <c r="AI461" s="24"/>
      <c r="AJ461" s="24"/>
      <c r="AK461" s="24"/>
      <c r="AL461" s="24"/>
      <c r="AM461" s="24"/>
      <c r="AN461" s="24"/>
      <c r="AO461" s="24"/>
      <c r="AP461" s="24"/>
      <c r="AQ461" s="24"/>
      <c r="AR461" s="24"/>
    </row>
    <row r="462" spans="1:44" ht="12.75" customHeight="1">
      <c r="A462" s="18"/>
      <c r="B462" s="19"/>
      <c r="C462" s="19"/>
      <c r="D462" s="19"/>
      <c r="E462" s="19"/>
      <c r="F462" s="19"/>
      <c r="G462" s="20"/>
      <c r="H462" s="19"/>
      <c r="I462" s="21"/>
      <c r="J462" s="21"/>
      <c r="K462" s="21"/>
      <c r="L462" s="19"/>
      <c r="M462" s="20"/>
      <c r="N462" s="22"/>
      <c r="O462" s="19"/>
      <c r="P462" s="21"/>
      <c r="Q462" s="19"/>
      <c r="R462" s="20"/>
      <c r="S462" s="21"/>
      <c r="T462" s="19"/>
      <c r="U462" s="21"/>
      <c r="V462" s="19"/>
      <c r="W462" s="23"/>
      <c r="X462" s="21"/>
      <c r="Y462" s="19"/>
      <c r="Z462" s="24"/>
      <c r="AA462" s="24"/>
      <c r="AB462" s="24"/>
      <c r="AC462" s="24"/>
      <c r="AD462" s="24"/>
      <c r="AE462" s="24"/>
      <c r="AF462" s="24"/>
      <c r="AG462" s="24"/>
      <c r="AH462" s="24"/>
      <c r="AI462" s="24"/>
      <c r="AJ462" s="24"/>
      <c r="AK462" s="24"/>
      <c r="AL462" s="24"/>
      <c r="AM462" s="24"/>
      <c r="AN462" s="24"/>
      <c r="AO462" s="24"/>
      <c r="AP462" s="24"/>
      <c r="AQ462" s="24"/>
      <c r="AR462" s="24"/>
    </row>
    <row r="463" spans="1:44" ht="12.75" customHeight="1">
      <c r="A463" s="18"/>
      <c r="B463" s="19"/>
      <c r="C463" s="19"/>
      <c r="D463" s="19"/>
      <c r="E463" s="19"/>
      <c r="F463" s="19"/>
      <c r="G463" s="20"/>
      <c r="H463" s="19"/>
      <c r="I463" s="21"/>
      <c r="J463" s="21"/>
      <c r="K463" s="21"/>
      <c r="L463" s="19"/>
      <c r="M463" s="20"/>
      <c r="N463" s="22"/>
      <c r="O463" s="19"/>
      <c r="P463" s="21"/>
      <c r="Q463" s="19"/>
      <c r="R463" s="20"/>
      <c r="S463" s="21"/>
      <c r="T463" s="19"/>
      <c r="U463" s="21"/>
      <c r="V463" s="19"/>
      <c r="W463" s="23"/>
      <c r="X463" s="21"/>
      <c r="Y463" s="19"/>
      <c r="Z463" s="24"/>
      <c r="AA463" s="24"/>
      <c r="AB463" s="24"/>
      <c r="AC463" s="24"/>
      <c r="AD463" s="24"/>
      <c r="AE463" s="24"/>
      <c r="AF463" s="24"/>
      <c r="AG463" s="24"/>
      <c r="AH463" s="24"/>
      <c r="AI463" s="24"/>
      <c r="AJ463" s="24"/>
      <c r="AK463" s="24"/>
      <c r="AL463" s="24"/>
      <c r="AM463" s="24"/>
      <c r="AN463" s="24"/>
      <c r="AO463" s="24"/>
      <c r="AP463" s="24"/>
      <c r="AQ463" s="24"/>
      <c r="AR463" s="24"/>
    </row>
    <row r="464" spans="1:44" ht="12.75" customHeight="1">
      <c r="A464" s="18"/>
      <c r="B464" s="19"/>
      <c r="C464" s="19"/>
      <c r="D464" s="19"/>
      <c r="E464" s="19"/>
      <c r="F464" s="19"/>
      <c r="G464" s="20"/>
      <c r="H464" s="19"/>
      <c r="I464" s="21"/>
      <c r="J464" s="21"/>
      <c r="K464" s="21"/>
      <c r="L464" s="19"/>
      <c r="M464" s="20"/>
      <c r="N464" s="22"/>
      <c r="O464" s="19"/>
      <c r="P464" s="21"/>
      <c r="Q464" s="19"/>
      <c r="R464" s="20"/>
      <c r="S464" s="21"/>
      <c r="T464" s="19"/>
      <c r="U464" s="21"/>
      <c r="V464" s="19"/>
      <c r="W464" s="23"/>
      <c r="X464" s="21"/>
      <c r="Y464" s="19"/>
      <c r="Z464" s="24"/>
      <c r="AA464" s="24"/>
      <c r="AB464" s="24"/>
      <c r="AC464" s="24"/>
      <c r="AD464" s="24"/>
      <c r="AE464" s="24"/>
      <c r="AF464" s="24"/>
      <c r="AG464" s="24"/>
      <c r="AH464" s="24"/>
      <c r="AI464" s="24"/>
      <c r="AJ464" s="24"/>
      <c r="AK464" s="24"/>
      <c r="AL464" s="24"/>
      <c r="AM464" s="24"/>
      <c r="AN464" s="24"/>
      <c r="AO464" s="24"/>
      <c r="AP464" s="24"/>
      <c r="AQ464" s="24"/>
      <c r="AR464" s="24"/>
    </row>
    <row r="465" spans="1:44" ht="12.75" customHeight="1">
      <c r="A465" s="18"/>
      <c r="B465" s="19"/>
      <c r="C465" s="19"/>
      <c r="D465" s="19"/>
      <c r="E465" s="19"/>
      <c r="F465" s="19"/>
      <c r="G465" s="20"/>
      <c r="H465" s="19"/>
      <c r="I465" s="21"/>
      <c r="J465" s="21"/>
      <c r="K465" s="21"/>
      <c r="L465" s="19"/>
      <c r="M465" s="20"/>
      <c r="N465" s="22"/>
      <c r="O465" s="19"/>
      <c r="P465" s="21"/>
      <c r="Q465" s="19"/>
      <c r="R465" s="20"/>
      <c r="S465" s="21"/>
      <c r="T465" s="19"/>
      <c r="U465" s="21"/>
      <c r="V465" s="19"/>
      <c r="W465" s="23"/>
      <c r="X465" s="21"/>
      <c r="Y465" s="19"/>
      <c r="Z465" s="24"/>
      <c r="AA465" s="24"/>
      <c r="AB465" s="24"/>
      <c r="AC465" s="24"/>
      <c r="AD465" s="24"/>
      <c r="AE465" s="24"/>
      <c r="AF465" s="24"/>
      <c r="AG465" s="24"/>
      <c r="AH465" s="24"/>
      <c r="AI465" s="24"/>
      <c r="AJ465" s="24"/>
      <c r="AK465" s="24"/>
      <c r="AL465" s="24"/>
      <c r="AM465" s="24"/>
      <c r="AN465" s="24"/>
      <c r="AO465" s="24"/>
      <c r="AP465" s="24"/>
      <c r="AQ465" s="24"/>
      <c r="AR465" s="24"/>
    </row>
    <row r="466" spans="1:44" ht="12.75" customHeight="1">
      <c r="A466" s="18"/>
      <c r="B466" s="19"/>
      <c r="C466" s="19"/>
      <c r="D466" s="19"/>
      <c r="E466" s="19"/>
      <c r="F466" s="19"/>
      <c r="G466" s="20"/>
      <c r="H466" s="19"/>
      <c r="I466" s="21"/>
      <c r="J466" s="21"/>
      <c r="K466" s="21"/>
      <c r="L466" s="19"/>
      <c r="M466" s="20"/>
      <c r="N466" s="22"/>
      <c r="O466" s="19"/>
      <c r="P466" s="21"/>
      <c r="Q466" s="19"/>
      <c r="R466" s="20"/>
      <c r="S466" s="21"/>
      <c r="T466" s="19"/>
      <c r="U466" s="21"/>
      <c r="V466" s="19"/>
      <c r="W466" s="23"/>
      <c r="X466" s="21"/>
      <c r="Y466" s="19"/>
      <c r="Z466" s="24"/>
      <c r="AA466" s="24"/>
      <c r="AB466" s="24"/>
      <c r="AC466" s="24"/>
      <c r="AD466" s="24"/>
      <c r="AE466" s="24"/>
      <c r="AF466" s="24"/>
      <c r="AG466" s="24"/>
      <c r="AH466" s="24"/>
      <c r="AI466" s="24"/>
      <c r="AJ466" s="24"/>
      <c r="AK466" s="24"/>
      <c r="AL466" s="24"/>
      <c r="AM466" s="24"/>
      <c r="AN466" s="24"/>
      <c r="AO466" s="24"/>
      <c r="AP466" s="24"/>
      <c r="AQ466" s="24"/>
      <c r="AR466" s="24"/>
    </row>
    <row r="467" spans="1:44" ht="12.75" customHeight="1">
      <c r="A467" s="18"/>
      <c r="B467" s="19"/>
      <c r="C467" s="19"/>
      <c r="D467" s="19"/>
      <c r="E467" s="19"/>
      <c r="F467" s="19"/>
      <c r="G467" s="20"/>
      <c r="H467" s="19"/>
      <c r="I467" s="21"/>
      <c r="J467" s="21"/>
      <c r="K467" s="21"/>
      <c r="L467" s="19"/>
      <c r="M467" s="20"/>
      <c r="N467" s="22"/>
      <c r="O467" s="19"/>
      <c r="P467" s="21"/>
      <c r="Q467" s="19"/>
      <c r="R467" s="20"/>
      <c r="S467" s="21"/>
      <c r="T467" s="19"/>
      <c r="U467" s="21"/>
      <c r="V467" s="19"/>
      <c r="W467" s="23"/>
      <c r="X467" s="21"/>
      <c r="Y467" s="19"/>
      <c r="Z467" s="24"/>
      <c r="AA467" s="24"/>
      <c r="AB467" s="24"/>
      <c r="AC467" s="24"/>
      <c r="AD467" s="24"/>
      <c r="AE467" s="24"/>
      <c r="AF467" s="24"/>
      <c r="AG467" s="24"/>
      <c r="AH467" s="24"/>
      <c r="AI467" s="24"/>
      <c r="AJ467" s="24"/>
      <c r="AK467" s="24"/>
      <c r="AL467" s="24"/>
      <c r="AM467" s="24"/>
      <c r="AN467" s="24"/>
      <c r="AO467" s="24"/>
      <c r="AP467" s="24"/>
      <c r="AQ467" s="24"/>
      <c r="AR467" s="24"/>
    </row>
    <row r="468" spans="1:44" ht="12.75" customHeight="1">
      <c r="A468" s="18"/>
      <c r="B468" s="19"/>
      <c r="C468" s="19"/>
      <c r="D468" s="19"/>
      <c r="E468" s="19"/>
      <c r="F468" s="19"/>
      <c r="G468" s="20"/>
      <c r="H468" s="19"/>
      <c r="I468" s="21"/>
      <c r="J468" s="21"/>
      <c r="K468" s="21"/>
      <c r="L468" s="19"/>
      <c r="M468" s="20"/>
      <c r="N468" s="22"/>
      <c r="O468" s="19"/>
      <c r="P468" s="21"/>
      <c r="Q468" s="19"/>
      <c r="R468" s="20"/>
      <c r="S468" s="21"/>
      <c r="T468" s="19"/>
      <c r="U468" s="21"/>
      <c r="V468" s="19"/>
      <c r="W468" s="23"/>
      <c r="X468" s="21"/>
      <c r="Y468" s="19"/>
      <c r="Z468" s="24"/>
      <c r="AA468" s="24"/>
      <c r="AB468" s="24"/>
      <c r="AC468" s="24"/>
      <c r="AD468" s="24"/>
      <c r="AE468" s="24"/>
      <c r="AF468" s="24"/>
      <c r="AG468" s="24"/>
      <c r="AH468" s="24"/>
      <c r="AI468" s="24"/>
      <c r="AJ468" s="24"/>
      <c r="AK468" s="24"/>
      <c r="AL468" s="24"/>
      <c r="AM468" s="24"/>
      <c r="AN468" s="24"/>
      <c r="AO468" s="24"/>
      <c r="AP468" s="24"/>
      <c r="AQ468" s="24"/>
      <c r="AR468" s="24"/>
    </row>
    <row r="469" spans="1:44" ht="12.75" customHeight="1">
      <c r="A469" s="18"/>
      <c r="B469" s="19"/>
      <c r="C469" s="19"/>
      <c r="D469" s="19"/>
      <c r="E469" s="19"/>
      <c r="F469" s="19"/>
      <c r="G469" s="20"/>
      <c r="H469" s="19"/>
      <c r="I469" s="21"/>
      <c r="J469" s="21"/>
      <c r="K469" s="21"/>
      <c r="L469" s="19"/>
      <c r="M469" s="20"/>
      <c r="N469" s="22"/>
      <c r="O469" s="19"/>
      <c r="P469" s="21"/>
      <c r="Q469" s="19"/>
      <c r="R469" s="20"/>
      <c r="S469" s="21"/>
      <c r="T469" s="19"/>
      <c r="U469" s="21"/>
      <c r="V469" s="19"/>
      <c r="W469" s="23"/>
      <c r="X469" s="21"/>
      <c r="Y469" s="19"/>
      <c r="Z469" s="24"/>
      <c r="AA469" s="24"/>
      <c r="AB469" s="24"/>
      <c r="AC469" s="24"/>
      <c r="AD469" s="24"/>
      <c r="AE469" s="24"/>
      <c r="AF469" s="24"/>
      <c r="AG469" s="24"/>
      <c r="AH469" s="24"/>
      <c r="AI469" s="24"/>
      <c r="AJ469" s="24"/>
      <c r="AK469" s="24"/>
      <c r="AL469" s="24"/>
      <c r="AM469" s="24"/>
      <c r="AN469" s="24"/>
      <c r="AO469" s="24"/>
      <c r="AP469" s="24"/>
      <c r="AQ469" s="24"/>
      <c r="AR469" s="24"/>
    </row>
    <row r="470" spans="1:44" ht="12.75" customHeight="1">
      <c r="A470" s="18"/>
      <c r="B470" s="19"/>
      <c r="C470" s="19"/>
      <c r="D470" s="19"/>
      <c r="E470" s="19"/>
      <c r="F470" s="19"/>
      <c r="G470" s="20"/>
      <c r="H470" s="19"/>
      <c r="I470" s="21"/>
      <c r="J470" s="21"/>
      <c r="K470" s="21"/>
      <c r="L470" s="19"/>
      <c r="M470" s="20"/>
      <c r="N470" s="22"/>
      <c r="O470" s="19"/>
      <c r="P470" s="21"/>
      <c r="Q470" s="19"/>
      <c r="R470" s="20"/>
      <c r="S470" s="21"/>
      <c r="T470" s="19"/>
      <c r="U470" s="21"/>
      <c r="V470" s="19"/>
      <c r="W470" s="23"/>
      <c r="X470" s="21"/>
      <c r="Y470" s="19"/>
      <c r="Z470" s="24"/>
      <c r="AA470" s="24"/>
      <c r="AB470" s="24"/>
      <c r="AC470" s="24"/>
      <c r="AD470" s="24"/>
      <c r="AE470" s="24"/>
      <c r="AF470" s="24"/>
      <c r="AG470" s="24"/>
      <c r="AH470" s="24"/>
      <c r="AI470" s="24"/>
      <c r="AJ470" s="24"/>
      <c r="AK470" s="24"/>
      <c r="AL470" s="24"/>
      <c r="AM470" s="24"/>
      <c r="AN470" s="24"/>
      <c r="AO470" s="24"/>
      <c r="AP470" s="24"/>
      <c r="AQ470" s="24"/>
      <c r="AR470" s="24"/>
    </row>
    <row r="471" spans="1:44" ht="12.75" customHeight="1">
      <c r="A471" s="18"/>
      <c r="B471" s="19"/>
      <c r="C471" s="19"/>
      <c r="D471" s="19"/>
      <c r="E471" s="19"/>
      <c r="F471" s="19"/>
      <c r="G471" s="20"/>
      <c r="H471" s="19"/>
      <c r="I471" s="21"/>
      <c r="J471" s="21"/>
      <c r="K471" s="21"/>
      <c r="L471" s="19"/>
      <c r="M471" s="20"/>
      <c r="N471" s="22"/>
      <c r="O471" s="19"/>
      <c r="P471" s="21"/>
      <c r="Q471" s="19"/>
      <c r="R471" s="20"/>
      <c r="S471" s="21"/>
      <c r="T471" s="19"/>
      <c r="U471" s="21"/>
      <c r="V471" s="19"/>
      <c r="W471" s="23"/>
      <c r="X471" s="21"/>
      <c r="Y471" s="19"/>
      <c r="Z471" s="24"/>
      <c r="AA471" s="24"/>
      <c r="AB471" s="24"/>
      <c r="AC471" s="24"/>
      <c r="AD471" s="24"/>
      <c r="AE471" s="24"/>
      <c r="AF471" s="24"/>
      <c r="AG471" s="24"/>
      <c r="AH471" s="24"/>
      <c r="AI471" s="24"/>
      <c r="AJ471" s="24"/>
      <c r="AK471" s="24"/>
      <c r="AL471" s="24"/>
      <c r="AM471" s="24"/>
      <c r="AN471" s="24"/>
      <c r="AO471" s="24"/>
      <c r="AP471" s="24"/>
      <c r="AQ471" s="24"/>
      <c r="AR471" s="24"/>
    </row>
    <row r="472" spans="1:44" ht="12.75" customHeight="1">
      <c r="A472" s="18"/>
      <c r="B472" s="19"/>
      <c r="C472" s="19"/>
      <c r="D472" s="19"/>
      <c r="E472" s="19"/>
      <c r="F472" s="19"/>
      <c r="G472" s="20"/>
      <c r="H472" s="19"/>
      <c r="I472" s="21"/>
      <c r="J472" s="21"/>
      <c r="K472" s="21"/>
      <c r="L472" s="19"/>
      <c r="M472" s="20"/>
      <c r="N472" s="22"/>
      <c r="O472" s="19"/>
      <c r="P472" s="21"/>
      <c r="Q472" s="19"/>
      <c r="R472" s="20"/>
      <c r="S472" s="21"/>
      <c r="T472" s="19"/>
      <c r="U472" s="21"/>
      <c r="V472" s="19"/>
      <c r="W472" s="23"/>
      <c r="X472" s="21"/>
      <c r="Y472" s="19"/>
      <c r="Z472" s="24"/>
      <c r="AA472" s="24"/>
      <c r="AB472" s="24"/>
      <c r="AC472" s="24"/>
      <c r="AD472" s="24"/>
      <c r="AE472" s="24"/>
      <c r="AF472" s="24"/>
      <c r="AG472" s="24"/>
      <c r="AH472" s="24"/>
      <c r="AI472" s="24"/>
      <c r="AJ472" s="24"/>
      <c r="AK472" s="24"/>
      <c r="AL472" s="24"/>
      <c r="AM472" s="24"/>
      <c r="AN472" s="24"/>
      <c r="AO472" s="24"/>
      <c r="AP472" s="24"/>
      <c r="AQ472" s="24"/>
      <c r="AR472" s="24"/>
    </row>
    <row r="473" spans="1:44" ht="12.75" customHeight="1">
      <c r="A473" s="18"/>
      <c r="B473" s="19"/>
      <c r="C473" s="19"/>
      <c r="D473" s="19"/>
      <c r="E473" s="19"/>
      <c r="F473" s="19"/>
      <c r="G473" s="20"/>
      <c r="H473" s="19"/>
      <c r="I473" s="21"/>
      <c r="J473" s="21"/>
      <c r="K473" s="21"/>
      <c r="L473" s="19"/>
      <c r="M473" s="20"/>
      <c r="N473" s="22"/>
      <c r="O473" s="19"/>
      <c r="P473" s="21"/>
      <c r="Q473" s="19"/>
      <c r="R473" s="20"/>
      <c r="S473" s="21"/>
      <c r="T473" s="19"/>
      <c r="U473" s="21"/>
      <c r="V473" s="19"/>
      <c r="W473" s="23"/>
      <c r="X473" s="21"/>
      <c r="Y473" s="19"/>
      <c r="Z473" s="24"/>
      <c r="AA473" s="24"/>
      <c r="AB473" s="24"/>
      <c r="AC473" s="24"/>
      <c r="AD473" s="24"/>
      <c r="AE473" s="24"/>
      <c r="AF473" s="24"/>
      <c r="AG473" s="24"/>
      <c r="AH473" s="24"/>
      <c r="AI473" s="24"/>
      <c r="AJ473" s="24"/>
      <c r="AK473" s="24"/>
      <c r="AL473" s="24"/>
      <c r="AM473" s="24"/>
      <c r="AN473" s="24"/>
      <c r="AO473" s="24"/>
      <c r="AP473" s="24"/>
      <c r="AQ473" s="24"/>
      <c r="AR473" s="24"/>
    </row>
    <row r="474" spans="1:44" ht="12.75" customHeight="1">
      <c r="A474" s="18"/>
      <c r="B474" s="19"/>
      <c r="C474" s="19"/>
      <c r="D474" s="19"/>
      <c r="E474" s="19"/>
      <c r="F474" s="19"/>
      <c r="G474" s="20"/>
      <c r="H474" s="19"/>
      <c r="I474" s="21"/>
      <c r="J474" s="21"/>
      <c r="K474" s="21"/>
      <c r="L474" s="19"/>
      <c r="M474" s="20"/>
      <c r="N474" s="22"/>
      <c r="O474" s="19"/>
      <c r="P474" s="21"/>
      <c r="Q474" s="19"/>
      <c r="R474" s="20"/>
      <c r="S474" s="21"/>
      <c r="T474" s="19"/>
      <c r="U474" s="21"/>
      <c r="V474" s="19"/>
      <c r="W474" s="23"/>
      <c r="X474" s="21"/>
      <c r="Y474" s="19"/>
      <c r="Z474" s="24"/>
      <c r="AA474" s="24"/>
      <c r="AB474" s="24"/>
      <c r="AC474" s="24"/>
      <c r="AD474" s="24"/>
      <c r="AE474" s="24"/>
      <c r="AF474" s="24"/>
      <c r="AG474" s="24"/>
      <c r="AH474" s="24"/>
      <c r="AI474" s="24"/>
      <c r="AJ474" s="24"/>
      <c r="AK474" s="24"/>
      <c r="AL474" s="24"/>
      <c r="AM474" s="24"/>
      <c r="AN474" s="24"/>
      <c r="AO474" s="24"/>
      <c r="AP474" s="24"/>
      <c r="AQ474" s="24"/>
      <c r="AR474" s="24"/>
    </row>
    <row r="475" spans="1:44" ht="12.75" customHeight="1">
      <c r="A475" s="18"/>
      <c r="B475" s="19"/>
      <c r="C475" s="19"/>
      <c r="D475" s="19"/>
      <c r="E475" s="19"/>
      <c r="F475" s="19"/>
      <c r="G475" s="20"/>
      <c r="H475" s="19"/>
      <c r="I475" s="21"/>
      <c r="J475" s="21"/>
      <c r="K475" s="21"/>
      <c r="L475" s="19"/>
      <c r="M475" s="20"/>
      <c r="N475" s="22"/>
      <c r="O475" s="19"/>
      <c r="P475" s="21"/>
      <c r="Q475" s="19"/>
      <c r="R475" s="20"/>
      <c r="S475" s="21"/>
      <c r="T475" s="19"/>
      <c r="U475" s="21"/>
      <c r="V475" s="19"/>
      <c r="W475" s="23"/>
      <c r="X475" s="21"/>
      <c r="Y475" s="19"/>
      <c r="Z475" s="24"/>
      <c r="AA475" s="24"/>
      <c r="AB475" s="24"/>
      <c r="AC475" s="24"/>
      <c r="AD475" s="24"/>
      <c r="AE475" s="24"/>
      <c r="AF475" s="24"/>
      <c r="AG475" s="24"/>
      <c r="AH475" s="24"/>
      <c r="AI475" s="24"/>
      <c r="AJ475" s="24"/>
      <c r="AK475" s="24"/>
      <c r="AL475" s="24"/>
      <c r="AM475" s="24"/>
      <c r="AN475" s="24"/>
      <c r="AO475" s="24"/>
      <c r="AP475" s="24"/>
      <c r="AQ475" s="24"/>
      <c r="AR475" s="24"/>
    </row>
    <row r="476" spans="1:44" ht="12.75" customHeight="1">
      <c r="A476" s="18"/>
      <c r="B476" s="19"/>
      <c r="C476" s="19"/>
      <c r="D476" s="19"/>
      <c r="E476" s="19"/>
      <c r="F476" s="19"/>
      <c r="G476" s="20"/>
      <c r="H476" s="19"/>
      <c r="I476" s="21"/>
      <c r="J476" s="21"/>
      <c r="K476" s="21"/>
      <c r="L476" s="19"/>
      <c r="M476" s="20"/>
      <c r="N476" s="22"/>
      <c r="O476" s="19"/>
      <c r="P476" s="21"/>
      <c r="Q476" s="19"/>
      <c r="R476" s="20"/>
      <c r="S476" s="21"/>
      <c r="T476" s="19"/>
      <c r="U476" s="21"/>
      <c r="V476" s="19"/>
      <c r="W476" s="23"/>
      <c r="X476" s="21"/>
      <c r="Y476" s="19"/>
      <c r="Z476" s="24"/>
      <c r="AA476" s="24"/>
      <c r="AB476" s="24"/>
      <c r="AC476" s="24"/>
      <c r="AD476" s="24"/>
      <c r="AE476" s="24"/>
      <c r="AF476" s="24"/>
      <c r="AG476" s="24"/>
      <c r="AH476" s="24"/>
      <c r="AI476" s="24"/>
      <c r="AJ476" s="24"/>
      <c r="AK476" s="24"/>
      <c r="AL476" s="24"/>
      <c r="AM476" s="24"/>
      <c r="AN476" s="24"/>
      <c r="AO476" s="24"/>
      <c r="AP476" s="24"/>
      <c r="AQ476" s="24"/>
      <c r="AR476" s="24"/>
    </row>
    <row r="477" spans="1:44" ht="12.75" customHeight="1">
      <c r="A477" s="18"/>
      <c r="B477" s="19"/>
      <c r="C477" s="19"/>
      <c r="D477" s="19"/>
      <c r="E477" s="19"/>
      <c r="F477" s="19"/>
      <c r="G477" s="20"/>
      <c r="H477" s="19"/>
      <c r="I477" s="21"/>
      <c r="J477" s="21"/>
      <c r="K477" s="21"/>
      <c r="L477" s="19"/>
      <c r="M477" s="20"/>
      <c r="N477" s="22"/>
      <c r="O477" s="19"/>
      <c r="P477" s="21"/>
      <c r="Q477" s="19"/>
      <c r="R477" s="20"/>
      <c r="S477" s="21"/>
      <c r="T477" s="19"/>
      <c r="U477" s="21"/>
      <c r="V477" s="19"/>
      <c r="W477" s="23"/>
      <c r="X477" s="21"/>
      <c r="Y477" s="19"/>
      <c r="Z477" s="24"/>
      <c r="AA477" s="24"/>
      <c r="AB477" s="24"/>
      <c r="AC477" s="24"/>
      <c r="AD477" s="24"/>
      <c r="AE477" s="24"/>
      <c r="AF477" s="24"/>
      <c r="AG477" s="24"/>
      <c r="AH477" s="24"/>
      <c r="AI477" s="24"/>
      <c r="AJ477" s="24"/>
      <c r="AK477" s="24"/>
      <c r="AL477" s="24"/>
      <c r="AM477" s="24"/>
      <c r="AN477" s="24"/>
      <c r="AO477" s="24"/>
      <c r="AP477" s="24"/>
      <c r="AQ477" s="24"/>
      <c r="AR477" s="24"/>
    </row>
    <row r="478" spans="1:44" ht="12.75" customHeight="1">
      <c r="A478" s="18"/>
      <c r="B478" s="19"/>
      <c r="C478" s="19"/>
      <c r="D478" s="19"/>
      <c r="E478" s="19"/>
      <c r="F478" s="19"/>
      <c r="G478" s="20"/>
      <c r="H478" s="19"/>
      <c r="I478" s="21"/>
      <c r="J478" s="21"/>
      <c r="K478" s="21"/>
      <c r="L478" s="19"/>
      <c r="M478" s="20"/>
      <c r="N478" s="22"/>
      <c r="O478" s="19"/>
      <c r="P478" s="21"/>
      <c r="Q478" s="19"/>
      <c r="R478" s="20"/>
      <c r="S478" s="21"/>
      <c r="T478" s="19"/>
      <c r="U478" s="21"/>
      <c r="V478" s="19"/>
      <c r="W478" s="23"/>
      <c r="X478" s="21"/>
      <c r="Y478" s="19"/>
      <c r="Z478" s="24"/>
      <c r="AA478" s="24"/>
      <c r="AB478" s="24"/>
      <c r="AC478" s="24"/>
      <c r="AD478" s="24"/>
      <c r="AE478" s="24"/>
      <c r="AF478" s="24"/>
      <c r="AG478" s="24"/>
      <c r="AH478" s="24"/>
      <c r="AI478" s="24"/>
      <c r="AJ478" s="24"/>
      <c r="AK478" s="24"/>
      <c r="AL478" s="24"/>
      <c r="AM478" s="24"/>
      <c r="AN478" s="24"/>
      <c r="AO478" s="24"/>
      <c r="AP478" s="24"/>
      <c r="AQ478" s="24"/>
      <c r="AR478" s="24"/>
    </row>
    <row r="479" spans="1:44" ht="12.75" customHeight="1">
      <c r="A479" s="18"/>
      <c r="B479" s="19"/>
      <c r="C479" s="19"/>
      <c r="D479" s="19"/>
      <c r="E479" s="19"/>
      <c r="F479" s="19"/>
      <c r="G479" s="20"/>
      <c r="H479" s="19"/>
      <c r="I479" s="21"/>
      <c r="J479" s="21"/>
      <c r="K479" s="21"/>
      <c r="L479" s="19"/>
      <c r="M479" s="20"/>
      <c r="N479" s="22"/>
      <c r="O479" s="19"/>
      <c r="P479" s="21"/>
      <c r="Q479" s="19"/>
      <c r="R479" s="20"/>
      <c r="S479" s="21"/>
      <c r="T479" s="19"/>
      <c r="U479" s="21"/>
      <c r="V479" s="19"/>
      <c r="W479" s="23"/>
      <c r="X479" s="21"/>
      <c r="Y479" s="19"/>
      <c r="Z479" s="24"/>
      <c r="AA479" s="24"/>
      <c r="AB479" s="24"/>
      <c r="AC479" s="24"/>
      <c r="AD479" s="24"/>
      <c r="AE479" s="24"/>
      <c r="AF479" s="24"/>
      <c r="AG479" s="24"/>
      <c r="AH479" s="24"/>
      <c r="AI479" s="24"/>
      <c r="AJ479" s="24"/>
      <c r="AK479" s="24"/>
      <c r="AL479" s="24"/>
      <c r="AM479" s="24"/>
      <c r="AN479" s="24"/>
      <c r="AO479" s="24"/>
      <c r="AP479" s="24"/>
      <c r="AQ479" s="24"/>
      <c r="AR479" s="24"/>
    </row>
    <row r="480" spans="1:44" ht="12.75" customHeight="1">
      <c r="A480" s="18"/>
      <c r="B480" s="19"/>
      <c r="C480" s="19"/>
      <c r="D480" s="19"/>
      <c r="E480" s="19"/>
      <c r="F480" s="19"/>
      <c r="G480" s="20"/>
      <c r="H480" s="19"/>
      <c r="I480" s="21"/>
      <c r="J480" s="21"/>
      <c r="K480" s="21"/>
      <c r="L480" s="19"/>
      <c r="M480" s="20"/>
      <c r="N480" s="22"/>
      <c r="O480" s="19"/>
      <c r="P480" s="21"/>
      <c r="Q480" s="19"/>
      <c r="R480" s="20"/>
      <c r="S480" s="21"/>
      <c r="T480" s="19"/>
      <c r="U480" s="21"/>
      <c r="V480" s="19"/>
      <c r="W480" s="23"/>
      <c r="X480" s="21"/>
      <c r="Y480" s="19"/>
      <c r="Z480" s="24"/>
      <c r="AA480" s="24"/>
      <c r="AB480" s="24"/>
      <c r="AC480" s="24"/>
      <c r="AD480" s="24"/>
      <c r="AE480" s="24"/>
      <c r="AF480" s="24"/>
      <c r="AG480" s="24"/>
      <c r="AH480" s="24"/>
      <c r="AI480" s="24"/>
      <c r="AJ480" s="24"/>
      <c r="AK480" s="24"/>
      <c r="AL480" s="24"/>
      <c r="AM480" s="24"/>
      <c r="AN480" s="24"/>
      <c r="AO480" s="24"/>
      <c r="AP480" s="24"/>
      <c r="AQ480" s="24"/>
      <c r="AR480" s="24"/>
    </row>
    <row r="481" spans="1:44" ht="12.75" customHeight="1">
      <c r="A481" s="18"/>
      <c r="B481" s="19"/>
      <c r="C481" s="19"/>
      <c r="D481" s="19"/>
      <c r="E481" s="19"/>
      <c r="F481" s="19"/>
      <c r="G481" s="20"/>
      <c r="H481" s="19"/>
      <c r="I481" s="21"/>
      <c r="J481" s="21"/>
      <c r="K481" s="21"/>
      <c r="L481" s="19"/>
      <c r="M481" s="20"/>
      <c r="N481" s="22"/>
      <c r="O481" s="19"/>
      <c r="P481" s="21"/>
      <c r="Q481" s="19"/>
      <c r="R481" s="20"/>
      <c r="S481" s="21"/>
      <c r="T481" s="19"/>
      <c r="U481" s="21"/>
      <c r="V481" s="19"/>
      <c r="W481" s="23"/>
      <c r="X481" s="21"/>
      <c r="Y481" s="19"/>
      <c r="Z481" s="24"/>
      <c r="AA481" s="24"/>
      <c r="AB481" s="24"/>
      <c r="AC481" s="24"/>
      <c r="AD481" s="24"/>
      <c r="AE481" s="24"/>
      <c r="AF481" s="24"/>
      <c r="AG481" s="24"/>
      <c r="AH481" s="24"/>
      <c r="AI481" s="24"/>
      <c r="AJ481" s="24"/>
      <c r="AK481" s="24"/>
      <c r="AL481" s="24"/>
      <c r="AM481" s="24"/>
      <c r="AN481" s="24"/>
      <c r="AO481" s="24"/>
      <c r="AP481" s="24"/>
      <c r="AQ481" s="24"/>
      <c r="AR481" s="24"/>
    </row>
    <row r="482" spans="1:44" ht="12.75" customHeight="1">
      <c r="A482" s="18"/>
      <c r="B482" s="19"/>
      <c r="C482" s="19"/>
      <c r="D482" s="19"/>
      <c r="E482" s="19"/>
      <c r="F482" s="19"/>
      <c r="G482" s="20"/>
      <c r="H482" s="19"/>
      <c r="I482" s="21"/>
      <c r="J482" s="21"/>
      <c r="K482" s="21"/>
      <c r="L482" s="19"/>
      <c r="M482" s="20"/>
      <c r="N482" s="22"/>
      <c r="O482" s="19"/>
      <c r="P482" s="21"/>
      <c r="Q482" s="19"/>
      <c r="R482" s="20"/>
      <c r="S482" s="21"/>
      <c r="T482" s="19"/>
      <c r="U482" s="21"/>
      <c r="V482" s="19"/>
      <c r="W482" s="23"/>
      <c r="X482" s="21"/>
      <c r="Y482" s="19"/>
      <c r="Z482" s="24"/>
      <c r="AA482" s="24"/>
      <c r="AB482" s="24"/>
      <c r="AC482" s="24"/>
      <c r="AD482" s="24"/>
      <c r="AE482" s="24"/>
      <c r="AF482" s="24"/>
      <c r="AG482" s="24"/>
      <c r="AH482" s="24"/>
      <c r="AI482" s="24"/>
      <c r="AJ482" s="24"/>
      <c r="AK482" s="24"/>
      <c r="AL482" s="24"/>
      <c r="AM482" s="24"/>
      <c r="AN482" s="24"/>
      <c r="AO482" s="24"/>
      <c r="AP482" s="24"/>
      <c r="AQ482" s="24"/>
      <c r="AR482" s="24"/>
    </row>
    <row r="483" spans="1:44" ht="12.75" customHeight="1">
      <c r="A483" s="18"/>
      <c r="B483" s="19"/>
      <c r="C483" s="25" t="s">
        <v>551</v>
      </c>
      <c r="D483" s="19"/>
      <c r="E483" s="19"/>
      <c r="F483" s="19"/>
      <c r="G483" s="20"/>
      <c r="H483" s="19"/>
      <c r="I483" s="21"/>
      <c r="J483" s="21"/>
      <c r="K483" s="21"/>
      <c r="L483" s="19"/>
      <c r="M483" s="20"/>
      <c r="N483" s="22"/>
      <c r="O483" s="19"/>
      <c r="P483" s="22"/>
      <c r="Q483" s="19"/>
      <c r="R483" s="20"/>
      <c r="S483" s="21"/>
      <c r="T483" s="19"/>
      <c r="U483" s="21"/>
      <c r="V483" s="19"/>
      <c r="W483" s="23"/>
      <c r="X483" s="21"/>
      <c r="Y483" s="19"/>
      <c r="Z483" s="24"/>
      <c r="AA483" s="24"/>
      <c r="AB483" s="24"/>
      <c r="AC483" s="24"/>
      <c r="AD483" s="24"/>
      <c r="AE483" s="24"/>
      <c r="AF483" s="24"/>
      <c r="AG483" s="24"/>
      <c r="AH483" s="24"/>
      <c r="AI483" s="24"/>
      <c r="AJ483" s="24"/>
      <c r="AK483" s="24"/>
      <c r="AL483" s="24"/>
      <c r="AM483" s="24"/>
      <c r="AN483" s="24"/>
      <c r="AO483" s="24"/>
      <c r="AP483" s="24"/>
      <c r="AQ483" s="24"/>
      <c r="AR483" s="24"/>
    </row>
    <row r="484" spans="1:44" ht="12.75" customHeight="1">
      <c r="A484" s="18"/>
      <c r="B484" s="19"/>
      <c r="C484" s="25" t="s">
        <v>552</v>
      </c>
      <c r="D484" s="19"/>
      <c r="E484" s="19"/>
      <c r="F484" s="19"/>
      <c r="G484" s="20"/>
      <c r="H484" s="19"/>
      <c r="I484" s="21"/>
      <c r="J484" s="21"/>
      <c r="K484" s="21"/>
      <c r="L484" s="19"/>
      <c r="M484" s="20"/>
      <c r="N484" s="22"/>
      <c r="O484" s="19"/>
      <c r="P484" s="22"/>
      <c r="Q484" s="19"/>
      <c r="R484" s="20"/>
      <c r="S484" s="21"/>
      <c r="T484" s="19"/>
      <c r="U484" s="21"/>
      <c r="V484" s="19"/>
      <c r="W484" s="23"/>
      <c r="X484" s="21"/>
      <c r="Y484" s="19"/>
      <c r="Z484" s="24"/>
      <c r="AA484" s="24"/>
      <c r="AB484" s="24"/>
      <c r="AC484" s="24"/>
      <c r="AD484" s="24"/>
      <c r="AE484" s="24"/>
      <c r="AF484" s="24"/>
      <c r="AG484" s="24"/>
      <c r="AH484" s="24"/>
      <c r="AI484" s="24"/>
      <c r="AJ484" s="24"/>
      <c r="AK484" s="24"/>
      <c r="AL484" s="24"/>
      <c r="AM484" s="24"/>
      <c r="AN484" s="24"/>
      <c r="AO484" s="24"/>
      <c r="AP484" s="24"/>
      <c r="AQ484" s="24"/>
      <c r="AR484" s="24"/>
    </row>
    <row r="485" spans="1:44" ht="12.75" customHeight="1">
      <c r="A485" s="18"/>
      <c r="B485" s="19"/>
      <c r="C485" s="25" t="s">
        <v>553</v>
      </c>
      <c r="D485" s="19"/>
      <c r="E485" s="19"/>
      <c r="F485" s="19"/>
      <c r="G485" s="20"/>
      <c r="H485" s="19"/>
      <c r="I485" s="21"/>
      <c r="J485" s="21"/>
      <c r="K485" s="21"/>
      <c r="L485" s="19"/>
      <c r="M485" s="20"/>
      <c r="N485" s="22"/>
      <c r="O485" s="19"/>
      <c r="P485" s="22"/>
      <c r="Q485" s="19"/>
      <c r="R485" s="20"/>
      <c r="S485" s="21"/>
      <c r="T485" s="19"/>
      <c r="U485" s="21"/>
      <c r="V485" s="19"/>
      <c r="W485" s="23"/>
      <c r="X485" s="21"/>
      <c r="Y485" s="19"/>
      <c r="Z485" s="24"/>
      <c r="AA485" s="24"/>
      <c r="AB485" s="24"/>
      <c r="AC485" s="24"/>
      <c r="AD485" s="24"/>
      <c r="AE485" s="24"/>
      <c r="AF485" s="24"/>
      <c r="AG485" s="24"/>
      <c r="AH485" s="24"/>
      <c r="AI485" s="24"/>
      <c r="AJ485" s="24"/>
      <c r="AK485" s="24"/>
      <c r="AL485" s="24"/>
      <c r="AM485" s="24"/>
      <c r="AN485" s="24"/>
      <c r="AO485" s="24"/>
      <c r="AP485" s="24"/>
      <c r="AQ485" s="24"/>
      <c r="AR485" s="24"/>
    </row>
    <row r="486" spans="1:44" ht="12.75" customHeight="1">
      <c r="A486" s="18"/>
      <c r="B486" s="19"/>
      <c r="C486" s="25" t="s">
        <v>554</v>
      </c>
      <c r="D486" s="19"/>
      <c r="E486" s="19"/>
      <c r="F486" s="19"/>
      <c r="G486" s="20"/>
      <c r="H486" s="19"/>
      <c r="I486" s="21"/>
      <c r="J486" s="21"/>
      <c r="K486" s="21"/>
      <c r="L486" s="19"/>
      <c r="M486" s="20"/>
      <c r="N486" s="22"/>
      <c r="O486" s="19"/>
      <c r="P486" s="22"/>
      <c r="Q486" s="19"/>
      <c r="R486" s="20"/>
      <c r="S486" s="21"/>
      <c r="T486" s="19"/>
      <c r="U486" s="21"/>
      <c r="V486" s="19"/>
      <c r="W486" s="23"/>
      <c r="X486" s="21"/>
      <c r="Y486" s="19"/>
      <c r="Z486" s="24"/>
      <c r="AA486" s="24"/>
      <c r="AB486" s="24"/>
      <c r="AC486" s="24"/>
      <c r="AD486" s="24"/>
      <c r="AE486" s="24"/>
      <c r="AF486" s="24"/>
      <c r="AG486" s="24"/>
      <c r="AH486" s="24"/>
      <c r="AI486" s="24"/>
      <c r="AJ486" s="24"/>
      <c r="AK486" s="24"/>
      <c r="AL486" s="24"/>
      <c r="AM486" s="24"/>
      <c r="AN486" s="24"/>
      <c r="AO486" s="24"/>
      <c r="AP486" s="24"/>
      <c r="AQ486" s="24"/>
      <c r="AR486" s="24"/>
    </row>
    <row r="487" spans="1:44" ht="12.75" customHeight="1">
      <c r="A487" s="18"/>
      <c r="B487" s="19"/>
      <c r="C487" s="25" t="s">
        <v>555</v>
      </c>
      <c r="D487" s="19"/>
      <c r="E487" s="19"/>
      <c r="F487" s="19"/>
      <c r="G487" s="20"/>
      <c r="H487" s="19"/>
      <c r="I487" s="21"/>
      <c r="J487" s="21"/>
      <c r="K487" s="21"/>
      <c r="L487" s="19"/>
      <c r="M487" s="20"/>
      <c r="N487" s="22"/>
      <c r="O487" s="19"/>
      <c r="P487" s="22"/>
      <c r="Q487" s="19"/>
      <c r="R487" s="20"/>
      <c r="S487" s="21"/>
      <c r="T487" s="19"/>
      <c r="U487" s="21"/>
      <c r="V487" s="19"/>
      <c r="W487" s="23"/>
      <c r="X487" s="21"/>
      <c r="Y487" s="19"/>
      <c r="Z487" s="24"/>
      <c r="AA487" s="24"/>
      <c r="AB487" s="24"/>
      <c r="AC487" s="24"/>
      <c r="AD487" s="24"/>
      <c r="AE487" s="24"/>
      <c r="AF487" s="24"/>
      <c r="AG487" s="24"/>
      <c r="AH487" s="24"/>
      <c r="AI487" s="24"/>
      <c r="AJ487" s="24"/>
      <c r="AK487" s="24"/>
      <c r="AL487" s="24"/>
      <c r="AM487" s="24"/>
      <c r="AN487" s="24"/>
      <c r="AO487" s="24"/>
      <c r="AP487" s="24"/>
      <c r="AQ487" s="24"/>
      <c r="AR487" s="24"/>
    </row>
    <row r="488" spans="1:44" ht="12.75" customHeight="1">
      <c r="A488" s="18"/>
      <c r="B488" s="19"/>
      <c r="C488" s="25" t="s">
        <v>556</v>
      </c>
      <c r="D488" s="19"/>
      <c r="E488" s="19"/>
      <c r="F488" s="19"/>
      <c r="G488" s="20"/>
      <c r="H488" s="19"/>
      <c r="I488" s="21"/>
      <c r="J488" s="21"/>
      <c r="K488" s="21"/>
      <c r="L488" s="19"/>
      <c r="M488" s="20"/>
      <c r="N488" s="22"/>
      <c r="O488" s="19"/>
      <c r="P488" s="22"/>
      <c r="Q488" s="19"/>
      <c r="R488" s="20"/>
      <c r="S488" s="21"/>
      <c r="T488" s="19"/>
      <c r="U488" s="21"/>
      <c r="V488" s="19"/>
      <c r="W488" s="23"/>
      <c r="X488" s="21"/>
      <c r="Y488" s="19"/>
      <c r="Z488" s="24"/>
      <c r="AA488" s="24"/>
      <c r="AB488" s="24"/>
      <c r="AC488" s="24"/>
      <c r="AD488" s="24"/>
      <c r="AE488" s="24"/>
      <c r="AF488" s="24"/>
      <c r="AG488" s="24"/>
      <c r="AH488" s="24"/>
      <c r="AI488" s="24"/>
      <c r="AJ488" s="24"/>
      <c r="AK488" s="24"/>
      <c r="AL488" s="24"/>
      <c r="AM488" s="24"/>
      <c r="AN488" s="24"/>
      <c r="AO488" s="24"/>
      <c r="AP488" s="24"/>
      <c r="AQ488" s="24"/>
      <c r="AR488" s="24"/>
    </row>
    <row r="489" spans="1:44" ht="12.75" customHeight="1">
      <c r="A489" s="18"/>
      <c r="B489" s="19"/>
      <c r="C489" s="25" t="s">
        <v>557</v>
      </c>
      <c r="D489" s="19"/>
      <c r="E489" s="19"/>
      <c r="F489" s="19"/>
      <c r="G489" s="20"/>
      <c r="H489" s="19"/>
      <c r="I489" s="21"/>
      <c r="J489" s="21"/>
      <c r="K489" s="21"/>
      <c r="L489" s="19"/>
      <c r="M489" s="20"/>
      <c r="N489" s="22"/>
      <c r="O489" s="19"/>
      <c r="P489" s="22"/>
      <c r="Q489" s="19"/>
      <c r="R489" s="20"/>
      <c r="S489" s="21"/>
      <c r="T489" s="19"/>
      <c r="U489" s="21"/>
      <c r="V489" s="19"/>
      <c r="W489" s="23"/>
      <c r="X489" s="21"/>
      <c r="Y489" s="19"/>
      <c r="Z489" s="24"/>
      <c r="AA489" s="24"/>
      <c r="AB489" s="24"/>
      <c r="AC489" s="24"/>
      <c r="AD489" s="24"/>
      <c r="AE489" s="24"/>
      <c r="AF489" s="24"/>
      <c r="AG489" s="24"/>
      <c r="AH489" s="24"/>
      <c r="AI489" s="24"/>
      <c r="AJ489" s="24"/>
      <c r="AK489" s="24"/>
      <c r="AL489" s="24"/>
      <c r="AM489" s="24"/>
      <c r="AN489" s="24"/>
      <c r="AO489" s="24"/>
      <c r="AP489" s="24"/>
      <c r="AQ489" s="24"/>
      <c r="AR489" s="24"/>
    </row>
    <row r="490" spans="1:44" ht="12.75" customHeight="1">
      <c r="A490" s="18"/>
      <c r="B490" s="19"/>
      <c r="C490" s="25" t="s">
        <v>558</v>
      </c>
      <c r="D490" s="19"/>
      <c r="E490" s="19"/>
      <c r="F490" s="19"/>
      <c r="G490" s="20"/>
      <c r="H490" s="19"/>
      <c r="I490" s="21"/>
      <c r="J490" s="21"/>
      <c r="K490" s="21"/>
      <c r="L490" s="19"/>
      <c r="M490" s="20"/>
      <c r="N490" s="22"/>
      <c r="O490" s="19"/>
      <c r="P490" s="22"/>
      <c r="Q490" s="19"/>
      <c r="R490" s="20"/>
      <c r="S490" s="21"/>
      <c r="T490" s="19"/>
      <c r="U490" s="21"/>
      <c r="V490" s="19"/>
      <c r="W490" s="23"/>
      <c r="X490" s="21"/>
      <c r="Y490" s="19"/>
      <c r="Z490" s="24"/>
      <c r="AA490" s="24"/>
      <c r="AB490" s="24"/>
      <c r="AC490" s="24"/>
      <c r="AD490" s="24"/>
      <c r="AE490" s="24"/>
      <c r="AF490" s="24"/>
      <c r="AG490" s="24"/>
      <c r="AH490" s="24"/>
      <c r="AI490" s="24"/>
      <c r="AJ490" s="24"/>
      <c r="AK490" s="24"/>
      <c r="AL490" s="24"/>
      <c r="AM490" s="24"/>
      <c r="AN490" s="24"/>
      <c r="AO490" s="24"/>
      <c r="AP490" s="24"/>
      <c r="AQ490" s="24"/>
      <c r="AR490" s="24"/>
    </row>
    <row r="491" spans="1:44" ht="12.75" customHeight="1">
      <c r="A491" s="18"/>
      <c r="B491" s="19"/>
      <c r="C491" s="25" t="s">
        <v>559</v>
      </c>
      <c r="D491" s="19"/>
      <c r="E491" s="19"/>
      <c r="F491" s="19"/>
      <c r="G491" s="20"/>
      <c r="H491" s="19"/>
      <c r="I491" s="21"/>
      <c r="J491" s="21"/>
      <c r="K491" s="21"/>
      <c r="L491" s="19"/>
      <c r="M491" s="20"/>
      <c r="N491" s="22"/>
      <c r="O491" s="19"/>
      <c r="P491" s="22"/>
      <c r="Q491" s="19"/>
      <c r="R491" s="20"/>
      <c r="S491" s="21"/>
      <c r="T491" s="19"/>
      <c r="U491" s="21"/>
      <c r="V491" s="19"/>
      <c r="W491" s="23"/>
      <c r="X491" s="21"/>
      <c r="Y491" s="19"/>
      <c r="Z491" s="24"/>
      <c r="AA491" s="24"/>
      <c r="AB491" s="24"/>
      <c r="AC491" s="24"/>
      <c r="AD491" s="24"/>
      <c r="AE491" s="24"/>
      <c r="AF491" s="24"/>
      <c r="AG491" s="24"/>
      <c r="AH491" s="24"/>
      <c r="AI491" s="24"/>
      <c r="AJ491" s="24"/>
      <c r="AK491" s="24"/>
      <c r="AL491" s="24"/>
      <c r="AM491" s="24"/>
      <c r="AN491" s="24"/>
      <c r="AO491" s="24"/>
      <c r="AP491" s="24"/>
      <c r="AQ491" s="24"/>
      <c r="AR491" s="24"/>
    </row>
    <row r="492" spans="1:44" ht="12.75" customHeight="1">
      <c r="A492" s="18"/>
      <c r="B492" s="19"/>
      <c r="C492" s="25" t="s">
        <v>560</v>
      </c>
      <c r="D492" s="19"/>
      <c r="E492" s="19"/>
      <c r="F492" s="19"/>
      <c r="G492" s="20"/>
      <c r="H492" s="19"/>
      <c r="I492" s="21"/>
      <c r="J492" s="21"/>
      <c r="K492" s="21"/>
      <c r="L492" s="19"/>
      <c r="M492" s="20"/>
      <c r="N492" s="22"/>
      <c r="O492" s="19"/>
      <c r="P492" s="22"/>
      <c r="Q492" s="19"/>
      <c r="R492" s="20"/>
      <c r="S492" s="21"/>
      <c r="T492" s="19"/>
      <c r="U492" s="21"/>
      <c r="V492" s="19"/>
      <c r="W492" s="23"/>
      <c r="X492" s="21"/>
      <c r="Y492" s="19"/>
      <c r="Z492" s="24"/>
      <c r="AA492" s="24"/>
      <c r="AB492" s="24"/>
      <c r="AC492" s="24"/>
      <c r="AD492" s="24"/>
      <c r="AE492" s="24"/>
      <c r="AF492" s="24"/>
      <c r="AG492" s="24"/>
      <c r="AH492" s="24"/>
      <c r="AI492" s="24"/>
      <c r="AJ492" s="24"/>
      <c r="AK492" s="24"/>
      <c r="AL492" s="24"/>
      <c r="AM492" s="24"/>
      <c r="AN492" s="24"/>
      <c r="AO492" s="24"/>
      <c r="AP492" s="24"/>
      <c r="AQ492" s="24"/>
      <c r="AR492" s="24"/>
    </row>
    <row r="493" spans="1:44" ht="12.75" customHeight="1">
      <c r="A493" s="18"/>
      <c r="B493" s="19"/>
      <c r="C493" s="25" t="s">
        <v>561</v>
      </c>
      <c r="D493" s="19"/>
      <c r="E493" s="19"/>
      <c r="F493" s="19"/>
      <c r="G493" s="20"/>
      <c r="H493" s="19"/>
      <c r="I493" s="21"/>
      <c r="J493" s="21"/>
      <c r="K493" s="21"/>
      <c r="L493" s="19"/>
      <c r="M493" s="20"/>
      <c r="N493" s="22"/>
      <c r="O493" s="19"/>
      <c r="P493" s="22"/>
      <c r="Q493" s="19"/>
      <c r="R493" s="20"/>
      <c r="S493" s="21"/>
      <c r="T493" s="19"/>
      <c r="U493" s="21"/>
      <c r="V493" s="19"/>
      <c r="W493" s="23"/>
      <c r="X493" s="21"/>
      <c r="Y493" s="19"/>
      <c r="Z493" s="24"/>
      <c r="AA493" s="24"/>
      <c r="AB493" s="24"/>
      <c r="AC493" s="24"/>
      <c r="AD493" s="24"/>
      <c r="AE493" s="24"/>
      <c r="AF493" s="24"/>
      <c r="AG493" s="24"/>
      <c r="AH493" s="24"/>
      <c r="AI493" s="24"/>
      <c r="AJ493" s="24"/>
      <c r="AK493" s="24"/>
      <c r="AL493" s="24"/>
      <c r="AM493" s="24"/>
      <c r="AN493" s="24"/>
      <c r="AO493" s="24"/>
      <c r="AP493" s="24"/>
      <c r="AQ493" s="24"/>
      <c r="AR493" s="24"/>
    </row>
    <row r="494" spans="1:44" ht="12.75" customHeight="1">
      <c r="A494" s="18"/>
      <c r="B494" s="19"/>
      <c r="C494" s="25" t="s">
        <v>562</v>
      </c>
      <c r="D494" s="19"/>
      <c r="E494" s="19"/>
      <c r="F494" s="19"/>
      <c r="G494" s="20"/>
      <c r="H494" s="19"/>
      <c r="I494" s="21"/>
      <c r="J494" s="21"/>
      <c r="K494" s="21"/>
      <c r="L494" s="19"/>
      <c r="M494" s="20"/>
      <c r="N494" s="22"/>
      <c r="O494" s="19"/>
      <c r="P494" s="22"/>
      <c r="Q494" s="19"/>
      <c r="R494" s="20"/>
      <c r="S494" s="21"/>
      <c r="T494" s="19"/>
      <c r="U494" s="21"/>
      <c r="V494" s="19"/>
      <c r="W494" s="23"/>
      <c r="X494" s="21"/>
      <c r="Y494" s="19"/>
      <c r="Z494" s="24"/>
      <c r="AA494" s="24"/>
      <c r="AB494" s="24"/>
      <c r="AC494" s="24"/>
      <c r="AD494" s="24"/>
      <c r="AE494" s="24"/>
      <c r="AF494" s="24"/>
      <c r="AG494" s="24"/>
      <c r="AH494" s="24"/>
      <c r="AI494" s="24"/>
      <c r="AJ494" s="24"/>
      <c r="AK494" s="24"/>
      <c r="AL494" s="24"/>
      <c r="AM494" s="24"/>
      <c r="AN494" s="24"/>
      <c r="AO494" s="24"/>
      <c r="AP494" s="24"/>
      <c r="AQ494" s="24"/>
      <c r="AR494" s="24"/>
    </row>
    <row r="495" spans="1:44" ht="12.75" customHeight="1">
      <c r="A495" s="18"/>
      <c r="B495" s="19"/>
      <c r="C495" s="25" t="s">
        <v>563</v>
      </c>
      <c r="D495" s="19"/>
      <c r="E495" s="19"/>
      <c r="F495" s="19"/>
      <c r="G495" s="20"/>
      <c r="H495" s="19"/>
      <c r="I495" s="21"/>
      <c r="J495" s="21"/>
      <c r="K495" s="21"/>
      <c r="L495" s="19"/>
      <c r="M495" s="20"/>
      <c r="N495" s="22"/>
      <c r="O495" s="19"/>
      <c r="P495" s="22"/>
      <c r="Q495" s="19"/>
      <c r="R495" s="20"/>
      <c r="S495" s="21"/>
      <c r="T495" s="19"/>
      <c r="U495" s="21"/>
      <c r="V495" s="19"/>
      <c r="W495" s="23"/>
      <c r="X495" s="21"/>
      <c r="Y495" s="19"/>
      <c r="Z495" s="24"/>
      <c r="AA495" s="24"/>
      <c r="AB495" s="24"/>
      <c r="AC495" s="24"/>
      <c r="AD495" s="24"/>
      <c r="AE495" s="24"/>
      <c r="AF495" s="24"/>
      <c r="AG495" s="24"/>
      <c r="AH495" s="24"/>
      <c r="AI495" s="24"/>
      <c r="AJ495" s="24"/>
      <c r="AK495" s="24"/>
      <c r="AL495" s="24"/>
      <c r="AM495" s="24"/>
      <c r="AN495" s="24"/>
      <c r="AO495" s="24"/>
      <c r="AP495" s="24"/>
      <c r="AQ495" s="24"/>
      <c r="AR495" s="24"/>
    </row>
    <row r="496" spans="1:44" ht="12.75" customHeight="1">
      <c r="A496" s="18"/>
      <c r="B496" s="19"/>
      <c r="C496" s="19"/>
      <c r="D496" s="19"/>
      <c r="E496" s="19"/>
      <c r="F496" s="19"/>
      <c r="G496" s="20"/>
      <c r="H496" s="19"/>
      <c r="I496" s="21"/>
      <c r="J496" s="21"/>
      <c r="K496" s="21"/>
      <c r="L496" s="19"/>
      <c r="M496" s="20"/>
      <c r="N496" s="22"/>
      <c r="O496" s="19"/>
      <c r="P496" s="21"/>
      <c r="Q496" s="19"/>
      <c r="R496" s="20"/>
      <c r="S496" s="21"/>
      <c r="T496" s="19"/>
      <c r="U496" s="21"/>
      <c r="V496" s="19"/>
      <c r="W496" s="23"/>
      <c r="X496" s="21"/>
      <c r="Y496" s="19"/>
      <c r="Z496" s="24"/>
      <c r="AA496" s="24"/>
      <c r="AB496" s="24"/>
      <c r="AC496" s="24"/>
      <c r="AD496" s="24"/>
      <c r="AE496" s="24"/>
      <c r="AF496" s="24"/>
      <c r="AG496" s="24"/>
      <c r="AH496" s="24"/>
      <c r="AI496" s="24"/>
      <c r="AJ496" s="24"/>
      <c r="AK496" s="24"/>
      <c r="AL496" s="24"/>
      <c r="AM496" s="24"/>
      <c r="AN496" s="24"/>
      <c r="AO496" s="24"/>
      <c r="AP496" s="24"/>
      <c r="AQ496" s="24"/>
      <c r="AR496" s="24"/>
    </row>
    <row r="497" spans="1:44" ht="12.75" customHeight="1">
      <c r="A497" s="18"/>
      <c r="B497" s="19"/>
      <c r="C497" s="19"/>
      <c r="D497" s="19"/>
      <c r="E497" s="19"/>
      <c r="F497" s="19"/>
      <c r="G497" s="20"/>
      <c r="H497" s="19"/>
      <c r="I497" s="21"/>
      <c r="J497" s="21"/>
      <c r="K497" s="21"/>
      <c r="L497" s="19"/>
      <c r="M497" s="20"/>
      <c r="N497" s="22"/>
      <c r="O497" s="19"/>
      <c r="P497" s="21"/>
      <c r="Q497" s="19"/>
      <c r="R497" s="20"/>
      <c r="S497" s="21"/>
      <c r="T497" s="19"/>
      <c r="U497" s="21"/>
      <c r="V497" s="19"/>
      <c r="W497" s="23"/>
      <c r="X497" s="21"/>
      <c r="Y497" s="19"/>
      <c r="Z497" s="24"/>
      <c r="AA497" s="24"/>
      <c r="AB497" s="24"/>
      <c r="AC497" s="24"/>
      <c r="AD497" s="24"/>
      <c r="AE497" s="24"/>
      <c r="AF497" s="24"/>
      <c r="AG497" s="24"/>
      <c r="AH497" s="24"/>
      <c r="AI497" s="24"/>
      <c r="AJ497" s="24"/>
      <c r="AK497" s="24"/>
      <c r="AL497" s="24"/>
      <c r="AM497" s="24"/>
      <c r="AN497" s="24"/>
      <c r="AO497" s="24"/>
      <c r="AP497" s="24"/>
      <c r="AQ497" s="24"/>
      <c r="AR497" s="24"/>
    </row>
    <row r="498" spans="1:44" ht="12.75" customHeight="1">
      <c r="A498" s="18"/>
      <c r="B498" s="19"/>
      <c r="C498" s="19"/>
      <c r="D498" s="19"/>
      <c r="E498" s="19"/>
      <c r="F498" s="19"/>
      <c r="G498" s="20"/>
      <c r="H498" s="19"/>
      <c r="I498" s="21"/>
      <c r="J498" s="21"/>
      <c r="K498" s="21"/>
      <c r="L498" s="19"/>
      <c r="M498" s="20"/>
      <c r="N498" s="22"/>
      <c r="O498" s="19"/>
      <c r="P498" s="21"/>
      <c r="Q498" s="19"/>
      <c r="R498" s="20"/>
      <c r="S498" s="21"/>
      <c r="T498" s="19"/>
      <c r="U498" s="21"/>
      <c r="V498" s="19"/>
      <c r="W498" s="23"/>
      <c r="X498" s="21"/>
      <c r="Y498" s="19"/>
      <c r="Z498" s="24"/>
      <c r="AA498" s="24"/>
      <c r="AB498" s="24"/>
      <c r="AC498" s="24"/>
      <c r="AD498" s="24"/>
      <c r="AE498" s="24"/>
      <c r="AF498" s="24"/>
      <c r="AG498" s="24"/>
      <c r="AH498" s="24"/>
      <c r="AI498" s="24"/>
      <c r="AJ498" s="24"/>
      <c r="AK498" s="24"/>
      <c r="AL498" s="24"/>
      <c r="AM498" s="24"/>
      <c r="AN498" s="24"/>
      <c r="AO498" s="24"/>
      <c r="AP498" s="24"/>
      <c r="AQ498" s="24"/>
      <c r="AR498" s="24"/>
    </row>
    <row r="499" spans="1:44" ht="12.75" customHeight="1">
      <c r="A499" s="18"/>
      <c r="B499" s="19"/>
      <c r="C499" s="19"/>
      <c r="D499" s="19"/>
      <c r="E499" s="19"/>
      <c r="F499" s="19"/>
      <c r="G499" s="20"/>
      <c r="H499" s="19"/>
      <c r="I499" s="21"/>
      <c r="J499" s="21"/>
      <c r="K499" s="21"/>
      <c r="L499" s="19"/>
      <c r="M499" s="20"/>
      <c r="N499" s="22"/>
      <c r="O499" s="19"/>
      <c r="P499" s="21"/>
      <c r="Q499" s="19"/>
      <c r="R499" s="20"/>
      <c r="S499" s="21"/>
      <c r="T499" s="19"/>
      <c r="U499" s="21"/>
      <c r="V499" s="19"/>
      <c r="W499" s="23"/>
      <c r="X499" s="21"/>
      <c r="Y499" s="19"/>
      <c r="Z499" s="24"/>
      <c r="AA499" s="24"/>
      <c r="AB499" s="24"/>
      <c r="AC499" s="24"/>
      <c r="AD499" s="24"/>
      <c r="AE499" s="24"/>
      <c r="AF499" s="24"/>
      <c r="AG499" s="24"/>
      <c r="AH499" s="24"/>
      <c r="AI499" s="24"/>
      <c r="AJ499" s="24"/>
      <c r="AK499" s="24"/>
      <c r="AL499" s="24"/>
      <c r="AM499" s="24"/>
      <c r="AN499" s="24"/>
      <c r="AO499" s="24"/>
      <c r="AP499" s="24"/>
      <c r="AQ499" s="24"/>
      <c r="AR499" s="24"/>
    </row>
    <row r="500" spans="1:44" ht="12.75" customHeight="1">
      <c r="A500" s="18"/>
      <c r="B500" s="19"/>
      <c r="C500" s="19"/>
      <c r="D500" s="19"/>
      <c r="E500" s="19"/>
      <c r="F500" s="19"/>
      <c r="G500" s="20"/>
      <c r="H500" s="19"/>
      <c r="I500" s="21"/>
      <c r="J500" s="21"/>
      <c r="K500" s="21"/>
      <c r="L500" s="19"/>
      <c r="M500" s="20"/>
      <c r="N500" s="22"/>
      <c r="O500" s="19"/>
      <c r="P500" s="21"/>
      <c r="Q500" s="19"/>
      <c r="R500" s="20"/>
      <c r="S500" s="21"/>
      <c r="T500" s="19"/>
      <c r="U500" s="21"/>
      <c r="V500" s="19"/>
      <c r="W500" s="23"/>
      <c r="X500" s="21"/>
      <c r="Y500" s="19"/>
      <c r="Z500" s="24"/>
      <c r="AA500" s="24"/>
      <c r="AB500" s="24"/>
      <c r="AC500" s="24"/>
      <c r="AD500" s="24"/>
      <c r="AE500" s="24"/>
      <c r="AF500" s="24"/>
      <c r="AG500" s="24"/>
      <c r="AH500" s="24"/>
      <c r="AI500" s="24"/>
      <c r="AJ500" s="24"/>
      <c r="AK500" s="24"/>
      <c r="AL500" s="24"/>
      <c r="AM500" s="24"/>
      <c r="AN500" s="24"/>
      <c r="AO500" s="24"/>
      <c r="AP500" s="24"/>
      <c r="AQ500" s="24"/>
      <c r="AR500" s="24"/>
    </row>
    <row r="501" spans="1:44" ht="12.75" customHeight="1">
      <c r="A501" s="18"/>
      <c r="B501" s="19"/>
      <c r="C501" s="19"/>
      <c r="D501" s="19"/>
      <c r="E501" s="19"/>
      <c r="F501" s="19"/>
      <c r="G501" s="20"/>
      <c r="H501" s="19"/>
      <c r="I501" s="21"/>
      <c r="J501" s="21"/>
      <c r="K501" s="21"/>
      <c r="L501" s="19"/>
      <c r="M501" s="20"/>
      <c r="N501" s="22"/>
      <c r="O501" s="19"/>
      <c r="P501" s="21"/>
      <c r="Q501" s="19"/>
      <c r="R501" s="20"/>
      <c r="S501" s="21"/>
      <c r="T501" s="19"/>
      <c r="U501" s="21"/>
      <c r="V501" s="19"/>
      <c r="W501" s="23"/>
      <c r="X501" s="21"/>
      <c r="Y501" s="19"/>
      <c r="Z501" s="24"/>
      <c r="AA501" s="24"/>
      <c r="AB501" s="24"/>
      <c r="AC501" s="24"/>
      <c r="AD501" s="24"/>
      <c r="AE501" s="24"/>
      <c r="AF501" s="24"/>
      <c r="AG501" s="24"/>
      <c r="AH501" s="24"/>
      <c r="AI501" s="24"/>
      <c r="AJ501" s="24"/>
      <c r="AK501" s="24"/>
      <c r="AL501" s="24"/>
      <c r="AM501" s="24"/>
      <c r="AN501" s="24"/>
      <c r="AO501" s="24"/>
      <c r="AP501" s="24"/>
      <c r="AQ501" s="24"/>
      <c r="AR501" s="24"/>
    </row>
    <row r="502" spans="1:44" ht="12.75" customHeight="1">
      <c r="A502" s="18"/>
      <c r="B502" s="19"/>
      <c r="C502" s="19"/>
      <c r="D502" s="19"/>
      <c r="E502" s="19"/>
      <c r="F502" s="19"/>
      <c r="G502" s="20"/>
      <c r="H502" s="19"/>
      <c r="I502" s="21"/>
      <c r="J502" s="21"/>
      <c r="K502" s="21"/>
      <c r="L502" s="19"/>
      <c r="M502" s="20"/>
      <c r="N502" s="22"/>
      <c r="O502" s="19"/>
      <c r="P502" s="21"/>
      <c r="Q502" s="19"/>
      <c r="R502" s="20"/>
      <c r="S502" s="21"/>
      <c r="T502" s="19"/>
      <c r="U502" s="21"/>
      <c r="V502" s="19"/>
      <c r="W502" s="23"/>
      <c r="X502" s="21"/>
      <c r="Y502" s="19"/>
      <c r="Z502" s="24"/>
      <c r="AA502" s="24"/>
      <c r="AB502" s="24"/>
      <c r="AC502" s="24"/>
      <c r="AD502" s="24"/>
      <c r="AE502" s="24"/>
      <c r="AF502" s="24"/>
      <c r="AG502" s="24"/>
      <c r="AH502" s="24"/>
      <c r="AI502" s="24"/>
      <c r="AJ502" s="24"/>
      <c r="AK502" s="24"/>
      <c r="AL502" s="24"/>
      <c r="AM502" s="24"/>
      <c r="AN502" s="24"/>
      <c r="AO502" s="24"/>
      <c r="AP502" s="24"/>
      <c r="AQ502" s="24"/>
      <c r="AR502" s="24"/>
    </row>
    <row r="503" spans="1:44" ht="12.75" customHeight="1">
      <c r="A503" s="18"/>
      <c r="B503" s="19"/>
      <c r="C503" s="19"/>
      <c r="D503" s="19"/>
      <c r="E503" s="19"/>
      <c r="F503" s="19"/>
      <c r="G503" s="20"/>
      <c r="H503" s="19"/>
      <c r="I503" s="21"/>
      <c r="J503" s="21"/>
      <c r="K503" s="21"/>
      <c r="L503" s="19"/>
      <c r="M503" s="20"/>
      <c r="N503" s="22"/>
      <c r="O503" s="19"/>
      <c r="P503" s="21"/>
      <c r="Q503" s="19"/>
      <c r="R503" s="20"/>
      <c r="S503" s="21"/>
      <c r="T503" s="19"/>
      <c r="U503" s="21"/>
      <c r="V503" s="19"/>
      <c r="W503" s="23"/>
      <c r="X503" s="21"/>
      <c r="Y503" s="19"/>
      <c r="Z503" s="24"/>
      <c r="AA503" s="24"/>
      <c r="AB503" s="24"/>
      <c r="AC503" s="24"/>
      <c r="AD503" s="24"/>
      <c r="AE503" s="24"/>
      <c r="AF503" s="24"/>
      <c r="AG503" s="24"/>
      <c r="AH503" s="24"/>
      <c r="AI503" s="24"/>
      <c r="AJ503" s="24"/>
      <c r="AK503" s="24"/>
      <c r="AL503" s="24"/>
      <c r="AM503" s="24"/>
      <c r="AN503" s="24"/>
      <c r="AO503" s="24"/>
      <c r="AP503" s="24"/>
      <c r="AQ503" s="24"/>
      <c r="AR503" s="24"/>
    </row>
    <row r="504" spans="1:44" ht="12.75" customHeight="1">
      <c r="A504" s="18"/>
      <c r="B504" s="19"/>
      <c r="C504" s="19"/>
      <c r="D504" s="19"/>
      <c r="E504" s="19"/>
      <c r="F504" s="19"/>
      <c r="G504" s="20"/>
      <c r="H504" s="19"/>
      <c r="I504" s="21"/>
      <c r="J504" s="21"/>
      <c r="K504" s="21"/>
      <c r="L504" s="19"/>
      <c r="M504" s="20"/>
      <c r="N504" s="22"/>
      <c r="O504" s="19"/>
      <c r="P504" s="21"/>
      <c r="Q504" s="19"/>
      <c r="R504" s="20"/>
      <c r="S504" s="21"/>
      <c r="T504" s="19"/>
      <c r="U504" s="21"/>
      <c r="V504" s="19"/>
      <c r="W504" s="23"/>
      <c r="X504" s="21"/>
      <c r="Y504" s="19"/>
      <c r="Z504" s="24"/>
      <c r="AA504" s="24"/>
      <c r="AB504" s="24"/>
      <c r="AC504" s="24"/>
      <c r="AD504" s="24"/>
      <c r="AE504" s="24"/>
      <c r="AF504" s="24"/>
      <c r="AG504" s="24"/>
      <c r="AH504" s="24"/>
      <c r="AI504" s="24"/>
      <c r="AJ504" s="24"/>
      <c r="AK504" s="24"/>
      <c r="AL504" s="24"/>
      <c r="AM504" s="24"/>
      <c r="AN504" s="24"/>
      <c r="AO504" s="24"/>
      <c r="AP504" s="24"/>
      <c r="AQ504" s="24"/>
      <c r="AR504" s="24"/>
    </row>
    <row r="505" spans="1:44" ht="12.75" customHeight="1">
      <c r="A505" s="18"/>
      <c r="B505" s="19"/>
      <c r="C505" s="19"/>
      <c r="D505" s="19"/>
      <c r="E505" s="19"/>
      <c r="F505" s="19"/>
      <c r="G505" s="20"/>
      <c r="H505" s="19"/>
      <c r="I505" s="21"/>
      <c r="J505" s="21"/>
      <c r="K505" s="21"/>
      <c r="L505" s="19"/>
      <c r="M505" s="20"/>
      <c r="N505" s="22"/>
      <c r="O505" s="19"/>
      <c r="P505" s="21"/>
      <c r="Q505" s="19"/>
      <c r="R505" s="20"/>
      <c r="S505" s="21"/>
      <c r="T505" s="19"/>
      <c r="U505" s="21"/>
      <c r="V505" s="19"/>
      <c r="W505" s="23"/>
      <c r="X505" s="21"/>
      <c r="Y505" s="19"/>
      <c r="Z505" s="24"/>
      <c r="AA505" s="24"/>
      <c r="AB505" s="24"/>
      <c r="AC505" s="24"/>
      <c r="AD505" s="24"/>
      <c r="AE505" s="24"/>
      <c r="AF505" s="24"/>
      <c r="AG505" s="24"/>
      <c r="AH505" s="24"/>
      <c r="AI505" s="24"/>
      <c r="AJ505" s="24"/>
      <c r="AK505" s="24"/>
      <c r="AL505" s="24"/>
      <c r="AM505" s="24"/>
      <c r="AN505" s="24"/>
      <c r="AO505" s="24"/>
      <c r="AP505" s="24"/>
      <c r="AQ505" s="24"/>
      <c r="AR505" s="24"/>
    </row>
    <row r="506" spans="1:44" ht="12.75" customHeight="1">
      <c r="A506" s="18"/>
      <c r="B506" s="19"/>
      <c r="C506" s="19"/>
      <c r="D506" s="19"/>
      <c r="E506" s="19"/>
      <c r="F506" s="19"/>
      <c r="G506" s="20"/>
      <c r="H506" s="19"/>
      <c r="I506" s="21"/>
      <c r="J506" s="21"/>
      <c r="K506" s="21"/>
      <c r="L506" s="19"/>
      <c r="M506" s="20"/>
      <c r="N506" s="22"/>
      <c r="O506" s="19"/>
      <c r="P506" s="21"/>
      <c r="Q506" s="19"/>
      <c r="R506" s="20"/>
      <c r="S506" s="21"/>
      <c r="T506" s="19"/>
      <c r="U506" s="21"/>
      <c r="V506" s="19"/>
      <c r="W506" s="23"/>
      <c r="X506" s="21"/>
      <c r="Y506" s="19"/>
      <c r="Z506" s="24"/>
      <c r="AA506" s="24"/>
      <c r="AB506" s="24"/>
      <c r="AC506" s="24"/>
      <c r="AD506" s="24"/>
      <c r="AE506" s="24"/>
      <c r="AF506" s="24"/>
      <c r="AG506" s="24"/>
      <c r="AH506" s="24"/>
      <c r="AI506" s="24"/>
      <c r="AJ506" s="24"/>
      <c r="AK506" s="24"/>
      <c r="AL506" s="24"/>
      <c r="AM506" s="24"/>
      <c r="AN506" s="24"/>
      <c r="AO506" s="24"/>
      <c r="AP506" s="24"/>
      <c r="AQ506" s="24"/>
      <c r="AR506" s="24"/>
    </row>
    <row r="507" spans="1:44" ht="12.75" customHeight="1">
      <c r="A507" s="18"/>
      <c r="B507" s="19"/>
      <c r="C507" s="19"/>
      <c r="D507" s="19"/>
      <c r="E507" s="19"/>
      <c r="F507" s="19"/>
      <c r="G507" s="20"/>
      <c r="H507" s="19"/>
      <c r="I507" s="21"/>
      <c r="J507" s="21"/>
      <c r="K507" s="21"/>
      <c r="L507" s="19"/>
      <c r="M507" s="20"/>
      <c r="N507" s="22"/>
      <c r="O507" s="19"/>
      <c r="P507" s="21"/>
      <c r="Q507" s="19"/>
      <c r="R507" s="20"/>
      <c r="S507" s="21"/>
      <c r="T507" s="19"/>
      <c r="U507" s="21"/>
      <c r="V507" s="19"/>
      <c r="W507" s="23"/>
      <c r="X507" s="21"/>
      <c r="Y507" s="19"/>
      <c r="Z507" s="24"/>
      <c r="AA507" s="24"/>
      <c r="AB507" s="24"/>
      <c r="AC507" s="24"/>
      <c r="AD507" s="24"/>
      <c r="AE507" s="24"/>
      <c r="AF507" s="24"/>
      <c r="AG507" s="24"/>
      <c r="AH507" s="24"/>
      <c r="AI507" s="24"/>
      <c r="AJ507" s="24"/>
      <c r="AK507" s="24"/>
      <c r="AL507" s="24"/>
      <c r="AM507" s="24"/>
      <c r="AN507" s="24"/>
      <c r="AO507" s="24"/>
      <c r="AP507" s="24"/>
      <c r="AQ507" s="24"/>
      <c r="AR507" s="24"/>
    </row>
    <row r="508" spans="1:44" ht="12.75" customHeight="1">
      <c r="A508" s="18"/>
      <c r="B508" s="19"/>
      <c r="C508" s="19"/>
      <c r="D508" s="19"/>
      <c r="E508" s="19"/>
      <c r="F508" s="19"/>
      <c r="G508" s="20"/>
      <c r="H508" s="19"/>
      <c r="I508" s="21"/>
      <c r="J508" s="21"/>
      <c r="K508" s="21"/>
      <c r="L508" s="19"/>
      <c r="M508" s="20"/>
      <c r="N508" s="22"/>
      <c r="O508" s="19"/>
      <c r="P508" s="21"/>
      <c r="Q508" s="19"/>
      <c r="R508" s="20"/>
      <c r="S508" s="21"/>
      <c r="T508" s="19"/>
      <c r="U508" s="21"/>
      <c r="V508" s="19"/>
      <c r="W508" s="23"/>
      <c r="X508" s="21"/>
      <c r="Y508" s="19"/>
      <c r="Z508" s="24"/>
      <c r="AA508" s="24"/>
      <c r="AB508" s="24"/>
      <c r="AC508" s="24"/>
      <c r="AD508" s="24"/>
      <c r="AE508" s="24"/>
      <c r="AF508" s="24"/>
      <c r="AG508" s="24"/>
      <c r="AH508" s="24"/>
      <c r="AI508" s="24"/>
      <c r="AJ508" s="24"/>
      <c r="AK508" s="24"/>
      <c r="AL508" s="24"/>
      <c r="AM508" s="24"/>
      <c r="AN508" s="24"/>
      <c r="AO508" s="24"/>
      <c r="AP508" s="24"/>
      <c r="AQ508" s="24"/>
      <c r="AR508" s="24"/>
    </row>
    <row r="509" spans="1:44" ht="12.75" customHeight="1">
      <c r="A509" s="18"/>
      <c r="B509" s="19"/>
      <c r="C509" s="19"/>
      <c r="D509" s="19"/>
      <c r="E509" s="19"/>
      <c r="F509" s="19"/>
      <c r="G509" s="20"/>
      <c r="H509" s="19"/>
      <c r="I509" s="21"/>
      <c r="J509" s="21"/>
      <c r="K509" s="21"/>
      <c r="L509" s="19"/>
      <c r="M509" s="20"/>
      <c r="N509" s="22"/>
      <c r="O509" s="19"/>
      <c r="P509" s="21"/>
      <c r="Q509" s="19"/>
      <c r="R509" s="20"/>
      <c r="S509" s="21"/>
      <c r="T509" s="19"/>
      <c r="U509" s="21"/>
      <c r="V509" s="19"/>
      <c r="W509" s="23"/>
      <c r="X509" s="21"/>
      <c r="Y509" s="19"/>
      <c r="Z509" s="24"/>
      <c r="AA509" s="24"/>
      <c r="AB509" s="24"/>
      <c r="AC509" s="24"/>
      <c r="AD509" s="24"/>
      <c r="AE509" s="24"/>
      <c r="AF509" s="24"/>
      <c r="AG509" s="24"/>
      <c r="AH509" s="24"/>
      <c r="AI509" s="24"/>
      <c r="AJ509" s="24"/>
      <c r="AK509" s="24"/>
      <c r="AL509" s="24"/>
      <c r="AM509" s="24"/>
      <c r="AN509" s="24"/>
      <c r="AO509" s="24"/>
      <c r="AP509" s="24"/>
      <c r="AQ509" s="24"/>
      <c r="AR509" s="24"/>
    </row>
    <row r="510" spans="1:44" ht="12.75" customHeight="1">
      <c r="A510" s="18"/>
      <c r="B510" s="19"/>
      <c r="C510" s="19"/>
      <c r="D510" s="19"/>
      <c r="E510" s="19"/>
      <c r="F510" s="19"/>
      <c r="G510" s="20"/>
      <c r="H510" s="19"/>
      <c r="I510" s="21"/>
      <c r="J510" s="21"/>
      <c r="K510" s="21"/>
      <c r="L510" s="19"/>
      <c r="M510" s="20"/>
      <c r="N510" s="22"/>
      <c r="O510" s="19"/>
      <c r="P510" s="21"/>
      <c r="Q510" s="19"/>
      <c r="R510" s="20"/>
      <c r="S510" s="21"/>
      <c r="T510" s="19"/>
      <c r="U510" s="21"/>
      <c r="V510" s="19"/>
      <c r="W510" s="23"/>
      <c r="X510" s="21"/>
      <c r="Y510" s="19"/>
      <c r="Z510" s="24"/>
      <c r="AA510" s="24"/>
      <c r="AB510" s="24"/>
      <c r="AC510" s="24"/>
      <c r="AD510" s="24"/>
      <c r="AE510" s="24"/>
      <c r="AF510" s="24"/>
      <c r="AG510" s="24"/>
      <c r="AH510" s="24"/>
      <c r="AI510" s="24"/>
      <c r="AJ510" s="24"/>
      <c r="AK510" s="24"/>
      <c r="AL510" s="24"/>
      <c r="AM510" s="24"/>
      <c r="AN510" s="24"/>
      <c r="AO510" s="24"/>
      <c r="AP510" s="24"/>
      <c r="AQ510" s="24"/>
      <c r="AR510" s="24"/>
    </row>
    <row r="511" spans="1:44" ht="12.75" customHeight="1">
      <c r="A511" s="18"/>
      <c r="B511" s="19"/>
      <c r="C511" s="19"/>
      <c r="D511" s="19"/>
      <c r="E511" s="19"/>
      <c r="F511" s="19"/>
      <c r="G511" s="20"/>
      <c r="H511" s="19"/>
      <c r="I511" s="21"/>
      <c r="J511" s="21"/>
      <c r="K511" s="21"/>
      <c r="L511" s="19"/>
      <c r="M511" s="20"/>
      <c r="N511" s="22"/>
      <c r="O511" s="19"/>
      <c r="P511" s="21"/>
      <c r="Q511" s="19"/>
      <c r="R511" s="20"/>
      <c r="S511" s="21"/>
      <c r="T511" s="19"/>
      <c r="U511" s="21"/>
      <c r="V511" s="19"/>
      <c r="W511" s="23"/>
      <c r="X511" s="21"/>
      <c r="Y511" s="19"/>
      <c r="Z511" s="24"/>
      <c r="AA511" s="24"/>
      <c r="AB511" s="24"/>
      <c r="AC511" s="24"/>
      <c r="AD511" s="24"/>
      <c r="AE511" s="24"/>
      <c r="AF511" s="24"/>
      <c r="AG511" s="24"/>
      <c r="AH511" s="24"/>
      <c r="AI511" s="24"/>
      <c r="AJ511" s="24"/>
      <c r="AK511" s="24"/>
      <c r="AL511" s="24"/>
      <c r="AM511" s="24"/>
      <c r="AN511" s="24"/>
      <c r="AO511" s="24"/>
      <c r="AP511" s="24"/>
      <c r="AQ511" s="24"/>
      <c r="AR511" s="24"/>
    </row>
    <row r="512" spans="1:44" ht="12.75" customHeight="1">
      <c r="A512" s="18"/>
      <c r="B512" s="19"/>
      <c r="C512" s="19"/>
      <c r="D512" s="19"/>
      <c r="E512" s="19"/>
      <c r="F512" s="19"/>
      <c r="G512" s="20"/>
      <c r="H512" s="19"/>
      <c r="I512" s="21"/>
      <c r="J512" s="21"/>
      <c r="K512" s="21"/>
      <c r="L512" s="19"/>
      <c r="M512" s="20"/>
      <c r="N512" s="22"/>
      <c r="O512" s="19"/>
      <c r="P512" s="21"/>
      <c r="Q512" s="19"/>
      <c r="R512" s="20"/>
      <c r="S512" s="21"/>
      <c r="T512" s="19"/>
      <c r="U512" s="21"/>
      <c r="V512" s="19"/>
      <c r="W512" s="23"/>
      <c r="X512" s="21"/>
      <c r="Y512" s="19"/>
      <c r="Z512" s="24"/>
      <c r="AA512" s="24"/>
      <c r="AB512" s="24"/>
      <c r="AC512" s="24"/>
      <c r="AD512" s="24"/>
      <c r="AE512" s="24"/>
      <c r="AF512" s="24"/>
      <c r="AG512" s="24"/>
      <c r="AH512" s="24"/>
      <c r="AI512" s="24"/>
      <c r="AJ512" s="24"/>
      <c r="AK512" s="24"/>
      <c r="AL512" s="24"/>
      <c r="AM512" s="24"/>
      <c r="AN512" s="24"/>
      <c r="AO512" s="24"/>
      <c r="AP512" s="24"/>
      <c r="AQ512" s="24"/>
      <c r="AR512" s="24"/>
    </row>
    <row r="513" spans="1:44" ht="12.75" customHeight="1">
      <c r="A513" s="18"/>
      <c r="B513" s="19"/>
      <c r="C513" s="19"/>
      <c r="D513" s="19"/>
      <c r="E513" s="19"/>
      <c r="F513" s="19"/>
      <c r="G513" s="20"/>
      <c r="H513" s="19"/>
      <c r="I513" s="21"/>
      <c r="J513" s="21"/>
      <c r="K513" s="21"/>
      <c r="L513" s="19"/>
      <c r="M513" s="20"/>
      <c r="N513" s="22"/>
      <c r="O513" s="19"/>
      <c r="P513" s="21"/>
      <c r="Q513" s="19"/>
      <c r="R513" s="20"/>
      <c r="S513" s="21"/>
      <c r="T513" s="19"/>
      <c r="U513" s="21"/>
      <c r="V513" s="19"/>
      <c r="W513" s="23"/>
      <c r="X513" s="21"/>
      <c r="Y513" s="19"/>
      <c r="Z513" s="24"/>
      <c r="AA513" s="24"/>
      <c r="AB513" s="24"/>
      <c r="AC513" s="24"/>
      <c r="AD513" s="24"/>
      <c r="AE513" s="24"/>
      <c r="AF513" s="24"/>
      <c r="AG513" s="24"/>
      <c r="AH513" s="24"/>
      <c r="AI513" s="24"/>
      <c r="AJ513" s="24"/>
      <c r="AK513" s="24"/>
      <c r="AL513" s="24"/>
      <c r="AM513" s="24"/>
      <c r="AN513" s="24"/>
      <c r="AO513" s="24"/>
      <c r="AP513" s="24"/>
      <c r="AQ513" s="24"/>
      <c r="AR513" s="24"/>
    </row>
    <row r="514" spans="1:44" ht="12.75" customHeight="1">
      <c r="A514" s="18"/>
      <c r="B514" s="19"/>
      <c r="C514" s="19"/>
      <c r="D514" s="19"/>
      <c r="E514" s="19"/>
      <c r="F514" s="19"/>
      <c r="G514" s="20"/>
      <c r="H514" s="19"/>
      <c r="I514" s="21"/>
      <c r="J514" s="21"/>
      <c r="K514" s="21"/>
      <c r="L514" s="19"/>
      <c r="M514" s="20"/>
      <c r="N514" s="22"/>
      <c r="O514" s="19"/>
      <c r="P514" s="21"/>
      <c r="Q514" s="19"/>
      <c r="R514" s="20"/>
      <c r="S514" s="21"/>
      <c r="T514" s="19"/>
      <c r="U514" s="21"/>
      <c r="V514" s="19"/>
      <c r="W514" s="23"/>
      <c r="X514" s="21"/>
      <c r="Y514" s="19"/>
      <c r="Z514" s="24"/>
      <c r="AA514" s="24"/>
      <c r="AB514" s="24"/>
      <c r="AC514" s="24"/>
      <c r="AD514" s="24"/>
      <c r="AE514" s="24"/>
      <c r="AF514" s="24"/>
      <c r="AG514" s="24"/>
      <c r="AH514" s="24"/>
      <c r="AI514" s="24"/>
      <c r="AJ514" s="24"/>
      <c r="AK514" s="24"/>
      <c r="AL514" s="24"/>
      <c r="AM514" s="24"/>
      <c r="AN514" s="24"/>
      <c r="AO514" s="24"/>
      <c r="AP514" s="24"/>
      <c r="AQ514" s="24"/>
      <c r="AR514" s="24"/>
    </row>
    <row r="515" spans="1:44" ht="12.75" customHeight="1">
      <c r="A515" s="18"/>
      <c r="B515" s="19"/>
      <c r="C515" s="19"/>
      <c r="D515" s="19"/>
      <c r="E515" s="19"/>
      <c r="F515" s="19"/>
      <c r="G515" s="20"/>
      <c r="H515" s="19"/>
      <c r="I515" s="21"/>
      <c r="J515" s="21"/>
      <c r="K515" s="21"/>
      <c r="L515" s="19"/>
      <c r="M515" s="20"/>
      <c r="N515" s="22"/>
      <c r="O515" s="19"/>
      <c r="P515" s="21"/>
      <c r="Q515" s="19"/>
      <c r="R515" s="20"/>
      <c r="S515" s="21"/>
      <c r="T515" s="19"/>
      <c r="U515" s="21"/>
      <c r="V515" s="19"/>
      <c r="W515" s="23"/>
      <c r="X515" s="21"/>
      <c r="Y515" s="19"/>
      <c r="Z515" s="24"/>
      <c r="AA515" s="24"/>
      <c r="AB515" s="24"/>
      <c r="AC515" s="24"/>
      <c r="AD515" s="24"/>
      <c r="AE515" s="24"/>
      <c r="AF515" s="24"/>
      <c r="AG515" s="24"/>
      <c r="AH515" s="24"/>
      <c r="AI515" s="24"/>
      <c r="AJ515" s="24"/>
      <c r="AK515" s="24"/>
      <c r="AL515" s="24"/>
      <c r="AM515" s="24"/>
      <c r="AN515" s="24"/>
      <c r="AO515" s="24"/>
      <c r="AP515" s="24"/>
      <c r="AQ515" s="24"/>
      <c r="AR515" s="24"/>
    </row>
    <row r="516" spans="1:44" ht="12.75" customHeight="1">
      <c r="A516" s="18"/>
      <c r="B516" s="19"/>
      <c r="C516" s="19"/>
      <c r="D516" s="19"/>
      <c r="E516" s="19"/>
      <c r="F516" s="19"/>
      <c r="G516" s="20"/>
      <c r="H516" s="19"/>
      <c r="I516" s="21"/>
      <c r="J516" s="21"/>
      <c r="K516" s="21"/>
      <c r="L516" s="19"/>
      <c r="M516" s="20"/>
      <c r="N516" s="22"/>
      <c r="O516" s="19"/>
      <c r="P516" s="21"/>
      <c r="Q516" s="19"/>
      <c r="R516" s="20"/>
      <c r="S516" s="21"/>
      <c r="T516" s="19"/>
      <c r="U516" s="21"/>
      <c r="V516" s="19"/>
      <c r="W516" s="23"/>
      <c r="X516" s="21"/>
      <c r="Y516" s="19"/>
      <c r="Z516" s="24"/>
      <c r="AA516" s="24"/>
      <c r="AB516" s="24"/>
      <c r="AC516" s="24"/>
      <c r="AD516" s="24"/>
      <c r="AE516" s="24"/>
      <c r="AF516" s="24"/>
      <c r="AG516" s="24"/>
      <c r="AH516" s="24"/>
      <c r="AI516" s="24"/>
      <c r="AJ516" s="24"/>
      <c r="AK516" s="24"/>
      <c r="AL516" s="24"/>
      <c r="AM516" s="24"/>
      <c r="AN516" s="24"/>
      <c r="AO516" s="24"/>
      <c r="AP516" s="24"/>
      <c r="AQ516" s="24"/>
      <c r="AR516" s="24"/>
    </row>
    <row r="517" spans="1:44" ht="12.75" customHeight="1">
      <c r="A517" s="18"/>
      <c r="B517" s="19"/>
      <c r="C517" s="19"/>
      <c r="D517" s="19"/>
      <c r="E517" s="19"/>
      <c r="F517" s="19"/>
      <c r="G517" s="20"/>
      <c r="H517" s="19"/>
      <c r="I517" s="21"/>
      <c r="J517" s="21"/>
      <c r="K517" s="21"/>
      <c r="L517" s="19"/>
      <c r="M517" s="20"/>
      <c r="N517" s="22"/>
      <c r="O517" s="19"/>
      <c r="P517" s="21"/>
      <c r="Q517" s="19"/>
      <c r="R517" s="20"/>
      <c r="S517" s="21"/>
      <c r="T517" s="19"/>
      <c r="U517" s="21"/>
      <c r="V517" s="19"/>
      <c r="W517" s="23"/>
      <c r="X517" s="21"/>
      <c r="Y517" s="19"/>
      <c r="Z517" s="24"/>
      <c r="AA517" s="24"/>
      <c r="AB517" s="24"/>
      <c r="AC517" s="24"/>
      <c r="AD517" s="24"/>
      <c r="AE517" s="24"/>
      <c r="AF517" s="24"/>
      <c r="AG517" s="24"/>
      <c r="AH517" s="24"/>
      <c r="AI517" s="24"/>
      <c r="AJ517" s="24"/>
      <c r="AK517" s="24"/>
      <c r="AL517" s="24"/>
      <c r="AM517" s="24"/>
      <c r="AN517" s="24"/>
      <c r="AO517" s="24"/>
      <c r="AP517" s="24"/>
      <c r="AQ517" s="24"/>
      <c r="AR517" s="24"/>
    </row>
    <row r="518" spans="1:44" ht="12.75" customHeight="1">
      <c r="A518" s="18"/>
      <c r="B518" s="19"/>
      <c r="C518" s="19"/>
      <c r="D518" s="19"/>
      <c r="E518" s="19"/>
      <c r="F518" s="19"/>
      <c r="G518" s="20"/>
      <c r="H518" s="19"/>
      <c r="I518" s="21"/>
      <c r="J518" s="21"/>
      <c r="K518" s="21"/>
      <c r="L518" s="19"/>
      <c r="M518" s="20"/>
      <c r="N518" s="22"/>
      <c r="O518" s="19"/>
      <c r="P518" s="21"/>
      <c r="Q518" s="19"/>
      <c r="R518" s="20"/>
      <c r="S518" s="21"/>
      <c r="T518" s="19"/>
      <c r="U518" s="21"/>
      <c r="V518" s="19"/>
      <c r="W518" s="23"/>
      <c r="X518" s="21"/>
      <c r="Y518" s="19"/>
      <c r="Z518" s="24"/>
      <c r="AA518" s="24"/>
      <c r="AB518" s="24"/>
      <c r="AC518" s="24"/>
      <c r="AD518" s="24"/>
      <c r="AE518" s="24"/>
      <c r="AF518" s="24"/>
      <c r="AG518" s="24"/>
      <c r="AH518" s="24"/>
      <c r="AI518" s="24"/>
      <c r="AJ518" s="24"/>
      <c r="AK518" s="24"/>
      <c r="AL518" s="24"/>
      <c r="AM518" s="24"/>
      <c r="AN518" s="24"/>
      <c r="AO518" s="24"/>
      <c r="AP518" s="24"/>
      <c r="AQ518" s="24"/>
      <c r="AR518" s="24"/>
    </row>
    <row r="519" spans="1:44" ht="12.75" customHeight="1">
      <c r="A519" s="18"/>
      <c r="B519" s="19"/>
      <c r="C519" s="19"/>
      <c r="D519" s="19"/>
      <c r="E519" s="19"/>
      <c r="F519" s="19"/>
      <c r="G519" s="20"/>
      <c r="H519" s="19"/>
      <c r="I519" s="21"/>
      <c r="J519" s="21"/>
      <c r="K519" s="21"/>
      <c r="L519" s="19"/>
      <c r="M519" s="20"/>
      <c r="N519" s="22"/>
      <c r="O519" s="19"/>
      <c r="P519" s="21"/>
      <c r="Q519" s="19"/>
      <c r="R519" s="20"/>
      <c r="S519" s="21"/>
      <c r="T519" s="19"/>
      <c r="U519" s="21"/>
      <c r="V519" s="19"/>
      <c r="W519" s="23"/>
      <c r="X519" s="21"/>
      <c r="Y519" s="19"/>
      <c r="Z519" s="24"/>
      <c r="AA519" s="24"/>
      <c r="AB519" s="24"/>
      <c r="AC519" s="24"/>
      <c r="AD519" s="24"/>
      <c r="AE519" s="24"/>
      <c r="AF519" s="24"/>
      <c r="AG519" s="24"/>
      <c r="AH519" s="24"/>
      <c r="AI519" s="24"/>
      <c r="AJ519" s="24"/>
      <c r="AK519" s="24"/>
      <c r="AL519" s="24"/>
      <c r="AM519" s="24"/>
      <c r="AN519" s="24"/>
      <c r="AO519" s="24"/>
      <c r="AP519" s="24"/>
      <c r="AQ519" s="24"/>
      <c r="AR519" s="24"/>
    </row>
    <row r="520" spans="1:44" ht="12.75" customHeight="1">
      <c r="A520" s="18"/>
      <c r="B520" s="19"/>
      <c r="C520" s="19"/>
      <c r="D520" s="19"/>
      <c r="E520" s="19"/>
      <c r="F520" s="19"/>
      <c r="G520" s="20"/>
      <c r="H520" s="19"/>
      <c r="I520" s="21"/>
      <c r="J520" s="21"/>
      <c r="K520" s="21"/>
      <c r="L520" s="19"/>
      <c r="M520" s="20"/>
      <c r="N520" s="22"/>
      <c r="O520" s="19"/>
      <c r="P520" s="21"/>
      <c r="Q520" s="19"/>
      <c r="R520" s="20"/>
      <c r="S520" s="21"/>
      <c r="T520" s="19"/>
      <c r="U520" s="21"/>
      <c r="V520" s="19"/>
      <c r="W520" s="23"/>
      <c r="X520" s="21"/>
      <c r="Y520" s="19"/>
      <c r="Z520" s="24"/>
      <c r="AA520" s="24"/>
      <c r="AB520" s="24"/>
      <c r="AC520" s="24"/>
      <c r="AD520" s="24"/>
      <c r="AE520" s="24"/>
      <c r="AF520" s="24"/>
      <c r="AG520" s="24"/>
      <c r="AH520" s="24"/>
      <c r="AI520" s="24"/>
      <c r="AJ520" s="24"/>
      <c r="AK520" s="24"/>
      <c r="AL520" s="24"/>
      <c r="AM520" s="24"/>
      <c r="AN520" s="24"/>
      <c r="AO520" s="24"/>
      <c r="AP520" s="24"/>
      <c r="AQ520" s="24"/>
      <c r="AR520" s="24"/>
    </row>
    <row r="521" spans="1:44" ht="12.75" customHeight="1">
      <c r="A521" s="18"/>
      <c r="B521" s="19"/>
      <c r="C521" s="19"/>
      <c r="D521" s="19"/>
      <c r="E521" s="19"/>
      <c r="F521" s="19"/>
      <c r="G521" s="20"/>
      <c r="H521" s="19"/>
      <c r="I521" s="21"/>
      <c r="J521" s="21"/>
      <c r="K521" s="21"/>
      <c r="L521" s="19"/>
      <c r="M521" s="20"/>
      <c r="N521" s="22"/>
      <c r="O521" s="19"/>
      <c r="P521" s="21"/>
      <c r="Q521" s="19"/>
      <c r="R521" s="20"/>
      <c r="S521" s="21"/>
      <c r="T521" s="19"/>
      <c r="U521" s="21"/>
      <c r="V521" s="19"/>
      <c r="W521" s="23"/>
      <c r="X521" s="21"/>
      <c r="Y521" s="19"/>
      <c r="Z521" s="24"/>
      <c r="AA521" s="24"/>
      <c r="AB521" s="24"/>
      <c r="AC521" s="24"/>
      <c r="AD521" s="24"/>
      <c r="AE521" s="24"/>
      <c r="AF521" s="24"/>
      <c r="AG521" s="24"/>
      <c r="AH521" s="24"/>
      <c r="AI521" s="24"/>
      <c r="AJ521" s="24"/>
      <c r="AK521" s="24"/>
      <c r="AL521" s="24"/>
      <c r="AM521" s="24"/>
      <c r="AN521" s="24"/>
      <c r="AO521" s="24"/>
      <c r="AP521" s="24"/>
      <c r="AQ521" s="24"/>
      <c r="AR521" s="24"/>
    </row>
    <row r="522" spans="1:44" ht="12.75" customHeight="1">
      <c r="A522" s="18"/>
      <c r="B522" s="19"/>
      <c r="C522" s="19"/>
      <c r="D522" s="19"/>
      <c r="E522" s="19"/>
      <c r="F522" s="19"/>
      <c r="G522" s="20"/>
      <c r="H522" s="19"/>
      <c r="I522" s="21"/>
      <c r="J522" s="21"/>
      <c r="K522" s="21"/>
      <c r="L522" s="19"/>
      <c r="M522" s="20"/>
      <c r="N522" s="22"/>
      <c r="O522" s="19"/>
      <c r="P522" s="21"/>
      <c r="Q522" s="19"/>
      <c r="R522" s="20"/>
      <c r="S522" s="21"/>
      <c r="T522" s="19"/>
      <c r="U522" s="21"/>
      <c r="V522" s="19"/>
      <c r="W522" s="23"/>
      <c r="X522" s="21"/>
      <c r="Y522" s="19"/>
      <c r="Z522" s="24"/>
      <c r="AA522" s="24"/>
      <c r="AB522" s="24"/>
      <c r="AC522" s="24"/>
      <c r="AD522" s="24"/>
      <c r="AE522" s="24"/>
      <c r="AF522" s="24"/>
      <c r="AG522" s="24"/>
      <c r="AH522" s="24"/>
      <c r="AI522" s="24"/>
      <c r="AJ522" s="24"/>
      <c r="AK522" s="24"/>
      <c r="AL522" s="24"/>
      <c r="AM522" s="24"/>
      <c r="AN522" s="24"/>
      <c r="AO522" s="24"/>
      <c r="AP522" s="24"/>
      <c r="AQ522" s="24"/>
      <c r="AR522" s="24"/>
    </row>
    <row r="523" spans="1:44" ht="12.75" customHeight="1">
      <c r="A523" s="18"/>
      <c r="B523" s="19"/>
      <c r="C523" s="19"/>
      <c r="D523" s="19"/>
      <c r="E523" s="19"/>
      <c r="F523" s="19"/>
      <c r="G523" s="20"/>
      <c r="H523" s="19"/>
      <c r="I523" s="21"/>
      <c r="J523" s="21"/>
      <c r="K523" s="21"/>
      <c r="L523" s="19"/>
      <c r="M523" s="20"/>
      <c r="N523" s="22"/>
      <c r="O523" s="19"/>
      <c r="P523" s="21"/>
      <c r="Q523" s="19"/>
      <c r="R523" s="20"/>
      <c r="S523" s="21"/>
      <c r="T523" s="19"/>
      <c r="U523" s="21"/>
      <c r="V523" s="19"/>
      <c r="W523" s="23"/>
      <c r="X523" s="21"/>
      <c r="Y523" s="19"/>
      <c r="Z523" s="24"/>
      <c r="AA523" s="24"/>
      <c r="AB523" s="24"/>
      <c r="AC523" s="24"/>
      <c r="AD523" s="24"/>
      <c r="AE523" s="24"/>
      <c r="AF523" s="24"/>
      <c r="AG523" s="24"/>
      <c r="AH523" s="24"/>
      <c r="AI523" s="24"/>
      <c r="AJ523" s="24"/>
      <c r="AK523" s="24"/>
      <c r="AL523" s="24"/>
      <c r="AM523" s="24"/>
      <c r="AN523" s="24"/>
      <c r="AO523" s="24"/>
      <c r="AP523" s="24"/>
      <c r="AQ523" s="24"/>
      <c r="AR523" s="24"/>
    </row>
    <row r="524" spans="1:44" ht="12.75" customHeight="1">
      <c r="A524" s="18"/>
      <c r="B524" s="19"/>
      <c r="C524" s="19"/>
      <c r="D524" s="19"/>
      <c r="E524" s="19"/>
      <c r="F524" s="19"/>
      <c r="G524" s="20"/>
      <c r="H524" s="19"/>
      <c r="I524" s="21"/>
      <c r="J524" s="21"/>
      <c r="K524" s="21"/>
      <c r="L524" s="19"/>
      <c r="M524" s="20"/>
      <c r="N524" s="22"/>
      <c r="O524" s="19"/>
      <c r="P524" s="21"/>
      <c r="Q524" s="19"/>
      <c r="R524" s="20"/>
      <c r="S524" s="21"/>
      <c r="T524" s="19"/>
      <c r="U524" s="21"/>
      <c r="V524" s="19"/>
      <c r="W524" s="23"/>
      <c r="X524" s="21"/>
      <c r="Y524" s="19"/>
      <c r="Z524" s="24"/>
      <c r="AA524" s="24"/>
      <c r="AB524" s="24"/>
      <c r="AC524" s="24"/>
      <c r="AD524" s="24"/>
      <c r="AE524" s="24"/>
      <c r="AF524" s="24"/>
      <c r="AG524" s="24"/>
      <c r="AH524" s="24"/>
      <c r="AI524" s="24"/>
      <c r="AJ524" s="24"/>
      <c r="AK524" s="24"/>
      <c r="AL524" s="24"/>
      <c r="AM524" s="24"/>
      <c r="AN524" s="24"/>
      <c r="AO524" s="24"/>
      <c r="AP524" s="24"/>
      <c r="AQ524" s="24"/>
      <c r="AR524" s="24"/>
    </row>
    <row r="525" spans="1:44" ht="12.75" customHeight="1">
      <c r="A525" s="18"/>
      <c r="B525" s="19"/>
      <c r="C525" s="19"/>
      <c r="D525" s="19"/>
      <c r="E525" s="19"/>
      <c r="F525" s="19"/>
      <c r="G525" s="20"/>
      <c r="H525" s="19"/>
      <c r="I525" s="21"/>
      <c r="J525" s="21"/>
      <c r="K525" s="21"/>
      <c r="L525" s="19"/>
      <c r="M525" s="20"/>
      <c r="N525" s="22"/>
      <c r="O525" s="19"/>
      <c r="P525" s="21"/>
      <c r="Q525" s="19"/>
      <c r="R525" s="20"/>
      <c r="S525" s="21"/>
      <c r="T525" s="19"/>
      <c r="U525" s="21"/>
      <c r="V525" s="19"/>
      <c r="W525" s="23"/>
      <c r="X525" s="21"/>
      <c r="Y525" s="19"/>
      <c r="Z525" s="24"/>
      <c r="AA525" s="24"/>
      <c r="AB525" s="24"/>
      <c r="AC525" s="24"/>
      <c r="AD525" s="24"/>
      <c r="AE525" s="24"/>
      <c r="AF525" s="24"/>
      <c r="AG525" s="24"/>
      <c r="AH525" s="24"/>
      <c r="AI525" s="24"/>
      <c r="AJ525" s="24"/>
      <c r="AK525" s="24"/>
      <c r="AL525" s="24"/>
      <c r="AM525" s="24"/>
      <c r="AN525" s="24"/>
      <c r="AO525" s="24"/>
      <c r="AP525" s="24"/>
      <c r="AQ525" s="24"/>
      <c r="AR525" s="24"/>
    </row>
    <row r="526" spans="1:44" ht="12.75" customHeight="1">
      <c r="A526" s="18"/>
      <c r="B526" s="19"/>
      <c r="C526" s="19"/>
      <c r="D526" s="19"/>
      <c r="E526" s="19"/>
      <c r="F526" s="19"/>
      <c r="G526" s="20"/>
      <c r="H526" s="19"/>
      <c r="I526" s="21"/>
      <c r="J526" s="21"/>
      <c r="K526" s="21"/>
      <c r="L526" s="19"/>
      <c r="M526" s="20"/>
      <c r="N526" s="22"/>
      <c r="O526" s="19"/>
      <c r="P526" s="21"/>
      <c r="Q526" s="19"/>
      <c r="R526" s="20"/>
      <c r="S526" s="21"/>
      <c r="T526" s="19"/>
      <c r="U526" s="21"/>
      <c r="V526" s="19"/>
      <c r="W526" s="23"/>
      <c r="X526" s="21"/>
      <c r="Y526" s="19"/>
      <c r="Z526" s="24"/>
      <c r="AA526" s="24"/>
      <c r="AB526" s="24"/>
      <c r="AC526" s="24"/>
      <c r="AD526" s="24"/>
      <c r="AE526" s="24"/>
      <c r="AF526" s="24"/>
      <c r="AG526" s="24"/>
      <c r="AH526" s="24"/>
      <c r="AI526" s="24"/>
      <c r="AJ526" s="24"/>
      <c r="AK526" s="24"/>
      <c r="AL526" s="24"/>
      <c r="AM526" s="24"/>
      <c r="AN526" s="24"/>
      <c r="AO526" s="24"/>
      <c r="AP526" s="24"/>
      <c r="AQ526" s="24"/>
      <c r="AR526" s="24"/>
    </row>
    <row r="527" spans="1:44" ht="12.75" customHeight="1">
      <c r="A527" s="18"/>
      <c r="B527" s="19"/>
      <c r="C527" s="19"/>
      <c r="D527" s="19"/>
      <c r="E527" s="19"/>
      <c r="F527" s="19"/>
      <c r="G527" s="20"/>
      <c r="H527" s="19"/>
      <c r="I527" s="21"/>
      <c r="J527" s="21"/>
      <c r="K527" s="21"/>
      <c r="L527" s="19"/>
      <c r="M527" s="20"/>
      <c r="N527" s="22"/>
      <c r="O527" s="19"/>
      <c r="P527" s="21"/>
      <c r="Q527" s="19"/>
      <c r="R527" s="20"/>
      <c r="S527" s="21"/>
      <c r="T527" s="19"/>
      <c r="U527" s="21"/>
      <c r="V527" s="19"/>
      <c r="W527" s="23"/>
      <c r="X527" s="21"/>
      <c r="Y527" s="19"/>
      <c r="Z527" s="24"/>
      <c r="AA527" s="24"/>
      <c r="AB527" s="24"/>
      <c r="AC527" s="24"/>
      <c r="AD527" s="24"/>
      <c r="AE527" s="24"/>
      <c r="AF527" s="24"/>
      <c r="AG527" s="24"/>
      <c r="AH527" s="24"/>
      <c r="AI527" s="24"/>
      <c r="AJ527" s="24"/>
      <c r="AK527" s="24"/>
      <c r="AL527" s="24"/>
      <c r="AM527" s="24"/>
      <c r="AN527" s="24"/>
      <c r="AO527" s="24"/>
      <c r="AP527" s="24"/>
      <c r="AQ527" s="24"/>
      <c r="AR527" s="24"/>
    </row>
    <row r="528" spans="1:44" ht="12.75" customHeight="1">
      <c r="A528" s="18"/>
      <c r="B528" s="19"/>
      <c r="C528" s="19"/>
      <c r="D528" s="19"/>
      <c r="E528" s="19"/>
      <c r="F528" s="19"/>
      <c r="G528" s="20"/>
      <c r="H528" s="19"/>
      <c r="I528" s="21"/>
      <c r="J528" s="21"/>
      <c r="K528" s="21"/>
      <c r="L528" s="19"/>
      <c r="M528" s="20"/>
      <c r="N528" s="22"/>
      <c r="O528" s="19"/>
      <c r="P528" s="21"/>
      <c r="Q528" s="19"/>
      <c r="R528" s="20"/>
      <c r="S528" s="21"/>
      <c r="T528" s="19"/>
      <c r="U528" s="21"/>
      <c r="V528" s="19"/>
      <c r="W528" s="23"/>
      <c r="X528" s="21"/>
      <c r="Y528" s="19"/>
      <c r="Z528" s="24"/>
      <c r="AA528" s="24"/>
      <c r="AB528" s="24"/>
      <c r="AC528" s="24"/>
      <c r="AD528" s="24"/>
      <c r="AE528" s="24"/>
      <c r="AF528" s="24"/>
      <c r="AG528" s="24"/>
      <c r="AH528" s="24"/>
      <c r="AI528" s="24"/>
      <c r="AJ528" s="24"/>
      <c r="AK528" s="24"/>
      <c r="AL528" s="24"/>
      <c r="AM528" s="24"/>
      <c r="AN528" s="24"/>
      <c r="AO528" s="24"/>
      <c r="AP528" s="24"/>
      <c r="AQ528" s="24"/>
      <c r="AR528" s="24"/>
    </row>
    <row r="529" spans="1:44" ht="12.75" customHeight="1">
      <c r="A529" s="18"/>
      <c r="B529" s="19"/>
      <c r="C529" s="19"/>
      <c r="D529" s="19"/>
      <c r="E529" s="19"/>
      <c r="F529" s="19"/>
      <c r="G529" s="20"/>
      <c r="H529" s="19"/>
      <c r="I529" s="21"/>
      <c r="J529" s="21"/>
      <c r="K529" s="21"/>
      <c r="L529" s="19"/>
      <c r="M529" s="20"/>
      <c r="N529" s="22"/>
      <c r="O529" s="19"/>
      <c r="P529" s="21"/>
      <c r="Q529" s="19"/>
      <c r="R529" s="20"/>
      <c r="S529" s="21"/>
      <c r="T529" s="19"/>
      <c r="U529" s="21"/>
      <c r="V529" s="19"/>
      <c r="W529" s="23"/>
      <c r="X529" s="21"/>
      <c r="Y529" s="19"/>
      <c r="Z529" s="24"/>
      <c r="AA529" s="24"/>
      <c r="AB529" s="24"/>
      <c r="AC529" s="24"/>
      <c r="AD529" s="24"/>
      <c r="AE529" s="24"/>
      <c r="AF529" s="24"/>
      <c r="AG529" s="24"/>
      <c r="AH529" s="24"/>
      <c r="AI529" s="24"/>
      <c r="AJ529" s="24"/>
      <c r="AK529" s="24"/>
      <c r="AL529" s="24"/>
      <c r="AM529" s="24"/>
      <c r="AN529" s="24"/>
      <c r="AO529" s="24"/>
      <c r="AP529" s="24"/>
      <c r="AQ529" s="24"/>
      <c r="AR529" s="24"/>
    </row>
    <row r="530" spans="1:44" ht="12.75" customHeight="1">
      <c r="A530" s="18"/>
      <c r="B530" s="19"/>
      <c r="C530" s="19"/>
      <c r="D530" s="19"/>
      <c r="E530" s="19"/>
      <c r="F530" s="19"/>
      <c r="G530" s="20"/>
      <c r="H530" s="19"/>
      <c r="I530" s="21"/>
      <c r="J530" s="21"/>
      <c r="K530" s="21"/>
      <c r="L530" s="19"/>
      <c r="M530" s="20"/>
      <c r="N530" s="22"/>
      <c r="O530" s="19"/>
      <c r="P530" s="21"/>
      <c r="Q530" s="19"/>
      <c r="R530" s="20"/>
      <c r="S530" s="21"/>
      <c r="T530" s="19"/>
      <c r="U530" s="21"/>
      <c r="V530" s="19"/>
      <c r="W530" s="23"/>
      <c r="X530" s="21"/>
      <c r="Y530" s="19"/>
      <c r="Z530" s="24"/>
      <c r="AA530" s="24"/>
      <c r="AB530" s="24"/>
      <c r="AC530" s="24"/>
      <c r="AD530" s="24"/>
      <c r="AE530" s="24"/>
      <c r="AF530" s="24"/>
      <c r="AG530" s="24"/>
      <c r="AH530" s="24"/>
      <c r="AI530" s="24"/>
      <c r="AJ530" s="24"/>
      <c r="AK530" s="24"/>
      <c r="AL530" s="24"/>
      <c r="AM530" s="24"/>
      <c r="AN530" s="24"/>
      <c r="AO530" s="24"/>
      <c r="AP530" s="24"/>
      <c r="AQ530" s="24"/>
      <c r="AR530" s="24"/>
    </row>
    <row r="531" spans="1:44" ht="12.75" customHeight="1">
      <c r="A531" s="18"/>
      <c r="B531" s="19"/>
      <c r="C531" s="19"/>
      <c r="D531" s="19"/>
      <c r="E531" s="19"/>
      <c r="F531" s="19"/>
      <c r="G531" s="20"/>
      <c r="H531" s="19"/>
      <c r="I531" s="21"/>
      <c r="J531" s="21"/>
      <c r="K531" s="21"/>
      <c r="L531" s="19"/>
      <c r="M531" s="20"/>
      <c r="N531" s="22"/>
      <c r="O531" s="19"/>
      <c r="P531" s="21"/>
      <c r="Q531" s="19"/>
      <c r="R531" s="20"/>
      <c r="S531" s="21"/>
      <c r="T531" s="19"/>
      <c r="U531" s="21"/>
      <c r="V531" s="19"/>
      <c r="W531" s="23"/>
      <c r="X531" s="21"/>
      <c r="Y531" s="19"/>
      <c r="Z531" s="24"/>
      <c r="AA531" s="24"/>
      <c r="AB531" s="24"/>
      <c r="AC531" s="24"/>
      <c r="AD531" s="24"/>
      <c r="AE531" s="24"/>
      <c r="AF531" s="24"/>
      <c r="AG531" s="24"/>
      <c r="AH531" s="24"/>
      <c r="AI531" s="24"/>
      <c r="AJ531" s="24"/>
      <c r="AK531" s="24"/>
      <c r="AL531" s="24"/>
      <c r="AM531" s="24"/>
      <c r="AN531" s="24"/>
      <c r="AO531" s="24"/>
      <c r="AP531" s="24"/>
      <c r="AQ531" s="24"/>
      <c r="AR531" s="24"/>
    </row>
    <row r="532" spans="1:44" ht="12.75" customHeight="1">
      <c r="A532" s="18"/>
      <c r="B532" s="19"/>
      <c r="C532" s="19"/>
      <c r="D532" s="19"/>
      <c r="E532" s="19"/>
      <c r="F532" s="19"/>
      <c r="G532" s="20"/>
      <c r="H532" s="19"/>
      <c r="I532" s="21"/>
      <c r="J532" s="21"/>
      <c r="K532" s="21"/>
      <c r="L532" s="19"/>
      <c r="M532" s="20"/>
      <c r="N532" s="22"/>
      <c r="O532" s="19"/>
      <c r="P532" s="21"/>
      <c r="Q532" s="19"/>
      <c r="R532" s="20"/>
      <c r="S532" s="21"/>
      <c r="T532" s="19"/>
      <c r="U532" s="21"/>
      <c r="V532" s="19"/>
      <c r="W532" s="23"/>
      <c r="X532" s="21"/>
      <c r="Y532" s="19"/>
      <c r="Z532" s="24"/>
      <c r="AA532" s="24"/>
      <c r="AB532" s="24"/>
      <c r="AC532" s="24"/>
      <c r="AD532" s="24"/>
      <c r="AE532" s="24"/>
      <c r="AF532" s="24"/>
      <c r="AG532" s="24"/>
      <c r="AH532" s="24"/>
      <c r="AI532" s="24"/>
      <c r="AJ532" s="24"/>
      <c r="AK532" s="24"/>
      <c r="AL532" s="24"/>
      <c r="AM532" s="24"/>
      <c r="AN532" s="24"/>
      <c r="AO532" s="24"/>
      <c r="AP532" s="24"/>
      <c r="AQ532" s="24"/>
      <c r="AR532" s="24"/>
    </row>
    <row r="533" spans="1:44" ht="12.75" customHeight="1">
      <c r="A533" s="18"/>
      <c r="B533" s="19"/>
      <c r="C533" s="19"/>
      <c r="D533" s="19"/>
      <c r="E533" s="19"/>
      <c r="F533" s="19"/>
      <c r="G533" s="20"/>
      <c r="H533" s="19"/>
      <c r="I533" s="21"/>
      <c r="J533" s="21"/>
      <c r="K533" s="21"/>
      <c r="L533" s="19"/>
      <c r="M533" s="20"/>
      <c r="N533" s="22"/>
      <c r="O533" s="19"/>
      <c r="P533" s="21"/>
      <c r="Q533" s="19"/>
      <c r="R533" s="20"/>
      <c r="S533" s="21"/>
      <c r="T533" s="19"/>
      <c r="U533" s="21"/>
      <c r="V533" s="19"/>
      <c r="W533" s="23"/>
      <c r="X533" s="21"/>
      <c r="Y533" s="19"/>
      <c r="Z533" s="24"/>
      <c r="AA533" s="24"/>
      <c r="AB533" s="24"/>
      <c r="AC533" s="24"/>
      <c r="AD533" s="24"/>
      <c r="AE533" s="24"/>
      <c r="AF533" s="24"/>
      <c r="AG533" s="24"/>
      <c r="AH533" s="24"/>
      <c r="AI533" s="24"/>
      <c r="AJ533" s="24"/>
      <c r="AK533" s="24"/>
      <c r="AL533" s="24"/>
      <c r="AM533" s="24"/>
      <c r="AN533" s="24"/>
      <c r="AO533" s="24"/>
      <c r="AP533" s="24"/>
      <c r="AQ533" s="24"/>
      <c r="AR533" s="24"/>
    </row>
    <row r="534" spans="1:44" ht="12.75" customHeight="1">
      <c r="A534" s="18"/>
      <c r="B534" s="19"/>
      <c r="C534" s="19"/>
      <c r="D534" s="19"/>
      <c r="E534" s="19"/>
      <c r="F534" s="19"/>
      <c r="G534" s="20"/>
      <c r="H534" s="19"/>
      <c r="I534" s="21"/>
      <c r="J534" s="21"/>
      <c r="K534" s="21"/>
      <c r="L534" s="19"/>
      <c r="M534" s="20"/>
      <c r="N534" s="22"/>
      <c r="O534" s="19"/>
      <c r="P534" s="21"/>
      <c r="Q534" s="19"/>
      <c r="R534" s="20"/>
      <c r="S534" s="21"/>
      <c r="T534" s="19"/>
      <c r="U534" s="21"/>
      <c r="V534" s="19"/>
      <c r="W534" s="23"/>
      <c r="X534" s="21"/>
      <c r="Y534" s="19"/>
      <c r="Z534" s="24"/>
      <c r="AA534" s="24"/>
      <c r="AB534" s="24"/>
      <c r="AC534" s="24"/>
      <c r="AD534" s="24"/>
      <c r="AE534" s="24"/>
      <c r="AF534" s="24"/>
      <c r="AG534" s="24"/>
      <c r="AH534" s="24"/>
      <c r="AI534" s="24"/>
      <c r="AJ534" s="24"/>
      <c r="AK534" s="24"/>
      <c r="AL534" s="24"/>
      <c r="AM534" s="24"/>
      <c r="AN534" s="24"/>
      <c r="AO534" s="24"/>
      <c r="AP534" s="24"/>
      <c r="AQ534" s="24"/>
      <c r="AR534" s="24"/>
    </row>
    <row r="535" spans="1:44" ht="12.75" customHeight="1">
      <c r="A535" s="18"/>
      <c r="B535" s="19"/>
      <c r="C535" s="19"/>
      <c r="D535" s="19"/>
      <c r="E535" s="19"/>
      <c r="F535" s="19"/>
      <c r="G535" s="20"/>
      <c r="H535" s="19"/>
      <c r="I535" s="21"/>
      <c r="J535" s="21"/>
      <c r="K535" s="21"/>
      <c r="L535" s="19"/>
      <c r="M535" s="20"/>
      <c r="N535" s="22"/>
      <c r="O535" s="19"/>
      <c r="P535" s="21"/>
      <c r="Q535" s="19"/>
      <c r="R535" s="20"/>
      <c r="S535" s="21"/>
      <c r="T535" s="19"/>
      <c r="U535" s="21"/>
      <c r="V535" s="19"/>
      <c r="W535" s="23"/>
      <c r="X535" s="21"/>
      <c r="Y535" s="19"/>
      <c r="Z535" s="24"/>
      <c r="AA535" s="24"/>
      <c r="AB535" s="24"/>
      <c r="AC535" s="24"/>
      <c r="AD535" s="24"/>
      <c r="AE535" s="24"/>
      <c r="AF535" s="24"/>
      <c r="AG535" s="24"/>
      <c r="AH535" s="24"/>
      <c r="AI535" s="24"/>
      <c r="AJ535" s="24"/>
      <c r="AK535" s="24"/>
      <c r="AL535" s="24"/>
      <c r="AM535" s="24"/>
      <c r="AN535" s="24"/>
      <c r="AO535" s="24"/>
      <c r="AP535" s="24"/>
      <c r="AQ535" s="24"/>
      <c r="AR535" s="24"/>
    </row>
    <row r="536" spans="1:44" ht="12.75" customHeight="1">
      <c r="A536" s="18"/>
      <c r="B536" s="19"/>
      <c r="C536" s="19"/>
      <c r="D536" s="19"/>
      <c r="E536" s="19"/>
      <c r="F536" s="19"/>
      <c r="G536" s="20"/>
      <c r="H536" s="19"/>
      <c r="I536" s="21"/>
      <c r="J536" s="21"/>
      <c r="K536" s="21"/>
      <c r="L536" s="19"/>
      <c r="M536" s="20"/>
      <c r="N536" s="22"/>
      <c r="O536" s="19"/>
      <c r="P536" s="21"/>
      <c r="Q536" s="19"/>
      <c r="R536" s="20"/>
      <c r="S536" s="21"/>
      <c r="T536" s="19"/>
      <c r="U536" s="21"/>
      <c r="V536" s="19"/>
      <c r="W536" s="23"/>
      <c r="X536" s="21"/>
      <c r="Y536" s="19"/>
      <c r="Z536" s="24"/>
      <c r="AA536" s="24"/>
      <c r="AB536" s="24"/>
      <c r="AC536" s="24"/>
      <c r="AD536" s="24"/>
      <c r="AE536" s="24"/>
      <c r="AF536" s="24"/>
      <c r="AG536" s="24"/>
      <c r="AH536" s="24"/>
      <c r="AI536" s="24"/>
      <c r="AJ536" s="24"/>
      <c r="AK536" s="24"/>
      <c r="AL536" s="24"/>
      <c r="AM536" s="24"/>
      <c r="AN536" s="24"/>
      <c r="AO536" s="24"/>
      <c r="AP536" s="24"/>
      <c r="AQ536" s="24"/>
      <c r="AR536" s="24"/>
    </row>
    <row r="537" spans="1:44" ht="12.75" customHeight="1">
      <c r="A537" s="18"/>
      <c r="B537" s="19"/>
      <c r="C537" s="19"/>
      <c r="D537" s="19"/>
      <c r="E537" s="19"/>
      <c r="F537" s="19"/>
      <c r="G537" s="20"/>
      <c r="H537" s="19"/>
      <c r="I537" s="21"/>
      <c r="J537" s="21"/>
      <c r="K537" s="21"/>
      <c r="L537" s="19"/>
      <c r="M537" s="20"/>
      <c r="N537" s="22"/>
      <c r="O537" s="19"/>
      <c r="P537" s="21"/>
      <c r="Q537" s="19"/>
      <c r="R537" s="20"/>
      <c r="S537" s="21"/>
      <c r="T537" s="19"/>
      <c r="U537" s="21"/>
      <c r="V537" s="19"/>
      <c r="W537" s="23"/>
      <c r="X537" s="21"/>
      <c r="Y537" s="19"/>
      <c r="Z537" s="24"/>
      <c r="AA537" s="24"/>
      <c r="AB537" s="24"/>
      <c r="AC537" s="24"/>
      <c r="AD537" s="24"/>
      <c r="AE537" s="24"/>
      <c r="AF537" s="24"/>
      <c r="AG537" s="24"/>
      <c r="AH537" s="24"/>
      <c r="AI537" s="24"/>
      <c r="AJ537" s="24"/>
      <c r="AK537" s="24"/>
      <c r="AL537" s="24"/>
      <c r="AM537" s="24"/>
      <c r="AN537" s="24"/>
      <c r="AO537" s="24"/>
      <c r="AP537" s="24"/>
      <c r="AQ537" s="24"/>
      <c r="AR537" s="24"/>
    </row>
    <row r="538" spans="1:44" ht="12.75" customHeight="1">
      <c r="A538" s="18"/>
      <c r="B538" s="19"/>
      <c r="C538" s="19"/>
      <c r="D538" s="19"/>
      <c r="E538" s="19"/>
      <c r="F538" s="19"/>
      <c r="G538" s="20"/>
      <c r="H538" s="19"/>
      <c r="I538" s="21"/>
      <c r="J538" s="21"/>
      <c r="K538" s="21"/>
      <c r="L538" s="19"/>
      <c r="M538" s="20"/>
      <c r="N538" s="22"/>
      <c r="O538" s="19"/>
      <c r="P538" s="21"/>
      <c r="Q538" s="19"/>
      <c r="R538" s="20"/>
      <c r="S538" s="21"/>
      <c r="T538" s="19"/>
      <c r="U538" s="21"/>
      <c r="V538" s="19"/>
      <c r="W538" s="23"/>
      <c r="X538" s="21"/>
      <c r="Y538" s="19"/>
      <c r="Z538" s="24"/>
      <c r="AA538" s="24"/>
      <c r="AB538" s="24"/>
      <c r="AC538" s="24"/>
      <c r="AD538" s="24"/>
      <c r="AE538" s="24"/>
      <c r="AF538" s="24"/>
      <c r="AG538" s="24"/>
      <c r="AH538" s="24"/>
      <c r="AI538" s="24"/>
      <c r="AJ538" s="24"/>
      <c r="AK538" s="24"/>
      <c r="AL538" s="24"/>
      <c r="AM538" s="24"/>
      <c r="AN538" s="24"/>
      <c r="AO538" s="24"/>
      <c r="AP538" s="24"/>
      <c r="AQ538" s="24"/>
      <c r="AR538" s="24"/>
    </row>
    <row r="539" spans="1:44" ht="12.75" customHeight="1">
      <c r="A539" s="18"/>
      <c r="B539" s="19"/>
      <c r="C539" s="19"/>
      <c r="D539" s="19"/>
      <c r="E539" s="19"/>
      <c r="F539" s="19"/>
      <c r="G539" s="20"/>
      <c r="H539" s="19"/>
      <c r="I539" s="21"/>
      <c r="J539" s="21"/>
      <c r="K539" s="21"/>
      <c r="L539" s="19"/>
      <c r="M539" s="20"/>
      <c r="N539" s="22"/>
      <c r="O539" s="19"/>
      <c r="P539" s="21"/>
      <c r="Q539" s="19"/>
      <c r="R539" s="20"/>
      <c r="S539" s="21"/>
      <c r="T539" s="19"/>
      <c r="U539" s="21"/>
      <c r="V539" s="19"/>
      <c r="W539" s="23"/>
      <c r="X539" s="21"/>
      <c r="Y539" s="19"/>
      <c r="Z539" s="24"/>
      <c r="AA539" s="24"/>
      <c r="AB539" s="24"/>
      <c r="AC539" s="24"/>
      <c r="AD539" s="24"/>
      <c r="AE539" s="24"/>
      <c r="AF539" s="24"/>
      <c r="AG539" s="24"/>
      <c r="AH539" s="24"/>
      <c r="AI539" s="24"/>
      <c r="AJ539" s="24"/>
      <c r="AK539" s="24"/>
      <c r="AL539" s="24"/>
      <c r="AM539" s="24"/>
      <c r="AN539" s="24"/>
      <c r="AO539" s="24"/>
      <c r="AP539" s="24"/>
      <c r="AQ539" s="24"/>
      <c r="AR539" s="24"/>
    </row>
    <row r="540" spans="1:44" ht="12.75" customHeight="1">
      <c r="A540" s="18"/>
      <c r="B540" s="19"/>
      <c r="C540" s="19"/>
      <c r="D540" s="19"/>
      <c r="E540" s="19"/>
      <c r="F540" s="19"/>
      <c r="G540" s="20"/>
      <c r="H540" s="19"/>
      <c r="I540" s="21"/>
      <c r="J540" s="21"/>
      <c r="K540" s="21"/>
      <c r="L540" s="19"/>
      <c r="M540" s="20"/>
      <c r="N540" s="22"/>
      <c r="O540" s="19"/>
      <c r="P540" s="21"/>
      <c r="Q540" s="19"/>
      <c r="R540" s="20"/>
      <c r="S540" s="21"/>
      <c r="T540" s="19"/>
      <c r="U540" s="21"/>
      <c r="V540" s="19"/>
      <c r="W540" s="23"/>
      <c r="X540" s="21"/>
      <c r="Y540" s="19"/>
      <c r="Z540" s="24"/>
      <c r="AA540" s="24"/>
      <c r="AB540" s="24"/>
      <c r="AC540" s="24"/>
      <c r="AD540" s="24"/>
      <c r="AE540" s="24"/>
      <c r="AF540" s="24"/>
      <c r="AG540" s="24"/>
      <c r="AH540" s="24"/>
      <c r="AI540" s="24"/>
      <c r="AJ540" s="24"/>
      <c r="AK540" s="24"/>
      <c r="AL540" s="24"/>
      <c r="AM540" s="24"/>
      <c r="AN540" s="24"/>
      <c r="AO540" s="24"/>
      <c r="AP540" s="24"/>
      <c r="AQ540" s="24"/>
      <c r="AR540" s="24"/>
    </row>
    <row r="541" spans="1:44" ht="12.75" customHeight="1">
      <c r="A541" s="18"/>
      <c r="B541" s="19"/>
      <c r="C541" s="19"/>
      <c r="D541" s="19"/>
      <c r="E541" s="19"/>
      <c r="F541" s="19"/>
      <c r="G541" s="20"/>
      <c r="H541" s="19"/>
      <c r="I541" s="21"/>
      <c r="J541" s="21"/>
      <c r="K541" s="21"/>
      <c r="L541" s="19"/>
      <c r="M541" s="20"/>
      <c r="N541" s="22"/>
      <c r="O541" s="19"/>
      <c r="P541" s="21"/>
      <c r="Q541" s="19"/>
      <c r="R541" s="20"/>
      <c r="S541" s="21"/>
      <c r="T541" s="19"/>
      <c r="U541" s="21"/>
      <c r="V541" s="19"/>
      <c r="W541" s="23"/>
      <c r="X541" s="21"/>
      <c r="Y541" s="19"/>
      <c r="Z541" s="24"/>
      <c r="AA541" s="24"/>
      <c r="AB541" s="24"/>
      <c r="AC541" s="24"/>
      <c r="AD541" s="24"/>
      <c r="AE541" s="24"/>
      <c r="AF541" s="24"/>
      <c r="AG541" s="24"/>
      <c r="AH541" s="24"/>
      <c r="AI541" s="24"/>
      <c r="AJ541" s="24"/>
      <c r="AK541" s="24"/>
      <c r="AL541" s="24"/>
      <c r="AM541" s="24"/>
      <c r="AN541" s="24"/>
      <c r="AO541" s="24"/>
      <c r="AP541" s="24"/>
      <c r="AQ541" s="24"/>
      <c r="AR541" s="24"/>
    </row>
    <row r="542" spans="1:44" ht="12.75" customHeight="1">
      <c r="A542" s="18"/>
      <c r="B542" s="19"/>
      <c r="C542" s="19"/>
      <c r="D542" s="19"/>
      <c r="E542" s="19"/>
      <c r="F542" s="19"/>
      <c r="G542" s="20"/>
      <c r="H542" s="19"/>
      <c r="I542" s="21"/>
      <c r="J542" s="21"/>
      <c r="K542" s="21"/>
      <c r="L542" s="19"/>
      <c r="M542" s="20"/>
      <c r="N542" s="22"/>
      <c r="O542" s="19"/>
      <c r="P542" s="21"/>
      <c r="Q542" s="19"/>
      <c r="R542" s="20"/>
      <c r="S542" s="21"/>
      <c r="T542" s="19"/>
      <c r="U542" s="21"/>
      <c r="V542" s="19"/>
      <c r="W542" s="23"/>
      <c r="X542" s="21"/>
      <c r="Y542" s="19"/>
      <c r="Z542" s="24"/>
      <c r="AA542" s="24"/>
      <c r="AB542" s="24"/>
      <c r="AC542" s="24"/>
      <c r="AD542" s="24"/>
      <c r="AE542" s="24"/>
      <c r="AF542" s="24"/>
      <c r="AG542" s="24"/>
      <c r="AH542" s="24"/>
      <c r="AI542" s="24"/>
      <c r="AJ542" s="24"/>
      <c r="AK542" s="24"/>
      <c r="AL542" s="24"/>
      <c r="AM542" s="24"/>
      <c r="AN542" s="24"/>
      <c r="AO542" s="24"/>
      <c r="AP542" s="24"/>
      <c r="AQ542" s="24"/>
      <c r="AR542" s="24"/>
    </row>
    <row r="543" spans="1:44" ht="12.75" customHeight="1">
      <c r="A543" s="18"/>
      <c r="B543" s="19"/>
      <c r="C543" s="19"/>
      <c r="D543" s="19"/>
      <c r="E543" s="19"/>
      <c r="F543" s="19"/>
      <c r="G543" s="20"/>
      <c r="H543" s="19"/>
      <c r="I543" s="21"/>
      <c r="J543" s="21"/>
      <c r="K543" s="21"/>
      <c r="L543" s="19"/>
      <c r="M543" s="20"/>
      <c r="N543" s="22"/>
      <c r="O543" s="19"/>
      <c r="P543" s="21"/>
      <c r="Q543" s="19"/>
      <c r="R543" s="20"/>
      <c r="S543" s="21"/>
      <c r="T543" s="19"/>
      <c r="U543" s="21"/>
      <c r="V543" s="19"/>
      <c r="W543" s="23"/>
      <c r="X543" s="21"/>
      <c r="Y543" s="19"/>
      <c r="Z543" s="24"/>
      <c r="AA543" s="24"/>
      <c r="AB543" s="24"/>
      <c r="AC543" s="24"/>
      <c r="AD543" s="24"/>
      <c r="AE543" s="24"/>
      <c r="AF543" s="24"/>
      <c r="AG543" s="24"/>
      <c r="AH543" s="24"/>
      <c r="AI543" s="24"/>
      <c r="AJ543" s="24"/>
      <c r="AK543" s="24"/>
      <c r="AL543" s="24"/>
      <c r="AM543" s="24"/>
      <c r="AN543" s="24"/>
      <c r="AO543" s="24"/>
      <c r="AP543" s="24"/>
      <c r="AQ543" s="24"/>
      <c r="AR543" s="24"/>
    </row>
    <row r="544" spans="1:44" ht="12.75" customHeight="1">
      <c r="A544" s="18"/>
      <c r="B544" s="19"/>
      <c r="C544" s="19"/>
      <c r="D544" s="19"/>
      <c r="E544" s="19"/>
      <c r="F544" s="19"/>
      <c r="G544" s="20"/>
      <c r="H544" s="19"/>
      <c r="I544" s="21"/>
      <c r="J544" s="21"/>
      <c r="K544" s="21"/>
      <c r="L544" s="19"/>
      <c r="M544" s="20"/>
      <c r="N544" s="22"/>
      <c r="O544" s="19"/>
      <c r="P544" s="21"/>
      <c r="Q544" s="19"/>
      <c r="R544" s="20"/>
      <c r="S544" s="21"/>
      <c r="T544" s="19"/>
      <c r="U544" s="21"/>
      <c r="V544" s="19"/>
      <c r="W544" s="23"/>
      <c r="X544" s="21"/>
      <c r="Y544" s="19"/>
      <c r="Z544" s="24"/>
      <c r="AA544" s="24"/>
      <c r="AB544" s="24"/>
      <c r="AC544" s="24"/>
      <c r="AD544" s="24"/>
      <c r="AE544" s="24"/>
      <c r="AF544" s="24"/>
      <c r="AG544" s="24"/>
      <c r="AH544" s="24"/>
      <c r="AI544" s="24"/>
      <c r="AJ544" s="24"/>
      <c r="AK544" s="24"/>
      <c r="AL544" s="24"/>
      <c r="AM544" s="24"/>
      <c r="AN544" s="24"/>
      <c r="AO544" s="24"/>
      <c r="AP544" s="24"/>
      <c r="AQ544" s="24"/>
      <c r="AR544" s="24"/>
    </row>
    <row r="545" spans="1:44" ht="12.75" customHeight="1">
      <c r="A545" s="18"/>
      <c r="B545" s="19"/>
      <c r="C545" s="19"/>
      <c r="D545" s="19"/>
      <c r="E545" s="19"/>
      <c r="F545" s="19"/>
      <c r="G545" s="20"/>
      <c r="H545" s="19"/>
      <c r="I545" s="21"/>
      <c r="J545" s="21"/>
      <c r="K545" s="21"/>
      <c r="L545" s="19"/>
      <c r="M545" s="20"/>
      <c r="N545" s="22"/>
      <c r="O545" s="19"/>
      <c r="P545" s="21"/>
      <c r="Q545" s="19"/>
      <c r="R545" s="20"/>
      <c r="S545" s="21"/>
      <c r="T545" s="19"/>
      <c r="U545" s="21"/>
      <c r="V545" s="19"/>
      <c r="W545" s="23"/>
      <c r="X545" s="21"/>
      <c r="Y545" s="19"/>
      <c r="Z545" s="24"/>
      <c r="AA545" s="24"/>
      <c r="AB545" s="24"/>
      <c r="AC545" s="24"/>
      <c r="AD545" s="24"/>
      <c r="AE545" s="24"/>
      <c r="AF545" s="24"/>
      <c r="AG545" s="24"/>
      <c r="AH545" s="24"/>
      <c r="AI545" s="24"/>
      <c r="AJ545" s="24"/>
      <c r="AK545" s="24"/>
      <c r="AL545" s="24"/>
      <c r="AM545" s="24"/>
      <c r="AN545" s="24"/>
      <c r="AO545" s="24"/>
      <c r="AP545" s="24"/>
      <c r="AQ545" s="24"/>
      <c r="AR545" s="24"/>
    </row>
    <row r="546" spans="1:44" ht="12.75" customHeight="1">
      <c r="A546" s="18"/>
      <c r="B546" s="19"/>
      <c r="C546" s="19"/>
      <c r="D546" s="19"/>
      <c r="E546" s="19"/>
      <c r="F546" s="19"/>
      <c r="G546" s="20"/>
      <c r="H546" s="19"/>
      <c r="I546" s="21"/>
      <c r="J546" s="21"/>
      <c r="K546" s="21"/>
      <c r="L546" s="19"/>
      <c r="M546" s="20"/>
      <c r="N546" s="22"/>
      <c r="O546" s="19"/>
      <c r="P546" s="21"/>
      <c r="Q546" s="19"/>
      <c r="R546" s="20"/>
      <c r="S546" s="21"/>
      <c r="T546" s="19"/>
      <c r="U546" s="21"/>
      <c r="V546" s="19"/>
      <c r="W546" s="23"/>
      <c r="X546" s="21"/>
      <c r="Y546" s="19"/>
      <c r="Z546" s="24"/>
      <c r="AA546" s="24"/>
      <c r="AB546" s="24"/>
      <c r="AC546" s="24"/>
      <c r="AD546" s="24"/>
      <c r="AE546" s="24"/>
      <c r="AF546" s="24"/>
      <c r="AG546" s="24"/>
      <c r="AH546" s="24"/>
      <c r="AI546" s="24"/>
      <c r="AJ546" s="24"/>
      <c r="AK546" s="24"/>
      <c r="AL546" s="24"/>
      <c r="AM546" s="24"/>
      <c r="AN546" s="24"/>
      <c r="AO546" s="24"/>
      <c r="AP546" s="24"/>
      <c r="AQ546" s="24"/>
      <c r="AR546" s="24"/>
    </row>
    <row r="547" spans="1:44" ht="12.75" customHeight="1">
      <c r="A547" s="18"/>
      <c r="B547" s="19"/>
      <c r="C547" s="19"/>
      <c r="D547" s="19"/>
      <c r="E547" s="19"/>
      <c r="F547" s="19"/>
      <c r="G547" s="20"/>
      <c r="H547" s="19"/>
      <c r="I547" s="21"/>
      <c r="J547" s="21"/>
      <c r="K547" s="21"/>
      <c r="L547" s="19"/>
      <c r="M547" s="20"/>
      <c r="N547" s="22"/>
      <c r="O547" s="19"/>
      <c r="P547" s="21"/>
      <c r="Q547" s="19"/>
      <c r="R547" s="20"/>
      <c r="S547" s="21"/>
      <c r="T547" s="19"/>
      <c r="U547" s="21"/>
      <c r="V547" s="19"/>
      <c r="W547" s="23"/>
      <c r="X547" s="21"/>
      <c r="Y547" s="19"/>
      <c r="Z547" s="24"/>
      <c r="AA547" s="24"/>
      <c r="AB547" s="24"/>
      <c r="AC547" s="24"/>
      <c r="AD547" s="24"/>
      <c r="AE547" s="24"/>
      <c r="AF547" s="24"/>
      <c r="AG547" s="24"/>
      <c r="AH547" s="24"/>
      <c r="AI547" s="24"/>
      <c r="AJ547" s="24"/>
      <c r="AK547" s="24"/>
      <c r="AL547" s="24"/>
      <c r="AM547" s="24"/>
      <c r="AN547" s="24"/>
      <c r="AO547" s="24"/>
      <c r="AP547" s="24"/>
      <c r="AQ547" s="24"/>
      <c r="AR547" s="24"/>
    </row>
    <row r="548" spans="1:44" ht="12.75" customHeight="1">
      <c r="A548" s="18"/>
      <c r="B548" s="19"/>
      <c r="C548" s="19"/>
      <c r="D548" s="19"/>
      <c r="E548" s="19"/>
      <c r="F548" s="19"/>
      <c r="G548" s="20"/>
      <c r="H548" s="19"/>
      <c r="I548" s="21"/>
      <c r="J548" s="21"/>
      <c r="K548" s="21"/>
      <c r="L548" s="19"/>
      <c r="M548" s="20"/>
      <c r="N548" s="22"/>
      <c r="O548" s="19"/>
      <c r="P548" s="21"/>
      <c r="Q548" s="19"/>
      <c r="R548" s="20"/>
      <c r="S548" s="21"/>
      <c r="T548" s="19"/>
      <c r="U548" s="21"/>
      <c r="V548" s="19"/>
      <c r="W548" s="23"/>
      <c r="X548" s="21"/>
      <c r="Y548" s="19"/>
      <c r="Z548" s="24"/>
      <c r="AA548" s="24"/>
      <c r="AB548" s="24"/>
      <c r="AC548" s="24"/>
      <c r="AD548" s="24"/>
      <c r="AE548" s="24"/>
      <c r="AF548" s="24"/>
      <c r="AG548" s="24"/>
      <c r="AH548" s="24"/>
      <c r="AI548" s="24"/>
      <c r="AJ548" s="24"/>
      <c r="AK548" s="24"/>
      <c r="AL548" s="24"/>
      <c r="AM548" s="24"/>
      <c r="AN548" s="24"/>
      <c r="AO548" s="24"/>
      <c r="AP548" s="24"/>
      <c r="AQ548" s="24"/>
      <c r="AR548" s="24"/>
    </row>
    <row r="549" spans="1:44" ht="12.75" customHeight="1">
      <c r="A549" s="18"/>
      <c r="B549" s="19"/>
      <c r="C549" s="19"/>
      <c r="D549" s="19"/>
      <c r="E549" s="19"/>
      <c r="F549" s="19"/>
      <c r="G549" s="20"/>
      <c r="H549" s="19"/>
      <c r="I549" s="21"/>
      <c r="J549" s="21"/>
      <c r="K549" s="21"/>
      <c r="L549" s="19"/>
      <c r="M549" s="20"/>
      <c r="N549" s="22"/>
      <c r="O549" s="19"/>
      <c r="P549" s="21"/>
      <c r="Q549" s="19"/>
      <c r="R549" s="20"/>
      <c r="S549" s="21"/>
      <c r="T549" s="19"/>
      <c r="U549" s="21"/>
      <c r="V549" s="19"/>
      <c r="W549" s="23"/>
      <c r="X549" s="21"/>
      <c r="Y549" s="19"/>
      <c r="Z549" s="24"/>
      <c r="AA549" s="24"/>
      <c r="AB549" s="24"/>
      <c r="AC549" s="24"/>
      <c r="AD549" s="24"/>
      <c r="AE549" s="24"/>
      <c r="AF549" s="24"/>
      <c r="AG549" s="24"/>
      <c r="AH549" s="24"/>
      <c r="AI549" s="24"/>
      <c r="AJ549" s="24"/>
      <c r="AK549" s="24"/>
      <c r="AL549" s="24"/>
      <c r="AM549" s="24"/>
      <c r="AN549" s="24"/>
      <c r="AO549" s="24"/>
      <c r="AP549" s="24"/>
      <c r="AQ549" s="24"/>
      <c r="AR549" s="24"/>
    </row>
    <row r="550" spans="1:44" ht="12.75" customHeight="1">
      <c r="A550" s="18"/>
      <c r="B550" s="19"/>
      <c r="C550" s="19"/>
      <c r="D550" s="19"/>
      <c r="E550" s="19"/>
      <c r="F550" s="19"/>
      <c r="G550" s="20"/>
      <c r="H550" s="19"/>
      <c r="I550" s="21"/>
      <c r="J550" s="21"/>
      <c r="K550" s="21"/>
      <c r="L550" s="19"/>
      <c r="M550" s="20"/>
      <c r="N550" s="22"/>
      <c r="O550" s="19"/>
      <c r="P550" s="21"/>
      <c r="Q550" s="19"/>
      <c r="R550" s="20"/>
      <c r="S550" s="21"/>
      <c r="T550" s="19"/>
      <c r="U550" s="21"/>
      <c r="V550" s="19"/>
      <c r="W550" s="23"/>
      <c r="X550" s="21"/>
      <c r="Y550" s="19"/>
      <c r="Z550" s="24"/>
      <c r="AA550" s="24"/>
      <c r="AB550" s="24"/>
      <c r="AC550" s="24"/>
      <c r="AD550" s="24"/>
      <c r="AE550" s="24"/>
      <c r="AF550" s="24"/>
      <c r="AG550" s="24"/>
      <c r="AH550" s="24"/>
      <c r="AI550" s="24"/>
      <c r="AJ550" s="24"/>
      <c r="AK550" s="24"/>
      <c r="AL550" s="24"/>
      <c r="AM550" s="24"/>
      <c r="AN550" s="24"/>
      <c r="AO550" s="24"/>
      <c r="AP550" s="24"/>
      <c r="AQ550" s="24"/>
      <c r="AR550" s="24"/>
    </row>
    <row r="551" spans="1:44" ht="12.75" customHeight="1">
      <c r="A551" s="18"/>
      <c r="B551" s="19"/>
      <c r="C551" s="19"/>
      <c r="D551" s="19"/>
      <c r="E551" s="19"/>
      <c r="F551" s="19"/>
      <c r="G551" s="20"/>
      <c r="H551" s="19"/>
      <c r="I551" s="21"/>
      <c r="J551" s="21"/>
      <c r="K551" s="21"/>
      <c r="L551" s="19"/>
      <c r="M551" s="20"/>
      <c r="N551" s="22"/>
      <c r="O551" s="19"/>
      <c r="P551" s="21"/>
      <c r="Q551" s="19"/>
      <c r="R551" s="20"/>
      <c r="S551" s="21"/>
      <c r="T551" s="19"/>
      <c r="U551" s="21"/>
      <c r="V551" s="19"/>
      <c r="W551" s="23"/>
      <c r="X551" s="21"/>
      <c r="Y551" s="19"/>
      <c r="Z551" s="24"/>
      <c r="AA551" s="24"/>
      <c r="AB551" s="24"/>
      <c r="AC551" s="24"/>
      <c r="AD551" s="24"/>
      <c r="AE551" s="24"/>
      <c r="AF551" s="24"/>
      <c r="AG551" s="24"/>
      <c r="AH551" s="24"/>
      <c r="AI551" s="24"/>
      <c r="AJ551" s="24"/>
      <c r="AK551" s="24"/>
      <c r="AL551" s="24"/>
      <c r="AM551" s="24"/>
      <c r="AN551" s="24"/>
      <c r="AO551" s="24"/>
      <c r="AP551" s="24"/>
      <c r="AQ551" s="24"/>
      <c r="AR551" s="24"/>
    </row>
    <row r="552" spans="1:44" ht="12.75" customHeight="1">
      <c r="A552" s="18"/>
      <c r="B552" s="19"/>
      <c r="C552" s="19"/>
      <c r="D552" s="19"/>
      <c r="E552" s="19"/>
      <c r="F552" s="19"/>
      <c r="G552" s="20"/>
      <c r="H552" s="19"/>
      <c r="I552" s="21"/>
      <c r="J552" s="21"/>
      <c r="K552" s="21"/>
      <c r="L552" s="19"/>
      <c r="M552" s="20"/>
      <c r="N552" s="22"/>
      <c r="O552" s="19"/>
      <c r="P552" s="21"/>
      <c r="Q552" s="19"/>
      <c r="R552" s="20"/>
      <c r="S552" s="21"/>
      <c r="T552" s="19"/>
      <c r="U552" s="21"/>
      <c r="V552" s="19"/>
      <c r="W552" s="23"/>
      <c r="X552" s="21"/>
      <c r="Y552" s="19"/>
      <c r="Z552" s="24"/>
      <c r="AA552" s="24"/>
      <c r="AB552" s="24"/>
      <c r="AC552" s="24"/>
      <c r="AD552" s="24"/>
      <c r="AE552" s="24"/>
      <c r="AF552" s="24"/>
      <c r="AG552" s="24"/>
      <c r="AH552" s="24"/>
      <c r="AI552" s="24"/>
      <c r="AJ552" s="24"/>
      <c r="AK552" s="24"/>
      <c r="AL552" s="24"/>
      <c r="AM552" s="24"/>
      <c r="AN552" s="24"/>
      <c r="AO552" s="24"/>
      <c r="AP552" s="24"/>
      <c r="AQ552" s="24"/>
      <c r="AR552" s="24"/>
    </row>
    <row r="553" spans="1:44" ht="12.75" customHeight="1">
      <c r="A553" s="18"/>
      <c r="B553" s="19"/>
      <c r="C553" s="19"/>
      <c r="D553" s="19"/>
      <c r="E553" s="19"/>
      <c r="F553" s="19"/>
      <c r="G553" s="20"/>
      <c r="H553" s="19"/>
      <c r="I553" s="21"/>
      <c r="J553" s="21"/>
      <c r="K553" s="21"/>
      <c r="L553" s="19"/>
      <c r="M553" s="20"/>
      <c r="N553" s="22"/>
      <c r="O553" s="19"/>
      <c r="P553" s="21"/>
      <c r="Q553" s="19"/>
      <c r="R553" s="20"/>
      <c r="S553" s="21"/>
      <c r="T553" s="19"/>
      <c r="U553" s="21"/>
      <c r="V553" s="19"/>
      <c r="W553" s="23"/>
      <c r="X553" s="21"/>
      <c r="Y553" s="19"/>
      <c r="Z553" s="24"/>
      <c r="AA553" s="24"/>
      <c r="AB553" s="24"/>
      <c r="AC553" s="24"/>
      <c r="AD553" s="24"/>
      <c r="AE553" s="24"/>
      <c r="AF553" s="24"/>
      <c r="AG553" s="24"/>
      <c r="AH553" s="24"/>
      <c r="AI553" s="24"/>
      <c r="AJ553" s="24"/>
      <c r="AK553" s="24"/>
      <c r="AL553" s="24"/>
      <c r="AM553" s="24"/>
      <c r="AN553" s="24"/>
      <c r="AO553" s="24"/>
      <c r="AP553" s="24"/>
      <c r="AQ553" s="24"/>
      <c r="AR553" s="24"/>
    </row>
    <row r="554" spans="1:44" ht="12.75" customHeight="1">
      <c r="A554" s="18"/>
      <c r="B554" s="19"/>
      <c r="C554" s="19"/>
      <c r="D554" s="19"/>
      <c r="E554" s="19"/>
      <c r="F554" s="19"/>
      <c r="G554" s="20"/>
      <c r="H554" s="19"/>
      <c r="I554" s="21"/>
      <c r="J554" s="21"/>
      <c r="K554" s="21"/>
      <c r="L554" s="19"/>
      <c r="M554" s="20"/>
      <c r="N554" s="22"/>
      <c r="O554" s="19"/>
      <c r="P554" s="21"/>
      <c r="Q554" s="19"/>
      <c r="R554" s="20"/>
      <c r="S554" s="21"/>
      <c r="T554" s="19"/>
      <c r="U554" s="21"/>
      <c r="V554" s="19"/>
      <c r="W554" s="23"/>
      <c r="X554" s="21"/>
      <c r="Y554" s="19"/>
      <c r="Z554" s="24"/>
      <c r="AA554" s="24"/>
      <c r="AB554" s="24"/>
      <c r="AC554" s="24"/>
      <c r="AD554" s="24"/>
      <c r="AE554" s="24"/>
      <c r="AF554" s="24"/>
      <c r="AG554" s="24"/>
      <c r="AH554" s="24"/>
      <c r="AI554" s="24"/>
      <c r="AJ554" s="24"/>
      <c r="AK554" s="24"/>
      <c r="AL554" s="24"/>
      <c r="AM554" s="24"/>
      <c r="AN554" s="24"/>
      <c r="AO554" s="24"/>
      <c r="AP554" s="24"/>
      <c r="AQ554" s="24"/>
      <c r="AR554" s="24"/>
    </row>
    <row r="555" spans="1:44" ht="12.75" customHeight="1">
      <c r="A555" s="18"/>
      <c r="B555" s="19"/>
      <c r="C555" s="19"/>
      <c r="D555" s="19"/>
      <c r="E555" s="19"/>
      <c r="F555" s="19"/>
      <c r="G555" s="20"/>
      <c r="H555" s="19"/>
      <c r="I555" s="21"/>
      <c r="J555" s="21"/>
      <c r="K555" s="21"/>
      <c r="L555" s="19"/>
      <c r="M555" s="20"/>
      <c r="N555" s="22"/>
      <c r="O555" s="19"/>
      <c r="P555" s="21"/>
      <c r="Q555" s="19"/>
      <c r="R555" s="20"/>
      <c r="S555" s="21"/>
      <c r="T555" s="19"/>
      <c r="U555" s="21"/>
      <c r="V555" s="19"/>
      <c r="W555" s="23"/>
      <c r="X555" s="21"/>
      <c r="Y555" s="19"/>
      <c r="Z555" s="24"/>
      <c r="AA555" s="24"/>
      <c r="AB555" s="24"/>
      <c r="AC555" s="24"/>
      <c r="AD555" s="24"/>
      <c r="AE555" s="24"/>
      <c r="AF555" s="24"/>
      <c r="AG555" s="24"/>
      <c r="AH555" s="24"/>
      <c r="AI555" s="24"/>
      <c r="AJ555" s="24"/>
      <c r="AK555" s="24"/>
      <c r="AL555" s="24"/>
      <c r="AM555" s="24"/>
      <c r="AN555" s="24"/>
      <c r="AO555" s="24"/>
      <c r="AP555" s="24"/>
      <c r="AQ555" s="24"/>
      <c r="AR555" s="24"/>
    </row>
    <row r="556" spans="1:44" ht="12.75" customHeight="1">
      <c r="A556" s="18"/>
      <c r="B556" s="19"/>
      <c r="C556" s="19"/>
      <c r="D556" s="19"/>
      <c r="E556" s="19"/>
      <c r="F556" s="19"/>
      <c r="G556" s="20"/>
      <c r="H556" s="19"/>
      <c r="I556" s="21"/>
      <c r="J556" s="21"/>
      <c r="K556" s="21"/>
      <c r="L556" s="19"/>
      <c r="M556" s="20"/>
      <c r="N556" s="22"/>
      <c r="O556" s="19"/>
      <c r="P556" s="21"/>
      <c r="Q556" s="19"/>
      <c r="R556" s="20"/>
      <c r="S556" s="21"/>
      <c r="T556" s="19"/>
      <c r="U556" s="21"/>
      <c r="V556" s="19"/>
      <c r="W556" s="23"/>
      <c r="X556" s="21"/>
      <c r="Y556" s="19"/>
      <c r="Z556" s="24"/>
      <c r="AA556" s="24"/>
      <c r="AB556" s="24"/>
      <c r="AC556" s="24"/>
      <c r="AD556" s="24"/>
      <c r="AE556" s="24"/>
      <c r="AF556" s="24"/>
      <c r="AG556" s="24"/>
      <c r="AH556" s="24"/>
      <c r="AI556" s="24"/>
      <c r="AJ556" s="24"/>
      <c r="AK556" s="24"/>
      <c r="AL556" s="24"/>
      <c r="AM556" s="24"/>
      <c r="AN556" s="24"/>
      <c r="AO556" s="24"/>
      <c r="AP556" s="24"/>
      <c r="AQ556" s="24"/>
      <c r="AR556" s="24"/>
    </row>
    <row r="557" spans="1:44" ht="12.75" customHeight="1">
      <c r="A557" s="18"/>
      <c r="B557" s="19"/>
      <c r="C557" s="19"/>
      <c r="D557" s="19"/>
      <c r="E557" s="19"/>
      <c r="F557" s="19"/>
      <c r="G557" s="20"/>
      <c r="H557" s="19"/>
      <c r="I557" s="21"/>
      <c r="J557" s="21"/>
      <c r="K557" s="21"/>
      <c r="L557" s="19"/>
      <c r="M557" s="20"/>
      <c r="N557" s="22"/>
      <c r="O557" s="19"/>
      <c r="P557" s="21"/>
      <c r="Q557" s="19"/>
      <c r="R557" s="20"/>
      <c r="S557" s="21"/>
      <c r="T557" s="19"/>
      <c r="U557" s="21"/>
      <c r="V557" s="19"/>
      <c r="W557" s="23"/>
      <c r="X557" s="21"/>
      <c r="Y557" s="19"/>
      <c r="Z557" s="24"/>
      <c r="AA557" s="24"/>
      <c r="AB557" s="24"/>
      <c r="AC557" s="24"/>
      <c r="AD557" s="24"/>
      <c r="AE557" s="24"/>
      <c r="AF557" s="24"/>
      <c r="AG557" s="24"/>
      <c r="AH557" s="24"/>
      <c r="AI557" s="24"/>
      <c r="AJ557" s="24"/>
      <c r="AK557" s="24"/>
      <c r="AL557" s="24"/>
      <c r="AM557" s="24"/>
      <c r="AN557" s="24"/>
      <c r="AO557" s="24"/>
      <c r="AP557" s="24"/>
      <c r="AQ557" s="24"/>
      <c r="AR557" s="24"/>
    </row>
    <row r="558" spans="1:44" ht="12.75" customHeight="1">
      <c r="A558" s="18"/>
      <c r="B558" s="19"/>
      <c r="C558" s="19"/>
      <c r="D558" s="19"/>
      <c r="E558" s="19"/>
      <c r="F558" s="19"/>
      <c r="G558" s="20"/>
      <c r="H558" s="19"/>
      <c r="I558" s="21"/>
      <c r="J558" s="21"/>
      <c r="K558" s="21"/>
      <c r="L558" s="19"/>
      <c r="M558" s="20"/>
      <c r="N558" s="22"/>
      <c r="O558" s="19"/>
      <c r="P558" s="21"/>
      <c r="Q558" s="19"/>
      <c r="R558" s="20"/>
      <c r="S558" s="21"/>
      <c r="T558" s="19"/>
      <c r="U558" s="21"/>
      <c r="V558" s="19"/>
      <c r="W558" s="23"/>
      <c r="X558" s="21"/>
      <c r="Y558" s="19"/>
      <c r="Z558" s="24"/>
      <c r="AA558" s="24"/>
      <c r="AB558" s="24"/>
      <c r="AC558" s="24"/>
      <c r="AD558" s="24"/>
      <c r="AE558" s="24"/>
      <c r="AF558" s="24"/>
      <c r="AG558" s="24"/>
      <c r="AH558" s="24"/>
      <c r="AI558" s="24"/>
      <c r="AJ558" s="24"/>
      <c r="AK558" s="24"/>
      <c r="AL558" s="24"/>
      <c r="AM558" s="24"/>
      <c r="AN558" s="24"/>
      <c r="AO558" s="24"/>
      <c r="AP558" s="24"/>
      <c r="AQ558" s="24"/>
      <c r="AR558" s="24"/>
    </row>
    <row r="559" spans="1:44" ht="12.75" customHeight="1">
      <c r="A559" s="18"/>
      <c r="B559" s="19"/>
      <c r="C559" s="19"/>
      <c r="D559" s="19"/>
      <c r="E559" s="19"/>
      <c r="F559" s="19"/>
      <c r="G559" s="20"/>
      <c r="H559" s="19"/>
      <c r="I559" s="21"/>
      <c r="J559" s="21"/>
      <c r="K559" s="21"/>
      <c r="L559" s="19"/>
      <c r="M559" s="20"/>
      <c r="N559" s="22"/>
      <c r="O559" s="19"/>
      <c r="P559" s="21"/>
      <c r="Q559" s="19"/>
      <c r="R559" s="20"/>
      <c r="S559" s="21"/>
      <c r="T559" s="19"/>
      <c r="U559" s="21"/>
      <c r="V559" s="19"/>
      <c r="W559" s="23"/>
      <c r="X559" s="21"/>
      <c r="Y559" s="19"/>
      <c r="Z559" s="24"/>
      <c r="AA559" s="24"/>
      <c r="AB559" s="24"/>
      <c r="AC559" s="24"/>
      <c r="AD559" s="24"/>
      <c r="AE559" s="24"/>
      <c r="AF559" s="24"/>
      <c r="AG559" s="24"/>
      <c r="AH559" s="24"/>
      <c r="AI559" s="24"/>
      <c r="AJ559" s="24"/>
      <c r="AK559" s="24"/>
      <c r="AL559" s="24"/>
      <c r="AM559" s="24"/>
      <c r="AN559" s="24"/>
      <c r="AO559" s="24"/>
      <c r="AP559" s="24"/>
      <c r="AQ559" s="24"/>
      <c r="AR559" s="24"/>
    </row>
    <row r="560" spans="1:44" ht="12.75" customHeight="1">
      <c r="A560" s="18"/>
      <c r="B560" s="19"/>
      <c r="C560" s="19"/>
      <c r="D560" s="19"/>
      <c r="E560" s="19"/>
      <c r="F560" s="19"/>
      <c r="G560" s="20"/>
      <c r="H560" s="19"/>
      <c r="I560" s="21"/>
      <c r="J560" s="21"/>
      <c r="K560" s="21"/>
      <c r="L560" s="19"/>
      <c r="M560" s="20"/>
      <c r="N560" s="22"/>
      <c r="O560" s="19"/>
      <c r="P560" s="21"/>
      <c r="Q560" s="19"/>
      <c r="R560" s="20"/>
      <c r="S560" s="21"/>
      <c r="T560" s="19"/>
      <c r="U560" s="21"/>
      <c r="V560" s="19"/>
      <c r="W560" s="23"/>
      <c r="X560" s="21"/>
      <c r="Y560" s="19"/>
      <c r="Z560" s="24"/>
      <c r="AA560" s="24"/>
      <c r="AB560" s="24"/>
      <c r="AC560" s="24"/>
      <c r="AD560" s="24"/>
      <c r="AE560" s="24"/>
      <c r="AF560" s="24"/>
      <c r="AG560" s="24"/>
      <c r="AH560" s="24"/>
      <c r="AI560" s="24"/>
      <c r="AJ560" s="24"/>
      <c r="AK560" s="24"/>
      <c r="AL560" s="24"/>
      <c r="AM560" s="24"/>
      <c r="AN560" s="24"/>
      <c r="AO560" s="24"/>
      <c r="AP560" s="24"/>
      <c r="AQ560" s="24"/>
      <c r="AR560" s="24"/>
    </row>
    <row r="561" spans="1:44" ht="12.75" customHeight="1">
      <c r="A561" s="18"/>
      <c r="B561" s="19"/>
      <c r="C561" s="19"/>
      <c r="D561" s="19"/>
      <c r="E561" s="19"/>
      <c r="F561" s="19"/>
      <c r="G561" s="20"/>
      <c r="H561" s="19"/>
      <c r="I561" s="21"/>
      <c r="J561" s="21"/>
      <c r="K561" s="21"/>
      <c r="L561" s="19"/>
      <c r="M561" s="20"/>
      <c r="N561" s="22"/>
      <c r="O561" s="19"/>
      <c r="P561" s="21"/>
      <c r="Q561" s="19"/>
      <c r="R561" s="20"/>
      <c r="S561" s="21"/>
      <c r="T561" s="19"/>
      <c r="U561" s="21"/>
      <c r="V561" s="19"/>
      <c r="W561" s="23"/>
      <c r="X561" s="21"/>
      <c r="Y561" s="19"/>
      <c r="Z561" s="24"/>
      <c r="AA561" s="24"/>
      <c r="AB561" s="24"/>
      <c r="AC561" s="24"/>
      <c r="AD561" s="24"/>
      <c r="AE561" s="24"/>
      <c r="AF561" s="24"/>
      <c r="AG561" s="24"/>
      <c r="AH561" s="24"/>
      <c r="AI561" s="24"/>
      <c r="AJ561" s="24"/>
      <c r="AK561" s="24"/>
      <c r="AL561" s="24"/>
      <c r="AM561" s="24"/>
      <c r="AN561" s="24"/>
      <c r="AO561" s="24"/>
      <c r="AP561" s="24"/>
      <c r="AQ561" s="24"/>
      <c r="AR561" s="24"/>
    </row>
    <row r="562" spans="1:44" ht="12.75" customHeight="1">
      <c r="A562" s="18"/>
      <c r="B562" s="19"/>
      <c r="C562" s="19"/>
      <c r="D562" s="19"/>
      <c r="E562" s="19"/>
      <c r="F562" s="19"/>
      <c r="G562" s="20"/>
      <c r="H562" s="19"/>
      <c r="I562" s="21"/>
      <c r="J562" s="21"/>
      <c r="K562" s="21"/>
      <c r="L562" s="19"/>
      <c r="M562" s="20"/>
      <c r="N562" s="22"/>
      <c r="O562" s="19"/>
      <c r="P562" s="21"/>
      <c r="Q562" s="19"/>
      <c r="R562" s="20"/>
      <c r="S562" s="21"/>
      <c r="T562" s="19"/>
      <c r="U562" s="21"/>
      <c r="V562" s="19"/>
      <c r="W562" s="23"/>
      <c r="X562" s="21"/>
      <c r="Y562" s="19"/>
      <c r="Z562" s="24"/>
      <c r="AA562" s="24"/>
      <c r="AB562" s="24"/>
      <c r="AC562" s="24"/>
      <c r="AD562" s="24"/>
      <c r="AE562" s="24"/>
      <c r="AF562" s="24"/>
      <c r="AG562" s="24"/>
      <c r="AH562" s="24"/>
      <c r="AI562" s="24"/>
      <c r="AJ562" s="24"/>
      <c r="AK562" s="24"/>
      <c r="AL562" s="24"/>
      <c r="AM562" s="24"/>
      <c r="AN562" s="24"/>
      <c r="AO562" s="24"/>
      <c r="AP562" s="24"/>
      <c r="AQ562" s="24"/>
      <c r="AR562" s="24"/>
    </row>
    <row r="563" spans="1:44" ht="12.75" customHeight="1">
      <c r="A563" s="18"/>
      <c r="B563" s="19"/>
      <c r="C563" s="19"/>
      <c r="D563" s="19"/>
      <c r="E563" s="19"/>
      <c r="F563" s="19"/>
      <c r="G563" s="20"/>
      <c r="H563" s="19"/>
      <c r="I563" s="21"/>
      <c r="J563" s="21"/>
      <c r="K563" s="21"/>
      <c r="L563" s="19"/>
      <c r="M563" s="20"/>
      <c r="N563" s="22"/>
      <c r="O563" s="19"/>
      <c r="P563" s="21"/>
      <c r="Q563" s="19"/>
      <c r="R563" s="20"/>
      <c r="S563" s="21"/>
      <c r="T563" s="19"/>
      <c r="U563" s="21"/>
      <c r="V563" s="19"/>
      <c r="W563" s="23"/>
      <c r="X563" s="21"/>
      <c r="Y563" s="19"/>
      <c r="Z563" s="24"/>
      <c r="AA563" s="24"/>
      <c r="AB563" s="24"/>
      <c r="AC563" s="24"/>
      <c r="AD563" s="24"/>
      <c r="AE563" s="24"/>
      <c r="AF563" s="24"/>
      <c r="AG563" s="24"/>
      <c r="AH563" s="24"/>
      <c r="AI563" s="24"/>
      <c r="AJ563" s="24"/>
      <c r="AK563" s="24"/>
      <c r="AL563" s="24"/>
      <c r="AM563" s="24"/>
      <c r="AN563" s="24"/>
      <c r="AO563" s="24"/>
      <c r="AP563" s="24"/>
      <c r="AQ563" s="24"/>
      <c r="AR563" s="24"/>
    </row>
    <row r="564" spans="1:44" ht="12.75" customHeight="1">
      <c r="A564" s="18"/>
      <c r="B564" s="19"/>
      <c r="C564" s="19"/>
      <c r="D564" s="19"/>
      <c r="E564" s="19"/>
      <c r="F564" s="19"/>
      <c r="G564" s="20"/>
      <c r="H564" s="19"/>
      <c r="I564" s="21"/>
      <c r="J564" s="21"/>
      <c r="K564" s="21"/>
      <c r="L564" s="19"/>
      <c r="M564" s="20"/>
      <c r="N564" s="22"/>
      <c r="O564" s="19"/>
      <c r="P564" s="21"/>
      <c r="Q564" s="19"/>
      <c r="R564" s="20"/>
      <c r="S564" s="21"/>
      <c r="T564" s="19"/>
      <c r="U564" s="21"/>
      <c r="V564" s="19"/>
      <c r="W564" s="23"/>
      <c r="X564" s="21"/>
      <c r="Y564" s="19"/>
      <c r="Z564" s="24"/>
      <c r="AA564" s="24"/>
      <c r="AB564" s="24"/>
      <c r="AC564" s="24"/>
      <c r="AD564" s="24"/>
      <c r="AE564" s="24"/>
      <c r="AF564" s="24"/>
      <c r="AG564" s="24"/>
      <c r="AH564" s="24"/>
      <c r="AI564" s="24"/>
      <c r="AJ564" s="24"/>
      <c r="AK564" s="24"/>
      <c r="AL564" s="24"/>
      <c r="AM564" s="24"/>
      <c r="AN564" s="24"/>
      <c r="AO564" s="24"/>
      <c r="AP564" s="24"/>
      <c r="AQ564" s="24"/>
      <c r="AR564" s="24"/>
    </row>
    <row r="565" spans="1:44" ht="12.75" customHeight="1">
      <c r="A565" s="18"/>
      <c r="B565" s="19"/>
      <c r="C565" s="19"/>
      <c r="D565" s="19"/>
      <c r="E565" s="19"/>
      <c r="F565" s="19"/>
      <c r="G565" s="20"/>
      <c r="H565" s="19"/>
      <c r="I565" s="21"/>
      <c r="J565" s="21"/>
      <c r="K565" s="21"/>
      <c r="L565" s="19"/>
      <c r="M565" s="20"/>
      <c r="N565" s="22"/>
      <c r="O565" s="19"/>
      <c r="P565" s="21"/>
      <c r="Q565" s="19"/>
      <c r="R565" s="20"/>
      <c r="S565" s="21"/>
      <c r="T565" s="19"/>
      <c r="U565" s="21"/>
      <c r="V565" s="19"/>
      <c r="W565" s="23"/>
      <c r="X565" s="21"/>
      <c r="Y565" s="19"/>
      <c r="Z565" s="24"/>
      <c r="AA565" s="24"/>
      <c r="AB565" s="24"/>
      <c r="AC565" s="24"/>
      <c r="AD565" s="24"/>
      <c r="AE565" s="24"/>
      <c r="AF565" s="24"/>
      <c r="AG565" s="24"/>
      <c r="AH565" s="24"/>
      <c r="AI565" s="24"/>
      <c r="AJ565" s="24"/>
      <c r="AK565" s="24"/>
      <c r="AL565" s="24"/>
      <c r="AM565" s="24"/>
      <c r="AN565" s="24"/>
      <c r="AO565" s="24"/>
      <c r="AP565" s="24"/>
      <c r="AQ565" s="24"/>
      <c r="AR565" s="24"/>
    </row>
    <row r="566" spans="1:44" ht="12.75" customHeight="1">
      <c r="A566" s="18"/>
      <c r="B566" s="19"/>
      <c r="C566" s="19"/>
      <c r="D566" s="19"/>
      <c r="E566" s="19"/>
      <c r="F566" s="19"/>
      <c r="G566" s="20"/>
      <c r="H566" s="19"/>
      <c r="I566" s="21"/>
      <c r="J566" s="21"/>
      <c r="K566" s="21"/>
      <c r="L566" s="19"/>
      <c r="M566" s="20"/>
      <c r="N566" s="22"/>
      <c r="O566" s="19"/>
      <c r="P566" s="21"/>
      <c r="Q566" s="19"/>
      <c r="R566" s="20"/>
      <c r="S566" s="21"/>
      <c r="T566" s="19"/>
      <c r="U566" s="21"/>
      <c r="V566" s="19"/>
      <c r="W566" s="23"/>
      <c r="X566" s="21"/>
      <c r="Y566" s="19"/>
      <c r="Z566" s="24"/>
      <c r="AA566" s="24"/>
      <c r="AB566" s="24"/>
      <c r="AC566" s="24"/>
      <c r="AD566" s="24"/>
      <c r="AE566" s="24"/>
      <c r="AF566" s="24"/>
      <c r="AG566" s="24"/>
      <c r="AH566" s="24"/>
      <c r="AI566" s="24"/>
      <c r="AJ566" s="24"/>
      <c r="AK566" s="24"/>
      <c r="AL566" s="24"/>
      <c r="AM566" s="24"/>
      <c r="AN566" s="24"/>
      <c r="AO566" s="24"/>
      <c r="AP566" s="24"/>
      <c r="AQ566" s="24"/>
      <c r="AR566" s="24"/>
    </row>
    <row r="567" spans="1:44" ht="12.75" customHeight="1">
      <c r="A567" s="18"/>
      <c r="B567" s="19"/>
      <c r="C567" s="19"/>
      <c r="D567" s="19"/>
      <c r="E567" s="19"/>
      <c r="F567" s="19"/>
      <c r="G567" s="20"/>
      <c r="H567" s="19"/>
      <c r="I567" s="21"/>
      <c r="J567" s="21"/>
      <c r="K567" s="21"/>
      <c r="L567" s="19"/>
      <c r="M567" s="20"/>
      <c r="N567" s="22"/>
      <c r="O567" s="19"/>
      <c r="P567" s="21"/>
      <c r="Q567" s="19"/>
      <c r="R567" s="20"/>
      <c r="S567" s="21"/>
      <c r="T567" s="19"/>
      <c r="U567" s="21"/>
      <c r="V567" s="19"/>
      <c r="W567" s="23"/>
      <c r="X567" s="21"/>
      <c r="Y567" s="19"/>
      <c r="Z567" s="24"/>
      <c r="AA567" s="24"/>
      <c r="AB567" s="24"/>
      <c r="AC567" s="24"/>
      <c r="AD567" s="24"/>
      <c r="AE567" s="24"/>
      <c r="AF567" s="24"/>
      <c r="AG567" s="24"/>
      <c r="AH567" s="24"/>
      <c r="AI567" s="24"/>
      <c r="AJ567" s="24"/>
      <c r="AK567" s="24"/>
      <c r="AL567" s="24"/>
      <c r="AM567" s="24"/>
      <c r="AN567" s="24"/>
      <c r="AO567" s="24"/>
      <c r="AP567" s="24"/>
      <c r="AQ567" s="24"/>
      <c r="AR567" s="24"/>
    </row>
    <row r="568" spans="1:44" ht="12.75" customHeight="1">
      <c r="A568" s="18"/>
      <c r="B568" s="19"/>
      <c r="C568" s="19"/>
      <c r="D568" s="19"/>
      <c r="E568" s="19"/>
      <c r="F568" s="19"/>
      <c r="G568" s="20"/>
      <c r="H568" s="19"/>
      <c r="I568" s="21"/>
      <c r="J568" s="21"/>
      <c r="K568" s="21"/>
      <c r="L568" s="19"/>
      <c r="M568" s="20"/>
      <c r="N568" s="22"/>
      <c r="O568" s="19"/>
      <c r="P568" s="21"/>
      <c r="Q568" s="19"/>
      <c r="R568" s="20"/>
      <c r="S568" s="21"/>
      <c r="T568" s="19"/>
      <c r="U568" s="21"/>
      <c r="V568" s="19"/>
      <c r="W568" s="23"/>
      <c r="X568" s="21"/>
      <c r="Y568" s="19"/>
      <c r="Z568" s="24"/>
      <c r="AA568" s="24"/>
      <c r="AB568" s="24"/>
      <c r="AC568" s="24"/>
      <c r="AD568" s="24"/>
      <c r="AE568" s="24"/>
      <c r="AF568" s="24"/>
      <c r="AG568" s="24"/>
      <c r="AH568" s="24"/>
      <c r="AI568" s="24"/>
      <c r="AJ568" s="24"/>
      <c r="AK568" s="24"/>
      <c r="AL568" s="24"/>
      <c r="AM568" s="24"/>
      <c r="AN568" s="24"/>
      <c r="AO568" s="24"/>
      <c r="AP568" s="24"/>
      <c r="AQ568" s="24"/>
      <c r="AR568" s="24"/>
    </row>
    <row r="569" spans="1:44" ht="12.75" customHeight="1">
      <c r="A569" s="18"/>
      <c r="B569" s="19"/>
      <c r="C569" s="19"/>
      <c r="D569" s="19"/>
      <c r="E569" s="19"/>
      <c r="F569" s="19"/>
      <c r="G569" s="20"/>
      <c r="H569" s="19"/>
      <c r="I569" s="21"/>
      <c r="J569" s="21"/>
      <c r="K569" s="21"/>
      <c r="L569" s="19"/>
      <c r="M569" s="20"/>
      <c r="N569" s="22"/>
      <c r="O569" s="19"/>
      <c r="P569" s="21"/>
      <c r="Q569" s="19"/>
      <c r="R569" s="20"/>
      <c r="S569" s="21"/>
      <c r="T569" s="19"/>
      <c r="U569" s="21"/>
      <c r="V569" s="19"/>
      <c r="W569" s="23"/>
      <c r="X569" s="21"/>
      <c r="Y569" s="19"/>
      <c r="Z569" s="24"/>
      <c r="AA569" s="24"/>
      <c r="AB569" s="24"/>
      <c r="AC569" s="24"/>
      <c r="AD569" s="24"/>
      <c r="AE569" s="24"/>
      <c r="AF569" s="24"/>
      <c r="AG569" s="24"/>
      <c r="AH569" s="24"/>
      <c r="AI569" s="24"/>
      <c r="AJ569" s="24"/>
      <c r="AK569" s="24"/>
      <c r="AL569" s="24"/>
      <c r="AM569" s="24"/>
      <c r="AN569" s="24"/>
      <c r="AO569" s="24"/>
      <c r="AP569" s="24"/>
      <c r="AQ569" s="24"/>
      <c r="AR569" s="24"/>
    </row>
    <row r="570" spans="1:44" ht="12.75" customHeight="1">
      <c r="A570" s="18"/>
      <c r="B570" s="19"/>
      <c r="C570" s="19"/>
      <c r="D570" s="19"/>
      <c r="E570" s="19"/>
      <c r="F570" s="19"/>
      <c r="G570" s="20"/>
      <c r="H570" s="19"/>
      <c r="I570" s="21"/>
      <c r="J570" s="21"/>
      <c r="K570" s="21"/>
      <c r="L570" s="19"/>
      <c r="M570" s="20"/>
      <c r="N570" s="22"/>
      <c r="O570" s="19"/>
      <c r="P570" s="21"/>
      <c r="Q570" s="19"/>
      <c r="R570" s="20"/>
      <c r="S570" s="21"/>
      <c r="T570" s="19"/>
      <c r="U570" s="21"/>
      <c r="V570" s="19"/>
      <c r="W570" s="23"/>
      <c r="X570" s="21"/>
      <c r="Y570" s="19"/>
      <c r="Z570" s="24"/>
      <c r="AA570" s="24"/>
      <c r="AB570" s="24"/>
      <c r="AC570" s="24"/>
      <c r="AD570" s="24"/>
      <c r="AE570" s="24"/>
      <c r="AF570" s="24"/>
      <c r="AG570" s="24"/>
      <c r="AH570" s="24"/>
      <c r="AI570" s="24"/>
      <c r="AJ570" s="24"/>
      <c r="AK570" s="24"/>
      <c r="AL570" s="24"/>
      <c r="AM570" s="24"/>
      <c r="AN570" s="24"/>
      <c r="AO570" s="24"/>
      <c r="AP570" s="24"/>
      <c r="AQ570" s="24"/>
      <c r="AR570" s="24"/>
    </row>
    <row r="571" spans="1:44" ht="12.75" customHeight="1">
      <c r="A571" s="18"/>
      <c r="B571" s="19"/>
      <c r="C571" s="19"/>
      <c r="D571" s="19"/>
      <c r="E571" s="19"/>
      <c r="F571" s="19"/>
      <c r="G571" s="20"/>
      <c r="H571" s="19"/>
      <c r="I571" s="21"/>
      <c r="J571" s="21"/>
      <c r="K571" s="21"/>
      <c r="L571" s="19"/>
      <c r="M571" s="20"/>
      <c r="N571" s="22"/>
      <c r="O571" s="19"/>
      <c r="P571" s="21"/>
      <c r="Q571" s="19"/>
      <c r="R571" s="20"/>
      <c r="S571" s="21"/>
      <c r="T571" s="19"/>
      <c r="U571" s="21"/>
      <c r="V571" s="19"/>
      <c r="W571" s="23"/>
      <c r="X571" s="21"/>
      <c r="Y571" s="19"/>
      <c r="Z571" s="24"/>
      <c r="AA571" s="24"/>
      <c r="AB571" s="24"/>
      <c r="AC571" s="24"/>
      <c r="AD571" s="24"/>
      <c r="AE571" s="24"/>
      <c r="AF571" s="24"/>
      <c r="AG571" s="24"/>
      <c r="AH571" s="24"/>
      <c r="AI571" s="24"/>
      <c r="AJ571" s="24"/>
      <c r="AK571" s="24"/>
      <c r="AL571" s="24"/>
      <c r="AM571" s="24"/>
      <c r="AN571" s="24"/>
      <c r="AO571" s="24"/>
      <c r="AP571" s="24"/>
      <c r="AQ571" s="24"/>
      <c r="AR571" s="24"/>
    </row>
    <row r="572" spans="1:44" ht="12.75" customHeight="1">
      <c r="A572" s="18"/>
      <c r="B572" s="19"/>
      <c r="C572" s="19"/>
      <c r="D572" s="19"/>
      <c r="E572" s="19"/>
      <c r="F572" s="19"/>
      <c r="G572" s="20"/>
      <c r="H572" s="19"/>
      <c r="I572" s="21"/>
      <c r="J572" s="21"/>
      <c r="K572" s="21"/>
      <c r="L572" s="19"/>
      <c r="M572" s="20"/>
      <c r="N572" s="22"/>
      <c r="O572" s="19"/>
      <c r="P572" s="21"/>
      <c r="Q572" s="19"/>
      <c r="R572" s="20"/>
      <c r="S572" s="21"/>
      <c r="T572" s="19"/>
      <c r="U572" s="21"/>
      <c r="V572" s="19"/>
      <c r="W572" s="23"/>
      <c r="X572" s="21"/>
      <c r="Y572" s="19"/>
      <c r="Z572" s="24"/>
      <c r="AA572" s="24"/>
      <c r="AB572" s="24"/>
      <c r="AC572" s="24"/>
      <c r="AD572" s="24"/>
      <c r="AE572" s="24"/>
      <c r="AF572" s="24"/>
      <c r="AG572" s="24"/>
      <c r="AH572" s="24"/>
      <c r="AI572" s="24"/>
      <c r="AJ572" s="24"/>
      <c r="AK572" s="24"/>
      <c r="AL572" s="24"/>
      <c r="AM572" s="24"/>
      <c r="AN572" s="24"/>
      <c r="AO572" s="24"/>
      <c r="AP572" s="24"/>
      <c r="AQ572" s="24"/>
      <c r="AR572" s="24"/>
    </row>
    <row r="573" spans="1:44" ht="12.75" customHeight="1">
      <c r="A573" s="18"/>
      <c r="B573" s="19"/>
      <c r="C573" s="19"/>
      <c r="D573" s="19"/>
      <c r="E573" s="19"/>
      <c r="F573" s="19"/>
      <c r="G573" s="20"/>
      <c r="H573" s="19"/>
      <c r="I573" s="21"/>
      <c r="J573" s="21"/>
      <c r="K573" s="21"/>
      <c r="L573" s="19"/>
      <c r="M573" s="20"/>
      <c r="N573" s="22"/>
      <c r="O573" s="19"/>
      <c r="P573" s="21"/>
      <c r="Q573" s="19"/>
      <c r="R573" s="20"/>
      <c r="S573" s="21"/>
      <c r="T573" s="19"/>
      <c r="U573" s="21"/>
      <c r="V573" s="19"/>
      <c r="W573" s="23"/>
      <c r="X573" s="21"/>
      <c r="Y573" s="19"/>
      <c r="Z573" s="24"/>
      <c r="AA573" s="24"/>
      <c r="AB573" s="24"/>
      <c r="AC573" s="24"/>
      <c r="AD573" s="24"/>
      <c r="AE573" s="24"/>
      <c r="AF573" s="24"/>
      <c r="AG573" s="24"/>
      <c r="AH573" s="24"/>
      <c r="AI573" s="24"/>
      <c r="AJ573" s="24"/>
      <c r="AK573" s="24"/>
      <c r="AL573" s="24"/>
      <c r="AM573" s="24"/>
      <c r="AN573" s="24"/>
      <c r="AO573" s="24"/>
      <c r="AP573" s="24"/>
      <c r="AQ573" s="24"/>
      <c r="AR573" s="24"/>
    </row>
    <row r="574" spans="1:44" ht="12.75" customHeight="1">
      <c r="A574" s="18"/>
      <c r="B574" s="19"/>
      <c r="C574" s="19"/>
      <c r="D574" s="19"/>
      <c r="E574" s="19"/>
      <c r="F574" s="19"/>
      <c r="G574" s="20"/>
      <c r="H574" s="19"/>
      <c r="I574" s="21"/>
      <c r="J574" s="21"/>
      <c r="K574" s="21"/>
      <c r="L574" s="19"/>
      <c r="M574" s="20"/>
      <c r="N574" s="22"/>
      <c r="O574" s="19"/>
      <c r="P574" s="21"/>
      <c r="Q574" s="19"/>
      <c r="R574" s="20"/>
      <c r="S574" s="21"/>
      <c r="T574" s="19"/>
      <c r="U574" s="21"/>
      <c r="V574" s="19"/>
      <c r="W574" s="23"/>
      <c r="X574" s="21"/>
      <c r="Y574" s="19"/>
      <c r="Z574" s="24"/>
      <c r="AA574" s="24"/>
      <c r="AB574" s="24"/>
      <c r="AC574" s="24"/>
      <c r="AD574" s="24"/>
      <c r="AE574" s="24"/>
      <c r="AF574" s="24"/>
      <c r="AG574" s="24"/>
      <c r="AH574" s="24"/>
      <c r="AI574" s="24"/>
      <c r="AJ574" s="24"/>
      <c r="AK574" s="24"/>
      <c r="AL574" s="24"/>
      <c r="AM574" s="24"/>
      <c r="AN574" s="24"/>
      <c r="AO574" s="24"/>
      <c r="AP574" s="24"/>
      <c r="AQ574" s="24"/>
      <c r="AR574" s="24"/>
    </row>
    <row r="575" spans="1:44" ht="12.75" customHeight="1">
      <c r="A575" s="18"/>
      <c r="B575" s="19"/>
      <c r="C575" s="19"/>
      <c r="D575" s="19"/>
      <c r="E575" s="19"/>
      <c r="F575" s="19"/>
      <c r="G575" s="20"/>
      <c r="H575" s="19"/>
      <c r="I575" s="21"/>
      <c r="J575" s="21"/>
      <c r="K575" s="21"/>
      <c r="L575" s="19"/>
      <c r="M575" s="20"/>
      <c r="N575" s="22"/>
      <c r="O575" s="19"/>
      <c r="P575" s="21"/>
      <c r="Q575" s="19"/>
      <c r="R575" s="20"/>
      <c r="S575" s="21"/>
      <c r="T575" s="19"/>
      <c r="U575" s="21"/>
      <c r="V575" s="19"/>
      <c r="W575" s="23"/>
      <c r="X575" s="21"/>
      <c r="Y575" s="19"/>
      <c r="Z575" s="24"/>
      <c r="AA575" s="24"/>
      <c r="AB575" s="24"/>
      <c r="AC575" s="24"/>
      <c r="AD575" s="24"/>
      <c r="AE575" s="24"/>
      <c r="AF575" s="24"/>
      <c r="AG575" s="24"/>
      <c r="AH575" s="24"/>
      <c r="AI575" s="24"/>
      <c r="AJ575" s="24"/>
      <c r="AK575" s="24"/>
      <c r="AL575" s="24"/>
      <c r="AM575" s="24"/>
      <c r="AN575" s="24"/>
      <c r="AO575" s="24"/>
      <c r="AP575" s="24"/>
      <c r="AQ575" s="24"/>
      <c r="AR575" s="24"/>
    </row>
    <row r="576" spans="1:44" ht="12.75" customHeight="1">
      <c r="A576" s="18"/>
      <c r="B576" s="19"/>
      <c r="C576" s="19"/>
      <c r="D576" s="19"/>
      <c r="E576" s="19"/>
      <c r="F576" s="19"/>
      <c r="G576" s="20"/>
      <c r="H576" s="19"/>
      <c r="I576" s="21"/>
      <c r="J576" s="21"/>
      <c r="K576" s="21"/>
      <c r="L576" s="19"/>
      <c r="M576" s="20"/>
      <c r="N576" s="22"/>
      <c r="O576" s="19"/>
      <c r="P576" s="21"/>
      <c r="Q576" s="19"/>
      <c r="R576" s="20"/>
      <c r="S576" s="21"/>
      <c r="T576" s="19"/>
      <c r="U576" s="21"/>
      <c r="V576" s="19"/>
      <c r="W576" s="23"/>
      <c r="X576" s="21"/>
      <c r="Y576" s="19"/>
      <c r="Z576" s="24"/>
      <c r="AA576" s="24"/>
      <c r="AB576" s="24"/>
      <c r="AC576" s="24"/>
      <c r="AD576" s="24"/>
      <c r="AE576" s="24"/>
      <c r="AF576" s="24"/>
      <c r="AG576" s="24"/>
      <c r="AH576" s="24"/>
      <c r="AI576" s="24"/>
      <c r="AJ576" s="24"/>
      <c r="AK576" s="24"/>
      <c r="AL576" s="24"/>
      <c r="AM576" s="24"/>
      <c r="AN576" s="24"/>
      <c r="AO576" s="24"/>
      <c r="AP576" s="24"/>
      <c r="AQ576" s="24"/>
      <c r="AR576" s="24"/>
    </row>
    <row r="577" spans="1:44" ht="12.75" customHeight="1">
      <c r="A577" s="18"/>
      <c r="B577" s="19"/>
      <c r="C577" s="19"/>
      <c r="D577" s="19"/>
      <c r="E577" s="19"/>
      <c r="F577" s="19"/>
      <c r="G577" s="20"/>
      <c r="H577" s="19"/>
      <c r="I577" s="21"/>
      <c r="J577" s="21"/>
      <c r="K577" s="21"/>
      <c r="L577" s="19"/>
      <c r="M577" s="20"/>
      <c r="N577" s="22"/>
      <c r="O577" s="19"/>
      <c r="P577" s="21"/>
      <c r="Q577" s="19"/>
      <c r="R577" s="20"/>
      <c r="S577" s="21"/>
      <c r="T577" s="19"/>
      <c r="U577" s="21"/>
      <c r="V577" s="19"/>
      <c r="W577" s="23"/>
      <c r="X577" s="21"/>
      <c r="Y577" s="19"/>
      <c r="Z577" s="24"/>
      <c r="AA577" s="24"/>
      <c r="AB577" s="24"/>
      <c r="AC577" s="24"/>
      <c r="AD577" s="24"/>
      <c r="AE577" s="24"/>
      <c r="AF577" s="24"/>
      <c r="AG577" s="24"/>
      <c r="AH577" s="24"/>
      <c r="AI577" s="24"/>
      <c r="AJ577" s="24"/>
      <c r="AK577" s="24"/>
      <c r="AL577" s="24"/>
      <c r="AM577" s="24"/>
      <c r="AN577" s="24"/>
      <c r="AO577" s="24"/>
      <c r="AP577" s="24"/>
      <c r="AQ577" s="24"/>
      <c r="AR577" s="24"/>
    </row>
    <row r="578" spans="1:44" ht="12.75" customHeight="1">
      <c r="A578" s="18"/>
      <c r="B578" s="19"/>
      <c r="C578" s="19"/>
      <c r="D578" s="19"/>
      <c r="E578" s="19"/>
      <c r="F578" s="19"/>
      <c r="G578" s="20"/>
      <c r="H578" s="19"/>
      <c r="I578" s="21"/>
      <c r="J578" s="21"/>
      <c r="K578" s="21"/>
      <c r="L578" s="19"/>
      <c r="M578" s="20"/>
      <c r="N578" s="22"/>
      <c r="O578" s="19"/>
      <c r="P578" s="21"/>
      <c r="Q578" s="19"/>
      <c r="R578" s="20"/>
      <c r="S578" s="21"/>
      <c r="T578" s="19"/>
      <c r="U578" s="21"/>
      <c r="V578" s="19"/>
      <c r="W578" s="23"/>
      <c r="X578" s="21"/>
      <c r="Y578" s="19"/>
      <c r="Z578" s="24"/>
      <c r="AA578" s="24"/>
      <c r="AB578" s="24"/>
      <c r="AC578" s="24"/>
      <c r="AD578" s="24"/>
      <c r="AE578" s="24"/>
      <c r="AF578" s="24"/>
      <c r="AG578" s="24"/>
      <c r="AH578" s="24"/>
      <c r="AI578" s="24"/>
      <c r="AJ578" s="24"/>
      <c r="AK578" s="24"/>
      <c r="AL578" s="24"/>
      <c r="AM578" s="24"/>
      <c r="AN578" s="24"/>
      <c r="AO578" s="24"/>
      <c r="AP578" s="24"/>
      <c r="AQ578" s="24"/>
      <c r="AR578" s="24"/>
    </row>
    <row r="579" spans="1:44" ht="12.75" customHeight="1">
      <c r="A579" s="18"/>
      <c r="B579" s="19"/>
      <c r="C579" s="19"/>
      <c r="D579" s="19"/>
      <c r="E579" s="19"/>
      <c r="F579" s="19"/>
      <c r="G579" s="20"/>
      <c r="H579" s="19"/>
      <c r="I579" s="21"/>
      <c r="J579" s="21"/>
      <c r="K579" s="21"/>
      <c r="L579" s="19"/>
      <c r="M579" s="20"/>
      <c r="N579" s="22"/>
      <c r="O579" s="19"/>
      <c r="P579" s="21"/>
      <c r="Q579" s="19"/>
      <c r="R579" s="20"/>
      <c r="S579" s="21"/>
      <c r="T579" s="19"/>
      <c r="U579" s="21"/>
      <c r="V579" s="19"/>
      <c r="W579" s="23"/>
      <c r="X579" s="21"/>
      <c r="Y579" s="19"/>
      <c r="Z579" s="24"/>
      <c r="AA579" s="24"/>
      <c r="AB579" s="24"/>
      <c r="AC579" s="24"/>
      <c r="AD579" s="24"/>
      <c r="AE579" s="24"/>
      <c r="AF579" s="24"/>
      <c r="AG579" s="24"/>
      <c r="AH579" s="24"/>
      <c r="AI579" s="24"/>
      <c r="AJ579" s="24"/>
      <c r="AK579" s="24"/>
      <c r="AL579" s="24"/>
      <c r="AM579" s="24"/>
      <c r="AN579" s="24"/>
      <c r="AO579" s="24"/>
      <c r="AP579" s="24"/>
      <c r="AQ579" s="24"/>
      <c r="AR579" s="24"/>
    </row>
    <row r="580" spans="1:44" ht="12.75" customHeight="1">
      <c r="A580" s="18"/>
      <c r="B580" s="19"/>
      <c r="C580" s="19"/>
      <c r="D580" s="19"/>
      <c r="E580" s="19"/>
      <c r="F580" s="19"/>
      <c r="G580" s="20"/>
      <c r="H580" s="19"/>
      <c r="I580" s="21"/>
      <c r="J580" s="21"/>
      <c r="K580" s="21"/>
      <c r="L580" s="19"/>
      <c r="M580" s="20"/>
      <c r="N580" s="22"/>
      <c r="O580" s="19"/>
      <c r="P580" s="21"/>
      <c r="Q580" s="19"/>
      <c r="R580" s="20"/>
      <c r="S580" s="21"/>
      <c r="T580" s="19"/>
      <c r="U580" s="21"/>
      <c r="V580" s="19"/>
      <c r="W580" s="23"/>
      <c r="X580" s="21"/>
      <c r="Y580" s="19"/>
      <c r="Z580" s="24"/>
      <c r="AA580" s="24"/>
      <c r="AB580" s="24"/>
      <c r="AC580" s="24"/>
      <c r="AD580" s="24"/>
      <c r="AE580" s="24"/>
      <c r="AF580" s="24"/>
      <c r="AG580" s="24"/>
      <c r="AH580" s="24"/>
      <c r="AI580" s="24"/>
      <c r="AJ580" s="24"/>
      <c r="AK580" s="24"/>
      <c r="AL580" s="24"/>
      <c r="AM580" s="24"/>
      <c r="AN580" s="24"/>
      <c r="AO580" s="24"/>
      <c r="AP580" s="24"/>
      <c r="AQ580" s="24"/>
      <c r="AR580" s="24"/>
    </row>
    <row r="581" spans="1:44" ht="12.75" customHeight="1">
      <c r="A581" s="18"/>
      <c r="B581" s="19"/>
      <c r="C581" s="19"/>
      <c r="D581" s="19"/>
      <c r="E581" s="19"/>
      <c r="F581" s="19"/>
      <c r="G581" s="20"/>
      <c r="H581" s="19"/>
      <c r="I581" s="21"/>
      <c r="J581" s="21"/>
      <c r="K581" s="21"/>
      <c r="L581" s="19"/>
      <c r="M581" s="20"/>
      <c r="N581" s="22"/>
      <c r="O581" s="19"/>
      <c r="P581" s="21"/>
      <c r="Q581" s="19"/>
      <c r="R581" s="20"/>
      <c r="S581" s="21"/>
      <c r="T581" s="19"/>
      <c r="U581" s="21"/>
      <c r="V581" s="19"/>
      <c r="W581" s="23"/>
      <c r="X581" s="21"/>
      <c r="Y581" s="19"/>
      <c r="Z581" s="24"/>
      <c r="AA581" s="24"/>
      <c r="AB581" s="24"/>
      <c r="AC581" s="24"/>
      <c r="AD581" s="24"/>
      <c r="AE581" s="24"/>
      <c r="AF581" s="24"/>
      <c r="AG581" s="24"/>
      <c r="AH581" s="24"/>
      <c r="AI581" s="24"/>
      <c r="AJ581" s="24"/>
      <c r="AK581" s="24"/>
      <c r="AL581" s="24"/>
      <c r="AM581" s="24"/>
      <c r="AN581" s="24"/>
      <c r="AO581" s="24"/>
      <c r="AP581" s="24"/>
      <c r="AQ581" s="24"/>
      <c r="AR581" s="24"/>
    </row>
    <row r="582" spans="1:44" ht="12.75" customHeight="1">
      <c r="A582" s="18"/>
      <c r="B582" s="19"/>
      <c r="C582" s="19"/>
      <c r="D582" s="19"/>
      <c r="E582" s="19"/>
      <c r="F582" s="19"/>
      <c r="G582" s="20"/>
      <c r="H582" s="19"/>
      <c r="I582" s="21"/>
      <c r="J582" s="21"/>
      <c r="K582" s="21"/>
      <c r="L582" s="19"/>
      <c r="M582" s="20"/>
      <c r="N582" s="22"/>
      <c r="O582" s="19"/>
      <c r="P582" s="21"/>
      <c r="Q582" s="19"/>
      <c r="R582" s="20"/>
      <c r="S582" s="21"/>
      <c r="T582" s="19"/>
      <c r="U582" s="21"/>
      <c r="V582" s="19"/>
      <c r="W582" s="23"/>
      <c r="X582" s="21"/>
      <c r="Y582" s="19"/>
      <c r="Z582" s="24"/>
      <c r="AA582" s="24"/>
      <c r="AB582" s="24"/>
      <c r="AC582" s="24"/>
      <c r="AD582" s="24"/>
      <c r="AE582" s="24"/>
      <c r="AF582" s="24"/>
      <c r="AG582" s="24"/>
      <c r="AH582" s="24"/>
      <c r="AI582" s="24"/>
      <c r="AJ582" s="24"/>
      <c r="AK582" s="24"/>
      <c r="AL582" s="24"/>
      <c r="AM582" s="24"/>
      <c r="AN582" s="24"/>
      <c r="AO582" s="24"/>
      <c r="AP582" s="24"/>
      <c r="AQ582" s="24"/>
      <c r="AR582" s="24"/>
    </row>
    <row r="583" spans="1:44" ht="12.75" customHeight="1">
      <c r="A583" s="18"/>
      <c r="B583" s="19"/>
      <c r="C583" s="19"/>
      <c r="D583" s="19"/>
      <c r="E583" s="19"/>
      <c r="F583" s="19"/>
      <c r="G583" s="20"/>
      <c r="H583" s="19"/>
      <c r="I583" s="21"/>
      <c r="J583" s="21"/>
      <c r="K583" s="21"/>
      <c r="L583" s="19"/>
      <c r="M583" s="20"/>
      <c r="N583" s="22"/>
      <c r="O583" s="19"/>
      <c r="P583" s="21"/>
      <c r="Q583" s="19"/>
      <c r="R583" s="20"/>
      <c r="S583" s="21"/>
      <c r="T583" s="19"/>
      <c r="U583" s="21"/>
      <c r="V583" s="19"/>
      <c r="W583" s="23"/>
      <c r="X583" s="21"/>
      <c r="Y583" s="19"/>
      <c r="Z583" s="24"/>
      <c r="AA583" s="24"/>
      <c r="AB583" s="24"/>
      <c r="AC583" s="24"/>
      <c r="AD583" s="24"/>
      <c r="AE583" s="24"/>
      <c r="AF583" s="24"/>
      <c r="AG583" s="24"/>
      <c r="AH583" s="24"/>
      <c r="AI583" s="24"/>
      <c r="AJ583" s="24"/>
      <c r="AK583" s="24"/>
      <c r="AL583" s="24"/>
      <c r="AM583" s="24"/>
      <c r="AN583" s="24"/>
      <c r="AO583" s="24"/>
      <c r="AP583" s="24"/>
      <c r="AQ583" s="24"/>
      <c r="AR583" s="24"/>
    </row>
    <row r="584" spans="1:44" ht="12.75" customHeight="1">
      <c r="A584" s="18"/>
      <c r="B584" s="19"/>
      <c r="C584" s="19"/>
      <c r="D584" s="19"/>
      <c r="E584" s="19"/>
      <c r="F584" s="19"/>
      <c r="G584" s="20"/>
      <c r="H584" s="19"/>
      <c r="I584" s="21"/>
      <c r="J584" s="21"/>
      <c r="K584" s="21"/>
      <c r="L584" s="19"/>
      <c r="M584" s="20"/>
      <c r="N584" s="22"/>
      <c r="O584" s="19"/>
      <c r="P584" s="21"/>
      <c r="Q584" s="19"/>
      <c r="R584" s="20"/>
      <c r="S584" s="21"/>
      <c r="T584" s="19"/>
      <c r="U584" s="21"/>
      <c r="V584" s="19"/>
      <c r="W584" s="23"/>
      <c r="X584" s="21"/>
      <c r="Y584" s="19"/>
      <c r="Z584" s="24"/>
      <c r="AA584" s="24"/>
      <c r="AB584" s="24"/>
      <c r="AC584" s="24"/>
      <c r="AD584" s="24"/>
      <c r="AE584" s="24"/>
      <c r="AF584" s="24"/>
      <c r="AG584" s="24"/>
      <c r="AH584" s="24"/>
      <c r="AI584" s="24"/>
      <c r="AJ584" s="24"/>
      <c r="AK584" s="24"/>
      <c r="AL584" s="24"/>
      <c r="AM584" s="24"/>
      <c r="AN584" s="24"/>
      <c r="AO584" s="24"/>
      <c r="AP584" s="24"/>
      <c r="AQ584" s="24"/>
      <c r="AR584" s="24"/>
    </row>
    <row r="585" spans="1:44" ht="12.75" customHeight="1">
      <c r="A585" s="18"/>
      <c r="B585" s="19"/>
      <c r="C585" s="19"/>
      <c r="D585" s="19"/>
      <c r="E585" s="19"/>
      <c r="F585" s="19"/>
      <c r="G585" s="20"/>
      <c r="H585" s="19"/>
      <c r="I585" s="21"/>
      <c r="J585" s="21"/>
      <c r="K585" s="21"/>
      <c r="L585" s="19"/>
      <c r="M585" s="20"/>
      <c r="N585" s="22"/>
      <c r="O585" s="19"/>
      <c r="P585" s="21"/>
      <c r="Q585" s="19"/>
      <c r="R585" s="20"/>
      <c r="S585" s="21"/>
      <c r="T585" s="19"/>
      <c r="U585" s="21"/>
      <c r="V585" s="19"/>
      <c r="W585" s="23"/>
      <c r="X585" s="21"/>
      <c r="Y585" s="19"/>
      <c r="Z585" s="24"/>
      <c r="AA585" s="24"/>
      <c r="AB585" s="24"/>
      <c r="AC585" s="24"/>
      <c r="AD585" s="24"/>
      <c r="AE585" s="24"/>
      <c r="AF585" s="24"/>
      <c r="AG585" s="24"/>
      <c r="AH585" s="24"/>
      <c r="AI585" s="24"/>
      <c r="AJ585" s="24"/>
      <c r="AK585" s="24"/>
      <c r="AL585" s="24"/>
      <c r="AM585" s="24"/>
      <c r="AN585" s="24"/>
      <c r="AO585" s="24"/>
      <c r="AP585" s="24"/>
      <c r="AQ585" s="24"/>
      <c r="AR585" s="24"/>
    </row>
    <row r="586" spans="1:44" ht="12.75" customHeight="1">
      <c r="A586" s="18"/>
      <c r="B586" s="19"/>
      <c r="C586" s="19"/>
      <c r="D586" s="19"/>
      <c r="E586" s="19"/>
      <c r="F586" s="19"/>
      <c r="G586" s="20"/>
      <c r="H586" s="19"/>
      <c r="I586" s="21"/>
      <c r="J586" s="21"/>
      <c r="K586" s="21"/>
      <c r="L586" s="19"/>
      <c r="M586" s="20"/>
      <c r="N586" s="22"/>
      <c r="O586" s="19"/>
      <c r="P586" s="21"/>
      <c r="Q586" s="19"/>
      <c r="R586" s="20"/>
      <c r="S586" s="21"/>
      <c r="T586" s="19"/>
      <c r="U586" s="21"/>
      <c r="V586" s="19"/>
      <c r="W586" s="23"/>
      <c r="X586" s="21"/>
      <c r="Y586" s="19"/>
      <c r="Z586" s="24"/>
      <c r="AA586" s="24"/>
      <c r="AB586" s="24"/>
      <c r="AC586" s="24"/>
      <c r="AD586" s="24"/>
      <c r="AE586" s="24"/>
      <c r="AF586" s="24"/>
      <c r="AG586" s="24"/>
      <c r="AH586" s="24"/>
      <c r="AI586" s="24"/>
      <c r="AJ586" s="24"/>
      <c r="AK586" s="24"/>
      <c r="AL586" s="24"/>
      <c r="AM586" s="24"/>
      <c r="AN586" s="24"/>
      <c r="AO586" s="24"/>
      <c r="AP586" s="24"/>
      <c r="AQ586" s="24"/>
      <c r="AR586" s="24"/>
    </row>
    <row r="587" spans="1:44" ht="12.75" customHeight="1">
      <c r="A587" s="18"/>
      <c r="B587" s="19"/>
      <c r="C587" s="19"/>
      <c r="D587" s="19"/>
      <c r="E587" s="19"/>
      <c r="F587" s="19"/>
      <c r="G587" s="20"/>
      <c r="H587" s="19"/>
      <c r="I587" s="21"/>
      <c r="J587" s="21"/>
      <c r="K587" s="21"/>
      <c r="L587" s="19"/>
      <c r="M587" s="20"/>
      <c r="N587" s="22"/>
      <c r="O587" s="19"/>
      <c r="P587" s="21"/>
      <c r="Q587" s="19"/>
      <c r="R587" s="20"/>
      <c r="S587" s="21"/>
      <c r="T587" s="19"/>
      <c r="U587" s="21"/>
      <c r="V587" s="19"/>
      <c r="W587" s="23"/>
      <c r="X587" s="21"/>
      <c r="Y587" s="19"/>
      <c r="Z587" s="24"/>
      <c r="AA587" s="24"/>
      <c r="AB587" s="24"/>
      <c r="AC587" s="24"/>
      <c r="AD587" s="24"/>
      <c r="AE587" s="24"/>
      <c r="AF587" s="24"/>
      <c r="AG587" s="24"/>
      <c r="AH587" s="24"/>
      <c r="AI587" s="24"/>
      <c r="AJ587" s="24"/>
      <c r="AK587" s="24"/>
      <c r="AL587" s="24"/>
      <c r="AM587" s="24"/>
      <c r="AN587" s="24"/>
      <c r="AO587" s="24"/>
      <c r="AP587" s="24"/>
      <c r="AQ587" s="24"/>
      <c r="AR587" s="24"/>
    </row>
    <row r="588" spans="1:44" ht="12.75" customHeight="1">
      <c r="A588" s="18"/>
      <c r="B588" s="19"/>
      <c r="C588" s="19"/>
      <c r="D588" s="19"/>
      <c r="E588" s="19"/>
      <c r="F588" s="19"/>
      <c r="G588" s="20"/>
      <c r="H588" s="19"/>
      <c r="I588" s="21"/>
      <c r="J588" s="21"/>
      <c r="K588" s="21"/>
      <c r="L588" s="19"/>
      <c r="M588" s="20"/>
      <c r="N588" s="22"/>
      <c r="O588" s="19"/>
      <c r="P588" s="21"/>
      <c r="Q588" s="19"/>
      <c r="R588" s="20"/>
      <c r="S588" s="21"/>
      <c r="T588" s="19"/>
      <c r="U588" s="21"/>
      <c r="V588" s="19"/>
      <c r="W588" s="23"/>
      <c r="X588" s="21"/>
      <c r="Y588" s="19"/>
      <c r="Z588" s="24"/>
      <c r="AA588" s="24"/>
      <c r="AB588" s="24"/>
      <c r="AC588" s="24"/>
      <c r="AD588" s="24"/>
      <c r="AE588" s="24"/>
      <c r="AF588" s="24"/>
      <c r="AG588" s="24"/>
      <c r="AH588" s="24"/>
      <c r="AI588" s="24"/>
      <c r="AJ588" s="24"/>
      <c r="AK588" s="24"/>
      <c r="AL588" s="24"/>
      <c r="AM588" s="24"/>
      <c r="AN588" s="24"/>
      <c r="AO588" s="24"/>
      <c r="AP588" s="24"/>
      <c r="AQ588" s="24"/>
      <c r="AR588" s="24"/>
    </row>
    <row r="589" spans="1:44" ht="12.75" customHeight="1">
      <c r="A589" s="18"/>
      <c r="B589" s="19"/>
      <c r="C589" s="19"/>
      <c r="D589" s="19"/>
      <c r="E589" s="19"/>
      <c r="F589" s="19"/>
      <c r="G589" s="20"/>
      <c r="H589" s="19"/>
      <c r="I589" s="21"/>
      <c r="J589" s="21"/>
      <c r="K589" s="21"/>
      <c r="L589" s="19"/>
      <c r="M589" s="20"/>
      <c r="N589" s="22"/>
      <c r="O589" s="19"/>
      <c r="P589" s="21"/>
      <c r="Q589" s="19"/>
      <c r="R589" s="20"/>
      <c r="S589" s="21"/>
      <c r="T589" s="19"/>
      <c r="U589" s="21"/>
      <c r="V589" s="19"/>
      <c r="W589" s="23"/>
      <c r="X589" s="21"/>
      <c r="Y589" s="19"/>
      <c r="Z589" s="24"/>
      <c r="AA589" s="24"/>
      <c r="AB589" s="24"/>
      <c r="AC589" s="24"/>
      <c r="AD589" s="24"/>
      <c r="AE589" s="24"/>
      <c r="AF589" s="24"/>
      <c r="AG589" s="24"/>
      <c r="AH589" s="24"/>
      <c r="AI589" s="24"/>
      <c r="AJ589" s="24"/>
      <c r="AK589" s="24"/>
      <c r="AL589" s="24"/>
      <c r="AM589" s="24"/>
      <c r="AN589" s="24"/>
      <c r="AO589" s="24"/>
      <c r="AP589" s="24"/>
      <c r="AQ589" s="24"/>
      <c r="AR589" s="24"/>
    </row>
    <row r="590" spans="1:44" ht="12.75" customHeight="1">
      <c r="A590" s="18"/>
      <c r="B590" s="19"/>
      <c r="C590" s="19"/>
      <c r="D590" s="19"/>
      <c r="E590" s="19"/>
      <c r="F590" s="19"/>
      <c r="G590" s="20"/>
      <c r="H590" s="19"/>
      <c r="I590" s="21"/>
      <c r="J590" s="21"/>
      <c r="K590" s="21"/>
      <c r="L590" s="19"/>
      <c r="M590" s="20"/>
      <c r="N590" s="22"/>
      <c r="O590" s="19"/>
      <c r="P590" s="21"/>
      <c r="Q590" s="19"/>
      <c r="R590" s="20"/>
      <c r="S590" s="21"/>
      <c r="T590" s="19"/>
      <c r="U590" s="21"/>
      <c r="V590" s="19"/>
      <c r="W590" s="23"/>
      <c r="X590" s="21"/>
      <c r="Y590" s="19"/>
      <c r="Z590" s="24"/>
      <c r="AA590" s="24"/>
      <c r="AB590" s="24"/>
      <c r="AC590" s="24"/>
      <c r="AD590" s="24"/>
      <c r="AE590" s="24"/>
      <c r="AF590" s="24"/>
      <c r="AG590" s="24"/>
      <c r="AH590" s="24"/>
      <c r="AI590" s="24"/>
      <c r="AJ590" s="24"/>
      <c r="AK590" s="24"/>
      <c r="AL590" s="24"/>
      <c r="AM590" s="24"/>
      <c r="AN590" s="24"/>
      <c r="AO590" s="24"/>
      <c r="AP590" s="24"/>
      <c r="AQ590" s="24"/>
      <c r="AR590" s="24"/>
    </row>
    <row r="591" spans="1:44" ht="12.75" customHeight="1">
      <c r="A591" s="18"/>
      <c r="B591" s="19"/>
      <c r="C591" s="19"/>
      <c r="D591" s="19"/>
      <c r="E591" s="19"/>
      <c r="F591" s="19"/>
      <c r="G591" s="20"/>
      <c r="H591" s="19"/>
      <c r="I591" s="21"/>
      <c r="J591" s="21"/>
      <c r="K591" s="21"/>
      <c r="L591" s="19"/>
      <c r="M591" s="20"/>
      <c r="N591" s="22"/>
      <c r="O591" s="19"/>
      <c r="P591" s="21"/>
      <c r="Q591" s="19"/>
      <c r="R591" s="20"/>
      <c r="S591" s="21"/>
      <c r="T591" s="19"/>
      <c r="U591" s="21"/>
      <c r="V591" s="19"/>
      <c r="W591" s="23"/>
      <c r="X591" s="21"/>
      <c r="Y591" s="19"/>
      <c r="Z591" s="24"/>
      <c r="AA591" s="24"/>
      <c r="AB591" s="24"/>
      <c r="AC591" s="24"/>
      <c r="AD591" s="24"/>
      <c r="AE591" s="24"/>
      <c r="AF591" s="24"/>
      <c r="AG591" s="24"/>
      <c r="AH591" s="24"/>
      <c r="AI591" s="24"/>
      <c r="AJ591" s="24"/>
      <c r="AK591" s="24"/>
      <c r="AL591" s="24"/>
      <c r="AM591" s="24"/>
      <c r="AN591" s="24"/>
      <c r="AO591" s="24"/>
      <c r="AP591" s="24"/>
      <c r="AQ591" s="24"/>
      <c r="AR591" s="24"/>
    </row>
    <row r="592" spans="1:44" ht="12.75" customHeight="1">
      <c r="A592" s="18"/>
      <c r="B592" s="19"/>
      <c r="C592" s="19"/>
      <c r="D592" s="19"/>
      <c r="E592" s="19"/>
      <c r="F592" s="19"/>
      <c r="G592" s="20"/>
      <c r="H592" s="19"/>
      <c r="I592" s="21"/>
      <c r="J592" s="21"/>
      <c r="K592" s="21"/>
      <c r="L592" s="19"/>
      <c r="M592" s="20"/>
      <c r="N592" s="22"/>
      <c r="O592" s="19"/>
      <c r="P592" s="21"/>
      <c r="Q592" s="19"/>
      <c r="R592" s="20"/>
      <c r="S592" s="21"/>
      <c r="T592" s="19"/>
      <c r="U592" s="21"/>
      <c r="V592" s="19"/>
      <c r="W592" s="23"/>
      <c r="X592" s="21"/>
      <c r="Y592" s="19"/>
      <c r="Z592" s="24"/>
      <c r="AA592" s="24"/>
      <c r="AB592" s="24"/>
      <c r="AC592" s="24"/>
      <c r="AD592" s="24"/>
      <c r="AE592" s="24"/>
      <c r="AF592" s="24"/>
      <c r="AG592" s="24"/>
      <c r="AH592" s="24"/>
      <c r="AI592" s="24"/>
      <c r="AJ592" s="24"/>
      <c r="AK592" s="24"/>
      <c r="AL592" s="24"/>
      <c r="AM592" s="24"/>
      <c r="AN592" s="24"/>
      <c r="AO592" s="24"/>
      <c r="AP592" s="24"/>
      <c r="AQ592" s="24"/>
      <c r="AR592" s="24"/>
    </row>
    <row r="593" spans="1:44" ht="12.75" customHeight="1">
      <c r="A593" s="18"/>
      <c r="B593" s="19"/>
      <c r="C593" s="19"/>
      <c r="D593" s="19"/>
      <c r="E593" s="19"/>
      <c r="F593" s="19"/>
      <c r="G593" s="20"/>
      <c r="H593" s="19"/>
      <c r="I593" s="21"/>
      <c r="J593" s="21"/>
      <c r="K593" s="21"/>
      <c r="L593" s="19"/>
      <c r="M593" s="20"/>
      <c r="N593" s="22"/>
      <c r="O593" s="19"/>
      <c r="P593" s="21"/>
      <c r="Q593" s="19"/>
      <c r="R593" s="20"/>
      <c r="S593" s="21"/>
      <c r="T593" s="19"/>
      <c r="U593" s="21"/>
      <c r="V593" s="19"/>
      <c r="W593" s="23"/>
      <c r="X593" s="21"/>
      <c r="Y593" s="19"/>
      <c r="Z593" s="24"/>
      <c r="AA593" s="24"/>
      <c r="AB593" s="24"/>
      <c r="AC593" s="24"/>
      <c r="AD593" s="24"/>
      <c r="AE593" s="24"/>
      <c r="AF593" s="24"/>
      <c r="AG593" s="24"/>
      <c r="AH593" s="24"/>
      <c r="AI593" s="24"/>
      <c r="AJ593" s="24"/>
      <c r="AK593" s="24"/>
      <c r="AL593" s="24"/>
      <c r="AM593" s="24"/>
      <c r="AN593" s="24"/>
      <c r="AO593" s="24"/>
      <c r="AP593" s="24"/>
      <c r="AQ593" s="24"/>
      <c r="AR593" s="24"/>
    </row>
    <row r="594" spans="1:44" ht="12.75" customHeight="1">
      <c r="A594" s="18"/>
      <c r="B594" s="19"/>
      <c r="C594" s="19"/>
      <c r="D594" s="19"/>
      <c r="E594" s="19"/>
      <c r="F594" s="19"/>
      <c r="G594" s="20"/>
      <c r="H594" s="19"/>
      <c r="I594" s="21"/>
      <c r="J594" s="21"/>
      <c r="K594" s="21"/>
      <c r="L594" s="19"/>
      <c r="M594" s="20"/>
      <c r="N594" s="22"/>
      <c r="O594" s="19"/>
      <c r="P594" s="21"/>
      <c r="Q594" s="19"/>
      <c r="R594" s="20"/>
      <c r="S594" s="21"/>
      <c r="T594" s="19"/>
      <c r="U594" s="21"/>
      <c r="V594" s="19"/>
      <c r="W594" s="23"/>
      <c r="X594" s="21"/>
      <c r="Y594" s="19"/>
      <c r="Z594" s="24"/>
      <c r="AA594" s="24"/>
      <c r="AB594" s="24"/>
      <c r="AC594" s="24"/>
      <c r="AD594" s="24"/>
      <c r="AE594" s="24"/>
      <c r="AF594" s="24"/>
      <c r="AG594" s="24"/>
      <c r="AH594" s="24"/>
      <c r="AI594" s="24"/>
      <c r="AJ594" s="24"/>
      <c r="AK594" s="24"/>
      <c r="AL594" s="24"/>
      <c r="AM594" s="24"/>
      <c r="AN594" s="24"/>
      <c r="AO594" s="24"/>
      <c r="AP594" s="24"/>
      <c r="AQ594" s="24"/>
      <c r="AR594" s="24"/>
    </row>
    <row r="595" spans="1:44" ht="12.75" customHeight="1">
      <c r="A595" s="18"/>
      <c r="B595" s="19"/>
      <c r="C595" s="19"/>
      <c r="D595" s="19"/>
      <c r="E595" s="19"/>
      <c r="F595" s="19"/>
      <c r="G595" s="20"/>
      <c r="H595" s="19"/>
      <c r="I595" s="21"/>
      <c r="J595" s="21"/>
      <c r="K595" s="21"/>
      <c r="L595" s="19"/>
      <c r="M595" s="20"/>
      <c r="N595" s="22"/>
      <c r="O595" s="19"/>
      <c r="P595" s="21"/>
      <c r="Q595" s="19"/>
      <c r="R595" s="20"/>
      <c r="S595" s="21"/>
      <c r="T595" s="19"/>
      <c r="U595" s="21"/>
      <c r="V595" s="19"/>
      <c r="W595" s="23"/>
      <c r="X595" s="21"/>
      <c r="Y595" s="19"/>
      <c r="Z595" s="24"/>
      <c r="AA595" s="24"/>
      <c r="AB595" s="24"/>
      <c r="AC595" s="24"/>
      <c r="AD595" s="24"/>
      <c r="AE595" s="24"/>
      <c r="AF595" s="24"/>
      <c r="AG595" s="24"/>
      <c r="AH595" s="24"/>
      <c r="AI595" s="24"/>
      <c r="AJ595" s="24"/>
      <c r="AK595" s="24"/>
      <c r="AL595" s="24"/>
      <c r="AM595" s="24"/>
      <c r="AN595" s="24"/>
      <c r="AO595" s="24"/>
      <c r="AP595" s="24"/>
      <c r="AQ595" s="24"/>
      <c r="AR595" s="24"/>
    </row>
    <row r="596" spans="1:44" ht="12.75" customHeight="1">
      <c r="A596" s="18"/>
      <c r="B596" s="19"/>
      <c r="C596" s="19"/>
      <c r="D596" s="19"/>
      <c r="E596" s="19"/>
      <c r="F596" s="19"/>
      <c r="G596" s="20"/>
      <c r="H596" s="19"/>
      <c r="I596" s="21"/>
      <c r="J596" s="21"/>
      <c r="K596" s="21"/>
      <c r="L596" s="19"/>
      <c r="M596" s="20"/>
      <c r="N596" s="22"/>
      <c r="O596" s="19"/>
      <c r="P596" s="21"/>
      <c r="Q596" s="19"/>
      <c r="R596" s="20"/>
      <c r="S596" s="21"/>
      <c r="T596" s="19"/>
      <c r="U596" s="21"/>
      <c r="V596" s="19"/>
      <c r="W596" s="23"/>
      <c r="X596" s="21"/>
      <c r="Y596" s="19"/>
      <c r="Z596" s="24"/>
      <c r="AA596" s="24"/>
      <c r="AB596" s="24"/>
      <c r="AC596" s="24"/>
      <c r="AD596" s="24"/>
      <c r="AE596" s="24"/>
      <c r="AF596" s="24"/>
      <c r="AG596" s="24"/>
      <c r="AH596" s="24"/>
      <c r="AI596" s="24"/>
      <c r="AJ596" s="24"/>
      <c r="AK596" s="24"/>
      <c r="AL596" s="24"/>
      <c r="AM596" s="24"/>
      <c r="AN596" s="24"/>
      <c r="AO596" s="24"/>
      <c r="AP596" s="24"/>
      <c r="AQ596" s="24"/>
      <c r="AR596" s="24"/>
    </row>
    <row r="597" spans="1:44" ht="12.75" customHeight="1">
      <c r="A597" s="18"/>
      <c r="B597" s="19"/>
      <c r="C597" s="19"/>
      <c r="D597" s="19"/>
      <c r="E597" s="19"/>
      <c r="F597" s="19"/>
      <c r="G597" s="20"/>
      <c r="H597" s="19"/>
      <c r="I597" s="21"/>
      <c r="J597" s="21"/>
      <c r="K597" s="21"/>
      <c r="L597" s="19"/>
      <c r="M597" s="20"/>
      <c r="N597" s="22"/>
      <c r="O597" s="19"/>
      <c r="P597" s="21"/>
      <c r="Q597" s="19"/>
      <c r="R597" s="20"/>
      <c r="S597" s="21"/>
      <c r="T597" s="19"/>
      <c r="U597" s="21"/>
      <c r="V597" s="19"/>
      <c r="W597" s="23"/>
      <c r="X597" s="21"/>
      <c r="Y597" s="19"/>
      <c r="Z597" s="24"/>
      <c r="AA597" s="24"/>
      <c r="AB597" s="24"/>
      <c r="AC597" s="24"/>
      <c r="AD597" s="24"/>
      <c r="AE597" s="24"/>
      <c r="AF597" s="24"/>
      <c r="AG597" s="24"/>
      <c r="AH597" s="24"/>
      <c r="AI597" s="24"/>
      <c r="AJ597" s="24"/>
      <c r="AK597" s="24"/>
      <c r="AL597" s="24"/>
      <c r="AM597" s="24"/>
      <c r="AN597" s="24"/>
      <c r="AO597" s="24"/>
      <c r="AP597" s="24"/>
      <c r="AQ597" s="24"/>
      <c r="AR597" s="24"/>
    </row>
    <row r="598" spans="1:44" ht="12.75" customHeight="1">
      <c r="A598" s="18"/>
      <c r="B598" s="19"/>
      <c r="C598" s="19"/>
      <c r="D598" s="19"/>
      <c r="E598" s="19"/>
      <c r="F598" s="19"/>
      <c r="G598" s="20"/>
      <c r="H598" s="19"/>
      <c r="I598" s="21"/>
      <c r="J598" s="21"/>
      <c r="K598" s="21"/>
      <c r="L598" s="19"/>
      <c r="M598" s="20"/>
      <c r="N598" s="22"/>
      <c r="O598" s="19"/>
      <c r="P598" s="21"/>
      <c r="Q598" s="19"/>
      <c r="R598" s="20"/>
      <c r="S598" s="21"/>
      <c r="T598" s="19"/>
      <c r="U598" s="21"/>
      <c r="V598" s="19"/>
      <c r="W598" s="23"/>
      <c r="X598" s="21"/>
      <c r="Y598" s="19"/>
      <c r="Z598" s="24"/>
      <c r="AA598" s="24"/>
      <c r="AB598" s="24"/>
      <c r="AC598" s="24"/>
      <c r="AD598" s="24"/>
      <c r="AE598" s="24"/>
      <c r="AF598" s="24"/>
      <c r="AG598" s="24"/>
      <c r="AH598" s="24"/>
      <c r="AI598" s="24"/>
      <c r="AJ598" s="24"/>
      <c r="AK598" s="24"/>
      <c r="AL598" s="24"/>
      <c r="AM598" s="24"/>
      <c r="AN598" s="24"/>
      <c r="AO598" s="24"/>
      <c r="AP598" s="24"/>
      <c r="AQ598" s="24"/>
      <c r="AR598" s="24"/>
    </row>
    <row r="599" spans="1:44" ht="12.75" customHeight="1">
      <c r="A599" s="18"/>
      <c r="B599" s="19"/>
      <c r="C599" s="19"/>
      <c r="D599" s="19"/>
      <c r="E599" s="19"/>
      <c r="F599" s="19"/>
      <c r="G599" s="20"/>
      <c r="H599" s="19"/>
      <c r="I599" s="21"/>
      <c r="J599" s="21"/>
      <c r="K599" s="21"/>
      <c r="L599" s="19"/>
      <c r="M599" s="20"/>
      <c r="N599" s="22"/>
      <c r="O599" s="19"/>
      <c r="P599" s="21"/>
      <c r="Q599" s="19"/>
      <c r="R599" s="20"/>
      <c r="S599" s="21"/>
      <c r="T599" s="19"/>
      <c r="U599" s="21"/>
      <c r="V599" s="19"/>
      <c r="W599" s="23"/>
      <c r="X599" s="21"/>
      <c r="Y599" s="19"/>
      <c r="Z599" s="24"/>
      <c r="AA599" s="24"/>
      <c r="AB599" s="24"/>
      <c r="AC599" s="24"/>
      <c r="AD599" s="24"/>
      <c r="AE599" s="24"/>
      <c r="AF599" s="24"/>
      <c r="AG599" s="24"/>
      <c r="AH599" s="24"/>
      <c r="AI599" s="24"/>
      <c r="AJ599" s="24"/>
      <c r="AK599" s="24"/>
      <c r="AL599" s="24"/>
      <c r="AM599" s="24"/>
      <c r="AN599" s="24"/>
      <c r="AO599" s="24"/>
      <c r="AP599" s="24"/>
      <c r="AQ599" s="24"/>
      <c r="AR599" s="24"/>
    </row>
    <row r="600" spans="1:44" ht="12.75" customHeight="1">
      <c r="A600" s="18"/>
      <c r="B600" s="19"/>
      <c r="C600" s="19"/>
      <c r="D600" s="19"/>
      <c r="E600" s="19"/>
      <c r="F600" s="19"/>
      <c r="G600" s="20"/>
      <c r="H600" s="19"/>
      <c r="I600" s="21"/>
      <c r="J600" s="21"/>
      <c r="K600" s="21"/>
      <c r="L600" s="19"/>
      <c r="M600" s="20"/>
      <c r="N600" s="22"/>
      <c r="O600" s="19"/>
      <c r="P600" s="21"/>
      <c r="Q600" s="19"/>
      <c r="R600" s="20"/>
      <c r="S600" s="21"/>
      <c r="T600" s="19"/>
      <c r="U600" s="21"/>
      <c r="V600" s="19"/>
      <c r="W600" s="23"/>
      <c r="X600" s="21"/>
      <c r="Y600" s="19"/>
      <c r="Z600" s="24"/>
      <c r="AA600" s="24"/>
      <c r="AB600" s="24"/>
      <c r="AC600" s="24"/>
      <c r="AD600" s="24"/>
      <c r="AE600" s="24"/>
      <c r="AF600" s="24"/>
      <c r="AG600" s="24"/>
      <c r="AH600" s="24"/>
      <c r="AI600" s="24"/>
      <c r="AJ600" s="24"/>
      <c r="AK600" s="24"/>
      <c r="AL600" s="24"/>
      <c r="AM600" s="24"/>
      <c r="AN600" s="24"/>
      <c r="AO600" s="24"/>
      <c r="AP600" s="24"/>
      <c r="AQ600" s="24"/>
      <c r="AR600" s="24"/>
    </row>
    <row r="601" spans="1:44" ht="12.75" customHeight="1">
      <c r="A601" s="18"/>
      <c r="B601" s="19"/>
      <c r="C601" s="19"/>
      <c r="D601" s="19"/>
      <c r="E601" s="19"/>
      <c r="F601" s="19"/>
      <c r="G601" s="20"/>
      <c r="H601" s="19"/>
      <c r="I601" s="21"/>
      <c r="J601" s="21"/>
      <c r="K601" s="21"/>
      <c r="L601" s="19"/>
      <c r="M601" s="20"/>
      <c r="N601" s="22"/>
      <c r="O601" s="19"/>
      <c r="P601" s="21"/>
      <c r="Q601" s="19"/>
      <c r="R601" s="20"/>
      <c r="S601" s="21"/>
      <c r="T601" s="19"/>
      <c r="U601" s="21"/>
      <c r="V601" s="19"/>
      <c r="W601" s="23"/>
      <c r="X601" s="21"/>
      <c r="Y601" s="19"/>
      <c r="Z601" s="24"/>
      <c r="AA601" s="24"/>
      <c r="AB601" s="24"/>
      <c r="AC601" s="24"/>
      <c r="AD601" s="24"/>
      <c r="AE601" s="24"/>
      <c r="AF601" s="24"/>
      <c r="AG601" s="24"/>
      <c r="AH601" s="24"/>
      <c r="AI601" s="24"/>
      <c r="AJ601" s="24"/>
      <c r="AK601" s="24"/>
      <c r="AL601" s="24"/>
      <c r="AM601" s="24"/>
      <c r="AN601" s="24"/>
      <c r="AO601" s="24"/>
      <c r="AP601" s="24"/>
      <c r="AQ601" s="24"/>
      <c r="AR601" s="24"/>
    </row>
    <row r="602" spans="1:44" ht="12.75" customHeight="1">
      <c r="A602" s="18"/>
      <c r="B602" s="19"/>
      <c r="C602" s="19"/>
      <c r="D602" s="19"/>
      <c r="E602" s="19"/>
      <c r="F602" s="19"/>
      <c r="G602" s="20"/>
      <c r="H602" s="19"/>
      <c r="I602" s="21"/>
      <c r="J602" s="21"/>
      <c r="K602" s="21"/>
      <c r="L602" s="19"/>
      <c r="M602" s="20"/>
      <c r="N602" s="22"/>
      <c r="O602" s="19"/>
      <c r="P602" s="21"/>
      <c r="Q602" s="19"/>
      <c r="R602" s="20"/>
      <c r="S602" s="21"/>
      <c r="T602" s="19"/>
      <c r="U602" s="21"/>
      <c r="V602" s="19"/>
      <c r="W602" s="23"/>
      <c r="X602" s="21"/>
      <c r="Y602" s="19"/>
      <c r="Z602" s="24"/>
      <c r="AA602" s="24"/>
      <c r="AB602" s="24"/>
      <c r="AC602" s="24"/>
      <c r="AD602" s="24"/>
      <c r="AE602" s="24"/>
      <c r="AF602" s="24"/>
      <c r="AG602" s="24"/>
      <c r="AH602" s="24"/>
      <c r="AI602" s="24"/>
      <c r="AJ602" s="24"/>
      <c r="AK602" s="24"/>
      <c r="AL602" s="24"/>
      <c r="AM602" s="24"/>
      <c r="AN602" s="24"/>
      <c r="AO602" s="24"/>
      <c r="AP602" s="24"/>
      <c r="AQ602" s="24"/>
      <c r="AR602" s="24"/>
    </row>
    <row r="603" spans="1:44" ht="12.75" customHeight="1">
      <c r="A603" s="18"/>
      <c r="B603" s="19"/>
      <c r="C603" s="19"/>
      <c r="D603" s="19"/>
      <c r="E603" s="19"/>
      <c r="F603" s="19"/>
      <c r="G603" s="20"/>
      <c r="H603" s="19"/>
      <c r="I603" s="21"/>
      <c r="J603" s="21"/>
      <c r="K603" s="21"/>
      <c r="L603" s="19"/>
      <c r="M603" s="20"/>
      <c r="N603" s="22"/>
      <c r="O603" s="19"/>
      <c r="P603" s="21"/>
      <c r="Q603" s="19"/>
      <c r="R603" s="20"/>
      <c r="S603" s="21"/>
      <c r="T603" s="19"/>
      <c r="U603" s="21"/>
      <c r="V603" s="19"/>
      <c r="W603" s="23"/>
      <c r="X603" s="21"/>
      <c r="Y603" s="19"/>
      <c r="Z603" s="24"/>
      <c r="AA603" s="24"/>
      <c r="AB603" s="24"/>
      <c r="AC603" s="24"/>
      <c r="AD603" s="24"/>
      <c r="AE603" s="24"/>
      <c r="AF603" s="24"/>
      <c r="AG603" s="24"/>
      <c r="AH603" s="24"/>
      <c r="AI603" s="24"/>
      <c r="AJ603" s="24"/>
      <c r="AK603" s="24"/>
      <c r="AL603" s="24"/>
      <c r="AM603" s="24"/>
      <c r="AN603" s="24"/>
      <c r="AO603" s="24"/>
      <c r="AP603" s="24"/>
      <c r="AQ603" s="24"/>
      <c r="AR603" s="24"/>
    </row>
    <row r="604" spans="1:44" ht="12.75" customHeight="1">
      <c r="A604" s="18"/>
      <c r="B604" s="19"/>
      <c r="C604" s="19"/>
      <c r="D604" s="19"/>
      <c r="E604" s="19"/>
      <c r="F604" s="19"/>
      <c r="G604" s="20"/>
      <c r="H604" s="19"/>
      <c r="I604" s="21"/>
      <c r="J604" s="21"/>
      <c r="K604" s="21"/>
      <c r="L604" s="19"/>
      <c r="M604" s="20"/>
      <c r="N604" s="22"/>
      <c r="O604" s="19"/>
      <c r="P604" s="21"/>
      <c r="Q604" s="19"/>
      <c r="R604" s="20"/>
      <c r="S604" s="21"/>
      <c r="T604" s="19"/>
      <c r="U604" s="21"/>
      <c r="V604" s="19"/>
      <c r="W604" s="23"/>
      <c r="X604" s="21"/>
      <c r="Y604" s="19"/>
      <c r="Z604" s="24"/>
      <c r="AA604" s="24"/>
      <c r="AB604" s="24"/>
      <c r="AC604" s="24"/>
      <c r="AD604" s="24"/>
      <c r="AE604" s="24"/>
      <c r="AF604" s="24"/>
      <c r="AG604" s="24"/>
      <c r="AH604" s="24"/>
      <c r="AI604" s="24"/>
      <c r="AJ604" s="24"/>
      <c r="AK604" s="24"/>
      <c r="AL604" s="24"/>
      <c r="AM604" s="24"/>
      <c r="AN604" s="24"/>
      <c r="AO604" s="24"/>
      <c r="AP604" s="24"/>
      <c r="AQ604" s="24"/>
      <c r="AR604" s="24"/>
    </row>
    <row r="605" spans="1:44" ht="12.75" customHeight="1">
      <c r="A605" s="18"/>
      <c r="B605" s="19"/>
      <c r="C605" s="19"/>
      <c r="D605" s="19"/>
      <c r="E605" s="19"/>
      <c r="F605" s="19"/>
      <c r="G605" s="20"/>
      <c r="H605" s="19"/>
      <c r="I605" s="21"/>
      <c r="J605" s="21"/>
      <c r="K605" s="21"/>
      <c r="L605" s="19"/>
      <c r="M605" s="20"/>
      <c r="N605" s="22"/>
      <c r="O605" s="19"/>
      <c r="P605" s="21"/>
      <c r="Q605" s="19"/>
      <c r="R605" s="20"/>
      <c r="S605" s="21"/>
      <c r="T605" s="19"/>
      <c r="U605" s="21"/>
      <c r="V605" s="19"/>
      <c r="W605" s="23"/>
      <c r="X605" s="21"/>
      <c r="Y605" s="19"/>
      <c r="Z605" s="24"/>
      <c r="AA605" s="24"/>
      <c r="AB605" s="24"/>
      <c r="AC605" s="24"/>
      <c r="AD605" s="24"/>
      <c r="AE605" s="24"/>
      <c r="AF605" s="24"/>
      <c r="AG605" s="24"/>
      <c r="AH605" s="24"/>
      <c r="AI605" s="24"/>
      <c r="AJ605" s="24"/>
      <c r="AK605" s="24"/>
      <c r="AL605" s="24"/>
      <c r="AM605" s="24"/>
      <c r="AN605" s="24"/>
      <c r="AO605" s="24"/>
      <c r="AP605" s="24"/>
      <c r="AQ605" s="24"/>
      <c r="AR605" s="24"/>
    </row>
    <row r="606" spans="1:44" ht="12.75" customHeight="1">
      <c r="A606" s="18"/>
      <c r="B606" s="19"/>
      <c r="C606" s="19"/>
      <c r="D606" s="19"/>
      <c r="E606" s="19"/>
      <c r="F606" s="19"/>
      <c r="G606" s="20"/>
      <c r="H606" s="19"/>
      <c r="I606" s="21"/>
      <c r="J606" s="21"/>
      <c r="K606" s="21"/>
      <c r="L606" s="19"/>
      <c r="M606" s="20"/>
      <c r="N606" s="22"/>
      <c r="O606" s="19"/>
      <c r="P606" s="21"/>
      <c r="Q606" s="19"/>
      <c r="R606" s="20"/>
      <c r="S606" s="21"/>
      <c r="T606" s="19"/>
      <c r="U606" s="21"/>
      <c r="V606" s="19"/>
      <c r="W606" s="23"/>
      <c r="X606" s="21"/>
      <c r="Y606" s="19"/>
      <c r="Z606" s="24"/>
      <c r="AA606" s="24"/>
      <c r="AB606" s="24"/>
      <c r="AC606" s="24"/>
      <c r="AD606" s="24"/>
      <c r="AE606" s="24"/>
      <c r="AF606" s="24"/>
      <c r="AG606" s="24"/>
      <c r="AH606" s="24"/>
      <c r="AI606" s="24"/>
      <c r="AJ606" s="24"/>
      <c r="AK606" s="24"/>
      <c r="AL606" s="24"/>
      <c r="AM606" s="24"/>
      <c r="AN606" s="24"/>
      <c r="AO606" s="24"/>
      <c r="AP606" s="24"/>
      <c r="AQ606" s="24"/>
      <c r="AR606" s="24"/>
    </row>
    <row r="607" spans="1:44" ht="12.75" customHeight="1">
      <c r="A607" s="18"/>
      <c r="B607" s="19"/>
      <c r="C607" s="19"/>
      <c r="D607" s="19"/>
      <c r="E607" s="19"/>
      <c r="F607" s="19"/>
      <c r="G607" s="20"/>
      <c r="H607" s="19"/>
      <c r="I607" s="21"/>
      <c r="J607" s="21"/>
      <c r="K607" s="21"/>
      <c r="L607" s="19"/>
      <c r="M607" s="20"/>
      <c r="N607" s="22"/>
      <c r="O607" s="19"/>
      <c r="P607" s="21"/>
      <c r="Q607" s="19"/>
      <c r="R607" s="20"/>
      <c r="S607" s="21"/>
      <c r="T607" s="19"/>
      <c r="U607" s="21"/>
      <c r="V607" s="19"/>
      <c r="W607" s="23"/>
      <c r="X607" s="21"/>
      <c r="Y607" s="19"/>
      <c r="Z607" s="24"/>
      <c r="AA607" s="24"/>
      <c r="AB607" s="24"/>
      <c r="AC607" s="24"/>
      <c r="AD607" s="24"/>
      <c r="AE607" s="24"/>
      <c r="AF607" s="24"/>
      <c r="AG607" s="24"/>
      <c r="AH607" s="24"/>
      <c r="AI607" s="24"/>
      <c r="AJ607" s="24"/>
      <c r="AK607" s="24"/>
      <c r="AL607" s="24"/>
      <c r="AM607" s="24"/>
      <c r="AN607" s="24"/>
      <c r="AO607" s="24"/>
      <c r="AP607" s="24"/>
      <c r="AQ607" s="24"/>
      <c r="AR607" s="24"/>
    </row>
    <row r="608" spans="1:44" ht="12.75" customHeight="1">
      <c r="A608" s="18"/>
      <c r="B608" s="19"/>
      <c r="C608" s="19"/>
      <c r="D608" s="19"/>
      <c r="E608" s="19"/>
      <c r="F608" s="19"/>
      <c r="G608" s="20"/>
      <c r="H608" s="19"/>
      <c r="I608" s="21"/>
      <c r="J608" s="21"/>
      <c r="K608" s="21"/>
      <c r="L608" s="19"/>
      <c r="M608" s="20"/>
      <c r="N608" s="22"/>
      <c r="O608" s="19"/>
      <c r="P608" s="21"/>
      <c r="Q608" s="19"/>
      <c r="R608" s="20"/>
      <c r="S608" s="21"/>
      <c r="T608" s="19"/>
      <c r="U608" s="21"/>
      <c r="V608" s="19"/>
      <c r="W608" s="23"/>
      <c r="X608" s="21"/>
      <c r="Y608" s="19"/>
      <c r="Z608" s="24"/>
      <c r="AA608" s="24"/>
      <c r="AB608" s="24"/>
      <c r="AC608" s="24"/>
      <c r="AD608" s="24"/>
      <c r="AE608" s="24"/>
      <c r="AF608" s="24"/>
      <c r="AG608" s="24"/>
      <c r="AH608" s="24"/>
      <c r="AI608" s="24"/>
      <c r="AJ608" s="24"/>
      <c r="AK608" s="24"/>
      <c r="AL608" s="24"/>
      <c r="AM608" s="24"/>
      <c r="AN608" s="24"/>
      <c r="AO608" s="24"/>
      <c r="AP608" s="24"/>
      <c r="AQ608" s="24"/>
      <c r="AR608" s="24"/>
    </row>
    <row r="609" spans="1:44" ht="12.75" customHeight="1">
      <c r="A609" s="18"/>
      <c r="B609" s="19"/>
      <c r="C609" s="19"/>
      <c r="D609" s="19"/>
      <c r="E609" s="19"/>
      <c r="F609" s="19"/>
      <c r="G609" s="20"/>
      <c r="H609" s="19"/>
      <c r="I609" s="21"/>
      <c r="J609" s="21"/>
      <c r="K609" s="21"/>
      <c r="L609" s="19"/>
      <c r="M609" s="20"/>
      <c r="N609" s="22"/>
      <c r="O609" s="19"/>
      <c r="P609" s="21"/>
      <c r="Q609" s="19"/>
      <c r="R609" s="20"/>
      <c r="S609" s="21"/>
      <c r="T609" s="19"/>
      <c r="U609" s="21"/>
      <c r="V609" s="19"/>
      <c r="W609" s="23"/>
      <c r="X609" s="21"/>
      <c r="Y609" s="19"/>
      <c r="Z609" s="24"/>
      <c r="AA609" s="24"/>
      <c r="AB609" s="24"/>
      <c r="AC609" s="24"/>
      <c r="AD609" s="24"/>
      <c r="AE609" s="24"/>
      <c r="AF609" s="24"/>
      <c r="AG609" s="24"/>
      <c r="AH609" s="24"/>
      <c r="AI609" s="24"/>
      <c r="AJ609" s="24"/>
      <c r="AK609" s="24"/>
      <c r="AL609" s="24"/>
      <c r="AM609" s="24"/>
      <c r="AN609" s="24"/>
      <c r="AO609" s="24"/>
      <c r="AP609" s="24"/>
      <c r="AQ609" s="24"/>
      <c r="AR609" s="24"/>
    </row>
    <row r="610" spans="1:44" ht="12.75" customHeight="1">
      <c r="A610" s="18"/>
      <c r="B610" s="19"/>
      <c r="C610" s="19"/>
      <c r="D610" s="19"/>
      <c r="E610" s="19"/>
      <c r="F610" s="19"/>
      <c r="G610" s="20"/>
      <c r="H610" s="19"/>
      <c r="I610" s="21"/>
      <c r="J610" s="21"/>
      <c r="K610" s="21"/>
      <c r="L610" s="19"/>
      <c r="M610" s="20"/>
      <c r="N610" s="22"/>
      <c r="O610" s="19"/>
      <c r="P610" s="21"/>
      <c r="Q610" s="19"/>
      <c r="R610" s="20"/>
      <c r="S610" s="21"/>
      <c r="T610" s="19"/>
      <c r="U610" s="21"/>
      <c r="V610" s="19"/>
      <c r="W610" s="23"/>
      <c r="X610" s="21"/>
      <c r="Y610" s="19"/>
      <c r="Z610" s="24"/>
      <c r="AA610" s="24"/>
      <c r="AB610" s="24"/>
      <c r="AC610" s="24"/>
      <c r="AD610" s="24"/>
      <c r="AE610" s="24"/>
      <c r="AF610" s="24"/>
      <c r="AG610" s="24"/>
      <c r="AH610" s="24"/>
      <c r="AI610" s="24"/>
      <c r="AJ610" s="24"/>
      <c r="AK610" s="24"/>
      <c r="AL610" s="24"/>
      <c r="AM610" s="24"/>
      <c r="AN610" s="24"/>
      <c r="AO610" s="24"/>
      <c r="AP610" s="24"/>
      <c r="AQ610" s="24"/>
      <c r="AR610" s="24"/>
    </row>
    <row r="611" spans="1:44" ht="12.75" customHeight="1">
      <c r="A611" s="18"/>
      <c r="B611" s="19"/>
      <c r="C611" s="19"/>
      <c r="D611" s="19"/>
      <c r="E611" s="19"/>
      <c r="F611" s="19"/>
      <c r="G611" s="20"/>
      <c r="H611" s="19"/>
      <c r="I611" s="21"/>
      <c r="J611" s="21"/>
      <c r="K611" s="21"/>
      <c r="L611" s="19"/>
      <c r="M611" s="20"/>
      <c r="N611" s="22"/>
      <c r="O611" s="19"/>
      <c r="P611" s="21"/>
      <c r="Q611" s="19"/>
      <c r="R611" s="20"/>
      <c r="S611" s="21"/>
      <c r="T611" s="19"/>
      <c r="U611" s="21"/>
      <c r="V611" s="19"/>
      <c r="W611" s="23"/>
      <c r="X611" s="21"/>
      <c r="Y611" s="19"/>
      <c r="Z611" s="24"/>
      <c r="AA611" s="24"/>
      <c r="AB611" s="24"/>
      <c r="AC611" s="24"/>
      <c r="AD611" s="24"/>
      <c r="AE611" s="24"/>
      <c r="AF611" s="24"/>
      <c r="AG611" s="24"/>
      <c r="AH611" s="24"/>
      <c r="AI611" s="24"/>
      <c r="AJ611" s="24"/>
      <c r="AK611" s="24"/>
      <c r="AL611" s="24"/>
      <c r="AM611" s="24"/>
      <c r="AN611" s="24"/>
      <c r="AO611" s="24"/>
      <c r="AP611" s="24"/>
      <c r="AQ611" s="24"/>
      <c r="AR611" s="24"/>
    </row>
    <row r="612" spans="1:44" ht="12.75" customHeight="1">
      <c r="A612" s="18"/>
      <c r="B612" s="19"/>
      <c r="C612" s="19"/>
      <c r="D612" s="19"/>
      <c r="E612" s="19"/>
      <c r="F612" s="19"/>
      <c r="G612" s="20"/>
      <c r="H612" s="19"/>
      <c r="I612" s="21"/>
      <c r="J612" s="21"/>
      <c r="K612" s="21"/>
      <c r="L612" s="19"/>
      <c r="M612" s="20"/>
      <c r="N612" s="22"/>
      <c r="O612" s="19"/>
      <c r="P612" s="21"/>
      <c r="Q612" s="19"/>
      <c r="R612" s="20"/>
      <c r="S612" s="21"/>
      <c r="T612" s="19"/>
      <c r="U612" s="21"/>
      <c r="V612" s="19"/>
      <c r="W612" s="23"/>
      <c r="X612" s="21"/>
      <c r="Y612" s="19"/>
      <c r="Z612" s="24"/>
      <c r="AA612" s="24"/>
      <c r="AB612" s="24"/>
      <c r="AC612" s="24"/>
      <c r="AD612" s="24"/>
      <c r="AE612" s="24"/>
      <c r="AF612" s="24"/>
      <c r="AG612" s="24"/>
      <c r="AH612" s="24"/>
      <c r="AI612" s="24"/>
      <c r="AJ612" s="24"/>
      <c r="AK612" s="24"/>
      <c r="AL612" s="24"/>
      <c r="AM612" s="24"/>
      <c r="AN612" s="24"/>
      <c r="AO612" s="24"/>
      <c r="AP612" s="24"/>
      <c r="AQ612" s="24"/>
      <c r="AR612" s="24"/>
    </row>
    <row r="613" spans="1:44" ht="12.75" customHeight="1">
      <c r="A613" s="18"/>
      <c r="B613" s="19"/>
      <c r="C613" s="19"/>
      <c r="D613" s="19"/>
      <c r="E613" s="19"/>
      <c r="F613" s="19"/>
      <c r="G613" s="20"/>
      <c r="H613" s="19"/>
      <c r="I613" s="21"/>
      <c r="J613" s="21"/>
      <c r="K613" s="21"/>
      <c r="L613" s="19"/>
      <c r="M613" s="20"/>
      <c r="N613" s="22"/>
      <c r="O613" s="19"/>
      <c r="P613" s="21"/>
      <c r="Q613" s="19"/>
      <c r="R613" s="20"/>
      <c r="S613" s="21"/>
      <c r="T613" s="19"/>
      <c r="U613" s="21"/>
      <c r="V613" s="19"/>
      <c r="W613" s="23"/>
      <c r="X613" s="21"/>
      <c r="Y613" s="19"/>
      <c r="Z613" s="24"/>
      <c r="AA613" s="24"/>
      <c r="AB613" s="24"/>
      <c r="AC613" s="24"/>
      <c r="AD613" s="24"/>
      <c r="AE613" s="24"/>
      <c r="AF613" s="24"/>
      <c r="AG613" s="24"/>
      <c r="AH613" s="24"/>
      <c r="AI613" s="24"/>
      <c r="AJ613" s="24"/>
      <c r="AK613" s="24"/>
      <c r="AL613" s="24"/>
      <c r="AM613" s="24"/>
      <c r="AN613" s="24"/>
      <c r="AO613" s="24"/>
      <c r="AP613" s="24"/>
      <c r="AQ613" s="24"/>
      <c r="AR613" s="24"/>
    </row>
    <row r="614" spans="1:44" ht="12.75" customHeight="1">
      <c r="A614" s="18"/>
      <c r="B614" s="19"/>
      <c r="C614" s="19"/>
      <c r="D614" s="19"/>
      <c r="E614" s="19"/>
      <c r="F614" s="19"/>
      <c r="G614" s="20"/>
      <c r="H614" s="19"/>
      <c r="I614" s="21"/>
      <c r="J614" s="21"/>
      <c r="K614" s="21"/>
      <c r="L614" s="19"/>
      <c r="M614" s="20"/>
      <c r="N614" s="22"/>
      <c r="O614" s="19"/>
      <c r="P614" s="21"/>
      <c r="Q614" s="19"/>
      <c r="R614" s="20"/>
      <c r="S614" s="21"/>
      <c r="T614" s="19"/>
      <c r="U614" s="21"/>
      <c r="V614" s="19"/>
      <c r="W614" s="23"/>
      <c r="X614" s="21"/>
      <c r="Y614" s="19"/>
      <c r="Z614" s="24"/>
      <c r="AA614" s="24"/>
      <c r="AB614" s="24"/>
      <c r="AC614" s="24"/>
      <c r="AD614" s="24"/>
      <c r="AE614" s="24"/>
      <c r="AF614" s="24"/>
      <c r="AG614" s="24"/>
      <c r="AH614" s="24"/>
      <c r="AI614" s="24"/>
      <c r="AJ614" s="24"/>
      <c r="AK614" s="24"/>
      <c r="AL614" s="24"/>
      <c r="AM614" s="24"/>
      <c r="AN614" s="24"/>
      <c r="AO614" s="24"/>
      <c r="AP614" s="24"/>
      <c r="AQ614" s="24"/>
      <c r="AR614" s="24"/>
    </row>
    <row r="615" spans="1:44" ht="12.75" customHeight="1">
      <c r="A615" s="18"/>
      <c r="B615" s="19"/>
      <c r="C615" s="19"/>
      <c r="D615" s="19"/>
      <c r="E615" s="19"/>
      <c r="F615" s="19"/>
      <c r="G615" s="20"/>
      <c r="H615" s="19"/>
      <c r="I615" s="21"/>
      <c r="J615" s="21"/>
      <c r="K615" s="21"/>
      <c r="L615" s="19"/>
      <c r="M615" s="20"/>
      <c r="N615" s="22"/>
      <c r="O615" s="19"/>
      <c r="P615" s="21"/>
      <c r="Q615" s="19"/>
      <c r="R615" s="20"/>
      <c r="S615" s="21"/>
      <c r="T615" s="19"/>
      <c r="U615" s="21"/>
      <c r="V615" s="19"/>
      <c r="W615" s="23"/>
      <c r="X615" s="21"/>
      <c r="Y615" s="19"/>
      <c r="Z615" s="24"/>
      <c r="AA615" s="24"/>
      <c r="AB615" s="24"/>
      <c r="AC615" s="24"/>
      <c r="AD615" s="24"/>
      <c r="AE615" s="24"/>
      <c r="AF615" s="24"/>
      <c r="AG615" s="24"/>
      <c r="AH615" s="24"/>
      <c r="AI615" s="24"/>
      <c r="AJ615" s="24"/>
      <c r="AK615" s="24"/>
      <c r="AL615" s="24"/>
      <c r="AM615" s="24"/>
      <c r="AN615" s="24"/>
      <c r="AO615" s="24"/>
      <c r="AP615" s="24"/>
      <c r="AQ615" s="24"/>
      <c r="AR615" s="24"/>
    </row>
    <row r="616" spans="1:44" ht="12.75" customHeight="1">
      <c r="A616" s="18"/>
      <c r="B616" s="19"/>
      <c r="C616" s="19"/>
      <c r="D616" s="19"/>
      <c r="E616" s="19"/>
      <c r="F616" s="19"/>
      <c r="G616" s="20"/>
      <c r="H616" s="19"/>
      <c r="I616" s="21"/>
      <c r="J616" s="21"/>
      <c r="K616" s="21"/>
      <c r="L616" s="19"/>
      <c r="M616" s="20"/>
      <c r="N616" s="22"/>
      <c r="O616" s="19"/>
      <c r="P616" s="21"/>
      <c r="Q616" s="19"/>
      <c r="R616" s="20"/>
      <c r="S616" s="21"/>
      <c r="T616" s="19"/>
      <c r="U616" s="21"/>
      <c r="V616" s="19"/>
      <c r="W616" s="23"/>
      <c r="X616" s="21"/>
      <c r="Y616" s="19"/>
      <c r="Z616" s="24"/>
      <c r="AA616" s="24"/>
      <c r="AB616" s="24"/>
      <c r="AC616" s="24"/>
      <c r="AD616" s="24"/>
      <c r="AE616" s="24"/>
      <c r="AF616" s="24"/>
      <c r="AG616" s="24"/>
      <c r="AH616" s="24"/>
      <c r="AI616" s="24"/>
      <c r="AJ616" s="24"/>
      <c r="AK616" s="24"/>
      <c r="AL616" s="24"/>
      <c r="AM616" s="24"/>
      <c r="AN616" s="24"/>
      <c r="AO616" s="24"/>
      <c r="AP616" s="24"/>
      <c r="AQ616" s="24"/>
      <c r="AR616" s="24"/>
    </row>
    <row r="617" spans="1:44" ht="12.75" customHeight="1">
      <c r="A617" s="18"/>
      <c r="B617" s="19"/>
      <c r="C617" s="19"/>
      <c r="D617" s="19"/>
      <c r="E617" s="19"/>
      <c r="F617" s="19"/>
      <c r="G617" s="20"/>
      <c r="H617" s="19"/>
      <c r="I617" s="21"/>
      <c r="J617" s="21"/>
      <c r="K617" s="21"/>
      <c r="L617" s="19"/>
      <c r="M617" s="20"/>
      <c r="N617" s="22"/>
      <c r="O617" s="19"/>
      <c r="P617" s="21"/>
      <c r="Q617" s="19"/>
      <c r="R617" s="20"/>
      <c r="S617" s="21"/>
      <c r="T617" s="19"/>
      <c r="U617" s="21"/>
      <c r="V617" s="19"/>
      <c r="W617" s="23"/>
      <c r="X617" s="21"/>
      <c r="Y617" s="19"/>
      <c r="Z617" s="24"/>
      <c r="AA617" s="24"/>
      <c r="AB617" s="24"/>
      <c r="AC617" s="24"/>
      <c r="AD617" s="24"/>
      <c r="AE617" s="24"/>
      <c r="AF617" s="24"/>
      <c r="AG617" s="24"/>
      <c r="AH617" s="24"/>
      <c r="AI617" s="24"/>
      <c r="AJ617" s="24"/>
      <c r="AK617" s="24"/>
      <c r="AL617" s="24"/>
      <c r="AM617" s="24"/>
      <c r="AN617" s="24"/>
      <c r="AO617" s="24"/>
      <c r="AP617" s="24"/>
      <c r="AQ617" s="24"/>
      <c r="AR617" s="24"/>
    </row>
    <row r="618" spans="1:44" ht="12.75" customHeight="1">
      <c r="A618" s="18"/>
      <c r="B618" s="19"/>
      <c r="C618" s="19"/>
      <c r="D618" s="19"/>
      <c r="E618" s="19"/>
      <c r="F618" s="19"/>
      <c r="G618" s="20"/>
      <c r="H618" s="19"/>
      <c r="I618" s="21"/>
      <c r="J618" s="21"/>
      <c r="K618" s="21"/>
      <c r="L618" s="19"/>
      <c r="M618" s="20"/>
      <c r="N618" s="22"/>
      <c r="O618" s="19"/>
      <c r="P618" s="21"/>
      <c r="Q618" s="19"/>
      <c r="R618" s="20"/>
      <c r="S618" s="21"/>
      <c r="T618" s="19"/>
      <c r="U618" s="21"/>
      <c r="V618" s="19"/>
      <c r="W618" s="23"/>
      <c r="X618" s="21"/>
      <c r="Y618" s="19"/>
      <c r="Z618" s="24"/>
      <c r="AA618" s="24"/>
      <c r="AB618" s="24"/>
      <c r="AC618" s="24"/>
      <c r="AD618" s="24"/>
      <c r="AE618" s="24"/>
      <c r="AF618" s="24"/>
      <c r="AG618" s="24"/>
      <c r="AH618" s="24"/>
      <c r="AI618" s="24"/>
      <c r="AJ618" s="24"/>
      <c r="AK618" s="24"/>
      <c r="AL618" s="24"/>
      <c r="AM618" s="24"/>
      <c r="AN618" s="24"/>
      <c r="AO618" s="24"/>
      <c r="AP618" s="24"/>
      <c r="AQ618" s="24"/>
      <c r="AR618" s="24"/>
    </row>
    <row r="619" spans="1:44" ht="12.75" customHeight="1">
      <c r="A619" s="18"/>
      <c r="B619" s="19"/>
      <c r="C619" s="19"/>
      <c r="D619" s="19"/>
      <c r="E619" s="19"/>
      <c r="F619" s="19"/>
      <c r="G619" s="20"/>
      <c r="H619" s="19"/>
      <c r="I619" s="21"/>
      <c r="J619" s="21"/>
      <c r="K619" s="21"/>
      <c r="L619" s="19"/>
      <c r="M619" s="20"/>
      <c r="N619" s="22"/>
      <c r="O619" s="19"/>
      <c r="P619" s="21"/>
      <c r="Q619" s="19"/>
      <c r="R619" s="20"/>
      <c r="S619" s="21"/>
      <c r="T619" s="19"/>
      <c r="U619" s="21"/>
      <c r="V619" s="19"/>
      <c r="W619" s="23"/>
      <c r="X619" s="21"/>
      <c r="Y619" s="19"/>
      <c r="Z619" s="24"/>
      <c r="AA619" s="24"/>
      <c r="AB619" s="24"/>
      <c r="AC619" s="24"/>
      <c r="AD619" s="24"/>
      <c r="AE619" s="24"/>
      <c r="AF619" s="24"/>
      <c r="AG619" s="24"/>
      <c r="AH619" s="24"/>
      <c r="AI619" s="24"/>
      <c r="AJ619" s="24"/>
      <c r="AK619" s="24"/>
      <c r="AL619" s="24"/>
      <c r="AM619" s="24"/>
      <c r="AN619" s="24"/>
      <c r="AO619" s="24"/>
      <c r="AP619" s="24"/>
      <c r="AQ619" s="24"/>
      <c r="AR619" s="24"/>
    </row>
    <row r="620" spans="1:44" ht="12.75" customHeight="1">
      <c r="A620" s="18"/>
      <c r="B620" s="19"/>
      <c r="C620" s="19"/>
      <c r="D620" s="19"/>
      <c r="E620" s="19"/>
      <c r="F620" s="19"/>
      <c r="G620" s="20"/>
      <c r="H620" s="19"/>
      <c r="I620" s="21"/>
      <c r="J620" s="21"/>
      <c r="K620" s="21"/>
      <c r="L620" s="19"/>
      <c r="M620" s="20"/>
      <c r="N620" s="22"/>
      <c r="O620" s="19"/>
      <c r="P620" s="21"/>
      <c r="Q620" s="19"/>
      <c r="R620" s="20"/>
      <c r="S620" s="21"/>
      <c r="T620" s="19"/>
      <c r="U620" s="21"/>
      <c r="V620" s="19"/>
      <c r="W620" s="23"/>
      <c r="X620" s="21"/>
      <c r="Y620" s="19"/>
      <c r="Z620" s="24"/>
      <c r="AA620" s="24"/>
      <c r="AB620" s="24"/>
      <c r="AC620" s="24"/>
      <c r="AD620" s="24"/>
      <c r="AE620" s="24"/>
      <c r="AF620" s="24"/>
      <c r="AG620" s="24"/>
      <c r="AH620" s="24"/>
      <c r="AI620" s="24"/>
      <c r="AJ620" s="24"/>
      <c r="AK620" s="24"/>
      <c r="AL620" s="24"/>
      <c r="AM620" s="24"/>
      <c r="AN620" s="24"/>
      <c r="AO620" s="24"/>
      <c r="AP620" s="24"/>
      <c r="AQ620" s="24"/>
      <c r="AR620" s="24"/>
    </row>
    <row r="621" spans="1:44" ht="12.75" customHeight="1">
      <c r="A621" s="18"/>
      <c r="B621" s="19"/>
      <c r="C621" s="19"/>
      <c r="D621" s="19"/>
      <c r="E621" s="19"/>
      <c r="F621" s="19"/>
      <c r="G621" s="20"/>
      <c r="H621" s="19"/>
      <c r="I621" s="21"/>
      <c r="J621" s="21"/>
      <c r="K621" s="21"/>
      <c r="L621" s="19"/>
      <c r="M621" s="20"/>
      <c r="N621" s="22"/>
      <c r="O621" s="19"/>
      <c r="P621" s="21"/>
      <c r="Q621" s="19"/>
      <c r="R621" s="20"/>
      <c r="S621" s="21"/>
      <c r="T621" s="19"/>
      <c r="U621" s="21"/>
      <c r="V621" s="19"/>
      <c r="W621" s="23"/>
      <c r="X621" s="21"/>
      <c r="Y621" s="19"/>
      <c r="Z621" s="24"/>
      <c r="AA621" s="24"/>
      <c r="AB621" s="24"/>
      <c r="AC621" s="24"/>
      <c r="AD621" s="24"/>
      <c r="AE621" s="24"/>
      <c r="AF621" s="24"/>
      <c r="AG621" s="24"/>
      <c r="AH621" s="24"/>
      <c r="AI621" s="24"/>
      <c r="AJ621" s="24"/>
      <c r="AK621" s="24"/>
      <c r="AL621" s="24"/>
      <c r="AM621" s="24"/>
      <c r="AN621" s="24"/>
      <c r="AO621" s="24"/>
      <c r="AP621" s="24"/>
      <c r="AQ621" s="24"/>
      <c r="AR621" s="24"/>
    </row>
    <row r="622" spans="1:44" ht="12.75" customHeight="1">
      <c r="A622" s="18"/>
      <c r="B622" s="19"/>
      <c r="C622" s="19"/>
      <c r="D622" s="19"/>
      <c r="E622" s="19"/>
      <c r="F622" s="19"/>
      <c r="G622" s="20"/>
      <c r="H622" s="19"/>
      <c r="I622" s="21"/>
      <c r="J622" s="21"/>
      <c r="K622" s="21"/>
      <c r="L622" s="19"/>
      <c r="M622" s="20"/>
      <c r="N622" s="22"/>
      <c r="O622" s="19"/>
      <c r="P622" s="21"/>
      <c r="Q622" s="19"/>
      <c r="R622" s="20"/>
      <c r="S622" s="21"/>
      <c r="T622" s="19"/>
      <c r="U622" s="21"/>
      <c r="V622" s="19"/>
      <c r="W622" s="23"/>
      <c r="X622" s="21"/>
      <c r="Y622" s="19"/>
      <c r="Z622" s="24"/>
      <c r="AA622" s="24"/>
      <c r="AB622" s="24"/>
      <c r="AC622" s="24"/>
      <c r="AD622" s="24"/>
      <c r="AE622" s="24"/>
      <c r="AF622" s="24"/>
      <c r="AG622" s="24"/>
      <c r="AH622" s="24"/>
      <c r="AI622" s="24"/>
      <c r="AJ622" s="24"/>
      <c r="AK622" s="24"/>
      <c r="AL622" s="24"/>
      <c r="AM622" s="24"/>
      <c r="AN622" s="24"/>
      <c r="AO622" s="24"/>
      <c r="AP622" s="24"/>
      <c r="AQ622" s="24"/>
      <c r="AR622" s="24"/>
    </row>
    <row r="623" spans="1:44" ht="12.75" customHeight="1">
      <c r="A623" s="18"/>
      <c r="B623" s="19"/>
      <c r="C623" s="19"/>
      <c r="D623" s="19"/>
      <c r="E623" s="19"/>
      <c r="F623" s="19"/>
      <c r="G623" s="20"/>
      <c r="H623" s="19"/>
      <c r="I623" s="21"/>
      <c r="J623" s="21"/>
      <c r="K623" s="21"/>
      <c r="L623" s="19"/>
      <c r="M623" s="20"/>
      <c r="N623" s="22"/>
      <c r="O623" s="19"/>
      <c r="P623" s="21"/>
      <c r="Q623" s="19"/>
      <c r="R623" s="20"/>
      <c r="S623" s="21"/>
      <c r="T623" s="19"/>
      <c r="U623" s="21"/>
      <c r="V623" s="19"/>
      <c r="W623" s="23"/>
      <c r="X623" s="21"/>
      <c r="Y623" s="19"/>
      <c r="Z623" s="24"/>
      <c r="AA623" s="24"/>
      <c r="AB623" s="24"/>
      <c r="AC623" s="24"/>
      <c r="AD623" s="24"/>
      <c r="AE623" s="24"/>
      <c r="AF623" s="24"/>
      <c r="AG623" s="24"/>
      <c r="AH623" s="24"/>
      <c r="AI623" s="24"/>
      <c r="AJ623" s="24"/>
      <c r="AK623" s="24"/>
      <c r="AL623" s="24"/>
      <c r="AM623" s="24"/>
      <c r="AN623" s="24"/>
      <c r="AO623" s="24"/>
      <c r="AP623" s="24"/>
      <c r="AQ623" s="24"/>
      <c r="AR623" s="24"/>
    </row>
    <row r="624" spans="1:44" ht="12.75" customHeight="1">
      <c r="A624" s="18"/>
      <c r="B624" s="19"/>
      <c r="C624" s="19"/>
      <c r="D624" s="19"/>
      <c r="E624" s="19"/>
      <c r="F624" s="19"/>
      <c r="G624" s="20"/>
      <c r="H624" s="19"/>
      <c r="I624" s="21"/>
      <c r="J624" s="21"/>
      <c r="K624" s="21"/>
      <c r="L624" s="19"/>
      <c r="M624" s="20"/>
      <c r="N624" s="22"/>
      <c r="O624" s="19"/>
      <c r="P624" s="21"/>
      <c r="Q624" s="19"/>
      <c r="R624" s="20"/>
      <c r="S624" s="21"/>
      <c r="T624" s="19"/>
      <c r="U624" s="21"/>
      <c r="V624" s="19"/>
      <c r="W624" s="23"/>
      <c r="X624" s="21"/>
      <c r="Y624" s="19"/>
      <c r="Z624" s="24"/>
      <c r="AA624" s="24"/>
      <c r="AB624" s="24"/>
      <c r="AC624" s="24"/>
      <c r="AD624" s="24"/>
      <c r="AE624" s="24"/>
      <c r="AF624" s="24"/>
      <c r="AG624" s="24"/>
      <c r="AH624" s="24"/>
      <c r="AI624" s="24"/>
      <c r="AJ624" s="24"/>
      <c r="AK624" s="24"/>
      <c r="AL624" s="24"/>
      <c r="AM624" s="24"/>
      <c r="AN624" s="24"/>
      <c r="AO624" s="24"/>
      <c r="AP624" s="24"/>
      <c r="AQ624" s="24"/>
      <c r="AR624" s="24"/>
    </row>
    <row r="625" spans="1:44" ht="12.75" customHeight="1">
      <c r="A625" s="18"/>
      <c r="B625" s="19"/>
      <c r="C625" s="19"/>
      <c r="D625" s="19"/>
      <c r="E625" s="19"/>
      <c r="F625" s="19"/>
      <c r="G625" s="20"/>
      <c r="H625" s="19"/>
      <c r="I625" s="21"/>
      <c r="J625" s="21"/>
      <c r="K625" s="21"/>
      <c r="L625" s="19"/>
      <c r="M625" s="20"/>
      <c r="N625" s="22"/>
      <c r="O625" s="19"/>
      <c r="P625" s="21"/>
      <c r="Q625" s="19"/>
      <c r="R625" s="20"/>
      <c r="S625" s="21"/>
      <c r="T625" s="19"/>
      <c r="U625" s="21"/>
      <c r="V625" s="19"/>
      <c r="W625" s="23"/>
      <c r="X625" s="21"/>
      <c r="Y625" s="19"/>
      <c r="Z625" s="24"/>
      <c r="AA625" s="24"/>
      <c r="AB625" s="24"/>
      <c r="AC625" s="24"/>
      <c r="AD625" s="24"/>
      <c r="AE625" s="24"/>
      <c r="AF625" s="24"/>
      <c r="AG625" s="24"/>
      <c r="AH625" s="24"/>
      <c r="AI625" s="24"/>
      <c r="AJ625" s="24"/>
      <c r="AK625" s="24"/>
      <c r="AL625" s="24"/>
      <c r="AM625" s="24"/>
      <c r="AN625" s="24"/>
      <c r="AO625" s="24"/>
      <c r="AP625" s="24"/>
      <c r="AQ625" s="24"/>
      <c r="AR625" s="24"/>
    </row>
    <row r="626" spans="1:44" ht="12.75" customHeight="1">
      <c r="A626" s="18"/>
      <c r="B626" s="19"/>
      <c r="C626" s="19"/>
      <c r="D626" s="19"/>
      <c r="E626" s="19"/>
      <c r="F626" s="19"/>
      <c r="G626" s="20"/>
      <c r="H626" s="19"/>
      <c r="I626" s="21"/>
      <c r="J626" s="21"/>
      <c r="K626" s="21"/>
      <c r="L626" s="19"/>
      <c r="M626" s="20"/>
      <c r="N626" s="22"/>
      <c r="O626" s="19"/>
      <c r="P626" s="21"/>
      <c r="Q626" s="19"/>
      <c r="R626" s="20"/>
      <c r="S626" s="21"/>
      <c r="T626" s="19"/>
      <c r="U626" s="21"/>
      <c r="V626" s="19"/>
      <c r="W626" s="23"/>
      <c r="X626" s="21"/>
      <c r="Y626" s="19"/>
      <c r="Z626" s="24"/>
      <c r="AA626" s="24"/>
      <c r="AB626" s="24"/>
      <c r="AC626" s="24"/>
      <c r="AD626" s="24"/>
      <c r="AE626" s="24"/>
      <c r="AF626" s="24"/>
      <c r="AG626" s="24"/>
      <c r="AH626" s="24"/>
      <c r="AI626" s="24"/>
      <c r="AJ626" s="24"/>
      <c r="AK626" s="24"/>
      <c r="AL626" s="24"/>
      <c r="AM626" s="24"/>
      <c r="AN626" s="24"/>
      <c r="AO626" s="24"/>
      <c r="AP626" s="24"/>
      <c r="AQ626" s="24"/>
      <c r="AR626" s="24"/>
    </row>
    <row r="627" spans="1:44" ht="12.75" customHeight="1">
      <c r="A627" s="18"/>
      <c r="B627" s="19"/>
      <c r="C627" s="19"/>
      <c r="D627" s="19"/>
      <c r="E627" s="19"/>
      <c r="F627" s="19"/>
      <c r="G627" s="20"/>
      <c r="H627" s="19"/>
      <c r="I627" s="21"/>
      <c r="J627" s="21"/>
      <c r="K627" s="21"/>
      <c r="L627" s="19"/>
      <c r="M627" s="20"/>
      <c r="N627" s="22"/>
      <c r="O627" s="19"/>
      <c r="P627" s="21"/>
      <c r="Q627" s="19"/>
      <c r="R627" s="20"/>
      <c r="S627" s="21"/>
      <c r="T627" s="19"/>
      <c r="U627" s="21"/>
      <c r="V627" s="19"/>
      <c r="W627" s="23"/>
      <c r="X627" s="21"/>
      <c r="Y627" s="19"/>
      <c r="Z627" s="24"/>
      <c r="AA627" s="24"/>
      <c r="AB627" s="24"/>
      <c r="AC627" s="24"/>
      <c r="AD627" s="24"/>
      <c r="AE627" s="24"/>
      <c r="AF627" s="24"/>
      <c r="AG627" s="24"/>
      <c r="AH627" s="24"/>
      <c r="AI627" s="24"/>
      <c r="AJ627" s="24"/>
      <c r="AK627" s="24"/>
      <c r="AL627" s="24"/>
      <c r="AM627" s="24"/>
      <c r="AN627" s="24"/>
      <c r="AO627" s="24"/>
      <c r="AP627" s="24"/>
      <c r="AQ627" s="24"/>
      <c r="AR627" s="24"/>
    </row>
    <row r="628" spans="1:44" ht="12.75" customHeight="1">
      <c r="A628" s="18"/>
      <c r="B628" s="19"/>
      <c r="C628" s="19"/>
      <c r="D628" s="19"/>
      <c r="E628" s="19"/>
      <c r="F628" s="19"/>
      <c r="G628" s="20"/>
      <c r="H628" s="19"/>
      <c r="I628" s="21"/>
      <c r="J628" s="21"/>
      <c r="K628" s="21"/>
      <c r="L628" s="19"/>
      <c r="M628" s="20"/>
      <c r="N628" s="22"/>
      <c r="O628" s="19"/>
      <c r="P628" s="21"/>
      <c r="Q628" s="19"/>
      <c r="R628" s="20"/>
      <c r="S628" s="21"/>
      <c r="T628" s="19"/>
      <c r="U628" s="21"/>
      <c r="V628" s="19"/>
      <c r="W628" s="23"/>
      <c r="X628" s="21"/>
      <c r="Y628" s="19"/>
      <c r="Z628" s="24"/>
      <c r="AA628" s="24"/>
      <c r="AB628" s="24"/>
      <c r="AC628" s="24"/>
      <c r="AD628" s="24"/>
      <c r="AE628" s="24"/>
      <c r="AF628" s="24"/>
      <c r="AG628" s="24"/>
      <c r="AH628" s="24"/>
      <c r="AI628" s="24"/>
      <c r="AJ628" s="24"/>
      <c r="AK628" s="24"/>
      <c r="AL628" s="24"/>
      <c r="AM628" s="24"/>
      <c r="AN628" s="24"/>
      <c r="AO628" s="24"/>
      <c r="AP628" s="24"/>
      <c r="AQ628" s="24"/>
      <c r="AR628" s="24"/>
    </row>
    <row r="629" spans="1:44" ht="12.75" customHeight="1">
      <c r="A629" s="18"/>
      <c r="B629" s="19"/>
      <c r="C629" s="19"/>
      <c r="D629" s="19"/>
      <c r="E629" s="19"/>
      <c r="F629" s="19"/>
      <c r="G629" s="20"/>
      <c r="H629" s="19"/>
      <c r="I629" s="21"/>
      <c r="J629" s="21"/>
      <c r="K629" s="21"/>
      <c r="L629" s="19"/>
      <c r="M629" s="20"/>
      <c r="N629" s="22"/>
      <c r="O629" s="19"/>
      <c r="P629" s="21"/>
      <c r="Q629" s="19"/>
      <c r="R629" s="20"/>
      <c r="S629" s="21"/>
      <c r="T629" s="19"/>
      <c r="U629" s="21"/>
      <c r="V629" s="19"/>
      <c r="W629" s="23"/>
      <c r="X629" s="21"/>
      <c r="Y629" s="19"/>
      <c r="Z629" s="24"/>
      <c r="AA629" s="24"/>
      <c r="AB629" s="24"/>
      <c r="AC629" s="24"/>
      <c r="AD629" s="24"/>
      <c r="AE629" s="24"/>
      <c r="AF629" s="24"/>
      <c r="AG629" s="24"/>
      <c r="AH629" s="24"/>
      <c r="AI629" s="24"/>
      <c r="AJ629" s="24"/>
      <c r="AK629" s="24"/>
      <c r="AL629" s="24"/>
      <c r="AM629" s="24"/>
      <c r="AN629" s="24"/>
      <c r="AO629" s="24"/>
      <c r="AP629" s="24"/>
      <c r="AQ629" s="24"/>
      <c r="AR629" s="24"/>
    </row>
    <row r="630" spans="1:44" ht="12.75" customHeight="1">
      <c r="A630" s="18"/>
      <c r="B630" s="19"/>
      <c r="C630" s="19"/>
      <c r="D630" s="19"/>
      <c r="E630" s="19"/>
      <c r="F630" s="19"/>
      <c r="G630" s="20"/>
      <c r="H630" s="19"/>
      <c r="I630" s="21"/>
      <c r="J630" s="21"/>
      <c r="K630" s="21"/>
      <c r="L630" s="19"/>
      <c r="M630" s="20"/>
      <c r="N630" s="22"/>
      <c r="O630" s="19"/>
      <c r="P630" s="21"/>
      <c r="Q630" s="19"/>
      <c r="R630" s="20"/>
      <c r="S630" s="21"/>
      <c r="T630" s="19"/>
      <c r="U630" s="21"/>
      <c r="V630" s="19"/>
      <c r="W630" s="23"/>
      <c r="X630" s="21"/>
      <c r="Y630" s="19"/>
      <c r="Z630" s="24"/>
      <c r="AA630" s="24"/>
      <c r="AB630" s="24"/>
      <c r="AC630" s="24"/>
      <c r="AD630" s="24"/>
      <c r="AE630" s="24"/>
      <c r="AF630" s="24"/>
      <c r="AG630" s="24"/>
      <c r="AH630" s="24"/>
      <c r="AI630" s="24"/>
      <c r="AJ630" s="24"/>
      <c r="AK630" s="24"/>
      <c r="AL630" s="24"/>
      <c r="AM630" s="24"/>
      <c r="AN630" s="24"/>
      <c r="AO630" s="24"/>
      <c r="AP630" s="24"/>
      <c r="AQ630" s="24"/>
      <c r="AR630" s="24"/>
    </row>
    <row r="631" spans="1:44" ht="12.75" customHeight="1">
      <c r="A631" s="18"/>
      <c r="B631" s="19"/>
      <c r="C631" s="19"/>
      <c r="D631" s="19"/>
      <c r="E631" s="19"/>
      <c r="F631" s="19"/>
      <c r="G631" s="20"/>
      <c r="H631" s="19"/>
      <c r="I631" s="21"/>
      <c r="J631" s="21"/>
      <c r="K631" s="21"/>
      <c r="L631" s="19"/>
      <c r="M631" s="20"/>
      <c r="N631" s="22"/>
      <c r="O631" s="19"/>
      <c r="P631" s="21"/>
      <c r="Q631" s="19"/>
      <c r="R631" s="20"/>
      <c r="S631" s="21"/>
      <c r="T631" s="19"/>
      <c r="U631" s="21"/>
      <c r="V631" s="19"/>
      <c r="W631" s="23"/>
      <c r="X631" s="21"/>
      <c r="Y631" s="19"/>
      <c r="Z631" s="24"/>
      <c r="AA631" s="24"/>
      <c r="AB631" s="24"/>
      <c r="AC631" s="24"/>
      <c r="AD631" s="24"/>
      <c r="AE631" s="24"/>
      <c r="AF631" s="24"/>
      <c r="AG631" s="24"/>
      <c r="AH631" s="24"/>
      <c r="AI631" s="24"/>
      <c r="AJ631" s="24"/>
      <c r="AK631" s="24"/>
      <c r="AL631" s="24"/>
      <c r="AM631" s="24"/>
      <c r="AN631" s="24"/>
      <c r="AO631" s="24"/>
      <c r="AP631" s="24"/>
      <c r="AQ631" s="24"/>
      <c r="AR631" s="24"/>
    </row>
    <row r="632" spans="1:44" ht="12.75" customHeight="1">
      <c r="A632" s="18"/>
      <c r="B632" s="19"/>
      <c r="C632" s="19"/>
      <c r="D632" s="19"/>
      <c r="E632" s="19"/>
      <c r="F632" s="19"/>
      <c r="G632" s="20"/>
      <c r="H632" s="19"/>
      <c r="I632" s="21"/>
      <c r="J632" s="21"/>
      <c r="K632" s="21"/>
      <c r="L632" s="19"/>
      <c r="M632" s="20"/>
      <c r="N632" s="22"/>
      <c r="O632" s="19"/>
      <c r="P632" s="21"/>
      <c r="Q632" s="19"/>
      <c r="R632" s="20"/>
      <c r="S632" s="21"/>
      <c r="T632" s="19"/>
      <c r="U632" s="21"/>
      <c r="V632" s="19"/>
      <c r="W632" s="23"/>
      <c r="X632" s="21"/>
      <c r="Y632" s="19"/>
      <c r="Z632" s="24"/>
      <c r="AA632" s="24"/>
      <c r="AB632" s="24"/>
      <c r="AC632" s="24"/>
      <c r="AD632" s="24"/>
      <c r="AE632" s="24"/>
      <c r="AF632" s="24"/>
      <c r="AG632" s="24"/>
      <c r="AH632" s="24"/>
      <c r="AI632" s="24"/>
      <c r="AJ632" s="24"/>
      <c r="AK632" s="24"/>
      <c r="AL632" s="24"/>
      <c r="AM632" s="24"/>
      <c r="AN632" s="24"/>
      <c r="AO632" s="24"/>
      <c r="AP632" s="24"/>
      <c r="AQ632" s="24"/>
      <c r="AR632" s="24"/>
    </row>
    <row r="633" spans="1:44" ht="12.75" customHeight="1">
      <c r="A633" s="18"/>
      <c r="B633" s="19"/>
      <c r="C633" s="19"/>
      <c r="D633" s="19"/>
      <c r="E633" s="19"/>
      <c r="F633" s="19"/>
      <c r="G633" s="20"/>
      <c r="H633" s="19"/>
      <c r="I633" s="21"/>
      <c r="J633" s="21"/>
      <c r="K633" s="21"/>
      <c r="L633" s="19"/>
      <c r="M633" s="20"/>
      <c r="N633" s="22"/>
      <c r="O633" s="19"/>
      <c r="P633" s="21"/>
      <c r="Q633" s="19"/>
      <c r="R633" s="20"/>
      <c r="S633" s="21"/>
      <c r="T633" s="19"/>
      <c r="U633" s="21"/>
      <c r="V633" s="19"/>
      <c r="W633" s="23"/>
      <c r="X633" s="21"/>
      <c r="Y633" s="19"/>
      <c r="Z633" s="24"/>
      <c r="AA633" s="24"/>
      <c r="AB633" s="24"/>
      <c r="AC633" s="24"/>
      <c r="AD633" s="24"/>
      <c r="AE633" s="24"/>
      <c r="AF633" s="24"/>
      <c r="AG633" s="24"/>
      <c r="AH633" s="24"/>
      <c r="AI633" s="24"/>
      <c r="AJ633" s="24"/>
      <c r="AK633" s="24"/>
      <c r="AL633" s="24"/>
      <c r="AM633" s="24"/>
      <c r="AN633" s="24"/>
      <c r="AO633" s="24"/>
      <c r="AP633" s="24"/>
      <c r="AQ633" s="24"/>
      <c r="AR633" s="24"/>
    </row>
    <row r="634" spans="1:44" ht="12.75" customHeight="1">
      <c r="A634" s="18"/>
      <c r="B634" s="19"/>
      <c r="C634" s="19"/>
      <c r="D634" s="19"/>
      <c r="E634" s="19"/>
      <c r="F634" s="19"/>
      <c r="G634" s="20"/>
      <c r="H634" s="19"/>
      <c r="I634" s="21"/>
      <c r="J634" s="21"/>
      <c r="K634" s="21"/>
      <c r="L634" s="19"/>
      <c r="M634" s="20"/>
      <c r="N634" s="22"/>
      <c r="O634" s="19"/>
      <c r="P634" s="21"/>
      <c r="Q634" s="19"/>
      <c r="R634" s="20"/>
      <c r="S634" s="21"/>
      <c r="T634" s="19"/>
      <c r="U634" s="21"/>
      <c r="V634" s="19"/>
      <c r="W634" s="23"/>
      <c r="X634" s="21"/>
      <c r="Y634" s="19"/>
      <c r="Z634" s="24"/>
      <c r="AA634" s="24"/>
      <c r="AB634" s="24"/>
      <c r="AC634" s="24"/>
      <c r="AD634" s="24"/>
      <c r="AE634" s="24"/>
      <c r="AF634" s="24"/>
      <c r="AG634" s="24"/>
      <c r="AH634" s="24"/>
      <c r="AI634" s="24"/>
      <c r="AJ634" s="24"/>
      <c r="AK634" s="24"/>
      <c r="AL634" s="24"/>
      <c r="AM634" s="24"/>
      <c r="AN634" s="24"/>
      <c r="AO634" s="24"/>
      <c r="AP634" s="24"/>
      <c r="AQ634" s="24"/>
      <c r="AR634" s="24"/>
    </row>
    <row r="635" spans="1:44" ht="12.75" customHeight="1">
      <c r="A635" s="18"/>
      <c r="B635" s="19"/>
      <c r="C635" s="19"/>
      <c r="D635" s="19"/>
      <c r="E635" s="19"/>
      <c r="F635" s="19"/>
      <c r="G635" s="20"/>
      <c r="H635" s="19"/>
      <c r="I635" s="21"/>
      <c r="J635" s="21"/>
      <c r="K635" s="21"/>
      <c r="L635" s="19"/>
      <c r="M635" s="20"/>
      <c r="N635" s="22"/>
      <c r="O635" s="19"/>
      <c r="P635" s="21"/>
      <c r="Q635" s="19"/>
      <c r="R635" s="20"/>
      <c r="S635" s="21"/>
      <c r="T635" s="19"/>
      <c r="U635" s="21"/>
      <c r="V635" s="19"/>
      <c r="W635" s="23"/>
      <c r="X635" s="21"/>
      <c r="Y635" s="19"/>
      <c r="Z635" s="24"/>
      <c r="AA635" s="24"/>
      <c r="AB635" s="24"/>
      <c r="AC635" s="24"/>
      <c r="AD635" s="24"/>
      <c r="AE635" s="24"/>
      <c r="AF635" s="24"/>
      <c r="AG635" s="24"/>
      <c r="AH635" s="24"/>
      <c r="AI635" s="24"/>
      <c r="AJ635" s="24"/>
      <c r="AK635" s="24"/>
      <c r="AL635" s="24"/>
      <c r="AM635" s="24"/>
      <c r="AN635" s="24"/>
      <c r="AO635" s="24"/>
      <c r="AP635" s="24"/>
      <c r="AQ635" s="24"/>
      <c r="AR635" s="24"/>
    </row>
    <row r="636" spans="1:44" ht="12.75" customHeight="1">
      <c r="A636" s="18"/>
      <c r="B636" s="19"/>
      <c r="C636" s="19"/>
      <c r="D636" s="19"/>
      <c r="E636" s="19"/>
      <c r="F636" s="19"/>
      <c r="G636" s="20"/>
      <c r="H636" s="19"/>
      <c r="I636" s="21"/>
      <c r="J636" s="21"/>
      <c r="K636" s="21"/>
      <c r="L636" s="19"/>
      <c r="M636" s="20"/>
      <c r="N636" s="22"/>
      <c r="O636" s="19"/>
      <c r="P636" s="21"/>
      <c r="Q636" s="19"/>
      <c r="R636" s="20"/>
      <c r="S636" s="21"/>
      <c r="T636" s="19"/>
      <c r="U636" s="21"/>
      <c r="V636" s="19"/>
      <c r="W636" s="23"/>
      <c r="X636" s="21"/>
      <c r="Y636" s="19"/>
      <c r="Z636" s="24"/>
      <c r="AA636" s="24"/>
      <c r="AB636" s="24"/>
      <c r="AC636" s="24"/>
      <c r="AD636" s="24"/>
      <c r="AE636" s="24"/>
      <c r="AF636" s="24"/>
      <c r="AG636" s="24"/>
      <c r="AH636" s="24"/>
      <c r="AI636" s="24"/>
      <c r="AJ636" s="24"/>
      <c r="AK636" s="24"/>
      <c r="AL636" s="24"/>
      <c r="AM636" s="24"/>
      <c r="AN636" s="24"/>
      <c r="AO636" s="24"/>
      <c r="AP636" s="24"/>
      <c r="AQ636" s="24"/>
      <c r="AR636" s="24"/>
    </row>
    <row r="637" spans="1:44" ht="12.75" customHeight="1">
      <c r="A637" s="18"/>
      <c r="B637" s="19"/>
      <c r="C637" s="19"/>
      <c r="D637" s="19"/>
      <c r="E637" s="19"/>
      <c r="F637" s="19"/>
      <c r="G637" s="20"/>
      <c r="H637" s="19"/>
      <c r="I637" s="21"/>
      <c r="J637" s="21"/>
      <c r="K637" s="21"/>
      <c r="L637" s="19"/>
      <c r="M637" s="20"/>
      <c r="N637" s="22"/>
      <c r="O637" s="19"/>
      <c r="P637" s="21"/>
      <c r="Q637" s="19"/>
      <c r="R637" s="20"/>
      <c r="S637" s="21"/>
      <c r="T637" s="19"/>
      <c r="U637" s="21"/>
      <c r="V637" s="19"/>
      <c r="W637" s="23"/>
      <c r="X637" s="21"/>
      <c r="Y637" s="19"/>
      <c r="Z637" s="24"/>
      <c r="AA637" s="24"/>
      <c r="AB637" s="24"/>
      <c r="AC637" s="24"/>
      <c r="AD637" s="24"/>
      <c r="AE637" s="24"/>
      <c r="AF637" s="24"/>
      <c r="AG637" s="24"/>
      <c r="AH637" s="24"/>
      <c r="AI637" s="24"/>
      <c r="AJ637" s="24"/>
      <c r="AK637" s="24"/>
      <c r="AL637" s="24"/>
      <c r="AM637" s="24"/>
      <c r="AN637" s="24"/>
      <c r="AO637" s="24"/>
      <c r="AP637" s="24"/>
      <c r="AQ637" s="24"/>
      <c r="AR637" s="24"/>
    </row>
    <row r="638" spans="1:44" ht="12.75" customHeight="1">
      <c r="A638" s="18"/>
      <c r="B638" s="19"/>
      <c r="C638" s="19"/>
      <c r="D638" s="19"/>
      <c r="E638" s="19"/>
      <c r="F638" s="19"/>
      <c r="G638" s="20"/>
      <c r="H638" s="19"/>
      <c r="I638" s="21"/>
      <c r="J638" s="21"/>
      <c r="K638" s="21"/>
      <c r="L638" s="19"/>
      <c r="M638" s="20"/>
      <c r="N638" s="22"/>
      <c r="O638" s="19"/>
      <c r="P638" s="21"/>
      <c r="Q638" s="19"/>
      <c r="R638" s="20"/>
      <c r="S638" s="21"/>
      <c r="T638" s="19"/>
      <c r="U638" s="21"/>
      <c r="V638" s="19"/>
      <c r="W638" s="23"/>
      <c r="X638" s="21"/>
      <c r="Y638" s="19"/>
      <c r="Z638" s="24"/>
      <c r="AA638" s="24"/>
      <c r="AB638" s="24"/>
      <c r="AC638" s="24"/>
      <c r="AD638" s="24"/>
      <c r="AE638" s="24"/>
      <c r="AF638" s="24"/>
      <c r="AG638" s="24"/>
      <c r="AH638" s="24"/>
      <c r="AI638" s="24"/>
      <c r="AJ638" s="24"/>
      <c r="AK638" s="24"/>
      <c r="AL638" s="24"/>
      <c r="AM638" s="24"/>
      <c r="AN638" s="24"/>
      <c r="AO638" s="24"/>
      <c r="AP638" s="24"/>
      <c r="AQ638" s="24"/>
      <c r="AR638" s="24"/>
    </row>
    <row r="639" spans="1:44" ht="12.75" customHeight="1">
      <c r="A639" s="18"/>
      <c r="B639" s="19"/>
      <c r="C639" s="19"/>
      <c r="D639" s="19"/>
      <c r="E639" s="19"/>
      <c r="F639" s="19"/>
      <c r="G639" s="20"/>
      <c r="H639" s="19"/>
      <c r="I639" s="21"/>
      <c r="J639" s="21"/>
      <c r="K639" s="21"/>
      <c r="L639" s="19"/>
      <c r="M639" s="20"/>
      <c r="N639" s="22"/>
      <c r="O639" s="19"/>
      <c r="P639" s="21"/>
      <c r="Q639" s="19"/>
      <c r="R639" s="20"/>
      <c r="S639" s="21"/>
      <c r="T639" s="19"/>
      <c r="U639" s="21"/>
      <c r="V639" s="19"/>
      <c r="W639" s="23"/>
      <c r="X639" s="21"/>
      <c r="Y639" s="19"/>
      <c r="Z639" s="24"/>
      <c r="AA639" s="24"/>
      <c r="AB639" s="24"/>
      <c r="AC639" s="24"/>
      <c r="AD639" s="24"/>
      <c r="AE639" s="24"/>
      <c r="AF639" s="24"/>
      <c r="AG639" s="24"/>
      <c r="AH639" s="24"/>
      <c r="AI639" s="24"/>
      <c r="AJ639" s="24"/>
      <c r="AK639" s="24"/>
      <c r="AL639" s="24"/>
      <c r="AM639" s="24"/>
      <c r="AN639" s="24"/>
      <c r="AO639" s="24"/>
      <c r="AP639" s="24"/>
      <c r="AQ639" s="24"/>
      <c r="AR639" s="24"/>
    </row>
    <row r="640" spans="1:44" ht="12.75" customHeight="1">
      <c r="A640" s="18"/>
      <c r="B640" s="19"/>
      <c r="C640" s="19"/>
      <c r="D640" s="19"/>
      <c r="E640" s="19"/>
      <c r="F640" s="19"/>
      <c r="G640" s="20"/>
      <c r="H640" s="19"/>
      <c r="I640" s="21"/>
      <c r="J640" s="21"/>
      <c r="K640" s="21"/>
      <c r="L640" s="19"/>
      <c r="M640" s="20"/>
      <c r="N640" s="22"/>
      <c r="O640" s="19"/>
      <c r="P640" s="21"/>
      <c r="Q640" s="19"/>
      <c r="R640" s="20"/>
      <c r="S640" s="21"/>
      <c r="T640" s="19"/>
      <c r="U640" s="21"/>
      <c r="V640" s="19"/>
      <c r="W640" s="23"/>
      <c r="X640" s="21"/>
      <c r="Y640" s="19"/>
      <c r="Z640" s="24"/>
      <c r="AA640" s="24"/>
      <c r="AB640" s="24"/>
      <c r="AC640" s="24"/>
      <c r="AD640" s="24"/>
      <c r="AE640" s="24"/>
      <c r="AF640" s="24"/>
      <c r="AG640" s="24"/>
      <c r="AH640" s="24"/>
      <c r="AI640" s="24"/>
      <c r="AJ640" s="24"/>
      <c r="AK640" s="24"/>
      <c r="AL640" s="24"/>
      <c r="AM640" s="24"/>
      <c r="AN640" s="24"/>
      <c r="AO640" s="24"/>
      <c r="AP640" s="24"/>
      <c r="AQ640" s="24"/>
      <c r="AR640" s="24"/>
    </row>
    <row r="641" spans="1:44" ht="12.75" customHeight="1">
      <c r="A641" s="18"/>
      <c r="B641" s="19"/>
      <c r="C641" s="19"/>
      <c r="D641" s="19"/>
      <c r="E641" s="19"/>
      <c r="F641" s="19"/>
      <c r="G641" s="20"/>
      <c r="H641" s="19"/>
      <c r="I641" s="21"/>
      <c r="J641" s="21"/>
      <c r="K641" s="21"/>
      <c r="L641" s="19"/>
      <c r="M641" s="20"/>
      <c r="N641" s="22"/>
      <c r="O641" s="19"/>
      <c r="P641" s="21"/>
      <c r="Q641" s="19"/>
      <c r="R641" s="20"/>
      <c r="S641" s="21"/>
      <c r="T641" s="19"/>
      <c r="U641" s="21"/>
      <c r="V641" s="19"/>
      <c r="W641" s="23"/>
      <c r="X641" s="21"/>
      <c r="Y641" s="19"/>
      <c r="Z641" s="24"/>
      <c r="AA641" s="24"/>
      <c r="AB641" s="24"/>
      <c r="AC641" s="24"/>
      <c r="AD641" s="24"/>
      <c r="AE641" s="24"/>
      <c r="AF641" s="24"/>
      <c r="AG641" s="24"/>
      <c r="AH641" s="24"/>
      <c r="AI641" s="24"/>
      <c r="AJ641" s="24"/>
      <c r="AK641" s="24"/>
      <c r="AL641" s="24"/>
      <c r="AM641" s="24"/>
      <c r="AN641" s="24"/>
      <c r="AO641" s="24"/>
      <c r="AP641" s="24"/>
      <c r="AQ641" s="24"/>
      <c r="AR641" s="24"/>
    </row>
    <row r="642" spans="1:44" ht="12.75" customHeight="1">
      <c r="A642" s="18"/>
      <c r="B642" s="19"/>
      <c r="C642" s="19"/>
      <c r="D642" s="19"/>
      <c r="E642" s="19"/>
      <c r="F642" s="19"/>
      <c r="G642" s="20"/>
      <c r="H642" s="19"/>
      <c r="I642" s="21"/>
      <c r="J642" s="21"/>
      <c r="K642" s="21"/>
      <c r="L642" s="19"/>
      <c r="M642" s="20"/>
      <c r="N642" s="22"/>
      <c r="O642" s="19"/>
      <c r="P642" s="21"/>
      <c r="Q642" s="19"/>
      <c r="R642" s="20"/>
      <c r="S642" s="21"/>
      <c r="T642" s="19"/>
      <c r="U642" s="21"/>
      <c r="V642" s="19"/>
      <c r="W642" s="23"/>
      <c r="X642" s="21"/>
      <c r="Y642" s="19"/>
      <c r="Z642" s="24"/>
      <c r="AA642" s="24"/>
      <c r="AB642" s="24"/>
      <c r="AC642" s="24"/>
      <c r="AD642" s="24"/>
      <c r="AE642" s="24"/>
      <c r="AF642" s="24"/>
      <c r="AG642" s="24"/>
      <c r="AH642" s="24"/>
      <c r="AI642" s="24"/>
      <c r="AJ642" s="24"/>
      <c r="AK642" s="24"/>
      <c r="AL642" s="24"/>
      <c r="AM642" s="24"/>
      <c r="AN642" s="24"/>
      <c r="AO642" s="24"/>
      <c r="AP642" s="24"/>
      <c r="AQ642" s="24"/>
      <c r="AR642" s="24"/>
    </row>
    <row r="643" spans="1:44" ht="12.75" customHeight="1">
      <c r="A643" s="18"/>
      <c r="B643" s="19"/>
      <c r="C643" s="19"/>
      <c r="D643" s="19"/>
      <c r="E643" s="19"/>
      <c r="F643" s="19"/>
      <c r="G643" s="20"/>
      <c r="H643" s="19"/>
      <c r="I643" s="21"/>
      <c r="J643" s="21"/>
      <c r="K643" s="21"/>
      <c r="L643" s="19"/>
      <c r="M643" s="20"/>
      <c r="N643" s="22"/>
      <c r="O643" s="19"/>
      <c r="P643" s="21"/>
      <c r="Q643" s="19"/>
      <c r="R643" s="20"/>
      <c r="S643" s="21"/>
      <c r="T643" s="19"/>
      <c r="U643" s="21"/>
      <c r="V643" s="19"/>
      <c r="W643" s="23"/>
      <c r="X643" s="21"/>
      <c r="Y643" s="19"/>
      <c r="Z643" s="24"/>
      <c r="AA643" s="24"/>
      <c r="AB643" s="24"/>
      <c r="AC643" s="24"/>
      <c r="AD643" s="24"/>
      <c r="AE643" s="24"/>
      <c r="AF643" s="24"/>
      <c r="AG643" s="24"/>
      <c r="AH643" s="24"/>
      <c r="AI643" s="24"/>
      <c r="AJ643" s="24"/>
      <c r="AK643" s="24"/>
      <c r="AL643" s="24"/>
      <c r="AM643" s="24"/>
      <c r="AN643" s="24"/>
      <c r="AO643" s="24"/>
      <c r="AP643" s="24"/>
      <c r="AQ643" s="24"/>
      <c r="AR643" s="24"/>
    </row>
    <row r="644" spans="1:44" ht="12.75" customHeight="1">
      <c r="A644" s="18"/>
      <c r="B644" s="19"/>
      <c r="C644" s="19"/>
      <c r="D644" s="19"/>
      <c r="E644" s="19"/>
      <c r="F644" s="19"/>
      <c r="G644" s="20"/>
      <c r="H644" s="19"/>
      <c r="I644" s="21"/>
      <c r="J644" s="21"/>
      <c r="K644" s="21"/>
      <c r="L644" s="19"/>
      <c r="M644" s="20"/>
      <c r="N644" s="22"/>
      <c r="O644" s="19"/>
      <c r="P644" s="21"/>
      <c r="Q644" s="19"/>
      <c r="R644" s="20"/>
      <c r="S644" s="21"/>
      <c r="T644" s="19"/>
      <c r="U644" s="21"/>
      <c r="V644" s="19"/>
      <c r="W644" s="23"/>
      <c r="X644" s="21"/>
      <c r="Y644" s="19"/>
      <c r="Z644" s="24"/>
      <c r="AA644" s="24"/>
      <c r="AB644" s="24"/>
      <c r="AC644" s="24"/>
      <c r="AD644" s="24"/>
      <c r="AE644" s="24"/>
      <c r="AF644" s="24"/>
      <c r="AG644" s="24"/>
      <c r="AH644" s="24"/>
      <c r="AI644" s="24"/>
      <c r="AJ644" s="24"/>
      <c r="AK644" s="24"/>
      <c r="AL644" s="24"/>
      <c r="AM644" s="24"/>
      <c r="AN644" s="24"/>
      <c r="AO644" s="24"/>
      <c r="AP644" s="24"/>
      <c r="AQ644" s="24"/>
      <c r="AR644" s="24"/>
    </row>
    <row r="645" spans="1:44" ht="12.75" customHeight="1">
      <c r="A645" s="18"/>
      <c r="B645" s="19"/>
      <c r="C645" s="19"/>
      <c r="D645" s="19"/>
      <c r="E645" s="19"/>
      <c r="F645" s="19"/>
      <c r="G645" s="20"/>
      <c r="H645" s="19"/>
      <c r="I645" s="21"/>
      <c r="J645" s="21"/>
      <c r="K645" s="21"/>
      <c r="L645" s="19"/>
      <c r="M645" s="20"/>
      <c r="N645" s="22"/>
      <c r="O645" s="19"/>
      <c r="P645" s="21"/>
      <c r="Q645" s="19"/>
      <c r="R645" s="20"/>
      <c r="S645" s="21"/>
      <c r="T645" s="19"/>
      <c r="U645" s="21"/>
      <c r="V645" s="19"/>
      <c r="W645" s="23"/>
      <c r="X645" s="21"/>
      <c r="Y645" s="19"/>
      <c r="Z645" s="24"/>
      <c r="AA645" s="24"/>
      <c r="AB645" s="24"/>
      <c r="AC645" s="24"/>
      <c r="AD645" s="24"/>
      <c r="AE645" s="24"/>
      <c r="AF645" s="24"/>
      <c r="AG645" s="24"/>
      <c r="AH645" s="24"/>
      <c r="AI645" s="24"/>
      <c r="AJ645" s="24"/>
      <c r="AK645" s="24"/>
      <c r="AL645" s="24"/>
      <c r="AM645" s="24"/>
      <c r="AN645" s="24"/>
      <c r="AO645" s="24"/>
      <c r="AP645" s="24"/>
      <c r="AQ645" s="24"/>
      <c r="AR645" s="24"/>
    </row>
    <row r="646" spans="1:44" ht="12.75" customHeight="1">
      <c r="A646" s="18"/>
      <c r="B646" s="19"/>
      <c r="C646" s="19"/>
      <c r="D646" s="19"/>
      <c r="E646" s="19"/>
      <c r="F646" s="19"/>
      <c r="G646" s="20"/>
      <c r="H646" s="19"/>
      <c r="I646" s="21"/>
      <c r="J646" s="21"/>
      <c r="K646" s="21"/>
      <c r="L646" s="19"/>
      <c r="M646" s="20"/>
      <c r="N646" s="22"/>
      <c r="O646" s="19"/>
      <c r="P646" s="21"/>
      <c r="Q646" s="19"/>
      <c r="R646" s="20"/>
      <c r="S646" s="21"/>
      <c r="T646" s="19"/>
      <c r="U646" s="21"/>
      <c r="V646" s="19"/>
      <c r="W646" s="23"/>
      <c r="X646" s="21"/>
      <c r="Y646" s="19"/>
      <c r="Z646" s="24"/>
      <c r="AA646" s="24"/>
      <c r="AB646" s="24"/>
      <c r="AC646" s="24"/>
      <c r="AD646" s="24"/>
      <c r="AE646" s="24"/>
      <c r="AF646" s="24"/>
      <c r="AG646" s="24"/>
      <c r="AH646" s="24"/>
      <c r="AI646" s="24"/>
      <c r="AJ646" s="24"/>
      <c r="AK646" s="24"/>
      <c r="AL646" s="24"/>
      <c r="AM646" s="24"/>
      <c r="AN646" s="24"/>
      <c r="AO646" s="24"/>
      <c r="AP646" s="24"/>
      <c r="AQ646" s="24"/>
      <c r="AR646" s="24"/>
    </row>
    <row r="647" spans="1:44" ht="12.75" customHeight="1">
      <c r="A647" s="18"/>
      <c r="B647" s="19"/>
      <c r="C647" s="19"/>
      <c r="D647" s="19"/>
      <c r="E647" s="19"/>
      <c r="F647" s="19"/>
      <c r="G647" s="20"/>
      <c r="H647" s="19"/>
      <c r="I647" s="21"/>
      <c r="J647" s="21"/>
      <c r="K647" s="21"/>
      <c r="L647" s="19"/>
      <c r="M647" s="20"/>
      <c r="N647" s="22"/>
      <c r="O647" s="19"/>
      <c r="P647" s="21"/>
      <c r="Q647" s="19"/>
      <c r="R647" s="20"/>
      <c r="S647" s="21"/>
      <c r="T647" s="19"/>
      <c r="U647" s="21"/>
      <c r="V647" s="19"/>
      <c r="W647" s="23"/>
      <c r="X647" s="21"/>
      <c r="Y647" s="19"/>
      <c r="Z647" s="24"/>
      <c r="AA647" s="24"/>
      <c r="AB647" s="24"/>
      <c r="AC647" s="24"/>
      <c r="AD647" s="24"/>
      <c r="AE647" s="24"/>
      <c r="AF647" s="24"/>
      <c r="AG647" s="24"/>
      <c r="AH647" s="24"/>
      <c r="AI647" s="24"/>
      <c r="AJ647" s="24"/>
      <c r="AK647" s="24"/>
      <c r="AL647" s="24"/>
      <c r="AM647" s="24"/>
      <c r="AN647" s="24"/>
      <c r="AO647" s="24"/>
      <c r="AP647" s="24"/>
      <c r="AQ647" s="24"/>
      <c r="AR647" s="24"/>
    </row>
    <row r="648" spans="1:44" ht="12.75" customHeight="1">
      <c r="A648" s="18"/>
      <c r="B648" s="19"/>
      <c r="C648" s="19"/>
      <c r="D648" s="19"/>
      <c r="E648" s="19"/>
      <c r="F648" s="19"/>
      <c r="G648" s="20"/>
      <c r="H648" s="19"/>
      <c r="I648" s="21"/>
      <c r="J648" s="21"/>
      <c r="K648" s="21"/>
      <c r="L648" s="19"/>
      <c r="M648" s="20"/>
      <c r="N648" s="22"/>
      <c r="O648" s="19"/>
      <c r="P648" s="21"/>
      <c r="Q648" s="19"/>
      <c r="R648" s="20"/>
      <c r="S648" s="21"/>
      <c r="T648" s="19"/>
      <c r="U648" s="21"/>
      <c r="V648" s="19"/>
      <c r="W648" s="23"/>
      <c r="X648" s="21"/>
      <c r="Y648" s="19"/>
      <c r="Z648" s="24"/>
      <c r="AA648" s="24"/>
      <c r="AB648" s="24"/>
      <c r="AC648" s="24"/>
      <c r="AD648" s="24"/>
      <c r="AE648" s="24"/>
      <c r="AF648" s="24"/>
      <c r="AG648" s="24"/>
      <c r="AH648" s="24"/>
      <c r="AI648" s="24"/>
      <c r="AJ648" s="24"/>
      <c r="AK648" s="24"/>
      <c r="AL648" s="24"/>
      <c r="AM648" s="24"/>
      <c r="AN648" s="24"/>
      <c r="AO648" s="24"/>
      <c r="AP648" s="24"/>
      <c r="AQ648" s="24"/>
      <c r="AR648" s="24"/>
    </row>
    <row r="649" spans="1:44" ht="12.75" customHeight="1">
      <c r="A649" s="18"/>
      <c r="B649" s="19"/>
      <c r="C649" s="19"/>
      <c r="D649" s="19"/>
      <c r="E649" s="19"/>
      <c r="F649" s="19"/>
      <c r="G649" s="20"/>
      <c r="H649" s="19"/>
      <c r="I649" s="21"/>
      <c r="J649" s="21"/>
      <c r="K649" s="21"/>
      <c r="L649" s="19"/>
      <c r="M649" s="20"/>
      <c r="N649" s="22"/>
      <c r="O649" s="19"/>
      <c r="P649" s="21"/>
      <c r="Q649" s="19"/>
      <c r="R649" s="20"/>
      <c r="S649" s="21"/>
      <c r="T649" s="19"/>
      <c r="U649" s="21"/>
      <c r="V649" s="19"/>
      <c r="W649" s="23"/>
      <c r="X649" s="21"/>
      <c r="Y649" s="19"/>
      <c r="Z649" s="24"/>
      <c r="AA649" s="24"/>
      <c r="AB649" s="24"/>
      <c r="AC649" s="24"/>
      <c r="AD649" s="24"/>
      <c r="AE649" s="24"/>
      <c r="AF649" s="24"/>
      <c r="AG649" s="24"/>
      <c r="AH649" s="24"/>
      <c r="AI649" s="24"/>
      <c r="AJ649" s="24"/>
      <c r="AK649" s="24"/>
      <c r="AL649" s="24"/>
      <c r="AM649" s="24"/>
      <c r="AN649" s="24"/>
      <c r="AO649" s="24"/>
      <c r="AP649" s="24"/>
      <c r="AQ649" s="24"/>
      <c r="AR649" s="24"/>
    </row>
    <row r="650" spans="1:44" ht="12.75" customHeight="1">
      <c r="A650" s="18"/>
      <c r="B650" s="19"/>
      <c r="C650" s="19"/>
      <c r="D650" s="19"/>
      <c r="E650" s="19"/>
      <c r="F650" s="19"/>
      <c r="G650" s="20"/>
      <c r="H650" s="19"/>
      <c r="I650" s="21"/>
      <c r="J650" s="21"/>
      <c r="K650" s="21"/>
      <c r="L650" s="19"/>
      <c r="M650" s="20"/>
      <c r="N650" s="22"/>
      <c r="O650" s="19"/>
      <c r="P650" s="21"/>
      <c r="Q650" s="19"/>
      <c r="R650" s="20"/>
      <c r="S650" s="21"/>
      <c r="T650" s="19"/>
      <c r="U650" s="21"/>
      <c r="V650" s="19"/>
      <c r="W650" s="23"/>
      <c r="X650" s="21"/>
      <c r="Y650" s="19"/>
      <c r="Z650" s="24"/>
      <c r="AA650" s="24"/>
      <c r="AB650" s="24"/>
      <c r="AC650" s="24"/>
      <c r="AD650" s="24"/>
      <c r="AE650" s="24"/>
      <c r="AF650" s="24"/>
      <c r="AG650" s="24"/>
      <c r="AH650" s="24"/>
      <c r="AI650" s="24"/>
      <c r="AJ650" s="24"/>
      <c r="AK650" s="24"/>
      <c r="AL650" s="24"/>
      <c r="AM650" s="24"/>
      <c r="AN650" s="24"/>
      <c r="AO650" s="24"/>
      <c r="AP650" s="24"/>
      <c r="AQ650" s="24"/>
      <c r="AR650" s="24"/>
    </row>
    <row r="651" spans="1:44" ht="12.75" customHeight="1">
      <c r="A651" s="18"/>
      <c r="B651" s="19"/>
      <c r="C651" s="19"/>
      <c r="D651" s="19"/>
      <c r="E651" s="19"/>
      <c r="F651" s="19"/>
      <c r="G651" s="20"/>
      <c r="H651" s="19"/>
      <c r="I651" s="21"/>
      <c r="J651" s="21"/>
      <c r="K651" s="21"/>
      <c r="L651" s="19"/>
      <c r="M651" s="20"/>
      <c r="N651" s="22"/>
      <c r="O651" s="19"/>
      <c r="P651" s="21"/>
      <c r="Q651" s="19"/>
      <c r="R651" s="20"/>
      <c r="S651" s="21"/>
      <c r="T651" s="19"/>
      <c r="U651" s="21"/>
      <c r="V651" s="19"/>
      <c r="W651" s="23"/>
      <c r="X651" s="21"/>
      <c r="Y651" s="19"/>
      <c r="Z651" s="24"/>
      <c r="AA651" s="24"/>
      <c r="AB651" s="24"/>
      <c r="AC651" s="24"/>
      <c r="AD651" s="24"/>
      <c r="AE651" s="24"/>
      <c r="AF651" s="24"/>
      <c r="AG651" s="24"/>
      <c r="AH651" s="24"/>
      <c r="AI651" s="24"/>
      <c r="AJ651" s="24"/>
      <c r="AK651" s="24"/>
      <c r="AL651" s="24"/>
      <c r="AM651" s="24"/>
      <c r="AN651" s="24"/>
      <c r="AO651" s="24"/>
      <c r="AP651" s="24"/>
      <c r="AQ651" s="24"/>
      <c r="AR651" s="24"/>
    </row>
    <row r="652" spans="1:44" ht="12.75" customHeight="1">
      <c r="A652" s="18"/>
      <c r="B652" s="19"/>
      <c r="C652" s="19"/>
      <c r="D652" s="19"/>
      <c r="E652" s="19"/>
      <c r="F652" s="19"/>
      <c r="G652" s="20"/>
      <c r="H652" s="19"/>
      <c r="I652" s="21"/>
      <c r="J652" s="21"/>
      <c r="K652" s="21"/>
      <c r="L652" s="19"/>
      <c r="M652" s="20"/>
      <c r="N652" s="22"/>
      <c r="O652" s="19"/>
      <c r="P652" s="21"/>
      <c r="Q652" s="19"/>
      <c r="R652" s="20"/>
      <c r="S652" s="21"/>
      <c r="T652" s="19"/>
      <c r="U652" s="21"/>
      <c r="V652" s="19"/>
      <c r="W652" s="23"/>
      <c r="X652" s="21"/>
      <c r="Y652" s="19"/>
      <c r="Z652" s="24"/>
      <c r="AA652" s="24"/>
      <c r="AB652" s="24"/>
      <c r="AC652" s="24"/>
      <c r="AD652" s="24"/>
      <c r="AE652" s="24"/>
      <c r="AF652" s="24"/>
      <c r="AG652" s="24"/>
      <c r="AH652" s="24"/>
      <c r="AI652" s="24"/>
      <c r="AJ652" s="24"/>
      <c r="AK652" s="24"/>
      <c r="AL652" s="24"/>
      <c r="AM652" s="24"/>
      <c r="AN652" s="24"/>
      <c r="AO652" s="24"/>
      <c r="AP652" s="24"/>
      <c r="AQ652" s="24"/>
      <c r="AR652" s="24"/>
    </row>
    <row r="653" spans="1:44" ht="12.75" customHeight="1">
      <c r="A653" s="18"/>
      <c r="B653" s="19"/>
      <c r="C653" s="19"/>
      <c r="D653" s="19"/>
      <c r="E653" s="19"/>
      <c r="F653" s="19"/>
      <c r="G653" s="20"/>
      <c r="H653" s="19"/>
      <c r="I653" s="21"/>
      <c r="J653" s="21"/>
      <c r="K653" s="21"/>
      <c r="L653" s="19"/>
      <c r="M653" s="20"/>
      <c r="N653" s="22"/>
      <c r="O653" s="19"/>
      <c r="P653" s="21"/>
      <c r="Q653" s="19"/>
      <c r="R653" s="20"/>
      <c r="S653" s="21"/>
      <c r="T653" s="19"/>
      <c r="U653" s="21"/>
      <c r="V653" s="19"/>
      <c r="W653" s="23"/>
      <c r="X653" s="21"/>
      <c r="Y653" s="19"/>
      <c r="Z653" s="24"/>
      <c r="AA653" s="24"/>
      <c r="AB653" s="24"/>
      <c r="AC653" s="24"/>
      <c r="AD653" s="24"/>
      <c r="AE653" s="24"/>
      <c r="AF653" s="24"/>
      <c r="AG653" s="24"/>
      <c r="AH653" s="24"/>
      <c r="AI653" s="24"/>
      <c r="AJ653" s="24"/>
      <c r="AK653" s="24"/>
      <c r="AL653" s="24"/>
      <c r="AM653" s="24"/>
      <c r="AN653" s="24"/>
      <c r="AO653" s="24"/>
      <c r="AP653" s="24"/>
      <c r="AQ653" s="24"/>
      <c r="AR653" s="24"/>
    </row>
    <row r="654" spans="1:44" ht="12.75" customHeight="1">
      <c r="A654" s="18"/>
      <c r="B654" s="19"/>
      <c r="C654" s="19"/>
      <c r="D654" s="19"/>
      <c r="E654" s="19"/>
      <c r="F654" s="19"/>
      <c r="G654" s="20"/>
      <c r="H654" s="19"/>
      <c r="I654" s="21"/>
      <c r="J654" s="21"/>
      <c r="K654" s="21"/>
      <c r="L654" s="19"/>
      <c r="M654" s="20"/>
      <c r="N654" s="22"/>
      <c r="O654" s="19"/>
      <c r="P654" s="21"/>
      <c r="Q654" s="19"/>
      <c r="R654" s="20"/>
      <c r="S654" s="21"/>
      <c r="T654" s="19"/>
      <c r="U654" s="21"/>
      <c r="V654" s="19"/>
      <c r="W654" s="23"/>
      <c r="X654" s="21"/>
      <c r="Y654" s="19"/>
      <c r="Z654" s="24"/>
      <c r="AA654" s="24"/>
      <c r="AB654" s="24"/>
      <c r="AC654" s="24"/>
      <c r="AD654" s="24"/>
      <c r="AE654" s="24"/>
      <c r="AF654" s="24"/>
      <c r="AG654" s="24"/>
      <c r="AH654" s="24"/>
      <c r="AI654" s="24"/>
      <c r="AJ654" s="24"/>
      <c r="AK654" s="24"/>
      <c r="AL654" s="24"/>
      <c r="AM654" s="24"/>
      <c r="AN654" s="24"/>
      <c r="AO654" s="24"/>
      <c r="AP654" s="24"/>
      <c r="AQ654" s="24"/>
      <c r="AR654" s="24"/>
    </row>
    <row r="655" spans="1:44" ht="12.75" customHeight="1">
      <c r="A655" s="18"/>
      <c r="B655" s="19"/>
      <c r="C655" s="19"/>
      <c r="D655" s="19"/>
      <c r="E655" s="19"/>
      <c r="F655" s="19"/>
      <c r="G655" s="20"/>
      <c r="H655" s="19"/>
      <c r="I655" s="21"/>
      <c r="J655" s="21"/>
      <c r="K655" s="21"/>
      <c r="L655" s="19"/>
      <c r="M655" s="20"/>
      <c r="N655" s="22"/>
      <c r="O655" s="19"/>
      <c r="P655" s="21"/>
      <c r="Q655" s="19"/>
      <c r="R655" s="20"/>
      <c r="S655" s="21"/>
      <c r="T655" s="19"/>
      <c r="U655" s="21"/>
      <c r="V655" s="19"/>
      <c r="W655" s="23"/>
      <c r="X655" s="21"/>
      <c r="Y655" s="19"/>
      <c r="Z655" s="24"/>
      <c r="AA655" s="24"/>
      <c r="AB655" s="24"/>
      <c r="AC655" s="24"/>
      <c r="AD655" s="24"/>
      <c r="AE655" s="24"/>
      <c r="AF655" s="24"/>
      <c r="AG655" s="24"/>
      <c r="AH655" s="24"/>
      <c r="AI655" s="24"/>
      <c r="AJ655" s="24"/>
      <c r="AK655" s="24"/>
      <c r="AL655" s="24"/>
      <c r="AM655" s="24"/>
      <c r="AN655" s="24"/>
      <c r="AO655" s="24"/>
      <c r="AP655" s="24"/>
      <c r="AQ655" s="24"/>
      <c r="AR655" s="24"/>
    </row>
    <row r="656" spans="1:44" ht="12.75" customHeight="1">
      <c r="A656" s="18"/>
      <c r="B656" s="19"/>
      <c r="C656" s="19"/>
      <c r="D656" s="19"/>
      <c r="E656" s="19"/>
      <c r="F656" s="19"/>
      <c r="G656" s="20"/>
      <c r="H656" s="19"/>
      <c r="I656" s="21"/>
      <c r="J656" s="21"/>
      <c r="K656" s="21"/>
      <c r="L656" s="19"/>
      <c r="M656" s="20"/>
      <c r="N656" s="22"/>
      <c r="O656" s="19"/>
      <c r="P656" s="21"/>
      <c r="Q656" s="19"/>
      <c r="R656" s="20"/>
      <c r="S656" s="21"/>
      <c r="T656" s="19"/>
      <c r="U656" s="21"/>
      <c r="V656" s="19"/>
      <c r="W656" s="23"/>
      <c r="X656" s="21"/>
      <c r="Y656" s="19"/>
      <c r="Z656" s="24"/>
      <c r="AA656" s="24"/>
      <c r="AB656" s="24"/>
      <c r="AC656" s="24"/>
      <c r="AD656" s="24"/>
      <c r="AE656" s="24"/>
      <c r="AF656" s="24"/>
      <c r="AG656" s="24"/>
      <c r="AH656" s="24"/>
      <c r="AI656" s="24"/>
      <c r="AJ656" s="24"/>
      <c r="AK656" s="24"/>
      <c r="AL656" s="24"/>
      <c r="AM656" s="24"/>
      <c r="AN656" s="24"/>
      <c r="AO656" s="24"/>
      <c r="AP656" s="24"/>
      <c r="AQ656" s="24"/>
      <c r="AR656" s="24"/>
    </row>
    <row r="657" spans="1:44" ht="12.75" customHeight="1">
      <c r="A657" s="18"/>
      <c r="B657" s="19"/>
      <c r="C657" s="19"/>
      <c r="D657" s="19"/>
      <c r="E657" s="19"/>
      <c r="F657" s="19"/>
      <c r="G657" s="20"/>
      <c r="H657" s="19"/>
      <c r="I657" s="21"/>
      <c r="J657" s="21"/>
      <c r="K657" s="21"/>
      <c r="L657" s="19"/>
      <c r="M657" s="20"/>
      <c r="N657" s="22"/>
      <c r="O657" s="19"/>
      <c r="P657" s="21"/>
      <c r="Q657" s="19"/>
      <c r="R657" s="20"/>
      <c r="S657" s="21"/>
      <c r="T657" s="19"/>
      <c r="U657" s="21"/>
      <c r="V657" s="19"/>
      <c r="W657" s="23"/>
      <c r="X657" s="21"/>
      <c r="Y657" s="19"/>
      <c r="Z657" s="24"/>
      <c r="AA657" s="24"/>
      <c r="AB657" s="24"/>
      <c r="AC657" s="24"/>
      <c r="AD657" s="24"/>
      <c r="AE657" s="24"/>
      <c r="AF657" s="24"/>
      <c r="AG657" s="24"/>
      <c r="AH657" s="24"/>
      <c r="AI657" s="24"/>
      <c r="AJ657" s="24"/>
      <c r="AK657" s="24"/>
      <c r="AL657" s="24"/>
      <c r="AM657" s="24"/>
      <c r="AN657" s="24"/>
      <c r="AO657" s="24"/>
      <c r="AP657" s="24"/>
      <c r="AQ657" s="24"/>
      <c r="AR657" s="24"/>
    </row>
    <row r="658" spans="1:44" ht="12.75" customHeight="1">
      <c r="A658" s="18"/>
      <c r="B658" s="19"/>
      <c r="C658" s="19"/>
      <c r="D658" s="19"/>
      <c r="E658" s="19"/>
      <c r="F658" s="19"/>
      <c r="G658" s="20"/>
      <c r="H658" s="19"/>
      <c r="I658" s="21"/>
      <c r="J658" s="21"/>
      <c r="K658" s="21"/>
      <c r="L658" s="19"/>
      <c r="M658" s="20"/>
      <c r="N658" s="22"/>
      <c r="O658" s="19"/>
      <c r="P658" s="21"/>
      <c r="Q658" s="19"/>
      <c r="R658" s="20"/>
      <c r="S658" s="21"/>
      <c r="T658" s="19"/>
      <c r="U658" s="21"/>
      <c r="V658" s="19"/>
      <c r="W658" s="23"/>
      <c r="X658" s="21"/>
      <c r="Y658" s="19"/>
      <c r="Z658" s="24"/>
      <c r="AA658" s="24"/>
      <c r="AB658" s="24"/>
      <c r="AC658" s="24"/>
      <c r="AD658" s="24"/>
      <c r="AE658" s="24"/>
      <c r="AF658" s="24"/>
      <c r="AG658" s="24"/>
      <c r="AH658" s="24"/>
      <c r="AI658" s="24"/>
      <c r="AJ658" s="24"/>
      <c r="AK658" s="24"/>
      <c r="AL658" s="24"/>
      <c r="AM658" s="24"/>
      <c r="AN658" s="24"/>
      <c r="AO658" s="24"/>
      <c r="AP658" s="24"/>
      <c r="AQ658" s="24"/>
      <c r="AR658" s="24"/>
    </row>
    <row r="659" spans="1:44" ht="12.75" customHeight="1">
      <c r="A659" s="18"/>
      <c r="B659" s="19"/>
      <c r="C659" s="19"/>
      <c r="D659" s="19"/>
      <c r="E659" s="19"/>
      <c r="F659" s="19"/>
      <c r="G659" s="20"/>
      <c r="H659" s="19"/>
      <c r="I659" s="21"/>
      <c r="J659" s="21"/>
      <c r="K659" s="21"/>
      <c r="L659" s="19"/>
      <c r="M659" s="20"/>
      <c r="N659" s="22"/>
      <c r="O659" s="19"/>
      <c r="P659" s="21"/>
      <c r="Q659" s="19"/>
      <c r="R659" s="20"/>
      <c r="S659" s="21"/>
      <c r="T659" s="19"/>
      <c r="U659" s="21"/>
      <c r="V659" s="19"/>
      <c r="W659" s="23"/>
      <c r="X659" s="21"/>
      <c r="Y659" s="19"/>
      <c r="Z659" s="24"/>
      <c r="AA659" s="24"/>
      <c r="AB659" s="24"/>
      <c r="AC659" s="24"/>
      <c r="AD659" s="24"/>
      <c r="AE659" s="24"/>
      <c r="AF659" s="24"/>
      <c r="AG659" s="24"/>
      <c r="AH659" s="24"/>
      <c r="AI659" s="24"/>
      <c r="AJ659" s="24"/>
      <c r="AK659" s="24"/>
      <c r="AL659" s="24"/>
      <c r="AM659" s="24"/>
      <c r="AN659" s="24"/>
      <c r="AO659" s="24"/>
      <c r="AP659" s="24"/>
      <c r="AQ659" s="24"/>
      <c r="AR659" s="24"/>
    </row>
    <row r="660" spans="1:44" ht="12.75" customHeight="1">
      <c r="A660" s="18"/>
      <c r="B660" s="19"/>
      <c r="C660" s="19"/>
      <c r="D660" s="19"/>
      <c r="E660" s="19"/>
      <c r="F660" s="19"/>
      <c r="G660" s="20"/>
      <c r="H660" s="19"/>
      <c r="I660" s="21"/>
      <c r="J660" s="21"/>
      <c r="K660" s="21"/>
      <c r="L660" s="19"/>
      <c r="M660" s="20"/>
      <c r="N660" s="22"/>
      <c r="O660" s="19"/>
      <c r="P660" s="21"/>
      <c r="Q660" s="19"/>
      <c r="R660" s="20"/>
      <c r="S660" s="21"/>
      <c r="T660" s="19"/>
      <c r="U660" s="21"/>
      <c r="V660" s="19"/>
      <c r="W660" s="23"/>
      <c r="X660" s="21"/>
      <c r="Y660" s="19"/>
      <c r="Z660" s="24"/>
      <c r="AA660" s="24"/>
      <c r="AB660" s="24"/>
      <c r="AC660" s="24"/>
      <c r="AD660" s="24"/>
      <c r="AE660" s="24"/>
      <c r="AF660" s="24"/>
      <c r="AG660" s="24"/>
      <c r="AH660" s="24"/>
      <c r="AI660" s="24"/>
      <c r="AJ660" s="24"/>
      <c r="AK660" s="24"/>
      <c r="AL660" s="24"/>
      <c r="AM660" s="24"/>
      <c r="AN660" s="24"/>
      <c r="AO660" s="24"/>
      <c r="AP660" s="24"/>
      <c r="AQ660" s="24"/>
      <c r="AR660" s="24"/>
    </row>
    <row r="661" spans="1:44" ht="12.75" customHeight="1">
      <c r="A661" s="18"/>
      <c r="B661" s="19"/>
      <c r="C661" s="19"/>
      <c r="D661" s="19"/>
      <c r="E661" s="19"/>
      <c r="F661" s="19"/>
      <c r="G661" s="20"/>
      <c r="H661" s="19"/>
      <c r="I661" s="21"/>
      <c r="J661" s="21"/>
      <c r="K661" s="21"/>
      <c r="L661" s="19"/>
      <c r="M661" s="20"/>
      <c r="N661" s="22"/>
      <c r="O661" s="19"/>
      <c r="P661" s="21"/>
      <c r="Q661" s="19"/>
      <c r="R661" s="20"/>
      <c r="S661" s="21"/>
      <c r="T661" s="19"/>
      <c r="U661" s="21"/>
      <c r="V661" s="19"/>
      <c r="W661" s="23"/>
      <c r="X661" s="21"/>
      <c r="Y661" s="19"/>
      <c r="Z661" s="24"/>
      <c r="AA661" s="24"/>
      <c r="AB661" s="24"/>
      <c r="AC661" s="24"/>
      <c r="AD661" s="24"/>
      <c r="AE661" s="24"/>
      <c r="AF661" s="24"/>
      <c r="AG661" s="24"/>
      <c r="AH661" s="24"/>
      <c r="AI661" s="24"/>
      <c r="AJ661" s="24"/>
      <c r="AK661" s="24"/>
      <c r="AL661" s="24"/>
      <c r="AM661" s="24"/>
      <c r="AN661" s="24"/>
      <c r="AO661" s="24"/>
      <c r="AP661" s="24"/>
      <c r="AQ661" s="24"/>
      <c r="AR661" s="24"/>
    </row>
    <row r="662" spans="1:44" ht="12.75" customHeight="1">
      <c r="A662" s="18"/>
      <c r="B662" s="19"/>
      <c r="C662" s="19"/>
      <c r="D662" s="19"/>
      <c r="E662" s="19"/>
      <c r="F662" s="19"/>
      <c r="G662" s="20"/>
      <c r="H662" s="19"/>
      <c r="I662" s="21"/>
      <c r="J662" s="21"/>
      <c r="K662" s="21"/>
      <c r="L662" s="19"/>
      <c r="M662" s="20"/>
      <c r="N662" s="22"/>
      <c r="O662" s="19"/>
      <c r="P662" s="21"/>
      <c r="Q662" s="19"/>
      <c r="R662" s="20"/>
      <c r="S662" s="21"/>
      <c r="T662" s="19"/>
      <c r="U662" s="21"/>
      <c r="V662" s="19"/>
      <c r="W662" s="23"/>
      <c r="X662" s="21"/>
      <c r="Y662" s="19"/>
      <c r="Z662" s="24"/>
      <c r="AA662" s="24"/>
      <c r="AB662" s="24"/>
      <c r="AC662" s="24"/>
      <c r="AD662" s="24"/>
      <c r="AE662" s="24"/>
      <c r="AF662" s="24"/>
      <c r="AG662" s="24"/>
      <c r="AH662" s="24"/>
      <c r="AI662" s="24"/>
      <c r="AJ662" s="24"/>
      <c r="AK662" s="24"/>
      <c r="AL662" s="24"/>
      <c r="AM662" s="24"/>
      <c r="AN662" s="24"/>
      <c r="AO662" s="24"/>
      <c r="AP662" s="24"/>
      <c r="AQ662" s="24"/>
      <c r="AR662" s="24"/>
    </row>
    <row r="663" spans="1:44" ht="12.75" customHeight="1">
      <c r="A663" s="18"/>
      <c r="B663" s="19"/>
      <c r="C663" s="19"/>
      <c r="D663" s="19"/>
      <c r="E663" s="19"/>
      <c r="F663" s="19"/>
      <c r="G663" s="20"/>
      <c r="H663" s="19"/>
      <c r="I663" s="21"/>
      <c r="J663" s="21"/>
      <c r="K663" s="21"/>
      <c r="L663" s="19"/>
      <c r="M663" s="20"/>
      <c r="N663" s="22"/>
      <c r="O663" s="19"/>
      <c r="P663" s="21"/>
      <c r="Q663" s="19"/>
      <c r="R663" s="20"/>
      <c r="S663" s="21"/>
      <c r="T663" s="19"/>
      <c r="U663" s="21"/>
      <c r="V663" s="19"/>
      <c r="W663" s="23"/>
      <c r="X663" s="21"/>
      <c r="Y663" s="19"/>
      <c r="Z663" s="24"/>
      <c r="AA663" s="24"/>
      <c r="AB663" s="24"/>
      <c r="AC663" s="24"/>
      <c r="AD663" s="24"/>
      <c r="AE663" s="24"/>
      <c r="AF663" s="24"/>
      <c r="AG663" s="24"/>
      <c r="AH663" s="24"/>
      <c r="AI663" s="24"/>
      <c r="AJ663" s="24"/>
      <c r="AK663" s="24"/>
      <c r="AL663" s="24"/>
      <c r="AM663" s="24"/>
      <c r="AN663" s="24"/>
      <c r="AO663" s="24"/>
      <c r="AP663" s="24"/>
      <c r="AQ663" s="24"/>
      <c r="AR663" s="24"/>
    </row>
    <row r="664" spans="1:44" ht="12.75" customHeight="1">
      <c r="A664" s="18"/>
      <c r="B664" s="19"/>
      <c r="C664" s="19"/>
      <c r="D664" s="19"/>
      <c r="E664" s="19"/>
      <c r="F664" s="19"/>
      <c r="G664" s="20"/>
      <c r="H664" s="19"/>
      <c r="I664" s="21"/>
      <c r="J664" s="21"/>
      <c r="K664" s="21"/>
      <c r="L664" s="19"/>
      <c r="M664" s="20"/>
      <c r="N664" s="22"/>
      <c r="O664" s="19"/>
      <c r="P664" s="21"/>
      <c r="Q664" s="19"/>
      <c r="R664" s="20"/>
      <c r="S664" s="21"/>
      <c r="T664" s="19"/>
      <c r="U664" s="21"/>
      <c r="V664" s="19"/>
      <c r="W664" s="23"/>
      <c r="X664" s="21"/>
      <c r="Y664" s="19"/>
      <c r="Z664" s="24"/>
      <c r="AA664" s="24"/>
      <c r="AB664" s="24"/>
      <c r="AC664" s="24"/>
      <c r="AD664" s="24"/>
      <c r="AE664" s="24"/>
      <c r="AF664" s="24"/>
      <c r="AG664" s="24"/>
      <c r="AH664" s="24"/>
      <c r="AI664" s="24"/>
      <c r="AJ664" s="24"/>
      <c r="AK664" s="24"/>
      <c r="AL664" s="24"/>
      <c r="AM664" s="24"/>
      <c r="AN664" s="24"/>
      <c r="AO664" s="24"/>
      <c r="AP664" s="24"/>
      <c r="AQ664" s="24"/>
      <c r="AR664" s="24"/>
    </row>
    <row r="665" spans="1:44" ht="12.75" customHeight="1">
      <c r="A665" s="18"/>
      <c r="B665" s="19"/>
      <c r="C665" s="19"/>
      <c r="D665" s="19"/>
      <c r="E665" s="19"/>
      <c r="F665" s="19"/>
      <c r="G665" s="20"/>
      <c r="H665" s="19"/>
      <c r="I665" s="21"/>
      <c r="J665" s="21"/>
      <c r="K665" s="21"/>
      <c r="L665" s="19"/>
      <c r="M665" s="20"/>
      <c r="N665" s="22"/>
      <c r="O665" s="19"/>
      <c r="P665" s="21"/>
      <c r="Q665" s="19"/>
      <c r="R665" s="20"/>
      <c r="S665" s="21"/>
      <c r="T665" s="19"/>
      <c r="U665" s="21"/>
      <c r="V665" s="19"/>
      <c r="W665" s="23"/>
      <c r="X665" s="21"/>
      <c r="Y665" s="19"/>
      <c r="Z665" s="24"/>
      <c r="AA665" s="24"/>
      <c r="AB665" s="24"/>
      <c r="AC665" s="24"/>
      <c r="AD665" s="24"/>
      <c r="AE665" s="24"/>
      <c r="AF665" s="24"/>
      <c r="AG665" s="24"/>
      <c r="AH665" s="24"/>
      <c r="AI665" s="24"/>
      <c r="AJ665" s="24"/>
      <c r="AK665" s="24"/>
      <c r="AL665" s="24"/>
      <c r="AM665" s="24"/>
      <c r="AN665" s="24"/>
      <c r="AO665" s="24"/>
      <c r="AP665" s="24"/>
      <c r="AQ665" s="24"/>
      <c r="AR665" s="24"/>
    </row>
    <row r="666" spans="1:44" ht="12.75" customHeight="1">
      <c r="A666" s="18"/>
      <c r="B666" s="19"/>
      <c r="C666" s="19"/>
      <c r="D666" s="19"/>
      <c r="E666" s="19"/>
      <c r="F666" s="19"/>
      <c r="G666" s="20"/>
      <c r="H666" s="19"/>
      <c r="I666" s="21"/>
      <c r="J666" s="21"/>
      <c r="K666" s="21"/>
      <c r="L666" s="19"/>
      <c r="M666" s="20"/>
      <c r="N666" s="22"/>
      <c r="O666" s="19"/>
      <c r="P666" s="21"/>
      <c r="Q666" s="19"/>
      <c r="R666" s="20"/>
      <c r="S666" s="21"/>
      <c r="T666" s="19"/>
      <c r="U666" s="21"/>
      <c r="V666" s="19"/>
      <c r="W666" s="23"/>
      <c r="X666" s="21"/>
      <c r="Y666" s="19"/>
      <c r="Z666" s="24"/>
      <c r="AA666" s="24"/>
      <c r="AB666" s="24"/>
      <c r="AC666" s="24"/>
      <c r="AD666" s="24"/>
      <c r="AE666" s="24"/>
      <c r="AF666" s="24"/>
      <c r="AG666" s="24"/>
      <c r="AH666" s="24"/>
      <c r="AI666" s="24"/>
      <c r="AJ666" s="24"/>
      <c r="AK666" s="24"/>
      <c r="AL666" s="24"/>
      <c r="AM666" s="24"/>
      <c r="AN666" s="24"/>
      <c r="AO666" s="24"/>
      <c r="AP666" s="24"/>
      <c r="AQ666" s="24"/>
      <c r="AR666" s="24"/>
    </row>
    <row r="667" spans="1:44" ht="12.75" customHeight="1">
      <c r="A667" s="18"/>
      <c r="B667" s="19"/>
      <c r="C667" s="19"/>
      <c r="D667" s="19"/>
      <c r="E667" s="19"/>
      <c r="F667" s="19"/>
      <c r="G667" s="20"/>
      <c r="H667" s="19"/>
      <c r="I667" s="21"/>
      <c r="J667" s="21"/>
      <c r="K667" s="21"/>
      <c r="L667" s="19"/>
      <c r="M667" s="20"/>
      <c r="N667" s="22"/>
      <c r="O667" s="19"/>
      <c r="P667" s="21"/>
      <c r="Q667" s="19"/>
      <c r="R667" s="20"/>
      <c r="S667" s="21"/>
      <c r="T667" s="19"/>
      <c r="U667" s="21"/>
      <c r="V667" s="19"/>
      <c r="W667" s="23"/>
      <c r="X667" s="21"/>
      <c r="Y667" s="19"/>
      <c r="Z667" s="24"/>
      <c r="AA667" s="24"/>
      <c r="AB667" s="24"/>
      <c r="AC667" s="24"/>
      <c r="AD667" s="24"/>
      <c r="AE667" s="24"/>
      <c r="AF667" s="24"/>
      <c r="AG667" s="24"/>
      <c r="AH667" s="24"/>
      <c r="AI667" s="24"/>
      <c r="AJ667" s="24"/>
      <c r="AK667" s="24"/>
      <c r="AL667" s="24"/>
      <c r="AM667" s="24"/>
      <c r="AN667" s="24"/>
      <c r="AO667" s="24"/>
      <c r="AP667" s="24"/>
      <c r="AQ667" s="24"/>
      <c r="AR667" s="24"/>
    </row>
    <row r="668" spans="1:44" ht="12.75" customHeight="1">
      <c r="A668" s="18"/>
      <c r="B668" s="19"/>
      <c r="C668" s="19"/>
      <c r="D668" s="19"/>
      <c r="E668" s="19"/>
      <c r="F668" s="19"/>
      <c r="G668" s="20"/>
      <c r="H668" s="19"/>
      <c r="I668" s="21"/>
      <c r="J668" s="21"/>
      <c r="K668" s="21"/>
      <c r="L668" s="19"/>
      <c r="M668" s="20"/>
      <c r="N668" s="22"/>
      <c r="O668" s="19"/>
      <c r="P668" s="21"/>
      <c r="Q668" s="19"/>
      <c r="R668" s="20"/>
      <c r="S668" s="21"/>
      <c r="T668" s="19"/>
      <c r="U668" s="21"/>
      <c r="V668" s="19"/>
      <c r="W668" s="23"/>
      <c r="X668" s="21"/>
      <c r="Y668" s="19"/>
      <c r="Z668" s="24"/>
      <c r="AA668" s="24"/>
      <c r="AB668" s="24"/>
      <c r="AC668" s="24"/>
      <c r="AD668" s="24"/>
      <c r="AE668" s="24"/>
      <c r="AF668" s="24"/>
      <c r="AG668" s="24"/>
      <c r="AH668" s="24"/>
      <c r="AI668" s="24"/>
      <c r="AJ668" s="24"/>
      <c r="AK668" s="24"/>
      <c r="AL668" s="24"/>
      <c r="AM668" s="24"/>
      <c r="AN668" s="24"/>
      <c r="AO668" s="24"/>
      <c r="AP668" s="24"/>
      <c r="AQ668" s="24"/>
      <c r="AR668" s="24"/>
    </row>
    <row r="669" spans="1:44" ht="12.75" customHeight="1">
      <c r="A669" s="18"/>
      <c r="B669" s="19"/>
      <c r="C669" s="19"/>
      <c r="D669" s="19"/>
      <c r="E669" s="19"/>
      <c r="F669" s="19"/>
      <c r="G669" s="20"/>
      <c r="H669" s="19"/>
      <c r="I669" s="21"/>
      <c r="J669" s="21"/>
      <c r="K669" s="21"/>
      <c r="L669" s="19"/>
      <c r="M669" s="20"/>
      <c r="N669" s="22"/>
      <c r="O669" s="19"/>
      <c r="P669" s="21"/>
      <c r="Q669" s="19"/>
      <c r="R669" s="20"/>
      <c r="S669" s="21"/>
      <c r="T669" s="19"/>
      <c r="U669" s="21"/>
      <c r="V669" s="19"/>
      <c r="W669" s="23"/>
      <c r="X669" s="21"/>
      <c r="Y669" s="19"/>
      <c r="Z669" s="24"/>
      <c r="AA669" s="24"/>
      <c r="AB669" s="24"/>
      <c r="AC669" s="24"/>
      <c r="AD669" s="24"/>
      <c r="AE669" s="24"/>
      <c r="AF669" s="24"/>
      <c r="AG669" s="24"/>
      <c r="AH669" s="24"/>
      <c r="AI669" s="24"/>
      <c r="AJ669" s="24"/>
      <c r="AK669" s="24"/>
      <c r="AL669" s="24"/>
      <c r="AM669" s="24"/>
      <c r="AN669" s="24"/>
      <c r="AO669" s="24"/>
      <c r="AP669" s="24"/>
      <c r="AQ669" s="24"/>
      <c r="AR669" s="24"/>
    </row>
    <row r="670" spans="1:44" ht="12.75" customHeight="1">
      <c r="A670" s="18"/>
      <c r="B670" s="19"/>
      <c r="C670" s="19"/>
      <c r="D670" s="19"/>
      <c r="E670" s="19"/>
      <c r="F670" s="19"/>
      <c r="G670" s="20"/>
      <c r="H670" s="19"/>
      <c r="I670" s="21"/>
      <c r="J670" s="21"/>
      <c r="K670" s="21"/>
      <c r="L670" s="19"/>
      <c r="M670" s="20"/>
      <c r="N670" s="22"/>
      <c r="O670" s="19"/>
      <c r="P670" s="21"/>
      <c r="Q670" s="19"/>
      <c r="R670" s="20"/>
      <c r="S670" s="21"/>
      <c r="T670" s="19"/>
      <c r="U670" s="21"/>
      <c r="V670" s="19"/>
      <c r="W670" s="23"/>
      <c r="X670" s="21"/>
      <c r="Y670" s="19"/>
      <c r="Z670" s="24"/>
      <c r="AA670" s="24"/>
      <c r="AB670" s="24"/>
      <c r="AC670" s="24"/>
      <c r="AD670" s="24"/>
      <c r="AE670" s="24"/>
      <c r="AF670" s="24"/>
      <c r="AG670" s="24"/>
      <c r="AH670" s="24"/>
      <c r="AI670" s="24"/>
      <c r="AJ670" s="24"/>
      <c r="AK670" s="24"/>
      <c r="AL670" s="24"/>
      <c r="AM670" s="24"/>
      <c r="AN670" s="24"/>
      <c r="AO670" s="24"/>
      <c r="AP670" s="24"/>
      <c r="AQ670" s="24"/>
      <c r="AR670" s="24"/>
    </row>
    <row r="671" spans="1:44" ht="12.75" customHeight="1">
      <c r="A671" s="18"/>
      <c r="B671" s="19"/>
      <c r="C671" s="19"/>
      <c r="D671" s="19"/>
      <c r="E671" s="19"/>
      <c r="F671" s="19"/>
      <c r="G671" s="20"/>
      <c r="H671" s="19"/>
      <c r="I671" s="21"/>
      <c r="J671" s="21"/>
      <c r="K671" s="21"/>
      <c r="L671" s="19"/>
      <c r="M671" s="20"/>
      <c r="N671" s="22"/>
      <c r="O671" s="19"/>
      <c r="P671" s="21"/>
      <c r="Q671" s="19"/>
      <c r="R671" s="20"/>
      <c r="S671" s="21"/>
      <c r="T671" s="19"/>
      <c r="U671" s="21"/>
      <c r="V671" s="19"/>
      <c r="W671" s="23"/>
      <c r="X671" s="21"/>
      <c r="Y671" s="19"/>
      <c r="Z671" s="24"/>
      <c r="AA671" s="24"/>
      <c r="AB671" s="24"/>
      <c r="AC671" s="24"/>
      <c r="AD671" s="24"/>
      <c r="AE671" s="24"/>
      <c r="AF671" s="24"/>
      <c r="AG671" s="24"/>
      <c r="AH671" s="24"/>
      <c r="AI671" s="24"/>
      <c r="AJ671" s="24"/>
      <c r="AK671" s="24"/>
      <c r="AL671" s="24"/>
      <c r="AM671" s="24"/>
      <c r="AN671" s="24"/>
      <c r="AO671" s="24"/>
      <c r="AP671" s="24"/>
      <c r="AQ671" s="24"/>
      <c r="AR671" s="24"/>
    </row>
    <row r="672" spans="1:44" ht="12.75" customHeight="1">
      <c r="A672" s="18"/>
      <c r="B672" s="19"/>
      <c r="C672" s="19"/>
      <c r="D672" s="19"/>
      <c r="E672" s="19"/>
      <c r="F672" s="19"/>
      <c r="G672" s="20"/>
      <c r="H672" s="19"/>
      <c r="I672" s="21"/>
      <c r="J672" s="21"/>
      <c r="K672" s="21"/>
      <c r="L672" s="19"/>
      <c r="M672" s="20"/>
      <c r="N672" s="22"/>
      <c r="O672" s="19"/>
      <c r="P672" s="21"/>
      <c r="Q672" s="19"/>
      <c r="R672" s="20"/>
      <c r="S672" s="21"/>
      <c r="T672" s="19"/>
      <c r="U672" s="21"/>
      <c r="V672" s="19"/>
      <c r="W672" s="23"/>
      <c r="X672" s="21"/>
      <c r="Y672" s="19"/>
      <c r="Z672" s="24"/>
      <c r="AA672" s="24"/>
      <c r="AB672" s="24"/>
      <c r="AC672" s="24"/>
      <c r="AD672" s="24"/>
      <c r="AE672" s="24"/>
      <c r="AF672" s="24"/>
      <c r="AG672" s="24"/>
      <c r="AH672" s="24"/>
      <c r="AI672" s="24"/>
      <c r="AJ672" s="24"/>
      <c r="AK672" s="24"/>
      <c r="AL672" s="24"/>
      <c r="AM672" s="24"/>
      <c r="AN672" s="24"/>
      <c r="AO672" s="24"/>
      <c r="AP672" s="24"/>
      <c r="AQ672" s="24"/>
      <c r="AR672" s="24"/>
    </row>
    <row r="673" spans="1:44" ht="12.75" customHeight="1">
      <c r="A673" s="18"/>
      <c r="B673" s="19"/>
      <c r="C673" s="19"/>
      <c r="D673" s="19"/>
      <c r="E673" s="19"/>
      <c r="F673" s="19"/>
      <c r="G673" s="20"/>
      <c r="H673" s="19"/>
      <c r="I673" s="21"/>
      <c r="J673" s="21"/>
      <c r="K673" s="21"/>
      <c r="L673" s="19"/>
      <c r="M673" s="20"/>
      <c r="N673" s="22"/>
      <c r="O673" s="19"/>
      <c r="P673" s="21"/>
      <c r="Q673" s="19"/>
      <c r="R673" s="20"/>
      <c r="S673" s="21"/>
      <c r="T673" s="19"/>
      <c r="U673" s="21"/>
      <c r="V673" s="19"/>
      <c r="W673" s="23"/>
      <c r="X673" s="21"/>
      <c r="Y673" s="19"/>
      <c r="Z673" s="24"/>
      <c r="AA673" s="24"/>
      <c r="AB673" s="24"/>
      <c r="AC673" s="24"/>
      <c r="AD673" s="24"/>
      <c r="AE673" s="24"/>
      <c r="AF673" s="24"/>
      <c r="AG673" s="24"/>
      <c r="AH673" s="24"/>
      <c r="AI673" s="24"/>
      <c r="AJ673" s="24"/>
      <c r="AK673" s="24"/>
      <c r="AL673" s="24"/>
      <c r="AM673" s="24"/>
      <c r="AN673" s="24"/>
      <c r="AO673" s="24"/>
      <c r="AP673" s="24"/>
      <c r="AQ673" s="24"/>
      <c r="AR673" s="24"/>
    </row>
    <row r="674" spans="1:44" ht="12.75" customHeight="1">
      <c r="A674" s="18"/>
      <c r="B674" s="19"/>
      <c r="C674" s="19"/>
      <c r="D674" s="19"/>
      <c r="E674" s="19"/>
      <c r="F674" s="19"/>
      <c r="G674" s="20"/>
      <c r="H674" s="19"/>
      <c r="I674" s="21"/>
      <c r="J674" s="21"/>
      <c r="K674" s="21"/>
      <c r="L674" s="19"/>
      <c r="M674" s="20"/>
      <c r="N674" s="22"/>
      <c r="O674" s="19"/>
      <c r="P674" s="21"/>
      <c r="Q674" s="19"/>
      <c r="R674" s="20"/>
      <c r="S674" s="21"/>
      <c r="T674" s="19"/>
      <c r="U674" s="21"/>
      <c r="V674" s="19"/>
      <c r="W674" s="23"/>
      <c r="X674" s="21"/>
      <c r="Y674" s="19"/>
      <c r="Z674" s="24"/>
      <c r="AA674" s="24"/>
      <c r="AB674" s="24"/>
      <c r="AC674" s="24"/>
      <c r="AD674" s="24"/>
      <c r="AE674" s="24"/>
      <c r="AF674" s="24"/>
      <c r="AG674" s="24"/>
      <c r="AH674" s="24"/>
      <c r="AI674" s="24"/>
      <c r="AJ674" s="24"/>
      <c r="AK674" s="24"/>
      <c r="AL674" s="24"/>
      <c r="AM674" s="24"/>
      <c r="AN674" s="24"/>
      <c r="AO674" s="24"/>
      <c r="AP674" s="24"/>
      <c r="AQ674" s="24"/>
      <c r="AR674" s="24"/>
    </row>
    <row r="675" spans="1:44" ht="12.75" customHeight="1">
      <c r="A675" s="18"/>
      <c r="B675" s="19"/>
      <c r="C675" s="19"/>
      <c r="D675" s="19"/>
      <c r="E675" s="19"/>
      <c r="F675" s="19"/>
      <c r="G675" s="20"/>
      <c r="H675" s="19"/>
      <c r="I675" s="21"/>
      <c r="J675" s="21"/>
      <c r="K675" s="21"/>
      <c r="L675" s="19"/>
      <c r="M675" s="20"/>
      <c r="N675" s="22"/>
      <c r="O675" s="19"/>
      <c r="P675" s="21"/>
      <c r="Q675" s="19"/>
      <c r="R675" s="20"/>
      <c r="S675" s="21"/>
      <c r="T675" s="19"/>
      <c r="U675" s="21"/>
      <c r="V675" s="19"/>
      <c r="W675" s="23"/>
      <c r="X675" s="21"/>
      <c r="Y675" s="19"/>
      <c r="Z675" s="24"/>
      <c r="AA675" s="24"/>
      <c r="AB675" s="24"/>
      <c r="AC675" s="24"/>
      <c r="AD675" s="24"/>
      <c r="AE675" s="24"/>
      <c r="AF675" s="24"/>
      <c r="AG675" s="24"/>
      <c r="AH675" s="24"/>
      <c r="AI675" s="24"/>
      <c r="AJ675" s="24"/>
      <c r="AK675" s="24"/>
      <c r="AL675" s="24"/>
      <c r="AM675" s="24"/>
      <c r="AN675" s="24"/>
      <c r="AO675" s="24"/>
      <c r="AP675" s="24"/>
      <c r="AQ675" s="24"/>
      <c r="AR675" s="24"/>
    </row>
    <row r="676" spans="1:44" ht="12.75" customHeight="1">
      <c r="A676" s="18"/>
      <c r="B676" s="19"/>
      <c r="C676" s="19"/>
      <c r="D676" s="19"/>
      <c r="E676" s="19"/>
      <c r="F676" s="19"/>
      <c r="G676" s="20"/>
      <c r="H676" s="19"/>
      <c r="I676" s="21"/>
      <c r="J676" s="21"/>
      <c r="K676" s="21"/>
      <c r="L676" s="19"/>
      <c r="M676" s="20"/>
      <c r="N676" s="22"/>
      <c r="O676" s="19"/>
      <c r="P676" s="21"/>
      <c r="Q676" s="19"/>
      <c r="R676" s="20"/>
      <c r="S676" s="21"/>
      <c r="T676" s="19"/>
      <c r="U676" s="21"/>
      <c r="V676" s="19"/>
      <c r="W676" s="23"/>
      <c r="X676" s="21"/>
      <c r="Y676" s="19"/>
      <c r="Z676" s="24"/>
      <c r="AA676" s="24"/>
      <c r="AB676" s="24"/>
      <c r="AC676" s="24"/>
      <c r="AD676" s="24"/>
      <c r="AE676" s="24"/>
      <c r="AF676" s="24"/>
      <c r="AG676" s="24"/>
      <c r="AH676" s="24"/>
      <c r="AI676" s="24"/>
      <c r="AJ676" s="24"/>
      <c r="AK676" s="24"/>
      <c r="AL676" s="24"/>
      <c r="AM676" s="24"/>
      <c r="AN676" s="24"/>
      <c r="AO676" s="24"/>
      <c r="AP676" s="24"/>
      <c r="AQ676" s="24"/>
      <c r="AR676" s="24"/>
    </row>
    <row r="677" spans="1:44" ht="12.75" customHeight="1">
      <c r="A677" s="18"/>
      <c r="B677" s="19"/>
      <c r="C677" s="19"/>
      <c r="D677" s="19"/>
      <c r="E677" s="19"/>
      <c r="F677" s="19"/>
      <c r="G677" s="20"/>
      <c r="H677" s="19"/>
      <c r="I677" s="21"/>
      <c r="J677" s="21"/>
      <c r="K677" s="21"/>
      <c r="L677" s="19"/>
      <c r="M677" s="20"/>
      <c r="N677" s="22"/>
      <c r="O677" s="19"/>
      <c r="P677" s="21"/>
      <c r="Q677" s="19"/>
      <c r="R677" s="20"/>
      <c r="S677" s="21"/>
      <c r="T677" s="19"/>
      <c r="U677" s="21"/>
      <c r="V677" s="19"/>
      <c r="W677" s="23"/>
      <c r="X677" s="21"/>
      <c r="Y677" s="19"/>
      <c r="Z677" s="24"/>
      <c r="AA677" s="24"/>
      <c r="AB677" s="24"/>
      <c r="AC677" s="24"/>
      <c r="AD677" s="24"/>
      <c r="AE677" s="24"/>
      <c r="AF677" s="24"/>
      <c r="AG677" s="24"/>
      <c r="AH677" s="24"/>
      <c r="AI677" s="24"/>
      <c r="AJ677" s="24"/>
      <c r="AK677" s="24"/>
      <c r="AL677" s="24"/>
      <c r="AM677" s="24"/>
      <c r="AN677" s="24"/>
      <c r="AO677" s="24"/>
      <c r="AP677" s="24"/>
      <c r="AQ677" s="24"/>
      <c r="AR677" s="24"/>
    </row>
    <row r="678" spans="1:44" ht="12.75" customHeight="1">
      <c r="A678" s="18"/>
      <c r="B678" s="19"/>
      <c r="C678" s="19"/>
      <c r="D678" s="19"/>
      <c r="E678" s="19"/>
      <c r="F678" s="19"/>
      <c r="G678" s="20"/>
      <c r="H678" s="19"/>
      <c r="I678" s="21"/>
      <c r="J678" s="21"/>
      <c r="K678" s="21"/>
      <c r="L678" s="19"/>
      <c r="M678" s="20"/>
      <c r="N678" s="22"/>
      <c r="O678" s="19"/>
      <c r="P678" s="21"/>
      <c r="Q678" s="19"/>
      <c r="R678" s="20"/>
      <c r="S678" s="21"/>
      <c r="T678" s="19"/>
      <c r="U678" s="21"/>
      <c r="V678" s="19"/>
      <c r="W678" s="23"/>
      <c r="X678" s="21"/>
      <c r="Y678" s="19"/>
      <c r="Z678" s="24"/>
      <c r="AA678" s="24"/>
      <c r="AB678" s="24"/>
      <c r="AC678" s="24"/>
      <c r="AD678" s="24"/>
      <c r="AE678" s="24"/>
      <c r="AF678" s="24"/>
      <c r="AG678" s="24"/>
      <c r="AH678" s="24"/>
      <c r="AI678" s="24"/>
      <c r="AJ678" s="24"/>
      <c r="AK678" s="24"/>
      <c r="AL678" s="24"/>
      <c r="AM678" s="24"/>
      <c r="AN678" s="24"/>
      <c r="AO678" s="24"/>
      <c r="AP678" s="24"/>
      <c r="AQ678" s="24"/>
      <c r="AR678" s="24"/>
    </row>
    <row r="679" spans="1:44" ht="12.75" customHeight="1">
      <c r="A679" s="18"/>
      <c r="B679" s="19"/>
      <c r="C679" s="19"/>
      <c r="D679" s="19"/>
      <c r="E679" s="19"/>
      <c r="F679" s="19"/>
      <c r="G679" s="20"/>
      <c r="H679" s="19"/>
      <c r="I679" s="21"/>
      <c r="J679" s="21"/>
      <c r="K679" s="21"/>
      <c r="L679" s="19"/>
      <c r="M679" s="20"/>
      <c r="N679" s="22"/>
      <c r="O679" s="19"/>
      <c r="P679" s="21"/>
      <c r="Q679" s="19"/>
      <c r="R679" s="20"/>
      <c r="S679" s="21"/>
      <c r="T679" s="19"/>
      <c r="U679" s="21"/>
      <c r="V679" s="19"/>
      <c r="W679" s="23"/>
      <c r="X679" s="21"/>
      <c r="Y679" s="19"/>
      <c r="Z679" s="24"/>
      <c r="AA679" s="24"/>
      <c r="AB679" s="24"/>
      <c r="AC679" s="24"/>
      <c r="AD679" s="24"/>
      <c r="AE679" s="24"/>
      <c r="AF679" s="24"/>
      <c r="AG679" s="24"/>
      <c r="AH679" s="24"/>
      <c r="AI679" s="24"/>
      <c r="AJ679" s="24"/>
      <c r="AK679" s="24"/>
      <c r="AL679" s="24"/>
      <c r="AM679" s="24"/>
      <c r="AN679" s="24"/>
      <c r="AO679" s="24"/>
      <c r="AP679" s="24"/>
      <c r="AQ679" s="24"/>
      <c r="AR679" s="24"/>
    </row>
    <row r="680" spans="1:44" ht="12.75" customHeight="1">
      <c r="A680" s="18"/>
      <c r="B680" s="19"/>
      <c r="C680" s="19"/>
      <c r="D680" s="19"/>
      <c r="E680" s="19"/>
      <c r="F680" s="19"/>
      <c r="G680" s="20"/>
      <c r="H680" s="19"/>
      <c r="I680" s="21"/>
      <c r="J680" s="21"/>
      <c r="K680" s="21"/>
      <c r="L680" s="19"/>
      <c r="M680" s="20"/>
      <c r="N680" s="22"/>
      <c r="O680" s="19"/>
      <c r="P680" s="21"/>
      <c r="Q680" s="19"/>
      <c r="R680" s="20"/>
      <c r="S680" s="21"/>
      <c r="T680" s="19"/>
      <c r="U680" s="21"/>
      <c r="V680" s="19"/>
      <c r="W680" s="23"/>
      <c r="X680" s="21"/>
      <c r="Y680" s="19"/>
      <c r="Z680" s="24"/>
      <c r="AA680" s="24"/>
      <c r="AB680" s="24"/>
      <c r="AC680" s="24"/>
      <c r="AD680" s="24"/>
      <c r="AE680" s="24"/>
      <c r="AF680" s="24"/>
      <c r="AG680" s="24"/>
      <c r="AH680" s="24"/>
      <c r="AI680" s="24"/>
      <c r="AJ680" s="24"/>
      <c r="AK680" s="24"/>
      <c r="AL680" s="24"/>
      <c r="AM680" s="24"/>
      <c r="AN680" s="24"/>
      <c r="AO680" s="24"/>
      <c r="AP680" s="24"/>
      <c r="AQ680" s="24"/>
      <c r="AR680" s="24"/>
    </row>
    <row r="681" spans="1:44" ht="12.75" customHeight="1">
      <c r="A681" s="18"/>
      <c r="B681" s="19"/>
      <c r="C681" s="19"/>
      <c r="D681" s="19"/>
      <c r="E681" s="19"/>
      <c r="F681" s="19"/>
      <c r="G681" s="20"/>
      <c r="H681" s="19"/>
      <c r="I681" s="21"/>
      <c r="J681" s="21"/>
      <c r="K681" s="21"/>
      <c r="L681" s="19"/>
      <c r="M681" s="20"/>
      <c r="N681" s="22"/>
      <c r="O681" s="19"/>
      <c r="P681" s="21"/>
      <c r="Q681" s="19"/>
      <c r="R681" s="20"/>
      <c r="S681" s="21"/>
      <c r="T681" s="19"/>
      <c r="U681" s="21"/>
      <c r="V681" s="19"/>
      <c r="W681" s="23"/>
      <c r="X681" s="21"/>
      <c r="Y681" s="19"/>
      <c r="Z681" s="24"/>
      <c r="AA681" s="24"/>
      <c r="AB681" s="24"/>
      <c r="AC681" s="24"/>
      <c r="AD681" s="24"/>
      <c r="AE681" s="24"/>
      <c r="AF681" s="24"/>
      <c r="AG681" s="24"/>
      <c r="AH681" s="24"/>
      <c r="AI681" s="24"/>
      <c r="AJ681" s="24"/>
      <c r="AK681" s="24"/>
      <c r="AL681" s="24"/>
      <c r="AM681" s="24"/>
      <c r="AN681" s="24"/>
      <c r="AO681" s="24"/>
      <c r="AP681" s="24"/>
      <c r="AQ681" s="24"/>
      <c r="AR681" s="24"/>
    </row>
    <row r="682" spans="1:44" ht="12.75" customHeight="1">
      <c r="A682" s="18"/>
      <c r="B682" s="19"/>
      <c r="C682" s="19"/>
      <c r="D682" s="19"/>
      <c r="E682" s="19"/>
      <c r="F682" s="19"/>
      <c r="G682" s="20"/>
      <c r="H682" s="19"/>
      <c r="I682" s="21"/>
      <c r="J682" s="21"/>
      <c r="K682" s="21"/>
      <c r="L682" s="19"/>
      <c r="M682" s="20"/>
      <c r="N682" s="22"/>
      <c r="O682" s="19"/>
      <c r="P682" s="21"/>
      <c r="Q682" s="19"/>
      <c r="R682" s="20"/>
      <c r="S682" s="21"/>
      <c r="T682" s="19"/>
      <c r="U682" s="21"/>
      <c r="V682" s="19"/>
      <c r="W682" s="23"/>
      <c r="X682" s="21"/>
      <c r="Y682" s="19"/>
      <c r="Z682" s="24"/>
      <c r="AA682" s="24"/>
      <c r="AB682" s="24"/>
      <c r="AC682" s="24"/>
      <c r="AD682" s="24"/>
      <c r="AE682" s="24"/>
      <c r="AF682" s="24"/>
      <c r="AG682" s="24"/>
      <c r="AH682" s="24"/>
      <c r="AI682" s="24"/>
      <c r="AJ682" s="24"/>
      <c r="AK682" s="24"/>
      <c r="AL682" s="24"/>
      <c r="AM682" s="24"/>
      <c r="AN682" s="24"/>
      <c r="AO682" s="24"/>
      <c r="AP682" s="24"/>
      <c r="AQ682" s="24"/>
      <c r="AR682" s="24"/>
    </row>
    <row r="683" spans="1:44" ht="12.75" customHeight="1">
      <c r="A683" s="18"/>
      <c r="B683" s="19"/>
      <c r="C683" s="19"/>
      <c r="D683" s="19"/>
      <c r="E683" s="19"/>
      <c r="F683" s="19"/>
      <c r="G683" s="20"/>
      <c r="H683" s="19"/>
      <c r="I683" s="21"/>
      <c r="J683" s="21"/>
      <c r="K683" s="21"/>
      <c r="L683" s="19"/>
      <c r="M683" s="20"/>
      <c r="N683" s="22"/>
      <c r="O683" s="19"/>
      <c r="P683" s="21"/>
      <c r="Q683" s="19"/>
      <c r="R683" s="20"/>
      <c r="S683" s="21"/>
      <c r="T683" s="19"/>
      <c r="U683" s="21"/>
      <c r="V683" s="19"/>
      <c r="W683" s="23"/>
      <c r="X683" s="21"/>
      <c r="Y683" s="19"/>
      <c r="Z683" s="24"/>
      <c r="AA683" s="24"/>
      <c r="AB683" s="24"/>
      <c r="AC683" s="24"/>
      <c r="AD683" s="24"/>
      <c r="AE683" s="24"/>
      <c r="AF683" s="24"/>
      <c r="AG683" s="24"/>
      <c r="AH683" s="24"/>
      <c r="AI683" s="24"/>
      <c r="AJ683" s="24"/>
      <c r="AK683" s="24"/>
      <c r="AL683" s="24"/>
      <c r="AM683" s="24"/>
      <c r="AN683" s="24"/>
      <c r="AO683" s="24"/>
      <c r="AP683" s="24"/>
      <c r="AQ683" s="24"/>
      <c r="AR683" s="24"/>
    </row>
    <row r="684" spans="1:44" ht="12.75" customHeight="1">
      <c r="A684" s="18"/>
      <c r="B684" s="19"/>
      <c r="C684" s="19"/>
      <c r="D684" s="19"/>
      <c r="E684" s="19"/>
      <c r="F684" s="19"/>
      <c r="G684" s="20"/>
      <c r="H684" s="19"/>
      <c r="I684" s="21"/>
      <c r="J684" s="21"/>
      <c r="K684" s="21"/>
      <c r="L684" s="19"/>
      <c r="M684" s="20"/>
      <c r="N684" s="22"/>
      <c r="O684" s="19"/>
      <c r="P684" s="21"/>
      <c r="Q684" s="19"/>
      <c r="R684" s="20"/>
      <c r="S684" s="21"/>
      <c r="T684" s="19"/>
      <c r="U684" s="21"/>
      <c r="V684" s="19"/>
      <c r="W684" s="23"/>
      <c r="X684" s="21"/>
      <c r="Y684" s="19"/>
      <c r="Z684" s="24"/>
      <c r="AA684" s="24"/>
      <c r="AB684" s="24"/>
      <c r="AC684" s="24"/>
      <c r="AD684" s="24"/>
      <c r="AE684" s="24"/>
      <c r="AF684" s="24"/>
      <c r="AG684" s="24"/>
      <c r="AH684" s="24"/>
      <c r="AI684" s="24"/>
      <c r="AJ684" s="24"/>
      <c r="AK684" s="24"/>
      <c r="AL684" s="24"/>
      <c r="AM684" s="24"/>
      <c r="AN684" s="24"/>
      <c r="AO684" s="24"/>
      <c r="AP684" s="24"/>
      <c r="AQ684" s="24"/>
      <c r="AR684" s="24"/>
    </row>
    <row r="685" spans="1:44" ht="12.75" customHeight="1">
      <c r="A685" s="18"/>
      <c r="B685" s="19"/>
      <c r="C685" s="19"/>
      <c r="D685" s="19"/>
      <c r="E685" s="19"/>
      <c r="F685" s="19"/>
      <c r="G685" s="20"/>
      <c r="H685" s="19"/>
      <c r="I685" s="21"/>
      <c r="J685" s="21"/>
      <c r="K685" s="21"/>
      <c r="L685" s="19"/>
      <c r="M685" s="20"/>
      <c r="N685" s="22"/>
      <c r="O685" s="19"/>
      <c r="P685" s="21"/>
      <c r="Q685" s="19"/>
      <c r="R685" s="20"/>
      <c r="S685" s="21"/>
      <c r="T685" s="19"/>
      <c r="U685" s="21"/>
      <c r="V685" s="19"/>
      <c r="W685" s="23"/>
      <c r="X685" s="21"/>
      <c r="Y685" s="19"/>
      <c r="Z685" s="24"/>
      <c r="AA685" s="24"/>
      <c r="AB685" s="24"/>
      <c r="AC685" s="24"/>
      <c r="AD685" s="24"/>
      <c r="AE685" s="24"/>
      <c r="AF685" s="24"/>
      <c r="AG685" s="24"/>
      <c r="AH685" s="24"/>
      <c r="AI685" s="24"/>
      <c r="AJ685" s="24"/>
      <c r="AK685" s="24"/>
      <c r="AL685" s="24"/>
      <c r="AM685" s="24"/>
      <c r="AN685" s="24"/>
      <c r="AO685" s="24"/>
      <c r="AP685" s="24"/>
      <c r="AQ685" s="24"/>
      <c r="AR685" s="24"/>
    </row>
    <row r="686" spans="1:44" ht="12.75" customHeight="1">
      <c r="A686" s="18"/>
      <c r="B686" s="19"/>
      <c r="C686" s="19"/>
      <c r="D686" s="19"/>
      <c r="E686" s="19"/>
      <c r="F686" s="19"/>
      <c r="G686" s="20"/>
      <c r="H686" s="19"/>
      <c r="I686" s="21"/>
      <c r="J686" s="21"/>
      <c r="K686" s="21"/>
      <c r="L686" s="19"/>
      <c r="M686" s="20"/>
      <c r="N686" s="22"/>
      <c r="O686" s="19"/>
      <c r="P686" s="21"/>
      <c r="Q686" s="19"/>
      <c r="R686" s="20"/>
      <c r="S686" s="21"/>
      <c r="T686" s="19"/>
      <c r="U686" s="21"/>
      <c r="V686" s="19"/>
      <c r="W686" s="23"/>
      <c r="X686" s="21"/>
      <c r="Y686" s="19"/>
      <c r="Z686" s="24"/>
      <c r="AA686" s="24"/>
      <c r="AB686" s="24"/>
      <c r="AC686" s="24"/>
      <c r="AD686" s="24"/>
      <c r="AE686" s="24"/>
      <c r="AF686" s="24"/>
      <c r="AG686" s="24"/>
      <c r="AH686" s="24"/>
      <c r="AI686" s="24"/>
      <c r="AJ686" s="24"/>
      <c r="AK686" s="24"/>
      <c r="AL686" s="24"/>
      <c r="AM686" s="24"/>
      <c r="AN686" s="24"/>
      <c r="AO686" s="24"/>
      <c r="AP686" s="24"/>
      <c r="AQ686" s="24"/>
      <c r="AR686" s="24"/>
    </row>
    <row r="687" spans="1:44" ht="12.75" customHeight="1">
      <c r="A687" s="18"/>
      <c r="B687" s="19"/>
      <c r="C687" s="19"/>
      <c r="D687" s="19"/>
      <c r="E687" s="19"/>
      <c r="F687" s="19"/>
      <c r="G687" s="20"/>
      <c r="H687" s="19"/>
      <c r="I687" s="21"/>
      <c r="J687" s="21"/>
      <c r="K687" s="21"/>
      <c r="L687" s="19"/>
      <c r="M687" s="20"/>
      <c r="N687" s="22"/>
      <c r="O687" s="19"/>
      <c r="P687" s="21"/>
      <c r="Q687" s="19"/>
      <c r="R687" s="20"/>
      <c r="S687" s="21"/>
      <c r="T687" s="19"/>
      <c r="U687" s="21"/>
      <c r="V687" s="19"/>
      <c r="W687" s="23"/>
      <c r="X687" s="21"/>
      <c r="Y687" s="19"/>
      <c r="Z687" s="24"/>
      <c r="AA687" s="24"/>
      <c r="AB687" s="24"/>
      <c r="AC687" s="24"/>
      <c r="AD687" s="24"/>
      <c r="AE687" s="24"/>
      <c r="AF687" s="24"/>
      <c r="AG687" s="24"/>
      <c r="AH687" s="24"/>
      <c r="AI687" s="24"/>
      <c r="AJ687" s="24"/>
      <c r="AK687" s="24"/>
      <c r="AL687" s="24"/>
      <c r="AM687" s="24"/>
      <c r="AN687" s="24"/>
      <c r="AO687" s="24"/>
      <c r="AP687" s="24"/>
      <c r="AQ687" s="24"/>
      <c r="AR687" s="24"/>
    </row>
    <row r="688" spans="1:44" ht="12.75" customHeight="1">
      <c r="A688" s="18"/>
      <c r="B688" s="19"/>
      <c r="C688" s="19"/>
      <c r="D688" s="19"/>
      <c r="E688" s="19"/>
      <c r="F688" s="19"/>
      <c r="G688" s="20"/>
      <c r="H688" s="19"/>
      <c r="I688" s="21"/>
      <c r="J688" s="21"/>
      <c r="K688" s="21"/>
      <c r="L688" s="19"/>
      <c r="M688" s="20"/>
      <c r="N688" s="22"/>
      <c r="O688" s="19"/>
      <c r="P688" s="21"/>
      <c r="Q688" s="19"/>
      <c r="R688" s="20"/>
      <c r="S688" s="21"/>
      <c r="T688" s="19"/>
      <c r="U688" s="21"/>
      <c r="V688" s="19"/>
      <c r="W688" s="23"/>
      <c r="X688" s="21"/>
      <c r="Y688" s="19"/>
      <c r="Z688" s="24"/>
      <c r="AA688" s="24"/>
      <c r="AB688" s="24"/>
      <c r="AC688" s="24"/>
      <c r="AD688" s="24"/>
      <c r="AE688" s="24"/>
      <c r="AF688" s="24"/>
      <c r="AG688" s="24"/>
      <c r="AH688" s="24"/>
      <c r="AI688" s="24"/>
      <c r="AJ688" s="24"/>
      <c r="AK688" s="24"/>
      <c r="AL688" s="24"/>
      <c r="AM688" s="24"/>
      <c r="AN688" s="24"/>
      <c r="AO688" s="24"/>
      <c r="AP688" s="24"/>
      <c r="AQ688" s="24"/>
      <c r="AR688" s="24"/>
    </row>
    <row r="689" spans="1:44" ht="12.75" customHeight="1">
      <c r="A689" s="18"/>
      <c r="B689" s="19"/>
      <c r="C689" s="19"/>
      <c r="D689" s="19"/>
      <c r="E689" s="19"/>
      <c r="F689" s="19"/>
      <c r="G689" s="20"/>
      <c r="H689" s="19"/>
      <c r="I689" s="21"/>
      <c r="J689" s="21"/>
      <c r="K689" s="21"/>
      <c r="L689" s="19"/>
      <c r="M689" s="20"/>
      <c r="N689" s="22"/>
      <c r="O689" s="19"/>
      <c r="P689" s="21"/>
      <c r="Q689" s="19"/>
      <c r="R689" s="20"/>
      <c r="S689" s="21"/>
      <c r="T689" s="19"/>
      <c r="U689" s="21"/>
      <c r="V689" s="19"/>
      <c r="W689" s="23"/>
      <c r="X689" s="21"/>
      <c r="Y689" s="19"/>
      <c r="Z689" s="24"/>
      <c r="AA689" s="24"/>
      <c r="AB689" s="24"/>
      <c r="AC689" s="24"/>
      <c r="AD689" s="24"/>
      <c r="AE689" s="24"/>
      <c r="AF689" s="24"/>
      <c r="AG689" s="24"/>
      <c r="AH689" s="24"/>
      <c r="AI689" s="24"/>
      <c r="AJ689" s="24"/>
      <c r="AK689" s="24"/>
      <c r="AL689" s="24"/>
      <c r="AM689" s="24"/>
      <c r="AN689" s="24"/>
      <c r="AO689" s="24"/>
      <c r="AP689" s="24"/>
      <c r="AQ689" s="24"/>
      <c r="AR689" s="24"/>
    </row>
    <row r="690" spans="1:44" ht="12.75" customHeight="1">
      <c r="A690" s="18"/>
      <c r="B690" s="19"/>
      <c r="C690" s="19"/>
      <c r="D690" s="19"/>
      <c r="E690" s="19"/>
      <c r="F690" s="19"/>
      <c r="G690" s="20"/>
      <c r="H690" s="19"/>
      <c r="I690" s="21"/>
      <c r="J690" s="21"/>
      <c r="K690" s="21"/>
      <c r="L690" s="19"/>
      <c r="M690" s="20"/>
      <c r="N690" s="22"/>
      <c r="O690" s="19"/>
      <c r="P690" s="21"/>
      <c r="Q690" s="19"/>
      <c r="R690" s="20"/>
      <c r="S690" s="21"/>
      <c r="T690" s="19"/>
      <c r="U690" s="21"/>
      <c r="V690" s="19"/>
      <c r="W690" s="23"/>
      <c r="X690" s="21"/>
      <c r="Y690" s="19"/>
      <c r="Z690" s="24"/>
      <c r="AA690" s="24"/>
      <c r="AB690" s="24"/>
      <c r="AC690" s="24"/>
      <c r="AD690" s="24"/>
      <c r="AE690" s="24"/>
      <c r="AF690" s="24"/>
      <c r="AG690" s="24"/>
      <c r="AH690" s="24"/>
      <c r="AI690" s="24"/>
      <c r="AJ690" s="24"/>
      <c r="AK690" s="24"/>
      <c r="AL690" s="24"/>
      <c r="AM690" s="24"/>
      <c r="AN690" s="24"/>
      <c r="AO690" s="24"/>
      <c r="AP690" s="24"/>
      <c r="AQ690" s="24"/>
      <c r="AR690" s="24"/>
    </row>
    <row r="691" spans="1:44" ht="12.75" customHeight="1">
      <c r="A691" s="18"/>
      <c r="B691" s="19"/>
      <c r="C691" s="19"/>
      <c r="D691" s="19"/>
      <c r="E691" s="19"/>
      <c r="F691" s="19"/>
      <c r="G691" s="20"/>
      <c r="H691" s="19"/>
      <c r="I691" s="21"/>
      <c r="J691" s="21"/>
      <c r="K691" s="21"/>
      <c r="L691" s="19"/>
      <c r="M691" s="20"/>
      <c r="N691" s="22"/>
      <c r="O691" s="19"/>
      <c r="P691" s="21"/>
      <c r="Q691" s="19"/>
      <c r="R691" s="20"/>
      <c r="S691" s="21"/>
      <c r="T691" s="19"/>
      <c r="U691" s="21"/>
      <c r="V691" s="19"/>
      <c r="W691" s="23"/>
      <c r="X691" s="21"/>
      <c r="Y691" s="19"/>
      <c r="Z691" s="24"/>
      <c r="AA691" s="24"/>
      <c r="AB691" s="24"/>
      <c r="AC691" s="24"/>
      <c r="AD691" s="24"/>
      <c r="AE691" s="24"/>
      <c r="AF691" s="24"/>
      <c r="AG691" s="24"/>
      <c r="AH691" s="24"/>
      <c r="AI691" s="24"/>
      <c r="AJ691" s="24"/>
      <c r="AK691" s="24"/>
      <c r="AL691" s="24"/>
      <c r="AM691" s="24"/>
      <c r="AN691" s="24"/>
      <c r="AO691" s="24"/>
      <c r="AP691" s="24"/>
      <c r="AQ691" s="24"/>
      <c r="AR691" s="24"/>
    </row>
    <row r="692" spans="1:44" ht="12.75" customHeight="1">
      <c r="A692" s="18"/>
      <c r="B692" s="19"/>
      <c r="C692" s="19"/>
      <c r="D692" s="19"/>
      <c r="E692" s="19"/>
      <c r="F692" s="19"/>
      <c r="G692" s="20"/>
      <c r="H692" s="19"/>
      <c r="I692" s="21"/>
      <c r="J692" s="21"/>
      <c r="K692" s="21"/>
      <c r="L692" s="19"/>
      <c r="M692" s="20"/>
      <c r="N692" s="22"/>
      <c r="O692" s="19"/>
      <c r="P692" s="21"/>
      <c r="Q692" s="19"/>
      <c r="R692" s="20"/>
      <c r="S692" s="21"/>
      <c r="T692" s="19"/>
      <c r="U692" s="21"/>
      <c r="V692" s="19"/>
      <c r="W692" s="23"/>
      <c r="X692" s="21"/>
      <c r="Y692" s="19"/>
      <c r="Z692" s="24"/>
      <c r="AA692" s="24"/>
      <c r="AB692" s="24"/>
      <c r="AC692" s="24"/>
      <c r="AD692" s="24"/>
      <c r="AE692" s="24"/>
      <c r="AF692" s="24"/>
      <c r="AG692" s="24"/>
      <c r="AH692" s="24"/>
      <c r="AI692" s="24"/>
      <c r="AJ692" s="24"/>
      <c r="AK692" s="24"/>
      <c r="AL692" s="24"/>
      <c r="AM692" s="24"/>
      <c r="AN692" s="24"/>
      <c r="AO692" s="24"/>
      <c r="AP692" s="24"/>
      <c r="AQ692" s="24"/>
      <c r="AR692" s="24"/>
    </row>
    <row r="693" spans="1:44" ht="12.75" customHeight="1">
      <c r="A693" s="18"/>
      <c r="B693" s="19"/>
      <c r="C693" s="19"/>
      <c r="D693" s="19"/>
      <c r="E693" s="19"/>
      <c r="F693" s="19"/>
      <c r="G693" s="20"/>
      <c r="H693" s="19"/>
      <c r="I693" s="21"/>
      <c r="J693" s="21"/>
      <c r="K693" s="21"/>
      <c r="L693" s="19"/>
      <c r="M693" s="20"/>
      <c r="N693" s="22"/>
      <c r="O693" s="19"/>
      <c r="P693" s="21"/>
      <c r="Q693" s="19"/>
      <c r="R693" s="20"/>
      <c r="S693" s="21"/>
      <c r="T693" s="19"/>
      <c r="U693" s="21"/>
      <c r="V693" s="19"/>
      <c r="W693" s="23"/>
      <c r="X693" s="21"/>
      <c r="Y693" s="19"/>
      <c r="Z693" s="24"/>
      <c r="AA693" s="24"/>
      <c r="AB693" s="24"/>
      <c r="AC693" s="24"/>
      <c r="AD693" s="24"/>
      <c r="AE693" s="24"/>
      <c r="AF693" s="24"/>
      <c r="AG693" s="24"/>
      <c r="AH693" s="24"/>
      <c r="AI693" s="24"/>
      <c r="AJ693" s="24"/>
      <c r="AK693" s="24"/>
      <c r="AL693" s="24"/>
      <c r="AM693" s="24"/>
      <c r="AN693" s="24"/>
      <c r="AO693" s="24"/>
      <c r="AP693" s="24"/>
      <c r="AQ693" s="24"/>
      <c r="AR693" s="24"/>
    </row>
    <row r="694" spans="1:44" ht="12.75" customHeight="1">
      <c r="A694" s="18"/>
      <c r="B694" s="19"/>
      <c r="C694" s="19"/>
      <c r="D694" s="19"/>
      <c r="E694" s="19"/>
      <c r="F694" s="19"/>
      <c r="G694" s="20"/>
      <c r="H694" s="19"/>
      <c r="I694" s="21"/>
      <c r="J694" s="21"/>
      <c r="K694" s="21"/>
      <c r="L694" s="19"/>
      <c r="M694" s="20"/>
      <c r="N694" s="22"/>
      <c r="O694" s="19"/>
      <c r="P694" s="21"/>
      <c r="Q694" s="19"/>
      <c r="R694" s="20"/>
      <c r="S694" s="21"/>
      <c r="T694" s="19"/>
      <c r="U694" s="21"/>
      <c r="V694" s="19"/>
      <c r="W694" s="23"/>
      <c r="X694" s="21"/>
      <c r="Y694" s="19"/>
      <c r="Z694" s="24"/>
      <c r="AA694" s="24"/>
      <c r="AB694" s="24"/>
      <c r="AC694" s="24"/>
      <c r="AD694" s="24"/>
      <c r="AE694" s="24"/>
      <c r="AF694" s="24"/>
      <c r="AG694" s="24"/>
      <c r="AH694" s="24"/>
      <c r="AI694" s="24"/>
      <c r="AJ694" s="24"/>
      <c r="AK694" s="24"/>
      <c r="AL694" s="24"/>
      <c r="AM694" s="24"/>
      <c r="AN694" s="24"/>
      <c r="AO694" s="24"/>
      <c r="AP694" s="24"/>
      <c r="AQ694" s="24"/>
      <c r="AR694" s="24"/>
    </row>
    <row r="695" spans="1:44" ht="12.75" customHeight="1">
      <c r="A695" s="18"/>
      <c r="B695" s="19"/>
      <c r="C695" s="19"/>
      <c r="D695" s="19"/>
      <c r="E695" s="19"/>
      <c r="F695" s="19"/>
      <c r="G695" s="20"/>
      <c r="H695" s="19"/>
      <c r="I695" s="21"/>
      <c r="J695" s="21"/>
      <c r="K695" s="21"/>
      <c r="L695" s="19"/>
      <c r="M695" s="20"/>
      <c r="N695" s="22"/>
      <c r="O695" s="19"/>
      <c r="P695" s="21"/>
      <c r="Q695" s="19"/>
      <c r="R695" s="20"/>
      <c r="S695" s="21"/>
      <c r="T695" s="19"/>
      <c r="U695" s="21"/>
      <c r="V695" s="19"/>
      <c r="W695" s="23"/>
      <c r="X695" s="21"/>
      <c r="Y695" s="19"/>
      <c r="Z695" s="24"/>
      <c r="AA695" s="24"/>
      <c r="AB695" s="24"/>
      <c r="AC695" s="24"/>
      <c r="AD695" s="24"/>
      <c r="AE695" s="24"/>
      <c r="AF695" s="24"/>
      <c r="AG695" s="24"/>
      <c r="AH695" s="24"/>
      <c r="AI695" s="24"/>
      <c r="AJ695" s="24"/>
      <c r="AK695" s="24"/>
      <c r="AL695" s="24"/>
      <c r="AM695" s="24"/>
      <c r="AN695" s="24"/>
      <c r="AO695" s="24"/>
      <c r="AP695" s="24"/>
      <c r="AQ695" s="24"/>
      <c r="AR695" s="24"/>
    </row>
  </sheetData>
  <mergeCells count="21">
    <mergeCell ref="X1:Y1"/>
    <mergeCell ref="X2:Y2"/>
    <mergeCell ref="X3:Y3"/>
    <mergeCell ref="I4:I5"/>
    <mergeCell ref="C4:C5"/>
    <mergeCell ref="N4:O4"/>
    <mergeCell ref="D4:D5"/>
    <mergeCell ref="G4:G5"/>
    <mergeCell ref="X4:Y4"/>
    <mergeCell ref="F4:F5"/>
    <mergeCell ref="J4:J5"/>
    <mergeCell ref="U4:W4"/>
    <mergeCell ref="S4:T4"/>
    <mergeCell ref="K4:M4"/>
    <mergeCell ref="H4:H5"/>
    <mergeCell ref="P4:R4"/>
    <mergeCell ref="E4:E5"/>
    <mergeCell ref="A1:A3"/>
    <mergeCell ref="B1:W3"/>
    <mergeCell ref="A4:A5"/>
    <mergeCell ref="B4:B5"/>
  </mergeCell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dimension ref="A1:Z1000"/>
  <sheetViews>
    <sheetView workbookViewId="0">
      <selection activeCell="C15" sqref="C15"/>
    </sheetView>
  </sheetViews>
  <sheetFormatPr baseColWidth="10" defaultColWidth="14.42578125" defaultRowHeight="15" customHeight="1"/>
  <cols>
    <col min="1" max="1" width="7.42578125" customWidth="1"/>
    <col min="2" max="2" width="53.85546875" customWidth="1"/>
    <col min="3" max="3" width="78" customWidth="1"/>
    <col min="4" max="5" width="10.85546875" customWidth="1"/>
    <col min="6" max="6" width="13.140625" customWidth="1"/>
    <col min="7" max="7" width="10.85546875" customWidth="1"/>
    <col min="8" max="8" width="12.85546875" customWidth="1"/>
    <col min="9" max="16" width="10.85546875" customWidth="1"/>
    <col min="17" max="17" width="17" customWidth="1"/>
    <col min="18" max="18" width="14.140625" customWidth="1"/>
    <col min="19" max="19" width="46" customWidth="1"/>
    <col min="20" max="26" width="10.85546875" customWidth="1"/>
  </cols>
  <sheetData>
    <row r="1" spans="1:26" ht="16.5" customHeight="1">
      <c r="A1" s="2"/>
      <c r="B1" s="1">
        <v>1</v>
      </c>
      <c r="C1" s="1">
        <v>2</v>
      </c>
      <c r="D1" s="1"/>
      <c r="E1" s="1"/>
      <c r="F1" s="1"/>
      <c r="G1" s="1"/>
      <c r="H1" s="1"/>
      <c r="I1" s="1"/>
      <c r="J1" s="1"/>
      <c r="K1" s="1"/>
      <c r="L1" s="1"/>
      <c r="M1" s="1"/>
      <c r="N1" s="1"/>
      <c r="O1" s="1"/>
      <c r="P1" s="1"/>
      <c r="Q1" s="1"/>
      <c r="R1" s="1"/>
      <c r="S1" s="1"/>
      <c r="T1" s="1"/>
      <c r="U1" s="1"/>
      <c r="V1" s="1"/>
      <c r="W1" s="1"/>
      <c r="X1" s="1"/>
      <c r="Y1" s="1"/>
      <c r="Z1" s="1"/>
    </row>
    <row r="2" spans="1:26" ht="16.5" customHeight="1">
      <c r="A2" s="27" t="s">
        <v>821</v>
      </c>
      <c r="B2" s="28" t="s">
        <v>822</v>
      </c>
      <c r="C2" s="11"/>
      <c r="D2" s="1"/>
      <c r="E2" s="843" t="s">
        <v>357</v>
      </c>
      <c r="F2" s="769"/>
      <c r="G2" s="769"/>
      <c r="H2" s="769"/>
      <c r="I2" s="769"/>
      <c r="J2" s="769"/>
      <c r="K2" s="769"/>
      <c r="L2" s="769"/>
      <c r="M2" s="769"/>
      <c r="N2" s="1"/>
      <c r="O2" s="1"/>
      <c r="P2" s="1"/>
      <c r="Q2" s="1"/>
      <c r="R2" s="1"/>
      <c r="S2" s="1"/>
      <c r="T2" s="1"/>
      <c r="U2" s="1"/>
      <c r="V2" s="1"/>
      <c r="W2" s="1"/>
      <c r="X2" s="1"/>
      <c r="Y2" s="1"/>
      <c r="Z2" s="1"/>
    </row>
    <row r="3" spans="1:26" ht="16.5" customHeight="1">
      <c r="A3" s="6">
        <v>1</v>
      </c>
      <c r="B3" s="29" t="s">
        <v>20</v>
      </c>
      <c r="C3" s="3" t="s">
        <v>1805</v>
      </c>
      <c r="D3" s="1"/>
      <c r="E3" s="844" t="s">
        <v>823</v>
      </c>
      <c r="F3" s="756"/>
      <c r="G3" s="844" t="s">
        <v>363</v>
      </c>
      <c r="H3" s="756"/>
      <c r="I3" s="845" t="s">
        <v>364</v>
      </c>
      <c r="J3" s="756"/>
      <c r="K3" s="845" t="s">
        <v>365</v>
      </c>
      <c r="L3" s="755"/>
      <c r="M3" s="756"/>
      <c r="N3" s="1"/>
      <c r="O3" s="1"/>
      <c r="P3" s="846" t="s">
        <v>824</v>
      </c>
      <c r="Q3" s="847"/>
      <c r="R3" s="847"/>
      <c r="S3" s="847"/>
      <c r="T3" s="848"/>
      <c r="U3" s="1"/>
      <c r="V3" s="1"/>
      <c r="W3" s="1"/>
      <c r="X3" s="1"/>
      <c r="Y3" s="1"/>
      <c r="Z3" s="1"/>
    </row>
    <row r="4" spans="1:26" ht="16.5" customHeight="1">
      <c r="A4" s="6">
        <v>2</v>
      </c>
      <c r="B4" s="29" t="s">
        <v>1</v>
      </c>
      <c r="C4" s="3" t="s">
        <v>1806</v>
      </c>
      <c r="D4" s="1"/>
      <c r="E4" s="6" t="s">
        <v>825</v>
      </c>
      <c r="F4" s="6">
        <v>15</v>
      </c>
      <c r="G4" s="6" t="s">
        <v>826</v>
      </c>
      <c r="H4" s="6">
        <v>15</v>
      </c>
      <c r="I4" s="6" t="s">
        <v>827</v>
      </c>
      <c r="J4" s="6">
        <v>15</v>
      </c>
      <c r="K4" s="6" t="s">
        <v>828</v>
      </c>
      <c r="L4" s="6" t="s">
        <v>829</v>
      </c>
      <c r="M4" s="7" t="s">
        <v>830</v>
      </c>
      <c r="N4" s="1"/>
      <c r="O4" s="1"/>
      <c r="P4" s="8"/>
      <c r="Q4" s="8"/>
      <c r="R4" s="8"/>
      <c r="S4" s="8"/>
      <c r="T4" s="8"/>
      <c r="U4" s="1"/>
      <c r="V4" s="1"/>
      <c r="W4" s="1"/>
      <c r="X4" s="1"/>
      <c r="Y4" s="1"/>
      <c r="Z4" s="1"/>
    </row>
    <row r="5" spans="1:26" ht="16.5" customHeight="1">
      <c r="A5" s="6">
        <v>3</v>
      </c>
      <c r="B5" s="29" t="s">
        <v>9</v>
      </c>
      <c r="C5" s="3" t="s">
        <v>1807</v>
      </c>
      <c r="D5" s="1"/>
      <c r="E5" s="7" t="s">
        <v>831</v>
      </c>
      <c r="F5" s="6">
        <v>0</v>
      </c>
      <c r="G5" s="6" t="s">
        <v>832</v>
      </c>
      <c r="H5" s="6">
        <v>0</v>
      </c>
      <c r="I5" s="6" t="s">
        <v>833</v>
      </c>
      <c r="J5" s="6">
        <v>0</v>
      </c>
      <c r="K5" s="6">
        <v>15</v>
      </c>
      <c r="L5" s="6">
        <v>10</v>
      </c>
      <c r="M5" s="6">
        <v>0</v>
      </c>
      <c r="N5" s="1"/>
      <c r="O5" s="1"/>
      <c r="P5" s="846" t="s">
        <v>834</v>
      </c>
      <c r="Q5" s="847"/>
      <c r="R5" s="849"/>
      <c r="S5" s="30" t="s">
        <v>835</v>
      </c>
      <c r="T5" s="31" t="s">
        <v>836</v>
      </c>
      <c r="U5" s="1"/>
      <c r="V5" s="1"/>
      <c r="W5" s="1"/>
      <c r="X5" s="1"/>
      <c r="Y5" s="1"/>
      <c r="Z5" s="1"/>
    </row>
    <row r="6" spans="1:26" ht="16.5" customHeight="1">
      <c r="A6" s="6">
        <v>4</v>
      </c>
      <c r="B6" s="29" t="s">
        <v>7</v>
      </c>
      <c r="C6" s="3" t="s">
        <v>1808</v>
      </c>
      <c r="D6" s="1"/>
      <c r="E6" s="844" t="s">
        <v>366</v>
      </c>
      <c r="F6" s="756"/>
      <c r="G6" s="844" t="s">
        <v>837</v>
      </c>
      <c r="H6" s="756"/>
      <c r="I6" s="844" t="s">
        <v>367</v>
      </c>
      <c r="J6" s="755"/>
      <c r="K6" s="756"/>
      <c r="L6" s="32"/>
      <c r="M6" s="32"/>
      <c r="N6" s="1"/>
      <c r="O6" s="1"/>
      <c r="P6" s="858" t="s">
        <v>838</v>
      </c>
      <c r="Q6" s="850" t="s">
        <v>65</v>
      </c>
      <c r="R6" s="33" t="s">
        <v>89</v>
      </c>
      <c r="S6" s="34" t="s">
        <v>839</v>
      </c>
      <c r="T6" s="35">
        <v>0.25</v>
      </c>
      <c r="U6" s="1"/>
      <c r="V6" s="1"/>
      <c r="W6" s="1"/>
      <c r="X6" s="1"/>
      <c r="Y6" s="1"/>
      <c r="Z6" s="1"/>
    </row>
    <row r="7" spans="1:26" ht="16.5" customHeight="1">
      <c r="A7" s="6">
        <v>5</v>
      </c>
      <c r="B7" s="29" t="s">
        <v>22</v>
      </c>
      <c r="C7" s="3"/>
      <c r="D7" s="1"/>
      <c r="E7" s="6" t="s">
        <v>840</v>
      </c>
      <c r="F7" s="6" t="s">
        <v>841</v>
      </c>
      <c r="G7" s="7" t="s">
        <v>842</v>
      </c>
      <c r="H7" s="7" t="s">
        <v>843</v>
      </c>
      <c r="I7" s="6" t="s">
        <v>844</v>
      </c>
      <c r="J7" s="6" t="s">
        <v>845</v>
      </c>
      <c r="K7" s="6" t="s">
        <v>846</v>
      </c>
      <c r="L7" s="10"/>
      <c r="M7" s="1"/>
      <c r="N7" s="1"/>
      <c r="O7" s="1"/>
      <c r="P7" s="855"/>
      <c r="Q7" s="851"/>
      <c r="R7" s="36" t="s">
        <v>79</v>
      </c>
      <c r="S7" s="37" t="s">
        <v>847</v>
      </c>
      <c r="T7" s="38">
        <v>0.15</v>
      </c>
      <c r="U7" s="1"/>
      <c r="V7" s="1"/>
      <c r="W7" s="1"/>
      <c r="X7" s="1"/>
      <c r="Y7" s="1"/>
      <c r="Z7" s="1"/>
    </row>
    <row r="8" spans="1:26" ht="16.5" customHeight="1">
      <c r="A8" s="6">
        <v>6</v>
      </c>
      <c r="B8" s="29" t="s">
        <v>19</v>
      </c>
      <c r="C8" s="3"/>
      <c r="D8" s="1"/>
      <c r="E8" s="6">
        <v>15</v>
      </c>
      <c r="F8" s="6">
        <v>0</v>
      </c>
      <c r="G8" s="6">
        <v>15</v>
      </c>
      <c r="H8" s="6">
        <v>0</v>
      </c>
      <c r="I8" s="6">
        <v>10</v>
      </c>
      <c r="J8" s="6">
        <v>5</v>
      </c>
      <c r="K8" s="39">
        <v>0</v>
      </c>
      <c r="L8" s="1"/>
      <c r="M8" s="1"/>
      <c r="N8" s="1"/>
      <c r="O8" s="1"/>
      <c r="P8" s="855"/>
      <c r="Q8" s="852"/>
      <c r="R8" s="36" t="s">
        <v>92</v>
      </c>
      <c r="S8" s="37" t="s">
        <v>848</v>
      </c>
      <c r="T8" s="38">
        <v>0.1</v>
      </c>
      <c r="U8" s="1"/>
      <c r="V8" s="1"/>
      <c r="W8" s="1"/>
      <c r="X8" s="1"/>
      <c r="Y8" s="1"/>
      <c r="Z8" s="1"/>
    </row>
    <row r="9" spans="1:26" ht="16.5" customHeight="1">
      <c r="A9" s="6">
        <v>7</v>
      </c>
      <c r="B9" s="5" t="s">
        <v>15</v>
      </c>
      <c r="C9" s="3"/>
      <c r="D9" s="1"/>
      <c r="E9" s="844" t="s">
        <v>849</v>
      </c>
      <c r="F9" s="755"/>
      <c r="G9" s="756"/>
      <c r="H9" s="844" t="s">
        <v>849</v>
      </c>
      <c r="I9" s="755"/>
      <c r="J9" s="756"/>
      <c r="K9" s="844" t="s">
        <v>850</v>
      </c>
      <c r="L9" s="755"/>
      <c r="M9" s="756"/>
      <c r="N9" s="1"/>
      <c r="O9" s="1"/>
      <c r="P9" s="855"/>
      <c r="Q9" s="853" t="s">
        <v>66</v>
      </c>
      <c r="R9" s="36" t="s">
        <v>169</v>
      </c>
      <c r="S9" s="37" t="s">
        <v>851</v>
      </c>
      <c r="T9" s="38">
        <v>0.25</v>
      </c>
      <c r="U9" s="1"/>
      <c r="V9" s="1"/>
      <c r="W9" s="1"/>
      <c r="X9" s="1"/>
      <c r="Y9" s="1"/>
      <c r="Z9" s="1"/>
    </row>
    <row r="10" spans="1:26" ht="16.5" customHeight="1">
      <c r="A10" s="6">
        <v>8</v>
      </c>
      <c r="B10" s="29" t="s">
        <v>10</v>
      </c>
      <c r="C10" s="3"/>
      <c r="D10" s="1"/>
      <c r="E10" s="40" t="s">
        <v>381</v>
      </c>
      <c r="F10" s="40" t="s">
        <v>382</v>
      </c>
      <c r="G10" s="40" t="s">
        <v>436</v>
      </c>
      <c r="H10" s="40" t="s">
        <v>381</v>
      </c>
      <c r="I10" s="40" t="s">
        <v>382</v>
      </c>
      <c r="J10" s="40" t="s">
        <v>436</v>
      </c>
      <c r="K10" s="40" t="s">
        <v>381</v>
      </c>
      <c r="L10" s="40" t="s">
        <v>382</v>
      </c>
      <c r="M10" s="40" t="s">
        <v>436</v>
      </c>
      <c r="N10" s="1"/>
      <c r="O10" s="1"/>
      <c r="P10" s="859"/>
      <c r="Q10" s="852"/>
      <c r="R10" s="36" t="s">
        <v>80</v>
      </c>
      <c r="S10" s="37" t="s">
        <v>852</v>
      </c>
      <c r="T10" s="38">
        <v>0.15</v>
      </c>
      <c r="U10" s="1"/>
      <c r="V10" s="1"/>
      <c r="W10" s="1"/>
      <c r="X10" s="1"/>
      <c r="Y10" s="1"/>
      <c r="Z10" s="1"/>
    </row>
    <row r="11" spans="1:26" ht="16.5" customHeight="1">
      <c r="A11" s="6">
        <v>9</v>
      </c>
      <c r="B11" s="29" t="s">
        <v>8</v>
      </c>
      <c r="C11" s="3"/>
      <c r="D11" s="1"/>
      <c r="E11" s="1"/>
      <c r="F11" s="1"/>
      <c r="G11" s="1"/>
      <c r="H11" s="1"/>
      <c r="I11" s="1"/>
      <c r="J11" s="1"/>
      <c r="K11" s="1"/>
      <c r="L11" s="1"/>
      <c r="M11" s="1"/>
      <c r="N11" s="1"/>
      <c r="O11" s="1"/>
      <c r="P11" s="854" t="s">
        <v>853</v>
      </c>
      <c r="Q11" s="853" t="s">
        <v>68</v>
      </c>
      <c r="R11" s="36" t="s">
        <v>81</v>
      </c>
      <c r="S11" s="37" t="s">
        <v>854</v>
      </c>
      <c r="T11" s="41" t="s">
        <v>855</v>
      </c>
      <c r="U11" s="1"/>
      <c r="V11" s="1"/>
      <c r="W11" s="1"/>
      <c r="X11" s="1"/>
      <c r="Y11" s="1"/>
      <c r="Z11" s="1"/>
    </row>
    <row r="12" spans="1:26" ht="16.5" customHeight="1">
      <c r="A12" s="6">
        <v>10</v>
      </c>
      <c r="B12" s="29" t="s">
        <v>17</v>
      </c>
      <c r="C12" s="3"/>
      <c r="D12" s="1"/>
      <c r="E12" s="862" t="s">
        <v>368</v>
      </c>
      <c r="F12" s="755"/>
      <c r="G12" s="756"/>
      <c r="H12" s="1"/>
      <c r="I12" s="1"/>
      <c r="J12" s="1"/>
      <c r="K12" s="1"/>
      <c r="L12" s="1"/>
      <c r="M12" s="1"/>
      <c r="N12" s="1"/>
      <c r="O12" s="1"/>
      <c r="P12" s="855"/>
      <c r="Q12" s="852"/>
      <c r="R12" s="36" t="s">
        <v>93</v>
      </c>
      <c r="S12" s="37" t="s">
        <v>856</v>
      </c>
      <c r="T12" s="41" t="s">
        <v>855</v>
      </c>
      <c r="U12" s="1"/>
      <c r="V12" s="1"/>
      <c r="W12" s="1"/>
      <c r="X12" s="1"/>
      <c r="Y12" s="1"/>
      <c r="Z12" s="1"/>
    </row>
    <row r="13" spans="1:26" ht="16.5" customHeight="1">
      <c r="A13" s="6">
        <v>11</v>
      </c>
      <c r="B13" s="29" t="s">
        <v>18</v>
      </c>
      <c r="C13" s="3"/>
      <c r="D13" s="1"/>
      <c r="E13" s="6" t="s">
        <v>381</v>
      </c>
      <c r="F13" s="6" t="s">
        <v>382</v>
      </c>
      <c r="G13" s="6" t="s">
        <v>436</v>
      </c>
      <c r="H13" s="1"/>
      <c r="I13" s="1"/>
      <c r="J13" s="1"/>
      <c r="K13" s="1"/>
      <c r="L13" s="1"/>
      <c r="M13" s="1"/>
      <c r="N13" s="1"/>
      <c r="O13" s="1"/>
      <c r="P13" s="855"/>
      <c r="Q13" s="853" t="s">
        <v>69</v>
      </c>
      <c r="R13" s="36" t="s">
        <v>82</v>
      </c>
      <c r="S13" s="37" t="s">
        <v>857</v>
      </c>
      <c r="T13" s="41" t="s">
        <v>855</v>
      </c>
      <c r="U13" s="1"/>
      <c r="V13" s="1"/>
      <c r="W13" s="1"/>
      <c r="X13" s="1"/>
      <c r="Y13" s="1"/>
      <c r="Z13" s="1"/>
    </row>
    <row r="14" spans="1:26" ht="16.5" customHeight="1">
      <c r="A14" s="6">
        <v>12</v>
      </c>
      <c r="B14" s="29" t="s">
        <v>24</v>
      </c>
      <c r="C14" s="3"/>
      <c r="D14" s="1"/>
      <c r="E14" s="6">
        <v>100</v>
      </c>
      <c r="F14" s="6">
        <v>50</v>
      </c>
      <c r="G14" s="6">
        <v>0</v>
      </c>
      <c r="H14" s="1"/>
      <c r="I14" s="1"/>
      <c r="J14" s="1"/>
      <c r="K14" s="1"/>
      <c r="L14" s="1"/>
      <c r="M14" s="1"/>
      <c r="N14" s="1"/>
      <c r="O14" s="1"/>
      <c r="P14" s="855"/>
      <c r="Q14" s="852"/>
      <c r="R14" s="36" t="s">
        <v>157</v>
      </c>
      <c r="S14" s="37" t="s">
        <v>858</v>
      </c>
      <c r="T14" s="41" t="s">
        <v>855</v>
      </c>
      <c r="U14" s="1"/>
      <c r="V14" s="1"/>
      <c r="W14" s="1"/>
      <c r="X14" s="1"/>
      <c r="Y14" s="1"/>
      <c r="Z14" s="1"/>
    </row>
    <row r="15" spans="1:26" ht="16.5" customHeight="1">
      <c r="A15" s="6">
        <v>13</v>
      </c>
      <c r="B15" s="29" t="s">
        <v>14</v>
      </c>
      <c r="C15" s="3"/>
      <c r="D15" s="1"/>
      <c r="E15" s="1"/>
      <c r="F15" s="1" t="s">
        <v>360</v>
      </c>
      <c r="G15" s="1" t="s">
        <v>369</v>
      </c>
      <c r="H15" s="1"/>
      <c r="I15" s="1"/>
      <c r="J15" s="1"/>
      <c r="K15" s="1"/>
      <c r="L15" s="1"/>
      <c r="M15" s="1"/>
      <c r="N15" s="1"/>
      <c r="O15" s="1"/>
      <c r="P15" s="855"/>
      <c r="Q15" s="853" t="s">
        <v>70</v>
      </c>
      <c r="R15" s="36" t="s">
        <v>83</v>
      </c>
      <c r="S15" s="37" t="s">
        <v>859</v>
      </c>
      <c r="T15" s="41" t="s">
        <v>855</v>
      </c>
      <c r="U15" s="1"/>
      <c r="V15" s="1"/>
      <c r="W15" s="1"/>
      <c r="X15" s="1"/>
      <c r="Y15" s="1"/>
      <c r="Z15" s="1"/>
    </row>
    <row r="16" spans="1:26" ht="16.5" customHeight="1">
      <c r="A16" s="6">
        <v>14</v>
      </c>
      <c r="B16" s="29" t="s">
        <v>12</v>
      </c>
      <c r="C16" s="3"/>
      <c r="D16" s="1"/>
      <c r="E16" s="1"/>
      <c r="F16" s="1">
        <v>1</v>
      </c>
      <c r="G16" s="1">
        <v>1</v>
      </c>
      <c r="H16" s="10"/>
      <c r="I16" s="1"/>
      <c r="J16" s="1"/>
      <c r="K16" s="1"/>
      <c r="L16" s="1"/>
      <c r="M16" s="1"/>
      <c r="N16" s="1"/>
      <c r="O16" s="1"/>
      <c r="P16" s="856"/>
      <c r="Q16" s="857"/>
      <c r="R16" s="42" t="s">
        <v>158</v>
      </c>
      <c r="S16" s="43" t="s">
        <v>860</v>
      </c>
      <c r="T16" s="44" t="s">
        <v>855</v>
      </c>
      <c r="U16" s="1"/>
      <c r="V16" s="1"/>
      <c r="W16" s="1"/>
      <c r="X16" s="1"/>
      <c r="Y16" s="1"/>
      <c r="Z16" s="1"/>
    </row>
    <row r="17" spans="1:26" ht="16.5" customHeight="1">
      <c r="A17" s="6">
        <v>15</v>
      </c>
      <c r="B17" s="29" t="s">
        <v>11</v>
      </c>
      <c r="C17" s="3"/>
      <c r="D17" s="1"/>
      <c r="E17" s="1"/>
      <c r="F17" s="1">
        <v>2</v>
      </c>
      <c r="G17" s="1">
        <v>2</v>
      </c>
      <c r="H17" s="45" t="s">
        <v>402</v>
      </c>
      <c r="I17" s="1"/>
      <c r="J17" s="1"/>
      <c r="K17" s="1"/>
      <c r="L17" s="1"/>
      <c r="M17" s="1"/>
      <c r="N17" s="1"/>
      <c r="O17" s="1"/>
      <c r="P17" s="860" t="s">
        <v>861</v>
      </c>
      <c r="Q17" s="861"/>
      <c r="R17" s="861"/>
      <c r="S17" s="861"/>
      <c r="T17" s="861"/>
      <c r="U17" s="1"/>
      <c r="V17" s="1"/>
      <c r="W17" s="1"/>
      <c r="X17" s="1"/>
      <c r="Y17" s="1"/>
      <c r="Z17" s="1"/>
    </row>
    <row r="18" spans="1:26" ht="16.5" customHeight="1">
      <c r="A18" s="6">
        <v>16</v>
      </c>
      <c r="B18" s="29" t="s">
        <v>23</v>
      </c>
      <c r="C18" s="3"/>
      <c r="D18" s="1"/>
      <c r="E18" s="1"/>
      <c r="F18" s="1">
        <v>3</v>
      </c>
      <c r="G18" s="1">
        <v>3</v>
      </c>
      <c r="H18" s="46" t="s">
        <v>389</v>
      </c>
      <c r="I18" s="1"/>
      <c r="J18" s="1"/>
      <c r="K18" s="1"/>
      <c r="L18" s="1"/>
      <c r="M18" s="1"/>
      <c r="N18" s="1"/>
      <c r="O18" s="1"/>
      <c r="P18" s="1"/>
      <c r="Q18" s="1"/>
      <c r="R18" s="1"/>
      <c r="S18" s="1"/>
      <c r="T18" s="1"/>
      <c r="U18" s="1"/>
      <c r="V18" s="1"/>
      <c r="W18" s="1"/>
      <c r="X18" s="1"/>
      <c r="Y18" s="1"/>
      <c r="Z18" s="1"/>
    </row>
    <row r="19" spans="1:26" ht="16.5" customHeight="1">
      <c r="A19" s="6">
        <v>17</v>
      </c>
      <c r="B19" s="29" t="s">
        <v>13</v>
      </c>
      <c r="C19" s="3"/>
      <c r="D19" s="1"/>
      <c r="E19" s="1"/>
      <c r="F19" s="1">
        <v>4</v>
      </c>
      <c r="G19" s="1">
        <v>4</v>
      </c>
      <c r="H19" s="47" t="s">
        <v>379</v>
      </c>
      <c r="I19" s="1"/>
      <c r="J19" s="1"/>
      <c r="K19" s="1"/>
      <c r="L19" s="1"/>
      <c r="M19" s="1"/>
      <c r="N19" s="1"/>
      <c r="O19" s="1"/>
      <c r="P19" s="1"/>
      <c r="Q19" s="1"/>
      <c r="R19" s="1"/>
      <c r="S19" s="1"/>
      <c r="T19" s="1"/>
      <c r="U19" s="1"/>
      <c r="V19" s="1"/>
      <c r="W19" s="1"/>
      <c r="X19" s="1"/>
      <c r="Y19" s="1"/>
      <c r="Z19" s="1"/>
    </row>
    <row r="20" spans="1:26" ht="16.5" customHeight="1">
      <c r="A20" s="6">
        <v>18</v>
      </c>
      <c r="B20" s="29" t="s">
        <v>465</v>
      </c>
      <c r="C20" s="3"/>
      <c r="D20" s="1"/>
      <c r="E20" s="1"/>
      <c r="F20" s="1">
        <v>5</v>
      </c>
      <c r="G20" s="1">
        <v>5</v>
      </c>
      <c r="H20" s="1"/>
      <c r="I20" s="1"/>
      <c r="J20" s="1"/>
      <c r="K20" s="1"/>
      <c r="L20" s="1"/>
      <c r="M20" s="1"/>
      <c r="N20" s="1"/>
      <c r="O20" s="1"/>
      <c r="P20" s="1"/>
      <c r="Q20" s="1"/>
      <c r="R20" s="1"/>
      <c r="S20" s="1"/>
      <c r="T20" s="1"/>
      <c r="U20" s="1"/>
      <c r="V20" s="1"/>
      <c r="W20" s="1"/>
      <c r="X20" s="1"/>
      <c r="Y20" s="1"/>
      <c r="Z20" s="1"/>
    </row>
    <row r="21" spans="1:26" ht="16.5" customHeight="1">
      <c r="A21" s="6">
        <v>19</v>
      </c>
      <c r="B21" s="5" t="s">
        <v>16</v>
      </c>
      <c r="C21" s="3"/>
      <c r="D21" s="1"/>
      <c r="E21" s="1"/>
      <c r="F21" s="1"/>
      <c r="G21" s="1"/>
      <c r="H21" s="1"/>
      <c r="I21" s="1"/>
      <c r="J21" s="1"/>
      <c r="K21" s="1"/>
      <c r="L21" s="1"/>
      <c r="M21" s="1"/>
      <c r="N21" s="1"/>
      <c r="O21" s="1"/>
      <c r="P21" s="1"/>
      <c r="Q21" s="1"/>
      <c r="R21" s="1"/>
      <c r="S21" s="1"/>
      <c r="T21" s="1"/>
      <c r="U21" s="1"/>
      <c r="V21" s="1"/>
      <c r="W21" s="1"/>
      <c r="X21" s="1"/>
      <c r="Y21" s="1"/>
      <c r="Z21" s="1"/>
    </row>
    <row r="22" spans="1:26" ht="16.5" customHeight="1">
      <c r="A22" s="2"/>
      <c r="B22" s="1" t="s">
        <v>2</v>
      </c>
      <c r="C22" s="1"/>
      <c r="D22" s="1"/>
      <c r="E22" s="1"/>
      <c r="F22" s="1"/>
      <c r="G22" s="1"/>
      <c r="H22" s="1"/>
      <c r="I22" s="1"/>
      <c r="J22" s="1"/>
      <c r="K22" s="1"/>
      <c r="L22" s="1"/>
      <c r="M22" s="1"/>
      <c r="N22" s="1"/>
      <c r="O22" s="1"/>
      <c r="P22" s="1"/>
      <c r="Q22" s="1"/>
      <c r="R22" s="1"/>
      <c r="S22" s="1"/>
      <c r="T22" s="1"/>
      <c r="U22" s="1"/>
      <c r="V22" s="1"/>
      <c r="W22" s="1"/>
      <c r="X22" s="1"/>
      <c r="Y22" s="1"/>
      <c r="Z22" s="1"/>
    </row>
    <row r="23" spans="1:26" ht="16.5" customHeight="1">
      <c r="A23" s="2"/>
      <c r="B23" s="863" t="s">
        <v>862</v>
      </c>
      <c r="C23" s="756"/>
      <c r="D23" s="1"/>
      <c r="E23" s="1"/>
      <c r="F23" s="864" t="s">
        <v>863</v>
      </c>
      <c r="G23" s="1"/>
      <c r="H23" s="1"/>
      <c r="I23" s="48" t="s">
        <v>354</v>
      </c>
      <c r="J23" s="1"/>
      <c r="K23" s="1"/>
      <c r="L23" s="1"/>
      <c r="M23" s="1"/>
      <c r="N23" s="1"/>
      <c r="O23" s="1"/>
      <c r="P23" s="1"/>
      <c r="Q23" s="1"/>
      <c r="R23" s="1"/>
      <c r="S23" s="1"/>
      <c r="T23" s="1"/>
      <c r="U23" s="1"/>
      <c r="V23" s="1"/>
      <c r="W23" s="1"/>
      <c r="X23" s="1"/>
      <c r="Y23" s="1"/>
      <c r="Z23" s="1"/>
    </row>
    <row r="24" spans="1:26" ht="16.5" customHeight="1">
      <c r="A24" s="2"/>
      <c r="B24" s="49" t="s">
        <v>392</v>
      </c>
      <c r="C24" s="50" t="s">
        <v>864</v>
      </c>
      <c r="D24" s="1"/>
      <c r="E24" s="1"/>
      <c r="F24" s="765"/>
      <c r="G24" s="1"/>
      <c r="H24" s="1"/>
      <c r="I24" s="1" t="s">
        <v>865</v>
      </c>
      <c r="J24" s="1"/>
      <c r="K24" s="1"/>
      <c r="L24" s="1"/>
      <c r="M24" s="1"/>
      <c r="N24" s="1"/>
      <c r="O24" s="1"/>
      <c r="P24" s="1"/>
      <c r="Q24" s="1"/>
      <c r="R24" s="1"/>
      <c r="S24" s="1"/>
      <c r="T24" s="1"/>
      <c r="U24" s="1"/>
      <c r="V24" s="1"/>
      <c r="W24" s="1"/>
      <c r="X24" s="1"/>
      <c r="Y24" s="1"/>
      <c r="Z24" s="1"/>
    </row>
    <row r="25" spans="1:26" ht="16.5" customHeight="1">
      <c r="A25" s="2"/>
      <c r="B25" s="49" t="s">
        <v>387</v>
      </c>
      <c r="C25" s="50" t="s">
        <v>866</v>
      </c>
      <c r="D25" s="1"/>
      <c r="E25" s="1"/>
      <c r="F25" s="1" t="s">
        <v>383</v>
      </c>
      <c r="G25" s="1"/>
      <c r="H25" s="1"/>
      <c r="I25" s="1" t="s">
        <v>867</v>
      </c>
      <c r="J25" s="1"/>
      <c r="K25" s="1"/>
      <c r="L25" s="1"/>
      <c r="M25" s="1"/>
      <c r="N25" s="1"/>
      <c r="O25" s="1"/>
      <c r="P25" s="1"/>
      <c r="Q25" s="1"/>
      <c r="R25" s="1"/>
      <c r="S25" s="1"/>
      <c r="T25" s="1"/>
      <c r="U25" s="1"/>
      <c r="V25" s="1"/>
      <c r="W25" s="1"/>
      <c r="X25" s="1"/>
      <c r="Y25" s="1"/>
      <c r="Z25" s="1"/>
    </row>
    <row r="26" spans="1:26" ht="16.5" customHeight="1">
      <c r="A26" s="2"/>
      <c r="B26" s="49" t="s">
        <v>377</v>
      </c>
      <c r="C26" s="50" t="s">
        <v>868</v>
      </c>
      <c r="D26" s="1"/>
      <c r="E26" s="1" t="s">
        <v>869</v>
      </c>
      <c r="F26" s="1" t="s">
        <v>870</v>
      </c>
      <c r="G26" s="1"/>
      <c r="H26" s="1"/>
      <c r="I26" s="1" t="s">
        <v>384</v>
      </c>
      <c r="J26" s="1"/>
      <c r="K26" s="1"/>
      <c r="L26" s="1"/>
      <c r="M26" s="1"/>
      <c r="N26" s="1"/>
      <c r="O26" s="1"/>
      <c r="P26" s="1"/>
      <c r="Q26" s="1"/>
      <c r="R26" s="1"/>
      <c r="S26" s="1"/>
      <c r="T26" s="1"/>
      <c r="U26" s="1"/>
      <c r="V26" s="1"/>
      <c r="W26" s="1"/>
      <c r="X26" s="1"/>
      <c r="Y26" s="1"/>
      <c r="Z26" s="1"/>
    </row>
    <row r="27" spans="1:26" ht="16.5" customHeight="1">
      <c r="A27" s="2"/>
      <c r="B27" s="49" t="s">
        <v>251</v>
      </c>
      <c r="C27" s="50" t="s">
        <v>871</v>
      </c>
      <c r="D27" s="1"/>
      <c r="E27" s="1"/>
      <c r="F27" s="1" t="s">
        <v>872</v>
      </c>
      <c r="G27" s="1"/>
      <c r="H27" s="1"/>
      <c r="I27" s="1" t="s">
        <v>873</v>
      </c>
      <c r="J27" s="1"/>
      <c r="K27" s="1"/>
      <c r="L27" s="1"/>
      <c r="M27" s="1"/>
      <c r="N27" s="1"/>
      <c r="O27" s="1"/>
      <c r="P27" s="1"/>
      <c r="Q27" s="1"/>
      <c r="R27" s="1"/>
      <c r="S27" s="1"/>
      <c r="T27" s="1"/>
      <c r="U27" s="1"/>
      <c r="V27" s="1"/>
      <c r="W27" s="1"/>
      <c r="X27" s="1"/>
      <c r="Y27" s="1"/>
      <c r="Z27" s="1"/>
    </row>
    <row r="28" spans="1:26" ht="16.5" customHeight="1">
      <c r="A28" s="2"/>
      <c r="B28" s="49" t="s">
        <v>874</v>
      </c>
      <c r="C28" s="50" t="s">
        <v>875</v>
      </c>
      <c r="D28" s="1"/>
      <c r="E28" s="1"/>
      <c r="F28" s="1"/>
      <c r="G28" s="1"/>
      <c r="H28" s="1"/>
      <c r="I28" s="1"/>
      <c r="J28" s="1"/>
      <c r="K28" s="1"/>
      <c r="L28" s="1"/>
      <c r="M28" s="1"/>
      <c r="N28" s="1"/>
      <c r="O28" s="1"/>
      <c r="P28" s="1"/>
      <c r="Q28" s="1"/>
      <c r="R28" s="1"/>
      <c r="S28" s="1"/>
      <c r="T28" s="1"/>
      <c r="U28" s="1"/>
      <c r="V28" s="1"/>
      <c r="W28" s="1"/>
      <c r="X28" s="1"/>
      <c r="Y28" s="1"/>
      <c r="Z28" s="1"/>
    </row>
    <row r="29" spans="1:26" ht="16.5" customHeight="1">
      <c r="A29" s="2"/>
      <c r="B29" s="49" t="s">
        <v>502</v>
      </c>
      <c r="C29" s="50" t="s">
        <v>876</v>
      </c>
      <c r="D29" s="1"/>
      <c r="E29" s="1"/>
      <c r="F29" s="1"/>
      <c r="G29" s="1"/>
      <c r="H29" s="1"/>
      <c r="I29" s="1"/>
      <c r="J29" s="1"/>
      <c r="K29" s="1"/>
      <c r="L29" s="1"/>
      <c r="M29" s="1"/>
      <c r="N29" s="1"/>
      <c r="O29" s="1"/>
      <c r="P29" s="1"/>
      <c r="Q29" s="1"/>
      <c r="R29" s="1"/>
      <c r="S29" s="1"/>
      <c r="T29" s="1"/>
      <c r="U29" s="1"/>
      <c r="V29" s="1"/>
      <c r="W29" s="1"/>
      <c r="X29" s="1"/>
      <c r="Y29" s="1"/>
      <c r="Z29" s="1"/>
    </row>
    <row r="30" spans="1:26" ht="16.5" customHeight="1">
      <c r="A30" s="2"/>
      <c r="B30" s="1"/>
      <c r="C30" s="1"/>
      <c r="D30" s="1"/>
      <c r="E30" s="1"/>
      <c r="F30" s="1"/>
      <c r="G30" s="1"/>
      <c r="H30" s="1"/>
      <c r="I30" s="1"/>
      <c r="J30" s="1"/>
      <c r="K30" s="1"/>
      <c r="L30" s="1"/>
      <c r="M30" s="1"/>
      <c r="N30" s="1"/>
      <c r="O30" s="1"/>
      <c r="P30" s="1"/>
      <c r="Q30" s="1"/>
      <c r="R30" s="1"/>
      <c r="S30" s="1"/>
      <c r="T30" s="1"/>
      <c r="U30" s="1"/>
      <c r="V30" s="1"/>
      <c r="W30" s="1"/>
      <c r="X30" s="1"/>
      <c r="Y30" s="1"/>
      <c r="Z30" s="1"/>
    </row>
    <row r="31" spans="1:26" ht="16.5" customHeight="1">
      <c r="A31" s="2"/>
      <c r="B31" s="863" t="s">
        <v>877</v>
      </c>
      <c r="C31" s="756"/>
      <c r="D31" s="1"/>
      <c r="E31" s="1"/>
      <c r="F31" s="1"/>
      <c r="G31" s="1"/>
      <c r="H31" s="1"/>
      <c r="I31" s="1"/>
      <c r="J31" s="1"/>
      <c r="K31" s="1"/>
      <c r="L31" s="1"/>
      <c r="M31" s="1"/>
      <c r="N31" s="1"/>
      <c r="O31" s="1"/>
      <c r="P31" s="1"/>
      <c r="Q31" s="1"/>
      <c r="R31" s="1"/>
      <c r="S31" s="1"/>
      <c r="T31" s="1"/>
      <c r="U31" s="1"/>
      <c r="V31" s="1"/>
      <c r="W31" s="1"/>
      <c r="X31" s="1"/>
      <c r="Y31" s="1"/>
      <c r="Z31" s="1"/>
    </row>
    <row r="32" spans="1:26" ht="16.5" customHeight="1">
      <c r="A32" s="2"/>
      <c r="B32" s="49" t="s">
        <v>79</v>
      </c>
      <c r="C32" s="49" t="s">
        <v>89</v>
      </c>
      <c r="D32" s="1" t="s">
        <v>2</v>
      </c>
      <c r="E32" s="1"/>
      <c r="F32" s="1"/>
      <c r="G32" s="1"/>
      <c r="H32" s="1"/>
      <c r="I32" s="1"/>
      <c r="J32" s="1"/>
      <c r="K32" s="1"/>
      <c r="L32" s="1"/>
      <c r="M32" s="1"/>
      <c r="N32" s="1"/>
      <c r="O32" s="1"/>
      <c r="P32" s="1"/>
      <c r="Q32" s="1"/>
      <c r="R32" s="1"/>
      <c r="S32" s="1"/>
      <c r="T32" s="1"/>
      <c r="U32" s="1"/>
      <c r="V32" s="1"/>
      <c r="W32" s="1"/>
      <c r="X32" s="1"/>
      <c r="Y32" s="1"/>
      <c r="Z32" s="1"/>
    </row>
    <row r="33" spans="1:26" ht="16.5" customHeight="1">
      <c r="A33" s="2"/>
      <c r="B33" s="1"/>
      <c r="C33" s="1"/>
      <c r="D33" s="1"/>
      <c r="E33" s="1"/>
      <c r="F33" s="1"/>
      <c r="G33" s="1"/>
      <c r="H33" s="1"/>
      <c r="I33" s="1"/>
      <c r="J33" s="1"/>
      <c r="K33" s="1"/>
      <c r="L33" s="1"/>
      <c r="M33" s="1"/>
      <c r="N33" s="1"/>
      <c r="O33" s="1"/>
      <c r="P33" s="1"/>
      <c r="Q33" s="1"/>
      <c r="R33" s="1"/>
      <c r="S33" s="1"/>
      <c r="T33" s="1"/>
      <c r="U33" s="1"/>
      <c r="V33" s="1"/>
      <c r="W33" s="1"/>
      <c r="X33" s="1"/>
      <c r="Y33" s="1"/>
      <c r="Z33" s="1"/>
    </row>
    <row r="34" spans="1:26" ht="16.5" customHeight="1">
      <c r="A34" s="2"/>
      <c r="B34" s="1"/>
      <c r="C34" s="1"/>
      <c r="D34" s="1"/>
      <c r="E34" s="1"/>
      <c r="F34" s="1"/>
      <c r="G34" s="1"/>
      <c r="H34" s="1"/>
      <c r="I34" s="1"/>
      <c r="J34" s="1"/>
      <c r="K34" s="1"/>
      <c r="L34" s="1"/>
      <c r="M34" s="1"/>
      <c r="N34" s="1"/>
      <c r="O34" s="1"/>
      <c r="P34" s="1"/>
      <c r="Q34" s="1"/>
      <c r="R34" s="1"/>
      <c r="S34" s="1"/>
      <c r="T34" s="1"/>
      <c r="U34" s="1"/>
      <c r="V34" s="1"/>
      <c r="W34" s="1"/>
      <c r="X34" s="1"/>
      <c r="Y34" s="1"/>
      <c r="Z34" s="1"/>
    </row>
    <row r="35" spans="1:26" ht="16.5" customHeight="1">
      <c r="A35" s="2"/>
      <c r="B35" s="864" t="s">
        <v>360</v>
      </c>
      <c r="C35" s="865" t="s">
        <v>369</v>
      </c>
      <c r="D35" s="40"/>
      <c r="E35" s="1"/>
      <c r="F35" s="1"/>
      <c r="G35" s="1"/>
      <c r="H35" s="1"/>
      <c r="I35" s="1"/>
      <c r="J35" s="1"/>
      <c r="K35" s="1"/>
      <c r="L35" s="1"/>
      <c r="M35" s="1"/>
      <c r="N35" s="1"/>
      <c r="O35" s="1"/>
      <c r="P35" s="1"/>
      <c r="Q35" s="1"/>
      <c r="R35" s="1"/>
      <c r="S35" s="1"/>
      <c r="T35" s="1"/>
      <c r="U35" s="1"/>
      <c r="V35" s="1"/>
      <c r="W35" s="1"/>
      <c r="X35" s="1"/>
      <c r="Y35" s="1"/>
      <c r="Z35" s="1"/>
    </row>
    <row r="36" spans="1:26" ht="16.5" customHeight="1">
      <c r="A36" s="2"/>
      <c r="B36" s="763"/>
      <c r="C36" s="852"/>
      <c r="D36" s="40"/>
      <c r="E36" s="1"/>
      <c r="F36" s="1"/>
      <c r="G36" s="1"/>
      <c r="H36" s="1"/>
      <c r="I36" s="1"/>
      <c r="J36" s="1"/>
      <c r="K36" s="1"/>
      <c r="L36" s="1"/>
      <c r="M36" s="1"/>
      <c r="N36" s="1"/>
      <c r="O36" s="1"/>
      <c r="P36" s="1"/>
      <c r="Q36" s="1"/>
      <c r="R36" s="1"/>
      <c r="S36" s="1"/>
      <c r="T36" s="1"/>
      <c r="U36" s="1"/>
      <c r="V36" s="1"/>
      <c r="W36" s="1"/>
      <c r="X36" s="1"/>
      <c r="Y36" s="1"/>
      <c r="Z36" s="1"/>
    </row>
    <row r="37" spans="1:26" ht="16.5" customHeight="1">
      <c r="A37" s="2">
        <v>5</v>
      </c>
      <c r="B37" s="4" t="s">
        <v>878</v>
      </c>
      <c r="C37" s="9" t="s">
        <v>344</v>
      </c>
      <c r="D37" s="40">
        <v>1</v>
      </c>
      <c r="E37" s="1"/>
      <c r="F37" s="1"/>
      <c r="G37" s="1"/>
      <c r="H37" s="1"/>
      <c r="I37" s="1"/>
      <c r="J37" s="1"/>
      <c r="K37" s="1"/>
      <c r="L37" s="1"/>
      <c r="M37" s="1"/>
      <c r="N37" s="1"/>
      <c r="O37" s="1"/>
      <c r="P37" s="1"/>
      <c r="Q37" s="1"/>
      <c r="R37" s="1"/>
      <c r="S37" s="1"/>
      <c r="T37" s="1"/>
      <c r="U37" s="1"/>
      <c r="V37" s="1"/>
      <c r="W37" s="1"/>
      <c r="X37" s="1"/>
      <c r="Y37" s="1"/>
      <c r="Z37" s="1"/>
    </row>
    <row r="38" spans="1:26" ht="16.5" customHeight="1">
      <c r="A38" s="2">
        <v>4</v>
      </c>
      <c r="B38" s="4" t="s">
        <v>879</v>
      </c>
      <c r="C38" s="9" t="s">
        <v>345</v>
      </c>
      <c r="D38" s="40">
        <v>2</v>
      </c>
      <c r="E38" s="1"/>
      <c r="F38" s="1"/>
      <c r="G38" s="1"/>
      <c r="H38" s="1"/>
      <c r="I38" s="1"/>
      <c r="J38" s="1"/>
      <c r="K38" s="1"/>
      <c r="L38" s="1"/>
      <c r="M38" s="1"/>
      <c r="N38" s="1"/>
      <c r="O38" s="1"/>
      <c r="P38" s="1"/>
      <c r="Q38" s="1"/>
      <c r="R38" s="1"/>
      <c r="S38" s="1"/>
      <c r="T38" s="1"/>
      <c r="U38" s="1"/>
      <c r="V38" s="1"/>
      <c r="W38" s="1"/>
      <c r="X38" s="1"/>
      <c r="Y38" s="1"/>
      <c r="Z38" s="1"/>
    </row>
    <row r="39" spans="1:26" ht="16.5" customHeight="1">
      <c r="A39" s="2">
        <v>3</v>
      </c>
      <c r="B39" s="4" t="s">
        <v>880</v>
      </c>
      <c r="C39" s="9" t="s">
        <v>346</v>
      </c>
      <c r="D39" s="40">
        <v>3</v>
      </c>
      <c r="E39" s="1"/>
      <c r="F39" s="1"/>
      <c r="G39" s="1"/>
      <c r="H39" s="1"/>
      <c r="I39" s="1"/>
      <c r="J39" s="1"/>
      <c r="K39" s="1"/>
      <c r="L39" s="1"/>
      <c r="M39" s="1"/>
      <c r="N39" s="1"/>
      <c r="O39" s="1"/>
      <c r="P39" s="1"/>
      <c r="Q39" s="1"/>
      <c r="R39" s="1"/>
      <c r="S39" s="1"/>
      <c r="T39" s="1"/>
      <c r="U39" s="1"/>
      <c r="V39" s="1"/>
      <c r="W39" s="1"/>
      <c r="X39" s="1"/>
      <c r="Y39" s="1"/>
      <c r="Z39" s="1"/>
    </row>
    <row r="40" spans="1:26" ht="16.5" customHeight="1">
      <c r="A40" s="2">
        <v>2</v>
      </c>
      <c r="B40" s="4" t="s">
        <v>881</v>
      </c>
      <c r="C40" s="9" t="s">
        <v>347</v>
      </c>
      <c r="D40" s="40">
        <v>4</v>
      </c>
      <c r="E40" s="1"/>
      <c r="F40" s="1"/>
      <c r="G40" s="1"/>
      <c r="H40" s="1"/>
      <c r="I40" s="1"/>
      <c r="J40" s="1"/>
      <c r="K40" s="1"/>
      <c r="L40" s="1"/>
      <c r="M40" s="1"/>
      <c r="N40" s="1"/>
      <c r="O40" s="1"/>
      <c r="P40" s="1"/>
      <c r="Q40" s="1"/>
      <c r="R40" s="1"/>
      <c r="S40" s="1"/>
      <c r="T40" s="1"/>
      <c r="U40" s="1"/>
      <c r="V40" s="1"/>
      <c r="W40" s="1"/>
      <c r="X40" s="1"/>
      <c r="Y40" s="1"/>
      <c r="Z40" s="1"/>
    </row>
    <row r="41" spans="1:26" ht="16.5" customHeight="1">
      <c r="A41" s="2">
        <v>1</v>
      </c>
      <c r="B41" s="4" t="s">
        <v>882</v>
      </c>
      <c r="C41" s="51" t="s">
        <v>348</v>
      </c>
      <c r="D41" s="40">
        <v>5</v>
      </c>
      <c r="E41" s="1"/>
      <c r="F41" s="1"/>
      <c r="G41" s="1"/>
      <c r="H41" s="1"/>
      <c r="I41" s="1"/>
      <c r="J41" s="1"/>
      <c r="K41" s="1"/>
      <c r="L41" s="1"/>
      <c r="M41" s="1"/>
      <c r="N41" s="1"/>
      <c r="O41" s="1"/>
      <c r="P41" s="1"/>
      <c r="Q41" s="1"/>
      <c r="R41" s="1"/>
      <c r="S41" s="1"/>
      <c r="T41" s="1"/>
      <c r="U41" s="1"/>
      <c r="V41" s="1"/>
      <c r="W41" s="1"/>
      <c r="X41" s="1"/>
      <c r="Y41" s="1"/>
      <c r="Z41" s="1"/>
    </row>
    <row r="42" spans="1:26" ht="16.5" customHeight="1">
      <c r="A42" s="2"/>
      <c r="B42" s="1"/>
      <c r="C42" s="1"/>
      <c r="D42" s="1"/>
      <c r="E42" s="1"/>
      <c r="F42" s="1"/>
      <c r="G42" s="1"/>
      <c r="H42" s="1"/>
      <c r="I42" s="1"/>
      <c r="J42" s="1"/>
      <c r="K42" s="1"/>
      <c r="L42" s="1"/>
      <c r="M42" s="1"/>
      <c r="N42" s="1"/>
      <c r="O42" s="1"/>
      <c r="P42" s="1"/>
      <c r="Q42" s="1"/>
      <c r="R42" s="1"/>
      <c r="S42" s="1"/>
      <c r="T42" s="1"/>
      <c r="U42" s="1"/>
      <c r="V42" s="1"/>
      <c r="W42" s="1"/>
      <c r="X42" s="1"/>
      <c r="Y42" s="1"/>
      <c r="Z42" s="1"/>
    </row>
    <row r="43" spans="1:26" ht="16.5" customHeight="1">
      <c r="A43" s="2"/>
      <c r="B43" s="1" t="str">
        <f t="shared" ref="B43:B48" si="0">(UPPER(C43))</f>
        <v>DIRECCIÓN TERRITORIAL  PACÍFICO</v>
      </c>
      <c r="C43" s="1" t="s">
        <v>883</v>
      </c>
      <c r="D43" s="1"/>
      <c r="E43" s="1"/>
      <c r="F43" s="1"/>
      <c r="G43" s="1"/>
      <c r="H43" s="1"/>
      <c r="I43" s="1"/>
      <c r="J43" s="1"/>
      <c r="K43" s="1"/>
      <c r="L43" s="1"/>
      <c r="M43" s="1"/>
      <c r="N43" s="1"/>
      <c r="O43" s="1"/>
      <c r="P43" s="1"/>
      <c r="Q43" s="1"/>
      <c r="R43" s="1"/>
      <c r="S43" s="1"/>
      <c r="T43" s="1"/>
      <c r="U43" s="1"/>
      <c r="V43" s="1"/>
      <c r="W43" s="1"/>
      <c r="X43" s="1"/>
      <c r="Y43" s="1"/>
      <c r="Z43" s="1"/>
    </row>
    <row r="44" spans="1:26" ht="16.5" customHeight="1">
      <c r="A44" s="2"/>
      <c r="B44" s="1" t="str">
        <f t="shared" si="0"/>
        <v>DIRECCIÓN TERRITORIAL  ANDES NORORIENTALES</v>
      </c>
      <c r="C44" s="1" t="s">
        <v>884</v>
      </c>
      <c r="D44" s="1"/>
      <c r="E44" s="1"/>
      <c r="F44" s="1"/>
      <c r="G44" s="1"/>
      <c r="H44" s="1"/>
      <c r="I44" s="1"/>
      <c r="J44" s="1"/>
      <c r="K44" s="1"/>
      <c r="L44" s="1"/>
      <c r="M44" s="1"/>
      <c r="N44" s="1"/>
      <c r="O44" s="1"/>
      <c r="P44" s="1"/>
      <c r="Q44" s="1"/>
      <c r="R44" s="1"/>
      <c r="S44" s="1"/>
      <c r="T44" s="1"/>
      <c r="U44" s="1"/>
      <c r="V44" s="1"/>
      <c r="W44" s="1"/>
      <c r="X44" s="1"/>
      <c r="Y44" s="1"/>
      <c r="Z44" s="1"/>
    </row>
    <row r="45" spans="1:26" ht="16.5" customHeight="1">
      <c r="A45" s="2"/>
      <c r="B45" s="1" t="str">
        <f t="shared" si="0"/>
        <v>DIRECCIÓN TERRITORIAL  CARIBE</v>
      </c>
      <c r="C45" s="1" t="s">
        <v>885</v>
      </c>
      <c r="D45" s="1"/>
      <c r="E45" s="1"/>
      <c r="F45" s="1"/>
      <c r="G45" s="1"/>
      <c r="H45" s="1"/>
      <c r="I45" s="1"/>
      <c r="J45" s="1"/>
      <c r="K45" s="1"/>
      <c r="L45" s="1"/>
      <c r="M45" s="1"/>
      <c r="N45" s="1"/>
      <c r="O45" s="1"/>
      <c r="P45" s="1"/>
      <c r="Q45" s="1"/>
      <c r="R45" s="1"/>
      <c r="S45" s="1"/>
      <c r="T45" s="1"/>
      <c r="U45" s="1"/>
      <c r="V45" s="1"/>
      <c r="W45" s="1"/>
      <c r="X45" s="1"/>
      <c r="Y45" s="1"/>
      <c r="Z45" s="1"/>
    </row>
    <row r="46" spans="1:26" ht="16.5" customHeight="1">
      <c r="A46" s="2"/>
      <c r="B46" s="1" t="str">
        <f t="shared" si="0"/>
        <v xml:space="preserve">DIRECCIÓN TERRITORIAL  AMAZONÍA </v>
      </c>
      <c r="C46" s="1" t="s">
        <v>886</v>
      </c>
      <c r="D46" s="1"/>
      <c r="E46" s="1"/>
      <c r="F46" s="1"/>
      <c r="G46" s="1"/>
      <c r="H46" s="1"/>
      <c r="I46" s="1"/>
      <c r="J46" s="1"/>
      <c r="K46" s="1"/>
      <c r="L46" s="1"/>
      <c r="M46" s="1"/>
      <c r="N46" s="1"/>
      <c r="O46" s="1"/>
      <c r="P46" s="1"/>
      <c r="Q46" s="1"/>
      <c r="R46" s="1"/>
      <c r="S46" s="1"/>
      <c r="T46" s="1"/>
      <c r="U46" s="1"/>
      <c r="V46" s="1"/>
      <c r="W46" s="1"/>
      <c r="X46" s="1"/>
      <c r="Y46" s="1"/>
      <c r="Z46" s="1"/>
    </row>
    <row r="47" spans="1:26" ht="16.5" customHeight="1">
      <c r="A47" s="2"/>
      <c r="B47" s="1" t="str">
        <f t="shared" si="0"/>
        <v>DIRECCIÓN TERRITORIAL  ORINOQUÍA</v>
      </c>
      <c r="C47" s="1" t="s">
        <v>887</v>
      </c>
      <c r="D47" s="1"/>
      <c r="E47" s="1"/>
      <c r="F47" s="1"/>
      <c r="G47" s="1"/>
      <c r="H47" s="1"/>
      <c r="I47" s="1"/>
      <c r="J47" s="1"/>
      <c r="K47" s="1"/>
      <c r="L47" s="1"/>
      <c r="M47" s="1"/>
      <c r="N47" s="1"/>
      <c r="O47" s="1"/>
      <c r="P47" s="1"/>
      <c r="Q47" s="1"/>
      <c r="R47" s="1"/>
      <c r="S47" s="1"/>
      <c r="T47" s="1"/>
      <c r="U47" s="1"/>
      <c r="V47" s="1"/>
      <c r="W47" s="1"/>
      <c r="X47" s="1"/>
      <c r="Y47" s="1"/>
      <c r="Z47" s="1"/>
    </row>
    <row r="48" spans="1:26" ht="16.5" customHeight="1">
      <c r="A48" s="2"/>
      <c r="B48" s="1" t="str">
        <f t="shared" si="0"/>
        <v>DIRECCIÓN TERRITORIAL  ANDES OCCIDENTALES</v>
      </c>
      <c r="C48" s="1" t="s">
        <v>888</v>
      </c>
      <c r="D48" s="1"/>
      <c r="E48" s="1"/>
      <c r="F48" s="1"/>
      <c r="G48" s="1"/>
      <c r="H48" s="1"/>
      <c r="I48" s="1"/>
      <c r="J48" s="1"/>
      <c r="K48" s="1"/>
      <c r="L48" s="1"/>
      <c r="M48" s="1"/>
      <c r="N48" s="1"/>
      <c r="O48" s="1"/>
      <c r="P48" s="1"/>
      <c r="Q48" s="1"/>
      <c r="R48" s="1"/>
      <c r="S48" s="1"/>
      <c r="T48" s="1"/>
      <c r="U48" s="1"/>
      <c r="V48" s="1"/>
      <c r="W48" s="1"/>
      <c r="X48" s="1"/>
      <c r="Y48" s="1"/>
      <c r="Z48" s="1"/>
    </row>
    <row r="49" spans="1:26" ht="16.5" customHeight="1">
      <c r="A49" s="2"/>
      <c r="B49" s="1" t="s">
        <v>2</v>
      </c>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c r="A50" s="2"/>
      <c r="B50" s="1"/>
      <c r="C50" s="1"/>
      <c r="D50" s="1"/>
      <c r="E50" s="1"/>
      <c r="F50" s="1"/>
      <c r="G50" s="1"/>
      <c r="H50" s="1"/>
      <c r="I50" s="1"/>
      <c r="J50" s="1"/>
      <c r="K50" s="1"/>
      <c r="L50" s="1"/>
      <c r="M50" s="1"/>
      <c r="N50" s="1"/>
      <c r="O50" s="1"/>
      <c r="P50" s="1"/>
      <c r="Q50" s="1"/>
      <c r="R50" s="1"/>
      <c r="S50" s="1"/>
      <c r="T50" s="1"/>
      <c r="U50" s="1"/>
      <c r="V50" s="1"/>
      <c r="W50" s="1"/>
      <c r="X50" s="1"/>
      <c r="Y50" s="1"/>
      <c r="Z50" s="1"/>
    </row>
    <row r="51" spans="1:26" ht="19.5" customHeight="1">
      <c r="A51" s="2"/>
      <c r="B51" s="52" t="s">
        <v>889</v>
      </c>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c r="A52" s="2"/>
      <c r="B52" s="40" t="s">
        <v>134</v>
      </c>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c r="A53" s="2"/>
      <c r="B53" s="40" t="s">
        <v>74</v>
      </c>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c r="A54" s="2"/>
      <c r="B54" s="40" t="s">
        <v>112</v>
      </c>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c r="A55" s="2"/>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c r="A56" s="2"/>
      <c r="B56" s="1"/>
      <c r="C56" s="1"/>
      <c r="D56" s="1"/>
      <c r="E56" s="1"/>
      <c r="F56" s="1"/>
      <c r="G56" s="1"/>
      <c r="H56" s="1"/>
      <c r="I56" s="1"/>
      <c r="J56" s="1"/>
      <c r="K56" s="1"/>
      <c r="L56" s="1"/>
      <c r="M56" s="1"/>
      <c r="N56" s="1"/>
      <c r="O56" s="1"/>
      <c r="P56" s="1"/>
      <c r="Q56" s="1"/>
      <c r="R56" s="1"/>
      <c r="S56" s="1"/>
      <c r="T56" s="1"/>
      <c r="U56" s="1"/>
      <c r="V56" s="1"/>
      <c r="W56" s="1"/>
      <c r="X56" s="1"/>
      <c r="Y56" s="1"/>
      <c r="Z56" s="1"/>
    </row>
    <row r="57" spans="1:26" ht="27" customHeight="1">
      <c r="A57" s="2"/>
      <c r="B57" s="52" t="s">
        <v>890</v>
      </c>
      <c r="C57" s="1"/>
      <c r="D57" s="1"/>
      <c r="E57" s="1"/>
      <c r="F57" s="1"/>
      <c r="G57" s="1"/>
      <c r="H57" s="1"/>
      <c r="I57" s="1"/>
      <c r="J57" s="1"/>
      <c r="K57" s="1"/>
      <c r="L57" s="1"/>
      <c r="M57" s="1"/>
      <c r="N57" s="1"/>
      <c r="O57" s="1"/>
      <c r="P57" s="1"/>
      <c r="Q57" s="1"/>
      <c r="R57" s="1"/>
      <c r="S57" s="1"/>
      <c r="T57" s="1"/>
      <c r="U57" s="1"/>
      <c r="V57" s="1"/>
      <c r="W57" s="1"/>
      <c r="X57" s="1"/>
      <c r="Y57" s="1"/>
      <c r="Z57" s="1"/>
    </row>
    <row r="58" spans="1:26" ht="21.75" customHeight="1">
      <c r="A58" s="2"/>
      <c r="B58" s="29" t="s">
        <v>76</v>
      </c>
      <c r="C58" s="1"/>
      <c r="D58" s="1"/>
      <c r="E58" s="1"/>
      <c r="F58" s="1"/>
      <c r="G58" s="1"/>
      <c r="H58" s="1"/>
      <c r="I58" s="1"/>
      <c r="J58" s="1"/>
      <c r="K58" s="1"/>
      <c r="L58" s="1"/>
      <c r="M58" s="1"/>
      <c r="N58" s="1"/>
      <c r="O58" s="1"/>
      <c r="P58" s="1"/>
      <c r="Q58" s="1"/>
      <c r="R58" s="1"/>
      <c r="S58" s="1"/>
      <c r="T58" s="1"/>
      <c r="U58" s="1"/>
      <c r="V58" s="1"/>
      <c r="W58" s="1"/>
      <c r="X58" s="1"/>
      <c r="Y58" s="1"/>
      <c r="Z58" s="1"/>
    </row>
    <row r="59" spans="1:26" ht="21.75" customHeight="1">
      <c r="A59" s="2"/>
      <c r="B59" s="29" t="s">
        <v>286</v>
      </c>
      <c r="C59" s="1"/>
      <c r="D59" s="1"/>
      <c r="E59" s="1"/>
      <c r="F59" s="1"/>
      <c r="G59" s="1"/>
      <c r="H59" s="1"/>
      <c r="I59" s="1"/>
      <c r="J59" s="1"/>
      <c r="K59" s="1"/>
      <c r="L59" s="1"/>
      <c r="M59" s="1"/>
      <c r="N59" s="1"/>
      <c r="O59" s="1"/>
      <c r="P59" s="1"/>
      <c r="Q59" s="1"/>
      <c r="R59" s="1"/>
      <c r="S59" s="1"/>
      <c r="T59" s="1"/>
      <c r="U59" s="1"/>
      <c r="V59" s="1"/>
      <c r="W59" s="1"/>
      <c r="X59" s="1"/>
      <c r="Y59" s="1"/>
      <c r="Z59" s="1"/>
    </row>
    <row r="60" spans="1:26" ht="21.75" customHeight="1">
      <c r="A60" s="2"/>
      <c r="B60" s="29" t="s">
        <v>289</v>
      </c>
      <c r="C60" s="1"/>
      <c r="D60" s="1"/>
      <c r="E60" s="1"/>
      <c r="F60" s="1"/>
      <c r="G60" s="1"/>
      <c r="H60" s="1"/>
      <c r="I60" s="1"/>
      <c r="J60" s="1"/>
      <c r="K60" s="1"/>
      <c r="L60" s="1"/>
      <c r="M60" s="1"/>
      <c r="N60" s="1"/>
      <c r="O60" s="1"/>
      <c r="P60" s="1"/>
      <c r="Q60" s="1"/>
      <c r="R60" s="1"/>
      <c r="S60" s="1"/>
      <c r="T60" s="1"/>
      <c r="U60" s="1"/>
      <c r="V60" s="1"/>
      <c r="W60" s="1"/>
      <c r="X60" s="1"/>
      <c r="Y60" s="1"/>
      <c r="Z60" s="1"/>
    </row>
    <row r="61" spans="1:26" ht="21.75" customHeight="1">
      <c r="A61" s="2"/>
      <c r="B61" s="29" t="s">
        <v>168</v>
      </c>
      <c r="C61" s="1"/>
      <c r="D61" s="1"/>
      <c r="E61" s="1"/>
      <c r="F61" s="1"/>
      <c r="G61" s="1"/>
      <c r="H61" s="1"/>
      <c r="I61" s="1"/>
      <c r="J61" s="1"/>
      <c r="K61" s="1"/>
      <c r="L61" s="1"/>
      <c r="M61" s="1"/>
      <c r="N61" s="1"/>
      <c r="O61" s="1"/>
      <c r="P61" s="1"/>
      <c r="Q61" s="1"/>
      <c r="R61" s="1"/>
      <c r="S61" s="1"/>
      <c r="T61" s="1"/>
      <c r="U61" s="1"/>
      <c r="V61" s="1"/>
      <c r="W61" s="1"/>
      <c r="X61" s="1"/>
      <c r="Y61" s="1"/>
      <c r="Z61" s="1"/>
    </row>
    <row r="62" spans="1:26" ht="21.75" customHeight="1">
      <c r="A62" s="2"/>
      <c r="B62" s="29" t="s">
        <v>891</v>
      </c>
      <c r="C62" s="1"/>
      <c r="D62" s="1"/>
      <c r="E62" s="1"/>
      <c r="F62" s="1"/>
      <c r="G62" s="1"/>
      <c r="H62" s="1"/>
      <c r="I62" s="1"/>
      <c r="J62" s="1"/>
      <c r="K62" s="1"/>
      <c r="L62" s="1"/>
      <c r="M62" s="1"/>
      <c r="N62" s="1"/>
      <c r="O62" s="1"/>
      <c r="P62" s="1"/>
      <c r="Q62" s="1"/>
      <c r="R62" s="1"/>
      <c r="S62" s="1"/>
      <c r="T62" s="1"/>
      <c r="U62" s="1"/>
      <c r="V62" s="1"/>
      <c r="W62" s="1"/>
      <c r="X62" s="1"/>
      <c r="Y62" s="1"/>
      <c r="Z62" s="1"/>
    </row>
    <row r="63" spans="1:26" ht="21.75" customHeight="1">
      <c r="A63" s="2"/>
      <c r="B63" s="29" t="s">
        <v>892</v>
      </c>
      <c r="C63" s="1"/>
      <c r="D63" s="1"/>
      <c r="E63" s="1"/>
      <c r="F63" s="1"/>
      <c r="G63" s="1"/>
      <c r="H63" s="1"/>
      <c r="I63" s="1"/>
      <c r="J63" s="1"/>
      <c r="K63" s="1"/>
      <c r="L63" s="1"/>
      <c r="M63" s="1"/>
      <c r="N63" s="1"/>
      <c r="O63" s="1"/>
      <c r="P63" s="1"/>
      <c r="Q63" s="1"/>
      <c r="R63" s="1"/>
      <c r="S63" s="1"/>
      <c r="T63" s="1"/>
      <c r="U63" s="1"/>
      <c r="V63" s="1"/>
      <c r="W63" s="1"/>
      <c r="X63" s="1"/>
      <c r="Y63" s="1"/>
      <c r="Z63" s="1"/>
    </row>
    <row r="64" spans="1:26" ht="21.75" customHeight="1">
      <c r="A64" s="2"/>
      <c r="B64" s="29" t="s">
        <v>244</v>
      </c>
      <c r="C64" s="1"/>
      <c r="D64" s="1"/>
      <c r="E64" s="1"/>
      <c r="F64" s="1"/>
      <c r="G64" s="1"/>
      <c r="H64" s="1"/>
      <c r="I64" s="1"/>
      <c r="J64" s="1"/>
      <c r="K64" s="1"/>
      <c r="L64" s="1"/>
      <c r="M64" s="1"/>
      <c r="N64" s="1"/>
      <c r="O64" s="1"/>
      <c r="P64" s="1"/>
      <c r="Q64" s="1"/>
      <c r="R64" s="1"/>
      <c r="S64" s="1"/>
      <c r="T64" s="1"/>
      <c r="U64" s="1"/>
      <c r="V64" s="1"/>
      <c r="W64" s="1"/>
      <c r="X64" s="1"/>
      <c r="Y64" s="1"/>
      <c r="Z64" s="1"/>
    </row>
    <row r="65" spans="1:26" ht="21.75" customHeight="1">
      <c r="A65" s="2"/>
      <c r="B65" s="29" t="s">
        <v>893</v>
      </c>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c r="A66" s="2"/>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c r="A67" s="2"/>
      <c r="B67" s="1"/>
      <c r="C67" s="1"/>
      <c r="D67" s="1"/>
      <c r="E67" s="1"/>
      <c r="F67" s="1"/>
      <c r="G67" s="1"/>
      <c r="H67" s="1"/>
      <c r="I67" s="1"/>
      <c r="J67" s="1"/>
      <c r="K67" s="1"/>
      <c r="L67" s="1"/>
      <c r="M67" s="1"/>
      <c r="N67" s="1"/>
      <c r="O67" s="1"/>
      <c r="P67" s="1"/>
      <c r="Q67" s="1"/>
      <c r="R67" s="1"/>
      <c r="S67" s="1"/>
      <c r="T67" s="1"/>
      <c r="U67" s="1"/>
      <c r="V67" s="1"/>
      <c r="W67" s="1"/>
      <c r="X67" s="1"/>
      <c r="Y67" s="1"/>
      <c r="Z67" s="1"/>
    </row>
    <row r="68" spans="1:26" ht="22.5" customHeight="1">
      <c r="A68" s="2"/>
      <c r="B68" s="52" t="s">
        <v>894</v>
      </c>
      <c r="C68" s="1"/>
      <c r="D68" s="1"/>
      <c r="E68" s="1"/>
      <c r="F68" s="1"/>
      <c r="G68" s="1"/>
      <c r="H68" s="1"/>
      <c r="I68" s="1"/>
      <c r="J68" s="1"/>
      <c r="K68" s="1"/>
      <c r="L68" s="1"/>
      <c r="M68" s="1"/>
      <c r="N68" s="1"/>
      <c r="O68" s="1"/>
      <c r="P68" s="1"/>
      <c r="Q68" s="1"/>
      <c r="R68" s="1"/>
      <c r="S68" s="1"/>
      <c r="T68" s="1"/>
      <c r="U68" s="1"/>
      <c r="V68" s="1"/>
      <c r="W68" s="1"/>
      <c r="X68" s="1"/>
      <c r="Y68" s="1"/>
      <c r="Z68" s="1"/>
    </row>
    <row r="69" spans="1:26" ht="22.5" customHeight="1">
      <c r="A69" s="2"/>
      <c r="B69" s="29" t="s">
        <v>895</v>
      </c>
      <c r="C69" s="1"/>
      <c r="D69" s="1"/>
      <c r="E69" s="1"/>
      <c r="F69" s="1"/>
      <c r="G69" s="1"/>
      <c r="H69" s="1"/>
      <c r="I69" s="1"/>
      <c r="J69" s="1"/>
      <c r="K69" s="1"/>
      <c r="L69" s="1"/>
      <c r="M69" s="1"/>
      <c r="N69" s="1"/>
      <c r="O69" s="1"/>
      <c r="P69" s="1"/>
      <c r="Q69" s="1"/>
      <c r="R69" s="1"/>
      <c r="S69" s="1"/>
      <c r="T69" s="1"/>
      <c r="U69" s="1"/>
      <c r="V69" s="1"/>
      <c r="W69" s="1"/>
      <c r="X69" s="1"/>
      <c r="Y69" s="1"/>
      <c r="Z69" s="1"/>
    </row>
    <row r="70" spans="1:26" ht="22.5" customHeight="1">
      <c r="A70" s="2"/>
      <c r="B70" s="29" t="s">
        <v>896</v>
      </c>
      <c r="C70" s="1"/>
      <c r="D70" s="1"/>
      <c r="E70" s="1"/>
      <c r="F70" s="1"/>
      <c r="G70" s="1"/>
      <c r="H70" s="1"/>
      <c r="I70" s="1"/>
      <c r="J70" s="1"/>
      <c r="K70" s="1"/>
      <c r="L70" s="1"/>
      <c r="M70" s="1"/>
      <c r="N70" s="1"/>
      <c r="O70" s="1"/>
      <c r="P70" s="1"/>
      <c r="Q70" s="1"/>
      <c r="R70" s="1"/>
      <c r="S70" s="1"/>
      <c r="T70" s="1"/>
      <c r="U70" s="1"/>
      <c r="V70" s="1"/>
      <c r="W70" s="1"/>
      <c r="X70" s="1"/>
      <c r="Y70" s="1"/>
      <c r="Z70" s="1"/>
    </row>
    <row r="71" spans="1:26" ht="22.5" customHeight="1">
      <c r="A71" s="2"/>
      <c r="B71" s="29" t="s">
        <v>897</v>
      </c>
      <c r="C71" s="1"/>
      <c r="D71" s="1"/>
      <c r="E71" s="1"/>
      <c r="F71" s="1"/>
      <c r="G71" s="1"/>
      <c r="H71" s="1"/>
      <c r="I71" s="1"/>
      <c r="J71" s="1"/>
      <c r="K71" s="1"/>
      <c r="L71" s="1"/>
      <c r="M71" s="1"/>
      <c r="N71" s="1"/>
      <c r="O71" s="1"/>
      <c r="P71" s="1"/>
      <c r="Q71" s="1"/>
      <c r="R71" s="1"/>
      <c r="S71" s="1"/>
      <c r="T71" s="1"/>
      <c r="U71" s="1"/>
      <c r="V71" s="1"/>
      <c r="W71" s="1"/>
      <c r="X71" s="1"/>
      <c r="Y71" s="1"/>
      <c r="Z71" s="1"/>
    </row>
    <row r="72" spans="1:26" ht="22.5" customHeight="1">
      <c r="A72" s="2"/>
      <c r="B72" s="29" t="s">
        <v>898</v>
      </c>
      <c r="C72" s="1"/>
      <c r="D72" s="1"/>
      <c r="E72" s="1"/>
      <c r="F72" s="1"/>
      <c r="G72" s="1"/>
      <c r="H72" s="1"/>
      <c r="I72" s="1"/>
      <c r="J72" s="1"/>
      <c r="K72" s="1"/>
      <c r="L72" s="1"/>
      <c r="M72" s="1"/>
      <c r="N72" s="1"/>
      <c r="O72" s="1"/>
      <c r="P72" s="1"/>
      <c r="Q72" s="1"/>
      <c r="R72" s="1"/>
      <c r="S72" s="1"/>
      <c r="T72" s="1"/>
      <c r="U72" s="1"/>
      <c r="V72" s="1"/>
      <c r="W72" s="1"/>
      <c r="X72" s="1"/>
      <c r="Y72" s="1"/>
      <c r="Z72" s="1"/>
    </row>
    <row r="73" spans="1:26" ht="22.5" customHeight="1">
      <c r="A73" s="2"/>
      <c r="B73" s="29" t="s">
        <v>899</v>
      </c>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c r="A74" s="2"/>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c r="A75" s="2"/>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c r="A76" s="2"/>
      <c r="B76" s="52" t="s">
        <v>900</v>
      </c>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c r="A77" s="2"/>
      <c r="B77" s="5" t="s">
        <v>352</v>
      </c>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c r="A78" s="2"/>
      <c r="B78" s="5" t="s">
        <v>349</v>
      </c>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c r="A79" s="2"/>
      <c r="B79" s="5" t="s">
        <v>150</v>
      </c>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c r="A80" s="2"/>
      <c r="B80" s="5" t="s">
        <v>290</v>
      </c>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c r="A81" s="2"/>
      <c r="B81" s="5" t="s">
        <v>136</v>
      </c>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c r="A82" s="2"/>
      <c r="B82" s="5" t="s">
        <v>351</v>
      </c>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c r="A83" s="2"/>
      <c r="B83" s="5" t="s">
        <v>343</v>
      </c>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c r="A84" s="2"/>
      <c r="B84" s="5" t="s">
        <v>350</v>
      </c>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c r="A85" s="2"/>
      <c r="B85" s="5" t="s">
        <v>175</v>
      </c>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c r="A86" s="2"/>
      <c r="B86" s="5" t="s">
        <v>77</v>
      </c>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c r="A87" s="2"/>
      <c r="B87" s="5" t="s">
        <v>94</v>
      </c>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c r="A88" s="2"/>
      <c r="B88" s="5" t="s">
        <v>103</v>
      </c>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c r="A89" s="2"/>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c r="A90" s="2"/>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c r="A91" s="2"/>
      <c r="B91" s="52" t="s">
        <v>901</v>
      </c>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c r="A92" s="2"/>
      <c r="B92" s="29" t="s">
        <v>902</v>
      </c>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c r="A93" s="2"/>
      <c r="B93" s="29" t="s">
        <v>903</v>
      </c>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c r="A94" s="2"/>
      <c r="B94" s="29" t="s">
        <v>152</v>
      </c>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c r="A95" s="2"/>
      <c r="B95" s="29" t="s">
        <v>84</v>
      </c>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c r="A96" s="2"/>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c r="A97" s="2"/>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c r="A98" s="2"/>
      <c r="B98" s="52" t="s">
        <v>904</v>
      </c>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c r="A99" s="2"/>
      <c r="B99" s="40" t="s">
        <v>3</v>
      </c>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c r="A100" s="2"/>
      <c r="B100" s="40" t="s">
        <v>905</v>
      </c>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c r="A101" s="2"/>
      <c r="B101" s="40" t="s">
        <v>461</v>
      </c>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c r="A102" s="2"/>
      <c r="B102" s="40" t="s">
        <v>4</v>
      </c>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c r="A103" s="2"/>
      <c r="B103" s="40" t="s">
        <v>6</v>
      </c>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c r="A104" s="2"/>
      <c r="B104" s="40" t="s">
        <v>388</v>
      </c>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c r="A105" s="2"/>
      <c r="B105" s="40" t="s">
        <v>21</v>
      </c>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c r="A106" s="2"/>
      <c r="B106" s="40" t="s">
        <v>378</v>
      </c>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c r="A107" s="2"/>
      <c r="B107" s="40" t="s">
        <v>906</v>
      </c>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c r="A108" s="2"/>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c r="A109" s="2"/>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c r="A110" s="2"/>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c r="A111" s="2"/>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c r="A112" s="2"/>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c r="A113" s="2"/>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c r="A114" s="2"/>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c r="A115" s="2"/>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c r="A116" s="2"/>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c r="A117" s="2"/>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c r="A118" s="2"/>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c r="A119" s="2"/>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c r="A120" s="2"/>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c r="A121" s="2"/>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c r="A122" s="2"/>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c r="A123" s="2"/>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c r="A124" s="2"/>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c r="A125" s="2"/>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c r="A126" s="2"/>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c r="A127" s="2"/>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c r="A128" s="2"/>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c r="A129" s="2"/>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c r="A130" s="2"/>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c r="A131" s="2"/>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c r="A132" s="2"/>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c r="A133" s="2"/>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c r="A134" s="2"/>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c r="A135" s="2"/>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c r="A136" s="2"/>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c r="A137" s="2"/>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c r="A138" s="2"/>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c r="A139" s="2"/>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c r="A140" s="2"/>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c r="A141" s="2"/>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c r="A142" s="2"/>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c r="A143" s="2"/>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c r="A144" s="2"/>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c r="A145" s="2"/>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c r="A146" s="2"/>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c r="A147" s="2"/>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c r="A148" s="2"/>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c r="A149" s="2"/>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c r="A150" s="2"/>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c r="A151" s="2"/>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c r="A152" s="2"/>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c r="A153" s="2"/>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c r="A154" s="2"/>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c r="A155" s="2"/>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c r="A156" s="2"/>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c r="A157" s="2"/>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c r="A158" s="2"/>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c r="A159" s="2"/>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c r="A160" s="2"/>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c r="A161" s="2"/>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c r="A162" s="2"/>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c r="A163" s="2"/>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c r="A164" s="2"/>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c r="A165" s="2"/>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c r="A166" s="2"/>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c r="A167" s="2"/>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c r="A168" s="2"/>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c r="A169" s="2"/>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c r="A170" s="2"/>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c r="A171" s="2"/>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c r="A172" s="2"/>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c r="A173" s="2"/>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c r="A174" s="2"/>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c r="A175" s="2"/>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c r="A176" s="2"/>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c r="A177" s="2"/>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c r="A178" s="2"/>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c r="A179" s="2"/>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c r="A180" s="2"/>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c r="A181" s="2"/>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c r="A182" s="2"/>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c r="A183" s="2"/>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c r="A184" s="2"/>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c r="A185" s="2"/>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c r="A186" s="2"/>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c r="A187" s="2"/>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c r="A188" s="2"/>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c r="A189" s="2"/>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c r="A190" s="2"/>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c r="A191" s="2"/>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c r="A192" s="2"/>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c r="A193" s="2"/>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c r="A194" s="2"/>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c r="A195" s="2"/>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c r="A196" s="2"/>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c r="A197" s="2"/>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c r="A198" s="2"/>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c r="A199" s="2"/>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c r="A200" s="2"/>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c r="A201" s="2"/>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c r="A202" s="2"/>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c r="A203" s="2"/>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c r="A204" s="2"/>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c r="A205" s="2"/>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c r="A206" s="2"/>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c r="A207" s="2"/>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c r="A208" s="2"/>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c r="A209" s="2"/>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c r="A210" s="2"/>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c r="A211" s="2"/>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c r="A212" s="2"/>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c r="A213" s="2"/>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c r="A214" s="2"/>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c r="A215" s="2"/>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c r="A216" s="2"/>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c r="A217" s="2"/>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c r="A218" s="2"/>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c r="A219" s="2"/>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c r="A220" s="2"/>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c r="A221" s="2"/>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c r="A222" s="2"/>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c r="A223" s="2"/>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c r="A224" s="2"/>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c r="A225" s="2"/>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c r="A226" s="2"/>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c r="A227" s="2"/>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c r="A228" s="2"/>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c r="A229" s="2"/>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c r="A230" s="2"/>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c r="A231" s="2"/>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c r="A232" s="2"/>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c r="A233" s="2"/>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c r="A234" s="2"/>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c r="A235" s="2"/>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c r="A236" s="2"/>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c r="A237" s="2"/>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c r="A238" s="2"/>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c r="A239" s="2"/>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c r="A240" s="2"/>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c r="A241" s="2"/>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c r="A242" s="2"/>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c r="A243" s="2"/>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c r="A244" s="2"/>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c r="A245" s="2"/>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c r="A246" s="2"/>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c r="A247" s="2"/>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c r="A248" s="2"/>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c r="A249" s="2"/>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c r="A250" s="2"/>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c r="A251" s="2"/>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c r="A252" s="2"/>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c r="A253" s="2"/>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c r="A254" s="2"/>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c r="A255" s="2"/>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c r="A256" s="2"/>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c r="A257" s="2"/>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c r="A258" s="2"/>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c r="A259" s="2"/>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c r="A260" s="2"/>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c r="A261" s="2"/>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c r="A262" s="2"/>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c r="A263" s="2"/>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c r="A264" s="2"/>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c r="A265" s="2"/>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c r="A266" s="2"/>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c r="A267" s="2"/>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c r="A268" s="2"/>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c r="A269" s="2"/>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c r="A270" s="2"/>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c r="A271" s="2"/>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c r="A272" s="2"/>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c r="A273" s="2"/>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c r="A274" s="2"/>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c r="A275" s="2"/>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c r="A276" s="2"/>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c r="A277" s="2"/>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c r="A278" s="2"/>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c r="A279" s="2"/>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c r="A280" s="2"/>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c r="A281" s="2"/>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c r="A282" s="2"/>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c r="A283" s="2"/>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c r="A284" s="2"/>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c r="A285" s="2"/>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c r="A286" s="2"/>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c r="A287" s="2"/>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c r="A288" s="2"/>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c r="A289" s="2"/>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c r="A290" s="2"/>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c r="A291" s="2"/>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c r="A292" s="2"/>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c r="A293" s="2"/>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c r="A294" s="2"/>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c r="A295" s="2"/>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c r="A296" s="2"/>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c r="A297" s="2"/>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c r="A298" s="2"/>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c r="A299" s="2"/>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c r="A300" s="2"/>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c r="A301" s="2"/>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c r="A302" s="2"/>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c r="A303" s="2"/>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c r="A304" s="2"/>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c r="A305" s="2"/>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c r="A306" s="2"/>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c r="A307" s="2"/>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row r="309" spans="1:26" ht="15.75" customHeight="1"/>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password="FA74" sheet="1"/>
  <mergeCells count="27">
    <mergeCell ref="B35:B36"/>
    <mergeCell ref="C35:C36"/>
    <mergeCell ref="E6:F6"/>
    <mergeCell ref="G6:H6"/>
    <mergeCell ref="I6:K6"/>
    <mergeCell ref="E9:G9"/>
    <mergeCell ref="H9:J9"/>
    <mergeCell ref="K9:M9"/>
    <mergeCell ref="P17:T17"/>
    <mergeCell ref="E12:G12"/>
    <mergeCell ref="B23:C23"/>
    <mergeCell ref="F23:F24"/>
    <mergeCell ref="B31:C31"/>
    <mergeCell ref="P3:T3"/>
    <mergeCell ref="P5:R5"/>
    <mergeCell ref="Q6:Q8"/>
    <mergeCell ref="Q9:Q10"/>
    <mergeCell ref="P11:P16"/>
    <mergeCell ref="Q11:Q12"/>
    <mergeCell ref="Q13:Q14"/>
    <mergeCell ref="Q15:Q16"/>
    <mergeCell ref="P6:P10"/>
    <mergeCell ref="E2:M2"/>
    <mergeCell ref="E3:F3"/>
    <mergeCell ref="G3:H3"/>
    <mergeCell ref="I3:J3"/>
    <mergeCell ref="K3:M3"/>
  </mergeCells>
  <dataValidations disablePrompts="1" count="3">
    <dataValidation type="list" allowBlank="1" showErrorMessage="1" sqref="C41" xr:uid="{00000000-0002-0000-0300-000000000000}">
      <formula1>$I$4:$J$4</formula1>
    </dataValidation>
    <dataValidation type="list" allowBlank="1" showErrorMessage="1" sqref="C40" xr:uid="{00000000-0002-0000-0300-000001000000}">
      <formula1>$G$4:$H$4</formula1>
    </dataValidation>
    <dataValidation type="list" allowBlank="1" showErrorMessage="1" sqref="C39" xr:uid="{00000000-0002-0000-0300-000002000000}">
      <formula1>$F$4:$F$5</formula1>
    </dataValidation>
  </dataValidation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1"/>
  <dimension ref="A1:AK1000"/>
  <sheetViews>
    <sheetView topLeftCell="B1" zoomScale="85" zoomScaleNormal="85" workbookViewId="0">
      <selection activeCell="F8" sqref="F8:F18"/>
    </sheetView>
  </sheetViews>
  <sheetFormatPr baseColWidth="10" defaultColWidth="14.42578125" defaultRowHeight="15" customHeight="1"/>
  <cols>
    <col min="1" max="1" width="5.42578125" customWidth="1"/>
    <col min="2" max="2" width="30.85546875" customWidth="1"/>
    <col min="3" max="3" width="21" customWidth="1"/>
    <col min="4" max="5" width="24.42578125" customWidth="1"/>
    <col min="6" max="6" width="40.140625" customWidth="1"/>
    <col min="7" max="8" width="28.42578125" customWidth="1"/>
    <col min="9" max="9" width="23.85546875" customWidth="1"/>
    <col min="10" max="10" width="37.140625" customWidth="1"/>
    <col min="11" max="12" width="24.140625" customWidth="1"/>
    <col min="13" max="13" width="20.85546875" customWidth="1"/>
    <col min="14" max="14" width="42" customWidth="1"/>
    <col min="15" max="16" width="23.85546875" customWidth="1"/>
    <col min="17" max="17" width="20.85546875" customWidth="1"/>
    <col min="18" max="18" width="47.42578125" customWidth="1"/>
    <col min="19" max="21" width="24.85546875" customWidth="1"/>
    <col min="22" max="22" width="40.42578125" customWidth="1"/>
    <col min="23" max="24" width="23.42578125" customWidth="1"/>
    <col min="25" max="25" width="20.85546875" customWidth="1"/>
    <col min="26" max="26" width="48.42578125" customWidth="1"/>
    <col min="27" max="27" width="26" customWidth="1"/>
    <col min="28" max="28" width="23.42578125" customWidth="1"/>
    <col min="29" max="29" width="20.85546875" customWidth="1"/>
    <col min="30" max="37" width="11.42578125" customWidth="1"/>
  </cols>
  <sheetData>
    <row r="1" spans="1:37" ht="15.75" customHeight="1">
      <c r="A1" s="26"/>
      <c r="B1" s="26"/>
      <c r="C1" s="53"/>
      <c r="D1" s="53"/>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row>
    <row r="2" spans="1:37" ht="25.5" customHeight="1">
      <c r="A2" s="26"/>
      <c r="B2" s="26"/>
      <c r="C2" s="53"/>
      <c r="D2" s="53"/>
      <c r="E2" s="26"/>
      <c r="F2" s="54" t="s">
        <v>907</v>
      </c>
      <c r="G2" s="866" t="s">
        <v>908</v>
      </c>
      <c r="H2" s="755"/>
      <c r="I2" s="75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row>
    <row r="3" spans="1:37" ht="25.5" customHeight="1">
      <c r="A3" s="26"/>
      <c r="B3" s="26"/>
      <c r="C3" s="53"/>
      <c r="D3" s="53"/>
      <c r="E3" s="26"/>
      <c r="F3" s="55" t="s">
        <v>909</v>
      </c>
      <c r="G3" s="866" t="s">
        <v>910</v>
      </c>
      <c r="H3" s="755"/>
      <c r="I3" s="75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row>
    <row r="4" spans="1:37" ht="15.75" customHeight="1" thickBot="1">
      <c r="A4" s="26"/>
      <c r="B4" s="26"/>
      <c r="C4" s="53"/>
      <c r="D4" s="53"/>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row>
    <row r="5" spans="1:37" ht="18" customHeight="1">
      <c r="A5" s="26"/>
      <c r="B5" s="867" t="s">
        <v>911</v>
      </c>
      <c r="C5" s="868" t="s">
        <v>907</v>
      </c>
      <c r="D5" s="869" t="s">
        <v>912</v>
      </c>
      <c r="E5" s="870"/>
      <c r="F5" s="867" t="s">
        <v>913</v>
      </c>
      <c r="G5" s="871" t="s">
        <v>907</v>
      </c>
      <c r="H5" s="869" t="s">
        <v>912</v>
      </c>
      <c r="I5" s="872"/>
      <c r="J5" s="867" t="s">
        <v>914</v>
      </c>
      <c r="K5" s="871" t="s">
        <v>907</v>
      </c>
      <c r="L5" s="869" t="s">
        <v>912</v>
      </c>
      <c r="M5" s="872"/>
      <c r="N5" s="867" t="s">
        <v>915</v>
      </c>
      <c r="O5" s="871" t="s">
        <v>907</v>
      </c>
      <c r="P5" s="869" t="s">
        <v>912</v>
      </c>
      <c r="Q5" s="872"/>
      <c r="R5" s="867" t="s">
        <v>916</v>
      </c>
      <c r="S5" s="871" t="s">
        <v>907</v>
      </c>
      <c r="T5" s="869" t="s">
        <v>912</v>
      </c>
      <c r="U5" s="872"/>
      <c r="V5" s="867" t="s">
        <v>917</v>
      </c>
      <c r="W5" s="871" t="s">
        <v>907</v>
      </c>
      <c r="X5" s="869" t="s">
        <v>912</v>
      </c>
      <c r="Y5" s="872"/>
      <c r="Z5" s="867" t="s">
        <v>918</v>
      </c>
      <c r="AA5" s="871" t="s">
        <v>907</v>
      </c>
      <c r="AB5" s="869" t="s">
        <v>912</v>
      </c>
      <c r="AC5" s="872"/>
      <c r="AD5" s="26"/>
      <c r="AE5" s="26"/>
      <c r="AF5" s="26"/>
      <c r="AG5" s="26"/>
      <c r="AH5" s="26"/>
      <c r="AI5" s="26"/>
      <c r="AJ5" s="26"/>
      <c r="AK5" s="26"/>
    </row>
    <row r="6" spans="1:37" ht="40.35" customHeight="1">
      <c r="A6" s="26"/>
      <c r="B6" s="859"/>
      <c r="C6" s="852"/>
      <c r="D6" s="56" t="s">
        <v>919</v>
      </c>
      <c r="E6" s="57" t="s">
        <v>920</v>
      </c>
      <c r="F6" s="859"/>
      <c r="G6" s="766"/>
      <c r="H6" s="56" t="s">
        <v>919</v>
      </c>
      <c r="I6" s="58" t="s">
        <v>920</v>
      </c>
      <c r="J6" s="859"/>
      <c r="K6" s="766"/>
      <c r="L6" s="56" t="s">
        <v>919</v>
      </c>
      <c r="M6" s="58" t="s">
        <v>920</v>
      </c>
      <c r="N6" s="859"/>
      <c r="O6" s="766"/>
      <c r="P6" s="56" t="s">
        <v>919</v>
      </c>
      <c r="Q6" s="58" t="s">
        <v>920</v>
      </c>
      <c r="R6" s="859"/>
      <c r="S6" s="766"/>
      <c r="T6" s="56" t="s">
        <v>919</v>
      </c>
      <c r="U6" s="58" t="s">
        <v>920</v>
      </c>
      <c r="V6" s="859"/>
      <c r="W6" s="766"/>
      <c r="X6" s="56" t="s">
        <v>919</v>
      </c>
      <c r="Y6" s="58" t="s">
        <v>920</v>
      </c>
      <c r="Z6" s="859"/>
      <c r="AA6" s="766"/>
      <c r="AB6" s="56" t="s">
        <v>919</v>
      </c>
      <c r="AC6" s="58" t="s">
        <v>920</v>
      </c>
      <c r="AD6" s="59"/>
      <c r="AE6" s="59"/>
      <c r="AF6" s="59"/>
      <c r="AG6" s="59"/>
      <c r="AH6" s="59"/>
      <c r="AI6" s="59"/>
      <c r="AJ6" s="59"/>
      <c r="AK6" s="59"/>
    </row>
    <row r="7" spans="1:37" ht="42.75" customHeight="1">
      <c r="A7" s="26"/>
      <c r="B7" s="96" t="s">
        <v>921</v>
      </c>
      <c r="C7" s="97" t="s">
        <v>922</v>
      </c>
      <c r="D7" s="98" t="s">
        <v>923</v>
      </c>
      <c r="E7" s="99" t="s">
        <v>923</v>
      </c>
      <c r="F7" s="100" t="s">
        <v>924</v>
      </c>
      <c r="G7" s="101" t="s">
        <v>1532</v>
      </c>
      <c r="H7" s="102" t="s">
        <v>1611</v>
      </c>
      <c r="I7" s="103" t="s">
        <v>2580</v>
      </c>
      <c r="J7" s="100" t="s">
        <v>925</v>
      </c>
      <c r="K7" s="101" t="s">
        <v>1532</v>
      </c>
      <c r="L7" s="102" t="s">
        <v>1611</v>
      </c>
      <c r="M7" s="103" t="s">
        <v>2581</v>
      </c>
      <c r="N7" s="100" t="s">
        <v>926</v>
      </c>
      <c r="O7" s="101" t="s">
        <v>1532</v>
      </c>
      <c r="P7" s="102" t="s">
        <v>1611</v>
      </c>
      <c r="Q7" s="103" t="s">
        <v>2581</v>
      </c>
      <c r="R7" s="100" t="s">
        <v>927</v>
      </c>
      <c r="S7" s="101" t="s">
        <v>1532</v>
      </c>
      <c r="T7" s="102" t="s">
        <v>1611</v>
      </c>
      <c r="U7" s="103" t="s">
        <v>2582</v>
      </c>
      <c r="V7" s="100" t="s">
        <v>928</v>
      </c>
      <c r="W7" s="101" t="s">
        <v>1532</v>
      </c>
      <c r="X7" s="102" t="s">
        <v>1611</v>
      </c>
      <c r="Y7" s="103" t="s">
        <v>2581</v>
      </c>
      <c r="Z7" s="100" t="s">
        <v>929</v>
      </c>
      <c r="AA7" s="101" t="s">
        <v>1532</v>
      </c>
      <c r="AB7" s="102" t="s">
        <v>1611</v>
      </c>
      <c r="AC7" s="103" t="s">
        <v>2581</v>
      </c>
      <c r="AD7" s="26"/>
      <c r="AE7" s="26"/>
      <c r="AF7" s="26"/>
      <c r="AG7" s="26"/>
      <c r="AH7" s="26"/>
      <c r="AI7" s="26"/>
      <c r="AJ7" s="26"/>
      <c r="AK7" s="26"/>
    </row>
    <row r="8" spans="1:37" ht="42.75" customHeight="1">
      <c r="A8" s="26"/>
      <c r="B8" s="104" t="s">
        <v>930</v>
      </c>
      <c r="C8" s="105" t="s">
        <v>2619</v>
      </c>
      <c r="D8" s="94" t="s">
        <v>931</v>
      </c>
      <c r="E8" s="106" t="s">
        <v>931</v>
      </c>
      <c r="F8" s="107" t="s">
        <v>932</v>
      </c>
      <c r="G8" s="108" t="s">
        <v>933</v>
      </c>
      <c r="H8" s="102" t="s">
        <v>934</v>
      </c>
      <c r="I8" s="103" t="s">
        <v>934</v>
      </c>
      <c r="J8" s="107" t="s">
        <v>2227</v>
      </c>
      <c r="K8" s="101" t="s">
        <v>933</v>
      </c>
      <c r="L8" s="102" t="s">
        <v>934</v>
      </c>
      <c r="M8" s="103" t="s">
        <v>934</v>
      </c>
      <c r="N8" s="107" t="s">
        <v>935</v>
      </c>
      <c r="O8" s="108" t="s">
        <v>933</v>
      </c>
      <c r="P8" s="102" t="s">
        <v>934</v>
      </c>
      <c r="Q8" s="103" t="s">
        <v>934</v>
      </c>
      <c r="R8" s="107" t="s">
        <v>2228</v>
      </c>
      <c r="S8" s="108" t="s">
        <v>933</v>
      </c>
      <c r="T8" s="102" t="s">
        <v>934</v>
      </c>
      <c r="U8" s="103" t="s">
        <v>934</v>
      </c>
      <c r="V8" s="107" t="s">
        <v>936</v>
      </c>
      <c r="W8" s="108" t="s">
        <v>933</v>
      </c>
      <c r="X8" s="102" t="s">
        <v>934</v>
      </c>
      <c r="Y8" s="103" t="s">
        <v>934</v>
      </c>
      <c r="Z8" s="107" t="s">
        <v>937</v>
      </c>
      <c r="AA8" s="108" t="s">
        <v>933</v>
      </c>
      <c r="AB8" s="102" t="s">
        <v>934</v>
      </c>
      <c r="AC8" s="103" t="s">
        <v>934</v>
      </c>
      <c r="AD8" s="26"/>
      <c r="AE8" s="26"/>
      <c r="AF8" s="26"/>
      <c r="AG8" s="26"/>
      <c r="AH8" s="26"/>
      <c r="AI8" s="26"/>
      <c r="AJ8" s="26"/>
      <c r="AK8" s="26"/>
    </row>
    <row r="9" spans="1:37" ht="42.75" customHeight="1">
      <c r="A9" s="26"/>
      <c r="B9" s="104" t="s">
        <v>938</v>
      </c>
      <c r="C9" s="105">
        <v>6</v>
      </c>
      <c r="D9" s="108" t="s">
        <v>939</v>
      </c>
      <c r="E9" s="109" t="s">
        <v>939</v>
      </c>
      <c r="F9" s="107" t="s">
        <v>940</v>
      </c>
      <c r="G9" s="108" t="s">
        <v>933</v>
      </c>
      <c r="H9" s="102" t="s">
        <v>934</v>
      </c>
      <c r="I9" s="103" t="s">
        <v>934</v>
      </c>
      <c r="J9" s="107" t="s">
        <v>941</v>
      </c>
      <c r="K9" s="101" t="s">
        <v>933</v>
      </c>
      <c r="L9" s="102" t="s">
        <v>942</v>
      </c>
      <c r="M9" s="103" t="s">
        <v>942</v>
      </c>
      <c r="N9" s="107" t="s">
        <v>943</v>
      </c>
      <c r="O9" s="108" t="s">
        <v>933</v>
      </c>
      <c r="P9" s="102" t="s">
        <v>942</v>
      </c>
      <c r="Q9" s="103" t="s">
        <v>942</v>
      </c>
      <c r="R9" s="107" t="s">
        <v>2229</v>
      </c>
      <c r="S9" s="108" t="s">
        <v>1612</v>
      </c>
      <c r="T9" s="102" t="s">
        <v>934</v>
      </c>
      <c r="U9" s="103" t="s">
        <v>934</v>
      </c>
      <c r="V9" s="107" t="s">
        <v>944</v>
      </c>
      <c r="W9" s="108" t="s">
        <v>933</v>
      </c>
      <c r="X9" s="102" t="s">
        <v>942</v>
      </c>
      <c r="Y9" s="103" t="s">
        <v>942</v>
      </c>
      <c r="Z9" s="107" t="s">
        <v>945</v>
      </c>
      <c r="AA9" s="108" t="s">
        <v>933</v>
      </c>
      <c r="AB9" s="102" t="s">
        <v>942</v>
      </c>
      <c r="AC9" s="103" t="s">
        <v>942</v>
      </c>
      <c r="AD9" s="26"/>
      <c r="AE9" s="26"/>
      <c r="AF9" s="26"/>
      <c r="AG9" s="26"/>
      <c r="AH9" s="26"/>
      <c r="AI9" s="26"/>
      <c r="AJ9" s="26"/>
      <c r="AK9" s="26"/>
    </row>
    <row r="10" spans="1:37" ht="42.75" customHeight="1">
      <c r="A10" s="26"/>
      <c r="B10" s="104" t="s">
        <v>946</v>
      </c>
      <c r="C10" s="105">
        <v>18</v>
      </c>
      <c r="D10" s="98" t="s">
        <v>947</v>
      </c>
      <c r="E10" s="99" t="s">
        <v>947</v>
      </c>
      <c r="F10" s="107" t="s">
        <v>948</v>
      </c>
      <c r="G10" s="108" t="s">
        <v>933</v>
      </c>
      <c r="H10" s="102" t="s">
        <v>934</v>
      </c>
      <c r="I10" s="103" t="s">
        <v>934</v>
      </c>
      <c r="J10" s="107" t="s">
        <v>949</v>
      </c>
      <c r="K10" s="101" t="s">
        <v>933</v>
      </c>
      <c r="L10" s="102" t="s">
        <v>942</v>
      </c>
      <c r="M10" s="103" t="s">
        <v>942</v>
      </c>
      <c r="N10" s="107" t="s">
        <v>950</v>
      </c>
      <c r="O10" s="108" t="s">
        <v>933</v>
      </c>
      <c r="P10" s="102" t="s">
        <v>934</v>
      </c>
      <c r="Q10" s="103" t="s">
        <v>934</v>
      </c>
      <c r="R10" s="107" t="s">
        <v>951</v>
      </c>
      <c r="S10" s="108" t="s">
        <v>933</v>
      </c>
      <c r="T10" s="102" t="s">
        <v>942</v>
      </c>
      <c r="U10" s="103" t="s">
        <v>942</v>
      </c>
      <c r="V10" s="107" t="s">
        <v>952</v>
      </c>
      <c r="W10" s="108" t="s">
        <v>933</v>
      </c>
      <c r="X10" s="102" t="s">
        <v>942</v>
      </c>
      <c r="Y10" s="103" t="s">
        <v>942</v>
      </c>
      <c r="Z10" s="107" t="s">
        <v>953</v>
      </c>
      <c r="AA10" s="108" t="s">
        <v>933</v>
      </c>
      <c r="AB10" s="102" t="s">
        <v>934</v>
      </c>
      <c r="AC10" s="103" t="s">
        <v>934</v>
      </c>
      <c r="AD10" s="26"/>
      <c r="AE10" s="26"/>
      <c r="AF10" s="26"/>
      <c r="AG10" s="26"/>
      <c r="AH10" s="26"/>
      <c r="AI10" s="26"/>
      <c r="AJ10" s="26"/>
      <c r="AK10" s="26"/>
    </row>
    <row r="11" spans="1:37" ht="42.75" customHeight="1">
      <c r="A11" s="26"/>
      <c r="B11" s="96" t="s">
        <v>954</v>
      </c>
      <c r="C11" s="108" t="s">
        <v>955</v>
      </c>
      <c r="D11" s="108" t="s">
        <v>956</v>
      </c>
      <c r="E11" s="109" t="s">
        <v>956</v>
      </c>
      <c r="F11" s="107" t="s">
        <v>957</v>
      </c>
      <c r="G11" s="108" t="s">
        <v>933</v>
      </c>
      <c r="H11" s="102" t="s">
        <v>934</v>
      </c>
      <c r="I11" s="103" t="s">
        <v>934</v>
      </c>
      <c r="J11" s="107" t="s">
        <v>958</v>
      </c>
      <c r="K11" s="101" t="s">
        <v>933</v>
      </c>
      <c r="L11" s="102" t="s">
        <v>942</v>
      </c>
      <c r="M11" s="103" t="s">
        <v>942</v>
      </c>
      <c r="N11" s="107" t="s">
        <v>2230</v>
      </c>
      <c r="O11" s="108" t="s">
        <v>933</v>
      </c>
      <c r="P11" s="102" t="s">
        <v>934</v>
      </c>
      <c r="Q11" s="103" t="s">
        <v>934</v>
      </c>
      <c r="R11" s="110" t="s">
        <v>959</v>
      </c>
      <c r="S11" s="108" t="s">
        <v>933</v>
      </c>
      <c r="T11" s="102" t="s">
        <v>942</v>
      </c>
      <c r="U11" s="103" t="s">
        <v>942</v>
      </c>
      <c r="V11" s="107" t="s">
        <v>960</v>
      </c>
      <c r="W11" s="108" t="s">
        <v>933</v>
      </c>
      <c r="X11" s="102" t="s">
        <v>934</v>
      </c>
      <c r="Y11" s="103" t="s">
        <v>934</v>
      </c>
      <c r="Z11" s="107" t="s">
        <v>961</v>
      </c>
      <c r="AA11" s="108" t="s">
        <v>933</v>
      </c>
      <c r="AB11" s="102" t="s">
        <v>934</v>
      </c>
      <c r="AC11" s="103" t="s">
        <v>934</v>
      </c>
      <c r="AD11" s="26"/>
      <c r="AE11" s="26"/>
      <c r="AF11" s="26"/>
      <c r="AG11" s="26"/>
      <c r="AH11" s="26"/>
      <c r="AI11" s="26"/>
      <c r="AJ11" s="26"/>
      <c r="AK11" s="26"/>
    </row>
    <row r="12" spans="1:37" ht="42.75" customHeight="1">
      <c r="A12" s="26"/>
      <c r="B12" s="96" t="s">
        <v>962</v>
      </c>
      <c r="C12" s="105" t="s">
        <v>963</v>
      </c>
      <c r="D12" s="98" t="s">
        <v>964</v>
      </c>
      <c r="E12" s="99" t="s">
        <v>964</v>
      </c>
      <c r="F12" s="107" t="s">
        <v>965</v>
      </c>
      <c r="G12" s="108" t="s">
        <v>933</v>
      </c>
      <c r="H12" s="102" t="s">
        <v>934</v>
      </c>
      <c r="I12" s="103" t="s">
        <v>934</v>
      </c>
      <c r="J12" s="107" t="s">
        <v>966</v>
      </c>
      <c r="K12" s="101" t="s">
        <v>933</v>
      </c>
      <c r="L12" s="102" t="s">
        <v>934</v>
      </c>
      <c r="M12" s="103" t="s">
        <v>934</v>
      </c>
      <c r="N12" s="107" t="s">
        <v>967</v>
      </c>
      <c r="O12" s="108" t="s">
        <v>933</v>
      </c>
      <c r="P12" s="102" t="s">
        <v>942</v>
      </c>
      <c r="Q12" s="103" t="s">
        <v>942</v>
      </c>
      <c r="R12" s="107" t="s">
        <v>778</v>
      </c>
      <c r="S12" s="108" t="s">
        <v>933</v>
      </c>
      <c r="T12" s="102" t="s">
        <v>934</v>
      </c>
      <c r="U12" s="103" t="s">
        <v>934</v>
      </c>
      <c r="V12" s="107" t="s">
        <v>968</v>
      </c>
      <c r="W12" s="108" t="s">
        <v>933</v>
      </c>
      <c r="X12" s="102" t="s">
        <v>934</v>
      </c>
      <c r="Y12" s="103" t="s">
        <v>934</v>
      </c>
      <c r="Z12" s="107" t="s">
        <v>969</v>
      </c>
      <c r="AA12" s="108" t="s">
        <v>933</v>
      </c>
      <c r="AB12" s="102" t="s">
        <v>934</v>
      </c>
      <c r="AC12" s="103" t="s">
        <v>934</v>
      </c>
      <c r="AD12" s="26"/>
      <c r="AE12" s="26"/>
      <c r="AF12" s="26"/>
      <c r="AG12" s="26"/>
      <c r="AH12" s="26"/>
      <c r="AI12" s="26"/>
      <c r="AJ12" s="26"/>
      <c r="AK12" s="26"/>
    </row>
    <row r="13" spans="1:37" ht="42.75" customHeight="1">
      <c r="A13" s="26"/>
      <c r="B13" s="96" t="s">
        <v>970</v>
      </c>
      <c r="C13" s="105">
        <v>5</v>
      </c>
      <c r="D13" s="108" t="s">
        <v>971</v>
      </c>
      <c r="E13" s="109" t="s">
        <v>971</v>
      </c>
      <c r="F13" s="107" t="s">
        <v>972</v>
      </c>
      <c r="G13" s="108" t="s">
        <v>933</v>
      </c>
      <c r="H13" s="102" t="s">
        <v>934</v>
      </c>
      <c r="I13" s="103" t="s">
        <v>934</v>
      </c>
      <c r="J13" s="107" t="s">
        <v>2219</v>
      </c>
      <c r="K13" s="101" t="s">
        <v>1612</v>
      </c>
      <c r="L13" s="102" t="s">
        <v>934</v>
      </c>
      <c r="M13" s="103" t="s">
        <v>934</v>
      </c>
      <c r="N13" s="107" t="s">
        <v>973</v>
      </c>
      <c r="O13" s="108" t="s">
        <v>933</v>
      </c>
      <c r="P13" s="102" t="s">
        <v>934</v>
      </c>
      <c r="Q13" s="103" t="s">
        <v>934</v>
      </c>
      <c r="R13" s="107" t="s">
        <v>974</v>
      </c>
      <c r="S13" s="108" t="s">
        <v>933</v>
      </c>
      <c r="T13" s="102" t="s">
        <v>942</v>
      </c>
      <c r="U13" s="103" t="s">
        <v>942</v>
      </c>
      <c r="V13" s="107" t="s">
        <v>975</v>
      </c>
      <c r="W13" s="108" t="s">
        <v>933</v>
      </c>
      <c r="X13" s="102" t="s">
        <v>934</v>
      </c>
      <c r="Y13" s="103" t="s">
        <v>934</v>
      </c>
      <c r="Z13" s="107" t="s">
        <v>976</v>
      </c>
      <c r="AA13" s="108" t="s">
        <v>933</v>
      </c>
      <c r="AB13" s="102" t="s">
        <v>934</v>
      </c>
      <c r="AC13" s="103" t="s">
        <v>934</v>
      </c>
      <c r="AD13" s="26"/>
      <c r="AE13" s="26"/>
      <c r="AF13" s="26"/>
      <c r="AG13" s="26"/>
      <c r="AH13" s="26"/>
      <c r="AI13" s="26"/>
      <c r="AJ13" s="26"/>
      <c r="AK13" s="26"/>
    </row>
    <row r="14" spans="1:37" ht="42.75" customHeight="1" thickBot="1">
      <c r="A14" s="26"/>
      <c r="B14" s="104" t="s">
        <v>977</v>
      </c>
      <c r="C14" s="105">
        <v>8</v>
      </c>
      <c r="D14" s="98" t="s">
        <v>978</v>
      </c>
      <c r="E14" s="99" t="s">
        <v>978</v>
      </c>
      <c r="F14" s="107" t="s">
        <v>979</v>
      </c>
      <c r="G14" s="108" t="s">
        <v>933</v>
      </c>
      <c r="H14" s="102" t="s">
        <v>934</v>
      </c>
      <c r="I14" s="103" t="s">
        <v>934</v>
      </c>
      <c r="J14" s="107" t="s">
        <v>980</v>
      </c>
      <c r="K14" s="101" t="s">
        <v>933</v>
      </c>
      <c r="L14" s="102" t="s">
        <v>942</v>
      </c>
      <c r="M14" s="103" t="s">
        <v>942</v>
      </c>
      <c r="N14" s="107" t="s">
        <v>2220</v>
      </c>
      <c r="O14" s="108" t="s">
        <v>933</v>
      </c>
      <c r="P14" s="102" t="s">
        <v>934</v>
      </c>
      <c r="Q14" s="103" t="s">
        <v>934</v>
      </c>
      <c r="R14" s="107" t="s">
        <v>981</v>
      </c>
      <c r="S14" s="108" t="s">
        <v>933</v>
      </c>
      <c r="T14" s="102" t="s">
        <v>934</v>
      </c>
      <c r="U14" s="103" t="s">
        <v>934</v>
      </c>
      <c r="V14" s="111" t="s">
        <v>982</v>
      </c>
      <c r="W14" s="420" t="s">
        <v>933</v>
      </c>
      <c r="X14" s="112" t="s">
        <v>934</v>
      </c>
      <c r="Y14" s="113" t="s">
        <v>934</v>
      </c>
      <c r="Z14" s="107" t="s">
        <v>2221</v>
      </c>
      <c r="AA14" s="108" t="s">
        <v>933</v>
      </c>
      <c r="AB14" s="102" t="s">
        <v>934</v>
      </c>
      <c r="AC14" s="103" t="s">
        <v>934</v>
      </c>
      <c r="AD14" s="26"/>
      <c r="AE14" s="26"/>
      <c r="AF14" s="26"/>
      <c r="AG14" s="26"/>
      <c r="AH14" s="26"/>
      <c r="AI14" s="26"/>
      <c r="AJ14" s="26"/>
      <c r="AK14" s="26"/>
    </row>
    <row r="15" spans="1:37" ht="42.75" customHeight="1" thickBot="1">
      <c r="A15" s="26"/>
      <c r="B15" s="96" t="s">
        <v>983</v>
      </c>
      <c r="C15" s="97" t="s">
        <v>5</v>
      </c>
      <c r="D15" s="108" t="s">
        <v>984</v>
      </c>
      <c r="E15" s="109" t="s">
        <v>984</v>
      </c>
      <c r="F15" s="107" t="s">
        <v>985</v>
      </c>
      <c r="G15" s="108" t="s">
        <v>933</v>
      </c>
      <c r="H15" s="102" t="s">
        <v>934</v>
      </c>
      <c r="I15" s="103" t="s">
        <v>934</v>
      </c>
      <c r="J15" s="107" t="s">
        <v>986</v>
      </c>
      <c r="K15" s="101" t="s">
        <v>1612</v>
      </c>
      <c r="L15" s="102" t="s">
        <v>934</v>
      </c>
      <c r="M15" s="103" t="s">
        <v>934</v>
      </c>
      <c r="N15" s="111" t="s">
        <v>987</v>
      </c>
      <c r="O15" s="420" t="s">
        <v>933</v>
      </c>
      <c r="P15" s="112" t="s">
        <v>934</v>
      </c>
      <c r="Q15" s="113" t="s">
        <v>934</v>
      </c>
      <c r="R15" s="107" t="s">
        <v>988</v>
      </c>
      <c r="S15" s="108" t="s">
        <v>933</v>
      </c>
      <c r="T15" s="102" t="s">
        <v>942</v>
      </c>
      <c r="U15" s="103" t="s">
        <v>942</v>
      </c>
      <c r="V15" s="114"/>
      <c r="W15" s="115"/>
      <c r="X15" s="115"/>
      <c r="Y15" s="115"/>
      <c r="Z15" s="111" t="s">
        <v>989</v>
      </c>
      <c r="AA15" s="420" t="s">
        <v>933</v>
      </c>
      <c r="AB15" s="112" t="s">
        <v>942</v>
      </c>
      <c r="AC15" s="113" t="s">
        <v>942</v>
      </c>
      <c r="AD15" s="26"/>
      <c r="AE15" s="26"/>
      <c r="AF15" s="26"/>
      <c r="AG15" s="26"/>
      <c r="AH15" s="26"/>
      <c r="AI15" s="26"/>
      <c r="AJ15" s="26"/>
      <c r="AK15" s="26"/>
    </row>
    <row r="16" spans="1:37" ht="42.75" customHeight="1">
      <c r="A16" s="26"/>
      <c r="B16" s="96" t="s">
        <v>990</v>
      </c>
      <c r="C16" s="97">
        <v>2</v>
      </c>
      <c r="D16" s="108" t="s">
        <v>991</v>
      </c>
      <c r="E16" s="109" t="s">
        <v>991</v>
      </c>
      <c r="F16" s="107" t="s">
        <v>2222</v>
      </c>
      <c r="G16" s="108" t="s">
        <v>933</v>
      </c>
      <c r="H16" s="102" t="s">
        <v>934</v>
      </c>
      <c r="I16" s="103" t="s">
        <v>934</v>
      </c>
      <c r="J16" s="107" t="s">
        <v>2223</v>
      </c>
      <c r="K16" s="101" t="s">
        <v>933</v>
      </c>
      <c r="L16" s="102" t="s">
        <v>942</v>
      </c>
      <c r="M16" s="103" t="s">
        <v>942</v>
      </c>
      <c r="N16" s="116"/>
      <c r="O16" s="116"/>
      <c r="P16" s="116"/>
      <c r="Q16" s="116"/>
      <c r="R16" s="107" t="s">
        <v>992</v>
      </c>
      <c r="S16" s="108" t="s">
        <v>933</v>
      </c>
      <c r="T16" s="102" t="s">
        <v>993</v>
      </c>
      <c r="U16" s="103" t="s">
        <v>934</v>
      </c>
      <c r="V16" s="116"/>
      <c r="W16" s="874"/>
      <c r="X16" s="861"/>
      <c r="Y16" s="115"/>
      <c r="Z16" s="116"/>
      <c r="AA16" s="117"/>
      <c r="AB16" s="118"/>
      <c r="AC16" s="118"/>
      <c r="AD16" s="26"/>
      <c r="AE16" s="26"/>
      <c r="AF16" s="26"/>
      <c r="AG16" s="26"/>
      <c r="AH16" s="26"/>
      <c r="AI16" s="26"/>
      <c r="AJ16" s="26"/>
      <c r="AK16" s="26"/>
    </row>
    <row r="17" spans="1:37" ht="42.75" customHeight="1">
      <c r="A17" s="26"/>
      <c r="B17" s="96" t="s">
        <v>2224</v>
      </c>
      <c r="C17" s="105" t="s">
        <v>1856</v>
      </c>
      <c r="D17" s="108" t="s">
        <v>1141</v>
      </c>
      <c r="E17" s="109" t="s">
        <v>1142</v>
      </c>
      <c r="F17" s="107" t="s">
        <v>2225</v>
      </c>
      <c r="G17" s="108" t="s">
        <v>933</v>
      </c>
      <c r="H17" s="102" t="s">
        <v>934</v>
      </c>
      <c r="I17" s="103" t="s">
        <v>934</v>
      </c>
      <c r="J17" s="107" t="s">
        <v>994</v>
      </c>
      <c r="K17" s="101" t="s">
        <v>933</v>
      </c>
      <c r="L17" s="102" t="s">
        <v>934</v>
      </c>
      <c r="M17" s="103" t="s">
        <v>934</v>
      </c>
      <c r="N17" s="116"/>
      <c r="O17" s="874"/>
      <c r="P17" s="861"/>
      <c r="Q17" s="116"/>
      <c r="R17" s="107" t="s">
        <v>995</v>
      </c>
      <c r="S17" s="108" t="s">
        <v>933</v>
      </c>
      <c r="T17" s="102" t="s">
        <v>993</v>
      </c>
      <c r="U17" s="103" t="s">
        <v>934</v>
      </c>
      <c r="V17" s="116"/>
      <c r="W17" s="115"/>
      <c r="X17" s="115"/>
      <c r="Y17" s="115"/>
      <c r="Z17" s="116"/>
      <c r="AA17" s="874"/>
      <c r="AB17" s="861"/>
      <c r="AC17" s="118"/>
      <c r="AD17" s="26"/>
      <c r="AE17" s="26"/>
      <c r="AF17" s="26"/>
      <c r="AG17" s="26"/>
      <c r="AH17" s="26"/>
      <c r="AI17" s="26"/>
      <c r="AJ17" s="26"/>
      <c r="AK17" s="26"/>
    </row>
    <row r="18" spans="1:37" ht="42.75" customHeight="1" thickBot="1">
      <c r="A18" s="26"/>
      <c r="B18" s="107" t="s">
        <v>996</v>
      </c>
      <c r="C18" s="97">
        <v>9</v>
      </c>
      <c r="D18" s="98" t="s">
        <v>997</v>
      </c>
      <c r="E18" s="99" t="s">
        <v>997</v>
      </c>
      <c r="F18" s="111" t="s">
        <v>998</v>
      </c>
      <c r="G18" s="420" t="s">
        <v>933</v>
      </c>
      <c r="H18" s="112" t="s">
        <v>934</v>
      </c>
      <c r="I18" s="113" t="s">
        <v>934</v>
      </c>
      <c r="J18" s="107" t="s">
        <v>999</v>
      </c>
      <c r="K18" s="101" t="s">
        <v>1612</v>
      </c>
      <c r="L18" s="102" t="s">
        <v>934</v>
      </c>
      <c r="M18" s="103" t="s">
        <v>934</v>
      </c>
      <c r="N18" s="116"/>
      <c r="O18" s="116"/>
      <c r="P18" s="116"/>
      <c r="Q18" s="116"/>
      <c r="R18" s="107" t="s">
        <v>1000</v>
      </c>
      <c r="S18" s="108" t="s">
        <v>933</v>
      </c>
      <c r="T18" s="102" t="s">
        <v>942</v>
      </c>
      <c r="U18" s="103" t="s">
        <v>942</v>
      </c>
      <c r="V18" s="116"/>
      <c r="W18" s="115"/>
      <c r="X18" s="115"/>
      <c r="Y18" s="115"/>
      <c r="Z18" s="116"/>
      <c r="AA18" s="117"/>
      <c r="AB18" s="118"/>
      <c r="AC18" s="118"/>
      <c r="AD18" s="26"/>
      <c r="AE18" s="26"/>
      <c r="AF18" s="26"/>
      <c r="AG18" s="26"/>
      <c r="AH18" s="26"/>
      <c r="AI18" s="26"/>
      <c r="AJ18" s="26"/>
      <c r="AK18" s="26"/>
    </row>
    <row r="19" spans="1:37" ht="42.75" customHeight="1" thickBot="1">
      <c r="A19" s="26"/>
      <c r="B19" s="96" t="s">
        <v>1001</v>
      </c>
      <c r="C19" s="97">
        <v>1</v>
      </c>
      <c r="D19" s="108" t="s">
        <v>1002</v>
      </c>
      <c r="E19" s="119" t="s">
        <v>1002</v>
      </c>
      <c r="F19" s="120"/>
      <c r="G19" s="121"/>
      <c r="H19" s="121"/>
      <c r="I19" s="121"/>
      <c r="J19" s="111" t="s">
        <v>1003</v>
      </c>
      <c r="K19" s="122" t="s">
        <v>1612</v>
      </c>
      <c r="L19" s="112" t="s">
        <v>934</v>
      </c>
      <c r="M19" s="113" t="s">
        <v>934</v>
      </c>
      <c r="N19" s="116"/>
      <c r="O19" s="116"/>
      <c r="P19" s="116"/>
      <c r="Q19" s="116"/>
      <c r="R19" s="107" t="s">
        <v>2226</v>
      </c>
      <c r="S19" s="108" t="s">
        <v>933</v>
      </c>
      <c r="T19" s="102" t="s">
        <v>993</v>
      </c>
      <c r="U19" s="103" t="s">
        <v>934</v>
      </c>
      <c r="V19" s="116"/>
      <c r="W19" s="115"/>
      <c r="X19" s="115"/>
      <c r="Y19" s="115"/>
      <c r="Z19" s="116"/>
      <c r="AA19" s="117"/>
      <c r="AB19" s="118"/>
      <c r="AC19" s="118"/>
      <c r="AD19" s="26"/>
      <c r="AE19" s="26"/>
      <c r="AF19" s="26"/>
      <c r="AG19" s="26"/>
      <c r="AH19" s="26"/>
      <c r="AI19" s="26"/>
      <c r="AJ19" s="26"/>
      <c r="AK19" s="26"/>
    </row>
    <row r="20" spans="1:37" ht="42.75" customHeight="1">
      <c r="A20" s="26"/>
      <c r="B20" s="104" t="s">
        <v>1004</v>
      </c>
      <c r="C20" s="108" t="s">
        <v>1005</v>
      </c>
      <c r="D20" s="108" t="s">
        <v>1006</v>
      </c>
      <c r="E20" s="119" t="s">
        <v>1006</v>
      </c>
      <c r="F20" s="116"/>
      <c r="G20" s="874"/>
      <c r="H20" s="861"/>
      <c r="I20" s="116"/>
      <c r="J20" s="116"/>
      <c r="K20" s="116"/>
      <c r="L20" s="116"/>
      <c r="M20" s="116"/>
      <c r="N20" s="116"/>
      <c r="O20" s="116"/>
      <c r="P20" s="116"/>
      <c r="Q20" s="116"/>
      <c r="R20" s="107" t="s">
        <v>1007</v>
      </c>
      <c r="S20" s="108" t="s">
        <v>933</v>
      </c>
      <c r="T20" s="102" t="s">
        <v>993</v>
      </c>
      <c r="U20" s="103" t="s">
        <v>934</v>
      </c>
      <c r="V20" s="116"/>
      <c r="W20" s="115"/>
      <c r="X20" s="115"/>
      <c r="Y20" s="115"/>
      <c r="Z20" s="116"/>
      <c r="AA20" s="117"/>
      <c r="AB20" s="118"/>
      <c r="AC20" s="118"/>
      <c r="AD20" s="26"/>
      <c r="AE20" s="26"/>
      <c r="AF20" s="26"/>
      <c r="AG20" s="26"/>
      <c r="AH20" s="26"/>
      <c r="AI20" s="26"/>
      <c r="AJ20" s="26"/>
      <c r="AK20" s="26"/>
    </row>
    <row r="21" spans="1:37" ht="42.75" customHeight="1" thickBot="1">
      <c r="A21" s="26"/>
      <c r="B21" s="104" t="s">
        <v>1008</v>
      </c>
      <c r="C21" s="105" t="s">
        <v>1842</v>
      </c>
      <c r="D21" s="108" t="s">
        <v>1009</v>
      </c>
      <c r="E21" s="119" t="s">
        <v>1009</v>
      </c>
      <c r="F21" s="116"/>
      <c r="G21" s="123"/>
      <c r="H21" s="123"/>
      <c r="I21" s="123"/>
      <c r="J21" s="123"/>
      <c r="K21" s="874"/>
      <c r="L21" s="861"/>
      <c r="M21" s="116"/>
      <c r="N21" s="116"/>
      <c r="O21" s="116"/>
      <c r="P21" s="116"/>
      <c r="Q21" s="116"/>
      <c r="R21" s="111" t="s">
        <v>1010</v>
      </c>
      <c r="S21" s="420" t="s">
        <v>933</v>
      </c>
      <c r="T21" s="112" t="s">
        <v>993</v>
      </c>
      <c r="U21" s="113" t="s">
        <v>934</v>
      </c>
      <c r="V21" s="116"/>
      <c r="W21" s="115"/>
      <c r="X21" s="115"/>
      <c r="Y21" s="115"/>
      <c r="Z21" s="116"/>
      <c r="AA21" s="117"/>
      <c r="AB21" s="118"/>
      <c r="AC21" s="118"/>
      <c r="AD21" s="26"/>
      <c r="AE21" s="26"/>
      <c r="AF21" s="26"/>
      <c r="AG21" s="26"/>
      <c r="AH21" s="26"/>
      <c r="AI21" s="26"/>
      <c r="AJ21" s="26"/>
      <c r="AK21" s="26"/>
    </row>
    <row r="22" spans="1:37" ht="42.75" customHeight="1">
      <c r="A22" s="26"/>
      <c r="B22" s="96" t="s">
        <v>1841</v>
      </c>
      <c r="C22" s="97">
        <v>14</v>
      </c>
      <c r="D22" s="98" t="s">
        <v>1011</v>
      </c>
      <c r="E22" s="124" t="s">
        <v>1011</v>
      </c>
      <c r="F22" s="116"/>
      <c r="G22" s="116"/>
      <c r="H22" s="116"/>
      <c r="I22" s="116"/>
      <c r="J22" s="125"/>
      <c r="K22" s="116"/>
      <c r="L22" s="116"/>
      <c r="M22" s="116"/>
      <c r="N22" s="116"/>
      <c r="O22" s="116"/>
      <c r="P22" s="116"/>
      <c r="Q22" s="116"/>
      <c r="R22" s="126"/>
      <c r="S22" s="127"/>
      <c r="T22" s="127"/>
      <c r="U22" s="127"/>
      <c r="V22" s="116"/>
      <c r="W22" s="115"/>
      <c r="X22" s="115"/>
      <c r="Y22" s="115"/>
      <c r="Z22" s="116"/>
      <c r="AA22" s="117"/>
      <c r="AB22" s="118"/>
      <c r="AC22" s="118"/>
      <c r="AD22" s="26"/>
      <c r="AE22" s="26"/>
      <c r="AF22" s="26"/>
      <c r="AG22" s="26"/>
      <c r="AH22" s="26"/>
      <c r="AI22" s="26"/>
      <c r="AJ22" s="26"/>
      <c r="AK22" s="26"/>
    </row>
    <row r="23" spans="1:37" ht="42.75" customHeight="1">
      <c r="A23" s="26"/>
      <c r="B23" s="104" t="s">
        <v>1012</v>
      </c>
      <c r="C23" s="105" t="s">
        <v>5</v>
      </c>
      <c r="D23" s="98">
        <v>228</v>
      </c>
      <c r="E23" s="124">
        <v>228</v>
      </c>
      <c r="F23" s="116"/>
      <c r="G23" s="116"/>
      <c r="H23" s="116"/>
      <c r="I23" s="116"/>
      <c r="J23" s="125"/>
      <c r="K23" s="116"/>
      <c r="L23" s="116"/>
      <c r="M23" s="116"/>
      <c r="N23" s="116"/>
      <c r="O23" s="116"/>
      <c r="P23" s="116"/>
      <c r="Q23" s="116"/>
      <c r="R23" s="126"/>
      <c r="S23" s="127"/>
      <c r="T23" s="874"/>
      <c r="U23" s="861"/>
      <c r="V23" s="116"/>
      <c r="W23" s="115"/>
      <c r="X23" s="115"/>
      <c r="Y23" s="115"/>
      <c r="Z23" s="116"/>
      <c r="AA23" s="117"/>
      <c r="AB23" s="118"/>
      <c r="AC23" s="118"/>
      <c r="AD23" s="26"/>
      <c r="AE23" s="26"/>
      <c r="AF23" s="26"/>
      <c r="AG23" s="26"/>
      <c r="AH23" s="26"/>
      <c r="AI23" s="26"/>
      <c r="AJ23" s="26"/>
      <c r="AK23" s="26"/>
    </row>
    <row r="24" spans="1:37" ht="42.75" customHeight="1">
      <c r="A24" s="26"/>
      <c r="B24" s="96" t="s">
        <v>1013</v>
      </c>
      <c r="C24" s="97">
        <v>34</v>
      </c>
      <c r="D24" s="108" t="s">
        <v>1014</v>
      </c>
      <c r="E24" s="119" t="s">
        <v>1014</v>
      </c>
      <c r="F24" s="116"/>
      <c r="G24" s="116"/>
      <c r="H24" s="116"/>
      <c r="I24" s="116"/>
      <c r="J24" s="116"/>
      <c r="K24" s="116"/>
      <c r="L24" s="116"/>
      <c r="M24" s="116"/>
      <c r="N24" s="116"/>
      <c r="O24" s="116"/>
      <c r="P24" s="116"/>
      <c r="Q24" s="116"/>
      <c r="R24" s="126"/>
      <c r="S24" s="127"/>
      <c r="T24" s="127"/>
      <c r="U24" s="127"/>
      <c r="V24" s="116"/>
      <c r="W24" s="115"/>
      <c r="X24" s="115"/>
      <c r="Y24" s="115"/>
      <c r="Z24" s="116"/>
      <c r="AA24" s="117"/>
      <c r="AB24" s="118"/>
      <c r="AC24" s="118"/>
      <c r="AD24" s="26"/>
      <c r="AE24" s="26"/>
      <c r="AF24" s="26"/>
      <c r="AG24" s="26"/>
      <c r="AH24" s="26"/>
      <c r="AI24" s="26"/>
      <c r="AJ24" s="26"/>
      <c r="AK24" s="26"/>
    </row>
    <row r="25" spans="1:37" ht="42.75" customHeight="1" thickBot="1">
      <c r="A25" s="26"/>
      <c r="B25" s="66" t="s">
        <v>1015</v>
      </c>
      <c r="C25" s="67">
        <v>7</v>
      </c>
      <c r="D25" s="60" t="s">
        <v>1016</v>
      </c>
      <c r="E25" s="68" t="s">
        <v>1016</v>
      </c>
      <c r="F25" s="62"/>
      <c r="G25" s="62"/>
      <c r="H25" s="62"/>
      <c r="I25" s="62"/>
      <c r="J25" s="62"/>
      <c r="K25" s="62"/>
      <c r="L25" s="62"/>
      <c r="M25" s="62"/>
      <c r="N25" s="62"/>
      <c r="O25" s="62"/>
      <c r="P25" s="62"/>
      <c r="Q25" s="62"/>
      <c r="R25" s="64"/>
      <c r="S25" s="65"/>
      <c r="T25" s="65"/>
      <c r="U25" s="65"/>
      <c r="V25" s="62"/>
      <c r="W25" s="61"/>
      <c r="X25" s="61"/>
      <c r="Y25" s="61"/>
      <c r="Z25" s="62"/>
      <c r="AA25" s="63"/>
      <c r="AB25" s="26"/>
      <c r="AC25" s="26"/>
      <c r="AD25" s="26"/>
      <c r="AE25" s="26"/>
      <c r="AF25" s="26"/>
      <c r="AG25" s="26"/>
      <c r="AH25" s="26"/>
      <c r="AI25" s="26"/>
      <c r="AJ25" s="26"/>
      <c r="AK25" s="26"/>
    </row>
    <row r="26" spans="1:37" ht="28.5" customHeight="1">
      <c r="A26" s="26"/>
      <c r="B26" s="26"/>
      <c r="C26" s="53"/>
      <c r="D26" s="53"/>
      <c r="E26" s="69"/>
      <c r="F26" s="62"/>
      <c r="G26" s="62"/>
      <c r="H26" s="62"/>
      <c r="I26" s="62"/>
      <c r="J26" s="62"/>
      <c r="K26" s="62"/>
      <c r="L26" s="62"/>
      <c r="M26" s="62"/>
      <c r="N26" s="62"/>
      <c r="O26" s="62"/>
      <c r="P26" s="62"/>
      <c r="Q26" s="62"/>
      <c r="R26" s="62"/>
      <c r="S26" s="62"/>
      <c r="T26" s="62"/>
      <c r="U26" s="62"/>
      <c r="V26" s="62"/>
      <c r="W26" s="62"/>
      <c r="X26" s="62"/>
      <c r="Y26" s="62"/>
      <c r="Z26" s="62"/>
      <c r="AA26" s="62"/>
      <c r="AB26" s="26"/>
      <c r="AC26" s="26"/>
      <c r="AD26" s="26"/>
      <c r="AE26" s="26"/>
      <c r="AF26" s="26"/>
      <c r="AG26" s="26"/>
      <c r="AH26" s="26"/>
      <c r="AI26" s="26"/>
      <c r="AJ26" s="26"/>
      <c r="AK26" s="26"/>
    </row>
    <row r="27" spans="1:37" ht="32.25" customHeight="1">
      <c r="A27" s="26"/>
      <c r="B27" s="26"/>
      <c r="C27" s="53"/>
      <c r="D27" s="873" t="s">
        <v>1018</v>
      </c>
      <c r="E27" s="873"/>
      <c r="G27" s="26"/>
      <c r="H27" s="26"/>
      <c r="I27" s="62"/>
      <c r="J27" s="62"/>
      <c r="K27" s="62"/>
      <c r="L27" s="62"/>
      <c r="M27" s="62"/>
      <c r="N27" s="62"/>
      <c r="O27" s="62"/>
      <c r="P27" s="62"/>
      <c r="Q27" s="62"/>
      <c r="R27" s="62"/>
      <c r="S27" s="62"/>
      <c r="T27" s="62"/>
      <c r="U27" s="62"/>
      <c r="V27" s="62"/>
      <c r="W27" s="62"/>
      <c r="X27" s="62"/>
      <c r="Y27" s="62"/>
      <c r="Z27" s="62"/>
      <c r="AA27" s="62"/>
      <c r="AB27" s="26"/>
      <c r="AC27" s="26"/>
      <c r="AD27" s="26"/>
      <c r="AE27" s="26"/>
      <c r="AF27" s="26"/>
      <c r="AG27" s="26"/>
      <c r="AH27" s="26"/>
      <c r="AI27" s="26"/>
      <c r="AJ27" s="26"/>
      <c r="AK27" s="26"/>
    </row>
    <row r="28" spans="1:37" ht="27" customHeight="1">
      <c r="A28" s="26"/>
      <c r="B28" s="26"/>
      <c r="C28" s="53"/>
      <c r="D28" s="70" t="s">
        <v>1017</v>
      </c>
      <c r="E28" s="71" t="s">
        <v>909</v>
      </c>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row>
    <row r="29" spans="1:37" ht="20.25" customHeight="1">
      <c r="A29" s="26"/>
      <c r="B29" s="26"/>
      <c r="C29" s="53"/>
      <c r="D29" s="72">
        <v>26</v>
      </c>
      <c r="E29" s="73">
        <v>239</v>
      </c>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row>
    <row r="30" spans="1:37" ht="20.25" customHeight="1">
      <c r="A30" s="26"/>
      <c r="B30" s="26"/>
      <c r="C30" s="53"/>
      <c r="D30" s="72">
        <v>21</v>
      </c>
      <c r="E30" s="73"/>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row>
    <row r="31" spans="1:37" ht="20.25" customHeight="1">
      <c r="A31" s="26"/>
      <c r="B31" s="26"/>
      <c r="C31" s="53"/>
      <c r="D31" s="72">
        <v>27</v>
      </c>
      <c r="E31" s="93"/>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row>
    <row r="32" spans="1:37" ht="12.75" customHeight="1">
      <c r="A32" s="26"/>
      <c r="B32" s="26"/>
      <c r="C32" s="53"/>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row>
    <row r="33" spans="1:37" ht="12.75" customHeight="1">
      <c r="A33" s="26"/>
      <c r="B33" s="26"/>
      <c r="C33" s="53"/>
      <c r="D33" s="5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row>
    <row r="34" spans="1:37" ht="12.75" customHeight="1">
      <c r="A34" s="26"/>
      <c r="B34" s="26"/>
      <c r="C34" s="53"/>
      <c r="D34" s="53"/>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row>
    <row r="35" spans="1:37" ht="12.75" customHeight="1">
      <c r="A35" s="26"/>
      <c r="B35" s="26"/>
      <c r="C35" s="53"/>
      <c r="D35" s="53"/>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row>
    <row r="36" spans="1:37" ht="12.75" customHeight="1">
      <c r="A36" s="26"/>
      <c r="B36" s="26"/>
      <c r="C36" s="53"/>
      <c r="D36" s="53"/>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row>
    <row r="37" spans="1:37" ht="12.75" customHeight="1">
      <c r="A37" s="26"/>
      <c r="B37" s="26"/>
      <c r="C37" s="53"/>
      <c r="D37" s="53"/>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row>
    <row r="38" spans="1:37" ht="12.75" customHeight="1">
      <c r="A38" s="26"/>
      <c r="B38" s="26"/>
      <c r="C38" s="53"/>
      <c r="D38" s="53"/>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row>
    <row r="39" spans="1:37" ht="12.75" customHeight="1">
      <c r="A39" s="26"/>
      <c r="B39" s="26"/>
      <c r="C39" s="53"/>
      <c r="D39" s="53"/>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row>
    <row r="40" spans="1:37" ht="12.75" customHeight="1">
      <c r="A40" s="26"/>
      <c r="B40" s="26"/>
      <c r="C40" s="53"/>
      <c r="D40" s="53"/>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row>
    <row r="41" spans="1:37" ht="12.75" customHeight="1">
      <c r="A41" s="26"/>
      <c r="B41" s="26"/>
      <c r="C41" s="53"/>
      <c r="D41" s="53"/>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row>
    <row r="42" spans="1:37" ht="12.75" customHeight="1">
      <c r="A42" s="26"/>
      <c r="B42" s="26"/>
      <c r="C42" s="53"/>
      <c r="D42" s="53"/>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row>
    <row r="43" spans="1:37" ht="12.75" customHeight="1">
      <c r="A43" s="26"/>
      <c r="B43" s="26"/>
      <c r="C43" s="53"/>
      <c r="D43" s="53"/>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row>
    <row r="44" spans="1:37" ht="12.75" customHeight="1">
      <c r="A44" s="26"/>
      <c r="B44" s="26"/>
      <c r="C44" s="53"/>
      <c r="D44" s="53"/>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row>
    <row r="45" spans="1:37" ht="12.75" customHeight="1">
      <c r="A45" s="26"/>
      <c r="B45" s="26"/>
      <c r="C45" s="53"/>
      <c r="D45" s="53"/>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row>
    <row r="46" spans="1:37" ht="12.75" customHeight="1">
      <c r="A46" s="26"/>
      <c r="B46" s="26"/>
      <c r="C46" s="53"/>
      <c r="D46" s="53"/>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row r="47" spans="1:37" ht="12.75" customHeight="1">
      <c r="A47" s="26"/>
      <c r="B47" s="26"/>
      <c r="C47" s="53"/>
      <c r="D47" s="53"/>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row>
    <row r="48" spans="1:37" ht="12.75" customHeight="1">
      <c r="A48" s="26"/>
      <c r="B48" s="26"/>
      <c r="C48" s="53"/>
      <c r="D48" s="53"/>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row>
    <row r="49" spans="1:37" ht="12.75" customHeight="1">
      <c r="A49" s="26"/>
      <c r="B49" s="26"/>
      <c r="C49" s="53"/>
      <c r="D49" s="53"/>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row>
    <row r="50" spans="1:37" ht="12.75" customHeight="1">
      <c r="A50" s="26"/>
      <c r="B50" s="26"/>
      <c r="C50" s="53"/>
      <c r="D50" s="53"/>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row>
    <row r="51" spans="1:37" ht="12.75" customHeight="1">
      <c r="A51" s="26"/>
      <c r="B51" s="26"/>
      <c r="C51" s="53"/>
      <c r="D51" s="53"/>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row>
    <row r="52" spans="1:37" ht="12.75" customHeight="1">
      <c r="A52" s="26"/>
      <c r="B52" s="26"/>
      <c r="C52" s="53"/>
      <c r="D52" s="53"/>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row>
    <row r="53" spans="1:37" ht="12.75" customHeight="1">
      <c r="A53" s="26"/>
      <c r="B53" s="26"/>
      <c r="C53" s="53"/>
      <c r="D53" s="53"/>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row>
    <row r="54" spans="1:37" ht="12.75" customHeight="1">
      <c r="A54" s="26"/>
      <c r="B54" s="26"/>
      <c r="C54" s="53"/>
      <c r="D54" s="53"/>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row>
    <row r="55" spans="1:37" ht="12.75" customHeight="1">
      <c r="A55" s="26"/>
      <c r="B55" s="26"/>
      <c r="C55" s="53"/>
      <c r="D55" s="53"/>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row>
    <row r="56" spans="1:37" ht="12.75" customHeight="1">
      <c r="A56" s="26"/>
      <c r="B56" s="26"/>
      <c r="C56" s="53"/>
      <c r="D56" s="53"/>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row>
    <row r="57" spans="1:37" ht="12.75" customHeight="1">
      <c r="A57" s="26"/>
      <c r="B57" s="26"/>
      <c r="C57" s="53"/>
      <c r="D57" s="53"/>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row>
    <row r="58" spans="1:37" ht="12.75" customHeight="1">
      <c r="A58" s="26"/>
      <c r="B58" s="26"/>
      <c r="C58" s="53"/>
      <c r="D58" s="53"/>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row>
    <row r="59" spans="1:37" ht="12.75" customHeight="1">
      <c r="A59" s="26"/>
      <c r="B59" s="26"/>
      <c r="C59" s="53"/>
      <c r="D59" s="53"/>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row>
    <row r="60" spans="1:37" ht="12.75" customHeight="1">
      <c r="A60" s="26"/>
      <c r="B60" s="26"/>
      <c r="C60" s="53"/>
      <c r="D60" s="53"/>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row>
    <row r="61" spans="1:37" ht="12.75" customHeight="1">
      <c r="A61" s="26"/>
      <c r="B61" s="26"/>
      <c r="C61" s="53"/>
      <c r="D61" s="53"/>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row>
    <row r="62" spans="1:37" ht="12.75" customHeight="1">
      <c r="A62" s="26"/>
      <c r="B62" s="26"/>
      <c r="C62" s="53"/>
      <c r="D62" s="53"/>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row>
    <row r="63" spans="1:37" ht="12.75" customHeight="1">
      <c r="A63" s="26"/>
      <c r="B63" s="26"/>
      <c r="C63" s="53"/>
      <c r="D63" s="53"/>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row>
    <row r="64" spans="1:37" ht="12.75" customHeight="1">
      <c r="A64" s="26"/>
      <c r="B64" s="26"/>
      <c r="C64" s="53"/>
      <c r="D64" s="53"/>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row>
    <row r="65" spans="1:37" ht="12.75" customHeight="1">
      <c r="A65" s="26"/>
      <c r="B65" s="26"/>
      <c r="C65" s="53"/>
      <c r="D65" s="53"/>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row>
    <row r="66" spans="1:37" ht="12.75" customHeight="1">
      <c r="A66" s="26"/>
      <c r="B66" s="26"/>
      <c r="C66" s="53"/>
      <c r="D66" s="53"/>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row>
    <row r="67" spans="1:37" ht="12.75" customHeight="1">
      <c r="A67" s="26"/>
      <c r="B67" s="26"/>
      <c r="C67" s="53"/>
      <c r="D67" s="53"/>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row>
    <row r="68" spans="1:37" ht="12.75" customHeight="1">
      <c r="A68" s="26"/>
      <c r="B68" s="26"/>
      <c r="C68" s="53"/>
      <c r="D68" s="53"/>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row>
    <row r="69" spans="1:37" ht="12.75" customHeight="1">
      <c r="A69" s="26"/>
      <c r="B69" s="26"/>
      <c r="C69" s="53"/>
      <c r="D69" s="53"/>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row>
    <row r="70" spans="1:37" ht="12.75" customHeight="1">
      <c r="A70" s="26"/>
      <c r="B70" s="26"/>
      <c r="C70" s="53"/>
      <c r="D70" s="53"/>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row>
    <row r="71" spans="1:37" ht="12.75" customHeight="1">
      <c r="A71" s="26"/>
      <c r="B71" s="26"/>
      <c r="C71" s="53"/>
      <c r="D71" s="53"/>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row>
    <row r="72" spans="1:37" ht="12.75" customHeight="1">
      <c r="A72" s="26"/>
      <c r="B72" s="26"/>
      <c r="C72" s="53"/>
      <c r="D72" s="53"/>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row>
    <row r="73" spans="1:37" ht="12.75" customHeight="1">
      <c r="A73" s="26"/>
      <c r="B73" s="26"/>
      <c r="C73" s="53"/>
      <c r="D73" s="53"/>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row>
    <row r="74" spans="1:37" ht="12.75" customHeight="1">
      <c r="A74" s="26"/>
      <c r="B74" s="26"/>
      <c r="C74" s="53"/>
      <c r="D74" s="53"/>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row>
    <row r="75" spans="1:37" ht="12.75" customHeight="1">
      <c r="A75" s="26"/>
      <c r="B75" s="26"/>
      <c r="C75" s="53"/>
      <c r="D75" s="53"/>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row>
    <row r="76" spans="1:37" ht="12.75" customHeight="1">
      <c r="A76" s="26"/>
      <c r="B76" s="26"/>
      <c r="C76" s="53"/>
      <c r="D76" s="53"/>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row>
    <row r="77" spans="1:37" ht="12.75" customHeight="1">
      <c r="A77" s="26"/>
      <c r="B77" s="26"/>
      <c r="C77" s="53"/>
      <c r="D77" s="53"/>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row>
    <row r="78" spans="1:37" ht="12.75" customHeight="1">
      <c r="A78" s="26"/>
      <c r="B78" s="26"/>
      <c r="C78" s="53"/>
      <c r="D78" s="53"/>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row>
    <row r="79" spans="1:37" ht="12.75" customHeight="1">
      <c r="A79" s="26"/>
      <c r="B79" s="26"/>
      <c r="C79" s="53"/>
      <c r="D79" s="53"/>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row>
    <row r="80" spans="1:37" ht="12.75" customHeight="1">
      <c r="A80" s="26"/>
      <c r="B80" s="26"/>
      <c r="C80" s="53"/>
      <c r="D80" s="53"/>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row>
    <row r="81" spans="1:37" ht="12.75" customHeight="1">
      <c r="A81" s="26"/>
      <c r="B81" s="26"/>
      <c r="C81" s="53"/>
      <c r="D81" s="53"/>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row>
    <row r="82" spans="1:37" ht="12.75" customHeight="1">
      <c r="A82" s="26"/>
      <c r="B82" s="26"/>
      <c r="C82" s="53"/>
      <c r="D82" s="53"/>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row>
    <row r="83" spans="1:37" ht="12.75" customHeight="1">
      <c r="A83" s="26"/>
      <c r="B83" s="26"/>
      <c r="C83" s="53"/>
      <c r="D83" s="53"/>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row>
    <row r="84" spans="1:37" ht="12.75" customHeight="1">
      <c r="A84" s="26"/>
      <c r="B84" s="26"/>
      <c r="C84" s="53"/>
      <c r="D84" s="53"/>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row>
    <row r="85" spans="1:37" ht="12.75" customHeight="1">
      <c r="A85" s="26"/>
      <c r="B85" s="26"/>
      <c r="C85" s="53"/>
      <c r="D85" s="53"/>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row>
    <row r="86" spans="1:37" ht="12.75" customHeight="1">
      <c r="A86" s="26"/>
      <c r="B86" s="26"/>
      <c r="C86" s="53"/>
      <c r="D86" s="53"/>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row>
    <row r="87" spans="1:37" ht="12.75" customHeight="1">
      <c r="A87" s="26"/>
      <c r="B87" s="26"/>
      <c r="C87" s="53"/>
      <c r="D87" s="53"/>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row>
    <row r="88" spans="1:37" ht="12.75" customHeight="1">
      <c r="A88" s="26"/>
      <c r="B88" s="26"/>
      <c r="C88" s="53"/>
      <c r="D88" s="53"/>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row>
    <row r="89" spans="1:37" ht="12.75" customHeight="1">
      <c r="A89" s="26"/>
      <c r="B89" s="26"/>
      <c r="C89" s="53"/>
      <c r="D89" s="53"/>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row>
    <row r="90" spans="1:37" ht="12.75" customHeight="1">
      <c r="A90" s="26"/>
      <c r="B90" s="26"/>
      <c r="C90" s="53"/>
      <c r="D90" s="53"/>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row>
    <row r="91" spans="1:37" ht="12.75" customHeight="1">
      <c r="A91" s="26"/>
      <c r="B91" s="26"/>
      <c r="C91" s="53"/>
      <c r="D91" s="53"/>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row>
    <row r="92" spans="1:37" ht="12.75" customHeight="1">
      <c r="A92" s="26"/>
      <c r="B92" s="26"/>
      <c r="C92" s="53"/>
      <c r="D92" s="53"/>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row>
    <row r="93" spans="1:37" ht="12.75" customHeight="1">
      <c r="A93" s="26"/>
      <c r="B93" s="26"/>
      <c r="C93" s="53"/>
      <c r="D93" s="53"/>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row>
    <row r="94" spans="1:37" ht="12.75" customHeight="1">
      <c r="A94" s="26"/>
      <c r="B94" s="26"/>
      <c r="C94" s="53"/>
      <c r="D94" s="53"/>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row>
    <row r="95" spans="1:37" ht="12.75" customHeight="1">
      <c r="A95" s="26"/>
      <c r="B95" s="26"/>
      <c r="C95" s="53"/>
      <c r="D95" s="53"/>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row>
    <row r="96" spans="1:37" ht="12.75" customHeight="1">
      <c r="A96" s="26"/>
      <c r="B96" s="26"/>
      <c r="C96" s="53"/>
      <c r="D96" s="53"/>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row>
    <row r="97" spans="1:37" ht="12.75" customHeight="1">
      <c r="A97" s="26"/>
      <c r="B97" s="26"/>
      <c r="C97" s="53"/>
      <c r="D97" s="53"/>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row>
    <row r="98" spans="1:37" ht="12.75" customHeight="1">
      <c r="A98" s="26"/>
      <c r="B98" s="26"/>
      <c r="C98" s="53"/>
      <c r="D98" s="53"/>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row>
    <row r="99" spans="1:37" ht="12.75" customHeight="1">
      <c r="A99" s="26"/>
      <c r="B99" s="26"/>
      <c r="C99" s="53"/>
      <c r="D99" s="53"/>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row>
    <row r="100" spans="1:37" ht="12.75" customHeight="1">
      <c r="A100" s="26"/>
      <c r="B100" s="26"/>
      <c r="C100" s="53"/>
      <c r="D100" s="53"/>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row>
    <row r="101" spans="1:37" ht="12.75" customHeight="1">
      <c r="A101" s="26"/>
      <c r="B101" s="26"/>
      <c r="C101" s="53"/>
      <c r="D101" s="53"/>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row>
    <row r="102" spans="1:37" ht="12.75" customHeight="1">
      <c r="A102" s="26"/>
      <c r="B102" s="26"/>
      <c r="C102" s="53"/>
      <c r="D102" s="53"/>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row>
    <row r="103" spans="1:37" ht="12.75" customHeight="1">
      <c r="A103" s="26"/>
      <c r="B103" s="26"/>
      <c r="C103" s="53"/>
      <c r="D103" s="53"/>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row>
    <row r="104" spans="1:37" ht="12.75" customHeight="1">
      <c r="A104" s="26"/>
      <c r="B104" s="26"/>
      <c r="C104" s="53"/>
      <c r="D104" s="53"/>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row>
    <row r="105" spans="1:37" ht="12.75" customHeight="1">
      <c r="A105" s="26"/>
      <c r="B105" s="26"/>
      <c r="C105" s="53"/>
      <c r="D105" s="53"/>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row>
    <row r="106" spans="1:37" ht="12.75" customHeight="1">
      <c r="A106" s="26"/>
      <c r="B106" s="26"/>
      <c r="C106" s="53"/>
      <c r="D106" s="53"/>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row>
    <row r="107" spans="1:37" ht="12.75" customHeight="1">
      <c r="A107" s="26"/>
      <c r="B107" s="26"/>
      <c r="C107" s="53"/>
      <c r="D107" s="53"/>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row>
    <row r="108" spans="1:37" ht="12.75" customHeight="1">
      <c r="A108" s="26"/>
      <c r="B108" s="26"/>
      <c r="C108" s="53"/>
      <c r="D108" s="53"/>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row>
    <row r="109" spans="1:37" ht="12.75" customHeight="1">
      <c r="A109" s="26"/>
      <c r="B109" s="26"/>
      <c r="C109" s="53"/>
      <c r="D109" s="53"/>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row>
    <row r="110" spans="1:37" ht="12.75" customHeight="1">
      <c r="A110" s="26"/>
      <c r="B110" s="26"/>
      <c r="C110" s="53"/>
      <c r="D110" s="53"/>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row>
    <row r="111" spans="1:37" ht="12.75" customHeight="1">
      <c r="A111" s="26"/>
      <c r="B111" s="26"/>
      <c r="C111" s="53"/>
      <c r="D111" s="53"/>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row>
    <row r="112" spans="1:37" ht="12.75" customHeight="1">
      <c r="A112" s="26"/>
      <c r="B112" s="26"/>
      <c r="C112" s="53"/>
      <c r="D112" s="53"/>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row>
    <row r="113" spans="1:37" ht="12.75" customHeight="1">
      <c r="A113" s="26"/>
      <c r="B113" s="26"/>
      <c r="C113" s="53"/>
      <c r="D113" s="53"/>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row>
    <row r="114" spans="1:37" ht="12.75" customHeight="1">
      <c r="A114" s="26"/>
      <c r="B114" s="26"/>
      <c r="C114" s="53"/>
      <c r="D114" s="53"/>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row>
    <row r="115" spans="1:37" ht="12.75" customHeight="1">
      <c r="A115" s="26"/>
      <c r="B115" s="26"/>
      <c r="C115" s="53"/>
      <c r="D115" s="53"/>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row>
    <row r="116" spans="1:37" ht="12.75" customHeight="1">
      <c r="A116" s="26"/>
      <c r="B116" s="26"/>
      <c r="C116" s="53"/>
      <c r="D116" s="53"/>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row>
    <row r="117" spans="1:37" ht="12.75" customHeight="1">
      <c r="A117" s="26"/>
      <c r="B117" s="26"/>
      <c r="C117" s="53"/>
      <c r="D117" s="53"/>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row>
    <row r="118" spans="1:37" ht="12.75" customHeight="1">
      <c r="A118" s="26"/>
      <c r="B118" s="26"/>
      <c r="C118" s="53"/>
      <c r="D118" s="53"/>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row>
    <row r="119" spans="1:37" ht="12.75" customHeight="1">
      <c r="A119" s="26"/>
      <c r="B119" s="26"/>
      <c r="C119" s="53"/>
      <c r="D119" s="53"/>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row>
    <row r="120" spans="1:37" ht="12.75" customHeight="1">
      <c r="A120" s="26"/>
      <c r="B120" s="26"/>
      <c r="C120" s="53"/>
      <c r="D120" s="53"/>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row>
    <row r="121" spans="1:37" ht="12.75" customHeight="1">
      <c r="A121" s="26"/>
      <c r="B121" s="26"/>
      <c r="C121" s="53"/>
      <c r="D121" s="53"/>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row>
    <row r="122" spans="1:37" ht="12.75" customHeight="1">
      <c r="A122" s="26"/>
      <c r="B122" s="26"/>
      <c r="C122" s="53"/>
      <c r="D122" s="53"/>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row>
    <row r="123" spans="1:37" ht="12.75" customHeight="1">
      <c r="A123" s="26"/>
      <c r="B123" s="26"/>
      <c r="C123" s="53"/>
      <c r="D123" s="53"/>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row>
    <row r="124" spans="1:37" ht="12.75" customHeight="1">
      <c r="A124" s="26"/>
      <c r="B124" s="26"/>
      <c r="C124" s="53"/>
      <c r="D124" s="53"/>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row>
    <row r="125" spans="1:37" ht="12.75" customHeight="1">
      <c r="A125" s="26"/>
      <c r="B125" s="26"/>
      <c r="C125" s="53"/>
      <c r="D125" s="53"/>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row>
    <row r="126" spans="1:37" ht="12.75" customHeight="1">
      <c r="A126" s="26"/>
      <c r="B126" s="26"/>
      <c r="C126" s="53"/>
      <c r="D126" s="53"/>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row>
    <row r="127" spans="1:37" ht="12.75" customHeight="1">
      <c r="A127" s="26"/>
      <c r="B127" s="26"/>
      <c r="C127" s="53"/>
      <c r="D127" s="53"/>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row>
    <row r="128" spans="1:37" ht="12.75" customHeight="1">
      <c r="A128" s="26"/>
      <c r="B128" s="26"/>
      <c r="C128" s="53"/>
      <c r="D128" s="53"/>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row>
    <row r="129" spans="1:37" ht="12.75" customHeight="1">
      <c r="A129" s="26"/>
      <c r="B129" s="26"/>
      <c r="C129" s="53"/>
      <c r="D129" s="53"/>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row>
    <row r="130" spans="1:37" ht="12.75" customHeight="1">
      <c r="A130" s="26"/>
      <c r="B130" s="26"/>
      <c r="C130" s="53"/>
      <c r="D130" s="53"/>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row>
    <row r="131" spans="1:37" ht="12.75" customHeight="1">
      <c r="A131" s="26"/>
      <c r="B131" s="26"/>
      <c r="C131" s="53"/>
      <c r="D131" s="53"/>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row>
    <row r="132" spans="1:37" ht="12.75" customHeight="1">
      <c r="A132" s="26"/>
      <c r="B132" s="26"/>
      <c r="C132" s="53"/>
      <c r="D132" s="53"/>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row>
    <row r="133" spans="1:37" ht="12.75" customHeight="1">
      <c r="A133" s="26"/>
      <c r="B133" s="26"/>
      <c r="C133" s="53"/>
      <c r="D133" s="53"/>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row>
    <row r="134" spans="1:37" ht="12.75" customHeight="1">
      <c r="A134" s="26"/>
      <c r="B134" s="26"/>
      <c r="C134" s="53"/>
      <c r="D134" s="53"/>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row>
    <row r="135" spans="1:37" ht="12.75" customHeight="1">
      <c r="A135" s="26"/>
      <c r="B135" s="26"/>
      <c r="C135" s="53"/>
      <c r="D135" s="53"/>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row>
    <row r="136" spans="1:37" ht="12.75" customHeight="1">
      <c r="A136" s="26"/>
      <c r="B136" s="26"/>
      <c r="C136" s="53"/>
      <c r="D136" s="53"/>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row>
    <row r="137" spans="1:37" ht="12.75" customHeight="1">
      <c r="A137" s="26"/>
      <c r="B137" s="26"/>
      <c r="C137" s="53"/>
      <c r="D137" s="53"/>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row>
    <row r="138" spans="1:37" ht="12.75" customHeight="1">
      <c r="A138" s="26"/>
      <c r="B138" s="26"/>
      <c r="C138" s="53"/>
      <c r="D138" s="53"/>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row>
    <row r="139" spans="1:37" ht="12.75" customHeight="1">
      <c r="A139" s="26"/>
      <c r="B139" s="26"/>
      <c r="C139" s="53"/>
      <c r="D139" s="53"/>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row>
    <row r="140" spans="1:37" ht="12.75" customHeight="1">
      <c r="A140" s="26"/>
      <c r="B140" s="26"/>
      <c r="C140" s="53"/>
      <c r="D140" s="53"/>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row>
    <row r="141" spans="1:37" ht="12.75" customHeight="1">
      <c r="A141" s="26"/>
      <c r="B141" s="26"/>
      <c r="C141" s="53"/>
      <c r="D141" s="53"/>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row>
    <row r="142" spans="1:37" ht="12.75" customHeight="1">
      <c r="A142" s="26"/>
      <c r="B142" s="26"/>
      <c r="C142" s="53"/>
      <c r="D142" s="53"/>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row>
    <row r="143" spans="1:37" ht="12.75" customHeight="1">
      <c r="A143" s="26"/>
      <c r="B143" s="26"/>
      <c r="C143" s="53"/>
      <c r="D143" s="53"/>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row>
    <row r="144" spans="1:37" ht="12.75" customHeight="1">
      <c r="A144" s="26"/>
      <c r="B144" s="26"/>
      <c r="C144" s="53"/>
      <c r="D144" s="53"/>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row>
    <row r="145" spans="1:37" ht="12.75" customHeight="1">
      <c r="A145" s="26"/>
      <c r="B145" s="26"/>
      <c r="C145" s="53"/>
      <c r="D145" s="53"/>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row>
    <row r="146" spans="1:37" ht="12.75" customHeight="1">
      <c r="A146" s="26"/>
      <c r="B146" s="26"/>
      <c r="C146" s="53"/>
      <c r="D146" s="53"/>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row>
    <row r="147" spans="1:37" ht="12.75" customHeight="1">
      <c r="A147" s="26"/>
      <c r="B147" s="26"/>
      <c r="C147" s="53"/>
      <c r="D147" s="53"/>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row>
    <row r="148" spans="1:37" ht="12.75" customHeight="1">
      <c r="A148" s="26"/>
      <c r="B148" s="26"/>
      <c r="C148" s="53"/>
      <c r="D148" s="53"/>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row>
    <row r="149" spans="1:37" ht="12.75" customHeight="1">
      <c r="A149" s="26"/>
      <c r="B149" s="26"/>
      <c r="C149" s="53"/>
      <c r="D149" s="53"/>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row>
    <row r="150" spans="1:37" ht="12.75" customHeight="1">
      <c r="A150" s="26"/>
      <c r="B150" s="26"/>
      <c r="C150" s="53"/>
      <c r="D150" s="53"/>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row>
    <row r="151" spans="1:37" ht="12.75" customHeight="1">
      <c r="A151" s="26"/>
      <c r="B151" s="26"/>
      <c r="C151" s="53"/>
      <c r="D151" s="53"/>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row>
    <row r="152" spans="1:37" ht="12.75" customHeight="1">
      <c r="A152" s="26"/>
      <c r="B152" s="26"/>
      <c r="C152" s="53"/>
      <c r="D152" s="53"/>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row>
    <row r="153" spans="1:37" ht="12.75" customHeight="1">
      <c r="A153" s="26"/>
      <c r="B153" s="26"/>
      <c r="C153" s="53"/>
      <c r="D153" s="53"/>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row>
    <row r="154" spans="1:37" ht="12.75" customHeight="1">
      <c r="A154" s="26"/>
      <c r="B154" s="26"/>
      <c r="C154" s="53"/>
      <c r="D154" s="53"/>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row>
    <row r="155" spans="1:37" ht="12.75" customHeight="1">
      <c r="A155" s="26"/>
      <c r="B155" s="26"/>
      <c r="C155" s="53"/>
      <c r="D155" s="53"/>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row>
    <row r="156" spans="1:37" ht="12.75" customHeight="1">
      <c r="A156" s="26"/>
      <c r="B156" s="26"/>
      <c r="C156" s="53"/>
      <c r="D156" s="53"/>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row>
    <row r="157" spans="1:37" ht="12.75" customHeight="1">
      <c r="A157" s="26"/>
      <c r="B157" s="26"/>
      <c r="C157" s="53"/>
      <c r="D157" s="53"/>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row>
    <row r="158" spans="1:37" ht="12.75" customHeight="1">
      <c r="A158" s="26"/>
      <c r="B158" s="26"/>
      <c r="C158" s="53"/>
      <c r="D158" s="53"/>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row>
    <row r="159" spans="1:37" ht="12.75" customHeight="1">
      <c r="A159" s="26"/>
      <c r="B159" s="26"/>
      <c r="C159" s="53"/>
      <c r="D159" s="53"/>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row>
    <row r="160" spans="1:37" ht="12.75" customHeight="1">
      <c r="A160" s="26"/>
      <c r="B160" s="26"/>
      <c r="C160" s="53"/>
      <c r="D160" s="53"/>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row>
    <row r="161" spans="1:37" ht="12.75" customHeight="1">
      <c r="A161" s="26"/>
      <c r="B161" s="26"/>
      <c r="C161" s="53"/>
      <c r="D161" s="53"/>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row>
    <row r="162" spans="1:37" ht="12.75" customHeight="1">
      <c r="A162" s="26"/>
      <c r="B162" s="26"/>
      <c r="C162" s="53"/>
      <c r="D162" s="53"/>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row>
    <row r="163" spans="1:37" ht="12.75" customHeight="1">
      <c r="A163" s="26"/>
      <c r="B163" s="26"/>
      <c r="C163" s="53"/>
      <c r="D163" s="53"/>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row>
    <row r="164" spans="1:37" ht="12.75" customHeight="1">
      <c r="A164" s="26"/>
      <c r="B164" s="26"/>
      <c r="C164" s="53"/>
      <c r="D164" s="53"/>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row>
    <row r="165" spans="1:37" ht="12.75" customHeight="1">
      <c r="A165" s="26"/>
      <c r="B165" s="26"/>
      <c r="C165" s="53"/>
      <c r="D165" s="53"/>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row>
    <row r="166" spans="1:37" ht="12.75" customHeight="1">
      <c r="A166" s="26"/>
      <c r="B166" s="26"/>
      <c r="C166" s="53"/>
      <c r="D166" s="53"/>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row>
    <row r="167" spans="1:37" ht="12.75" customHeight="1">
      <c r="A167" s="26"/>
      <c r="B167" s="26"/>
      <c r="C167" s="53"/>
      <c r="D167" s="53"/>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row>
    <row r="168" spans="1:37" ht="12.75" customHeight="1">
      <c r="A168" s="26"/>
      <c r="B168" s="26"/>
      <c r="C168" s="53"/>
      <c r="D168" s="53"/>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row>
    <row r="169" spans="1:37" ht="12.75" customHeight="1">
      <c r="A169" s="26"/>
      <c r="B169" s="26"/>
      <c r="C169" s="53"/>
      <c r="D169" s="53"/>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row>
    <row r="170" spans="1:37" ht="12.75" customHeight="1">
      <c r="A170" s="26"/>
      <c r="B170" s="26"/>
      <c r="C170" s="53"/>
      <c r="D170" s="53"/>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row>
    <row r="171" spans="1:37" ht="12.75" customHeight="1">
      <c r="A171" s="26"/>
      <c r="B171" s="26"/>
      <c r="C171" s="53"/>
      <c r="D171" s="53"/>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row>
    <row r="172" spans="1:37" ht="12.75" customHeight="1">
      <c r="A172" s="26"/>
      <c r="B172" s="26"/>
      <c r="C172" s="53"/>
      <c r="D172" s="53"/>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row>
    <row r="173" spans="1:37" ht="12.75" customHeight="1">
      <c r="A173" s="26"/>
      <c r="B173" s="26"/>
      <c r="C173" s="53"/>
      <c r="D173" s="53"/>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row>
    <row r="174" spans="1:37" ht="12.75" customHeight="1">
      <c r="A174" s="26"/>
      <c r="B174" s="26"/>
      <c r="C174" s="53"/>
      <c r="D174" s="53"/>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row>
    <row r="175" spans="1:37" ht="12.75" customHeight="1">
      <c r="A175" s="26"/>
      <c r="B175" s="26"/>
      <c r="C175" s="53"/>
      <c r="D175" s="53"/>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row>
    <row r="176" spans="1:37" ht="12.75" customHeight="1">
      <c r="A176" s="26"/>
      <c r="B176" s="26"/>
      <c r="C176" s="53"/>
      <c r="D176" s="53"/>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row>
    <row r="177" spans="1:37" ht="12.75" customHeight="1">
      <c r="A177" s="26"/>
      <c r="B177" s="26"/>
      <c r="C177" s="53"/>
      <c r="D177" s="53"/>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row>
    <row r="178" spans="1:37" ht="12.75" customHeight="1">
      <c r="A178" s="26"/>
      <c r="B178" s="26"/>
      <c r="C178" s="53"/>
      <c r="D178" s="53"/>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row>
    <row r="179" spans="1:37" ht="12.75" customHeight="1">
      <c r="A179" s="26"/>
      <c r="B179" s="26"/>
      <c r="C179" s="53"/>
      <c r="D179" s="53"/>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row>
    <row r="180" spans="1:37" ht="12.75" customHeight="1">
      <c r="A180" s="26"/>
      <c r="B180" s="26"/>
      <c r="C180" s="53"/>
      <c r="D180" s="53"/>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row>
    <row r="181" spans="1:37" ht="12.75" customHeight="1">
      <c r="A181" s="26"/>
      <c r="B181" s="26"/>
      <c r="C181" s="53"/>
      <c r="D181" s="53"/>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row>
    <row r="182" spans="1:37" ht="12.75" customHeight="1">
      <c r="A182" s="26"/>
      <c r="B182" s="26"/>
      <c r="C182" s="53"/>
      <c r="D182" s="53"/>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row>
    <row r="183" spans="1:37" ht="12.75" customHeight="1">
      <c r="A183" s="26"/>
      <c r="B183" s="26"/>
      <c r="C183" s="53"/>
      <c r="D183" s="53"/>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row>
    <row r="184" spans="1:37" ht="12.75" customHeight="1">
      <c r="A184" s="26"/>
      <c r="B184" s="26"/>
      <c r="C184" s="53"/>
      <c r="D184" s="53"/>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row>
    <row r="185" spans="1:37" ht="12.75" customHeight="1">
      <c r="A185" s="26"/>
      <c r="B185" s="26"/>
      <c r="C185" s="53"/>
      <c r="D185" s="53"/>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row>
    <row r="186" spans="1:37" ht="12.75" customHeight="1">
      <c r="A186" s="26"/>
      <c r="B186" s="26"/>
      <c r="C186" s="53"/>
      <c r="D186" s="53"/>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row>
    <row r="187" spans="1:37" ht="12.75" customHeight="1">
      <c r="A187" s="26"/>
      <c r="B187" s="26"/>
      <c r="C187" s="53"/>
      <c r="D187" s="53"/>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row>
    <row r="188" spans="1:37" ht="12.75" customHeight="1">
      <c r="A188" s="26"/>
      <c r="B188" s="26"/>
      <c r="C188" s="53"/>
      <c r="D188" s="53"/>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row>
    <row r="189" spans="1:37" ht="12.75" customHeight="1">
      <c r="A189" s="26"/>
      <c r="B189" s="26"/>
      <c r="C189" s="53"/>
      <c r="D189" s="53"/>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row>
    <row r="190" spans="1:37" ht="12.75" customHeight="1">
      <c r="A190" s="26"/>
      <c r="B190" s="26"/>
      <c r="C190" s="53"/>
      <c r="D190" s="53"/>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row>
    <row r="191" spans="1:37" ht="12.75" customHeight="1">
      <c r="A191" s="26"/>
      <c r="B191" s="26"/>
      <c r="C191" s="53"/>
      <c r="D191" s="53"/>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row>
    <row r="192" spans="1:37" ht="12.75" customHeight="1">
      <c r="A192" s="26"/>
      <c r="B192" s="26"/>
      <c r="C192" s="53"/>
      <c r="D192" s="53"/>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row>
    <row r="193" spans="1:37" ht="12.75" customHeight="1">
      <c r="A193" s="26"/>
      <c r="B193" s="26"/>
      <c r="C193" s="53"/>
      <c r="D193" s="53"/>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row>
    <row r="194" spans="1:37" ht="12.75" customHeight="1">
      <c r="A194" s="26"/>
      <c r="B194" s="26"/>
      <c r="C194" s="53"/>
      <c r="D194" s="53"/>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row>
    <row r="195" spans="1:37" ht="12.75" customHeight="1">
      <c r="A195" s="26"/>
      <c r="B195" s="26"/>
      <c r="C195" s="53"/>
      <c r="D195" s="53"/>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row>
    <row r="196" spans="1:37" ht="12.75" customHeight="1">
      <c r="A196" s="26"/>
      <c r="B196" s="26"/>
      <c r="C196" s="53"/>
      <c r="D196" s="53"/>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row>
    <row r="197" spans="1:37" ht="12.75" customHeight="1">
      <c r="A197" s="26"/>
      <c r="B197" s="26"/>
      <c r="C197" s="53"/>
      <c r="D197" s="53"/>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row>
    <row r="198" spans="1:37" ht="12.75" customHeight="1">
      <c r="A198" s="26"/>
      <c r="B198" s="26"/>
      <c r="C198" s="53"/>
      <c r="D198" s="53"/>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row>
    <row r="199" spans="1:37" ht="12.75" customHeight="1">
      <c r="A199" s="26"/>
      <c r="B199" s="26"/>
      <c r="C199" s="53"/>
      <c r="D199" s="53"/>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row>
    <row r="200" spans="1:37" ht="12.75" customHeight="1">
      <c r="A200" s="26"/>
      <c r="B200" s="26"/>
      <c r="C200" s="53"/>
      <c r="D200" s="53"/>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row>
    <row r="201" spans="1:37" ht="12.75" customHeight="1">
      <c r="A201" s="26"/>
      <c r="B201" s="26"/>
      <c r="C201" s="53"/>
      <c r="D201" s="53"/>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row>
    <row r="202" spans="1:37" ht="12.75" customHeight="1">
      <c r="A202" s="26"/>
      <c r="B202" s="26"/>
      <c r="C202" s="53"/>
      <c r="D202" s="53"/>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row>
    <row r="203" spans="1:37" ht="12.75" customHeight="1">
      <c r="A203" s="26"/>
      <c r="B203" s="26"/>
      <c r="C203" s="53"/>
      <c r="D203" s="53"/>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row>
    <row r="204" spans="1:37" ht="12.75" customHeight="1">
      <c r="A204" s="26"/>
      <c r="B204" s="26"/>
      <c r="C204" s="53"/>
      <c r="D204" s="53"/>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row>
    <row r="205" spans="1:37" ht="12.75" customHeight="1">
      <c r="A205" s="26"/>
      <c r="B205" s="26"/>
      <c r="C205" s="53"/>
      <c r="D205" s="53"/>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row>
    <row r="206" spans="1:37" ht="12.75" customHeight="1">
      <c r="A206" s="26"/>
      <c r="B206" s="26"/>
      <c r="C206" s="53"/>
      <c r="D206" s="53"/>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row>
    <row r="207" spans="1:37" ht="12.75" customHeight="1">
      <c r="A207" s="26"/>
      <c r="B207" s="26"/>
      <c r="C207" s="53"/>
      <c r="D207" s="53"/>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row>
    <row r="208" spans="1:37" ht="12.75" customHeight="1">
      <c r="A208" s="26"/>
      <c r="B208" s="26"/>
      <c r="C208" s="53"/>
      <c r="D208" s="53"/>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row>
    <row r="209" spans="1:37" ht="12.75" customHeight="1">
      <c r="A209" s="26"/>
      <c r="B209" s="26"/>
      <c r="C209" s="53"/>
      <c r="D209" s="53"/>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row>
    <row r="210" spans="1:37" ht="12.75" customHeight="1">
      <c r="A210" s="26"/>
      <c r="B210" s="26"/>
      <c r="C210" s="53"/>
      <c r="D210" s="53"/>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row>
    <row r="211" spans="1:37" ht="12.75" customHeight="1">
      <c r="A211" s="26"/>
      <c r="B211" s="26"/>
      <c r="C211" s="53"/>
      <c r="D211" s="53"/>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row>
    <row r="212" spans="1:37" ht="12.75" customHeight="1">
      <c r="A212" s="26"/>
      <c r="B212" s="26"/>
      <c r="C212" s="53"/>
      <c r="D212" s="53"/>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row>
    <row r="213" spans="1:37" ht="12.75" customHeight="1">
      <c r="A213" s="26"/>
      <c r="B213" s="26"/>
      <c r="C213" s="53"/>
      <c r="D213" s="53"/>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row>
    <row r="214" spans="1:37" ht="12.75" customHeight="1">
      <c r="A214" s="26"/>
      <c r="B214" s="26"/>
      <c r="C214" s="53"/>
      <c r="D214" s="53"/>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row>
    <row r="215" spans="1:37" ht="12.75" customHeight="1">
      <c r="A215" s="26"/>
      <c r="B215" s="26"/>
      <c r="C215" s="53"/>
      <c r="D215" s="53"/>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row>
    <row r="216" spans="1:37" ht="12.75" customHeight="1">
      <c r="A216" s="26"/>
      <c r="B216" s="26"/>
      <c r="C216" s="53"/>
      <c r="D216" s="53"/>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row>
    <row r="217" spans="1:37" ht="12.75" customHeight="1">
      <c r="A217" s="26"/>
      <c r="B217" s="26"/>
      <c r="C217" s="53"/>
      <c r="D217" s="53"/>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row>
    <row r="218" spans="1:37" ht="12.75" customHeight="1">
      <c r="A218" s="26"/>
      <c r="B218" s="26"/>
      <c r="C218" s="53"/>
      <c r="D218" s="53"/>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row>
    <row r="219" spans="1:37" ht="12.75" customHeight="1">
      <c r="A219" s="26"/>
      <c r="B219" s="26"/>
      <c r="C219" s="53"/>
      <c r="D219" s="53"/>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row>
    <row r="220" spans="1:37" ht="12.75" customHeight="1">
      <c r="A220" s="26"/>
      <c r="B220" s="26"/>
      <c r="C220" s="53"/>
      <c r="D220" s="53"/>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row>
    <row r="221" spans="1:37" ht="12.75" customHeight="1">
      <c r="A221" s="26"/>
      <c r="B221" s="26"/>
      <c r="C221" s="53"/>
      <c r="D221" s="53"/>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row>
    <row r="222" spans="1:37" ht="12.75" customHeight="1">
      <c r="A222" s="26"/>
      <c r="B222" s="26"/>
      <c r="C222" s="53"/>
      <c r="D222" s="53"/>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row>
    <row r="223" spans="1:37" ht="12.75" customHeight="1">
      <c r="A223" s="26"/>
      <c r="B223" s="26"/>
      <c r="C223" s="53"/>
      <c r="D223" s="53"/>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row>
    <row r="224" spans="1:37" ht="12.75" customHeight="1">
      <c r="A224" s="26"/>
      <c r="B224" s="26"/>
      <c r="C224" s="53"/>
      <c r="D224" s="53"/>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row>
    <row r="225" spans="1:37" ht="15.75" customHeight="1">
      <c r="A225" s="26"/>
      <c r="B225" s="26"/>
      <c r="C225" s="53"/>
      <c r="D225" s="53"/>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row>
    <row r="226" spans="1:37" ht="15.75" customHeight="1">
      <c r="A226" s="26"/>
      <c r="B226" s="26"/>
      <c r="C226" s="53"/>
      <c r="D226" s="53"/>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row>
    <row r="227" spans="1:37" ht="15.75" customHeight="1">
      <c r="A227" s="26"/>
      <c r="B227" s="26"/>
      <c r="C227" s="53"/>
      <c r="D227" s="53"/>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row>
    <row r="228" spans="1:37" ht="15.75" customHeight="1">
      <c r="A228" s="26"/>
      <c r="B228" s="26"/>
      <c r="C228" s="53"/>
      <c r="D228" s="53"/>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row>
    <row r="229" spans="1:37" ht="15.75" customHeight="1">
      <c r="A229" s="26"/>
      <c r="B229" s="26"/>
      <c r="C229" s="53"/>
      <c r="D229" s="53"/>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row>
    <row r="230" spans="1:37" ht="15.75" customHeight="1">
      <c r="A230" s="26"/>
      <c r="B230" s="26"/>
      <c r="C230" s="53"/>
      <c r="D230" s="53"/>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row>
    <row r="231" spans="1:37" ht="15.75" customHeight="1">
      <c r="A231" s="26"/>
      <c r="B231" s="26"/>
      <c r="C231" s="53"/>
      <c r="D231" s="53"/>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row>
    <row r="232" spans="1:37" ht="15.75" customHeight="1">
      <c r="A232" s="26"/>
      <c r="B232" s="26"/>
      <c r="C232" s="53"/>
      <c r="D232" s="53"/>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row>
    <row r="233" spans="1:37" ht="15.75" customHeight="1">
      <c r="A233" s="26"/>
      <c r="B233" s="26"/>
      <c r="C233" s="53"/>
      <c r="D233" s="53"/>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row>
    <row r="234" spans="1:37" ht="15.75" customHeight="1">
      <c r="A234" s="26"/>
      <c r="B234" s="26"/>
      <c r="C234" s="53"/>
      <c r="D234" s="53"/>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row>
    <row r="235" spans="1:37" ht="15.75" customHeight="1">
      <c r="A235" s="26"/>
      <c r="B235" s="26"/>
      <c r="C235" s="53"/>
      <c r="D235" s="53"/>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row>
    <row r="236" spans="1:37" ht="15.75" customHeight="1">
      <c r="A236" s="26"/>
      <c r="B236" s="26"/>
      <c r="C236" s="53"/>
      <c r="D236" s="53"/>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row>
    <row r="237" spans="1:37" ht="15.75" customHeight="1">
      <c r="A237" s="26"/>
      <c r="B237" s="26"/>
      <c r="C237" s="53"/>
      <c r="D237" s="53"/>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row>
    <row r="238" spans="1:37" ht="15.75" customHeight="1">
      <c r="A238" s="26"/>
      <c r="B238" s="26"/>
      <c r="C238" s="53"/>
      <c r="D238" s="53"/>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row>
    <row r="239" spans="1:37" ht="15.75" customHeight="1">
      <c r="A239" s="26"/>
      <c r="B239" s="26"/>
      <c r="C239" s="53"/>
      <c r="D239" s="53"/>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row>
    <row r="240" spans="1:37" ht="15.75" customHeight="1">
      <c r="A240" s="26"/>
      <c r="B240" s="26"/>
      <c r="C240" s="53"/>
      <c r="D240" s="53"/>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row>
    <row r="241" spans="1:37" ht="15.75" customHeight="1">
      <c r="A241" s="26"/>
      <c r="B241" s="26"/>
      <c r="C241" s="53"/>
      <c r="D241" s="53"/>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row>
    <row r="242" spans="1:37" ht="15.75" customHeight="1">
      <c r="A242" s="26"/>
      <c r="B242" s="26"/>
      <c r="C242" s="53"/>
      <c r="D242" s="53"/>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row>
    <row r="243" spans="1:37" ht="15.75" customHeight="1">
      <c r="A243" s="26"/>
      <c r="B243" s="26"/>
      <c r="C243" s="53"/>
      <c r="D243" s="53"/>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row>
    <row r="244" spans="1:37" ht="15.75" customHeight="1">
      <c r="A244" s="26"/>
      <c r="B244" s="26"/>
      <c r="C244" s="53"/>
      <c r="D244" s="53"/>
      <c r="E244" s="26"/>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row>
    <row r="245" spans="1:37" ht="15.75" customHeight="1">
      <c r="A245" s="26"/>
      <c r="B245" s="26"/>
      <c r="C245" s="53"/>
      <c r="D245" s="53"/>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row>
    <row r="246" spans="1:37" ht="15.75" customHeight="1">
      <c r="A246" s="26"/>
      <c r="B246" s="26"/>
      <c r="C246" s="53"/>
      <c r="D246" s="53"/>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row>
    <row r="247" spans="1:37" ht="15.75" customHeight="1">
      <c r="A247" s="26"/>
      <c r="B247" s="26"/>
      <c r="C247" s="53"/>
      <c r="D247" s="53"/>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row>
    <row r="248" spans="1:37" ht="15.75" customHeight="1">
      <c r="A248" s="26"/>
      <c r="B248" s="26"/>
      <c r="C248" s="53"/>
      <c r="D248" s="53"/>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row>
    <row r="249" spans="1:37" ht="15.75" customHeight="1">
      <c r="A249" s="26"/>
      <c r="B249" s="26"/>
      <c r="C249" s="53"/>
      <c r="D249" s="53"/>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row>
    <row r="250" spans="1:37" ht="15.75" customHeight="1">
      <c r="A250" s="26"/>
      <c r="B250" s="26"/>
      <c r="C250" s="53"/>
      <c r="D250" s="53"/>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row>
    <row r="251" spans="1:37" ht="15.75" customHeight="1">
      <c r="A251" s="26"/>
      <c r="B251" s="26"/>
      <c r="C251" s="53"/>
      <c r="D251" s="53"/>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row>
    <row r="252" spans="1:37" ht="15.75" customHeight="1">
      <c r="A252" s="26"/>
      <c r="B252" s="26"/>
      <c r="C252" s="53"/>
      <c r="D252" s="53"/>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row>
    <row r="253" spans="1:37" ht="15.75" customHeight="1">
      <c r="A253" s="26"/>
      <c r="B253" s="26"/>
      <c r="C253" s="53"/>
      <c r="D253" s="53"/>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row>
    <row r="254" spans="1:37" ht="15.75" customHeight="1">
      <c r="A254" s="26"/>
      <c r="B254" s="26"/>
      <c r="C254" s="53"/>
      <c r="D254" s="53"/>
      <c r="E254" s="26"/>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row>
    <row r="255" spans="1:37" ht="15.75" customHeight="1">
      <c r="A255" s="26"/>
      <c r="B255" s="26"/>
      <c r="C255" s="53"/>
      <c r="D255" s="53"/>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row>
    <row r="256" spans="1:37" ht="15.75" customHeight="1">
      <c r="A256" s="26"/>
      <c r="B256" s="26"/>
      <c r="C256" s="53"/>
      <c r="D256" s="53"/>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row>
    <row r="257" spans="1:37" ht="15.75" customHeight="1">
      <c r="A257" s="26"/>
      <c r="B257" s="26"/>
      <c r="C257" s="53"/>
      <c r="D257" s="53"/>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row>
    <row r="258" spans="1:37" ht="15.75" customHeight="1">
      <c r="A258" s="26"/>
      <c r="B258" s="26"/>
      <c r="C258" s="53"/>
      <c r="D258" s="53"/>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row>
    <row r="259" spans="1:37" ht="15.75" customHeight="1">
      <c r="A259" s="26"/>
      <c r="B259" s="26"/>
      <c r="C259" s="53"/>
      <c r="D259" s="53"/>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row>
    <row r="260" spans="1:37" ht="15.75" customHeight="1">
      <c r="A260" s="26"/>
      <c r="B260" s="26"/>
      <c r="C260" s="53"/>
      <c r="D260" s="53"/>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row>
    <row r="261" spans="1:37" ht="15.75" customHeight="1">
      <c r="A261" s="26"/>
      <c r="B261" s="26"/>
      <c r="C261" s="53"/>
      <c r="D261" s="53"/>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row>
    <row r="262" spans="1:37" ht="15.75" customHeight="1">
      <c r="A262" s="26"/>
      <c r="B262" s="26"/>
      <c r="C262" s="53"/>
      <c r="D262" s="53"/>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row>
    <row r="263" spans="1:37" ht="15.75" customHeight="1">
      <c r="A263" s="26"/>
      <c r="B263" s="26"/>
      <c r="C263" s="53"/>
      <c r="D263" s="53"/>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row>
    <row r="264" spans="1:37" ht="15.75" customHeight="1">
      <c r="A264" s="26"/>
      <c r="B264" s="26"/>
      <c r="C264" s="53"/>
      <c r="D264" s="53"/>
      <c r="E264" s="26"/>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row>
    <row r="265" spans="1:37" ht="15.75" customHeight="1">
      <c r="A265" s="26"/>
      <c r="B265" s="26"/>
      <c r="C265" s="53"/>
      <c r="D265" s="53"/>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row>
    <row r="266" spans="1:37" ht="15.75" customHeight="1">
      <c r="A266" s="26"/>
      <c r="B266" s="26"/>
      <c r="C266" s="53"/>
      <c r="D266" s="53"/>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row>
    <row r="267" spans="1:37" ht="15.75" customHeight="1">
      <c r="A267" s="26"/>
      <c r="B267" s="26"/>
      <c r="C267" s="53"/>
      <c r="D267" s="53"/>
      <c r="E267" s="26"/>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row>
    <row r="268" spans="1:37" ht="15.75" customHeight="1">
      <c r="A268" s="26"/>
      <c r="B268" s="26"/>
      <c r="C268" s="53"/>
      <c r="D268" s="53"/>
      <c r="E268" s="26"/>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row>
    <row r="269" spans="1:37" ht="15.75" customHeight="1">
      <c r="A269" s="26"/>
      <c r="B269" s="26"/>
      <c r="C269" s="53"/>
      <c r="D269" s="53"/>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row>
    <row r="270" spans="1:37" ht="15.75" customHeight="1">
      <c r="A270" s="26"/>
      <c r="B270" s="26"/>
      <c r="C270" s="53"/>
      <c r="D270" s="53"/>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row>
    <row r="271" spans="1:37" ht="15.75" customHeight="1">
      <c r="A271" s="26"/>
      <c r="B271" s="26"/>
      <c r="C271" s="53"/>
      <c r="D271" s="53"/>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row>
    <row r="272" spans="1:37" ht="15.75" customHeight="1">
      <c r="A272" s="26"/>
      <c r="B272" s="26"/>
      <c r="C272" s="53"/>
      <c r="D272" s="53"/>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row>
    <row r="273" spans="1:37" ht="15.75" customHeight="1">
      <c r="A273" s="26"/>
      <c r="B273" s="26"/>
      <c r="C273" s="53"/>
      <c r="D273" s="53"/>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row>
    <row r="274" spans="1:37" ht="15.75" customHeight="1">
      <c r="A274" s="26"/>
      <c r="B274" s="26"/>
      <c r="C274" s="53"/>
      <c r="D274" s="53"/>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row>
    <row r="275" spans="1:37" ht="15.75" customHeight="1">
      <c r="A275" s="26"/>
      <c r="B275" s="26"/>
      <c r="C275" s="53"/>
      <c r="D275" s="53"/>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row>
    <row r="276" spans="1:37" ht="15.75" customHeight="1">
      <c r="A276" s="26"/>
      <c r="B276" s="26"/>
      <c r="C276" s="53"/>
      <c r="D276" s="53"/>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row>
    <row r="277" spans="1:37" ht="15.75" customHeight="1">
      <c r="A277" s="26"/>
      <c r="B277" s="26"/>
      <c r="C277" s="53"/>
      <c r="D277" s="53"/>
      <c r="E277" s="26"/>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row>
    <row r="278" spans="1:37" ht="15.75" customHeight="1">
      <c r="A278" s="26"/>
      <c r="B278" s="26"/>
      <c r="C278" s="53"/>
      <c r="D278" s="53"/>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row>
    <row r="279" spans="1:37" ht="15.75" customHeight="1">
      <c r="A279" s="26"/>
      <c r="B279" s="26"/>
      <c r="C279" s="53"/>
      <c r="D279" s="53"/>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row>
    <row r="280" spans="1:37" ht="15.75" customHeight="1">
      <c r="A280" s="26"/>
      <c r="B280" s="26"/>
      <c r="C280" s="53"/>
      <c r="D280" s="53"/>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row>
    <row r="281" spans="1:37" ht="15.75" customHeight="1">
      <c r="A281" s="26"/>
      <c r="B281" s="26"/>
      <c r="C281" s="53"/>
      <c r="D281" s="53"/>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row>
    <row r="282" spans="1:37" ht="15.75" customHeight="1">
      <c r="A282" s="26"/>
      <c r="B282" s="26"/>
      <c r="C282" s="53"/>
      <c r="D282" s="53"/>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row>
    <row r="283" spans="1:37" ht="15.75" customHeight="1">
      <c r="A283" s="26"/>
      <c r="B283" s="26"/>
      <c r="C283" s="53"/>
      <c r="D283" s="53"/>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row>
    <row r="284" spans="1:37" ht="15.75" customHeight="1">
      <c r="A284" s="26"/>
      <c r="B284" s="26"/>
      <c r="C284" s="53"/>
      <c r="D284" s="53"/>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row>
    <row r="285" spans="1:37" ht="15.75" customHeight="1">
      <c r="A285" s="26"/>
      <c r="B285" s="26"/>
      <c r="C285" s="53"/>
      <c r="D285" s="53"/>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row>
    <row r="286" spans="1:37" ht="15.75" customHeight="1">
      <c r="A286" s="26"/>
      <c r="B286" s="26"/>
      <c r="C286" s="53"/>
      <c r="D286" s="53"/>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row>
    <row r="287" spans="1:37" ht="15.75" customHeight="1">
      <c r="A287" s="26"/>
      <c r="B287" s="26"/>
      <c r="C287" s="53"/>
      <c r="D287" s="53"/>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row>
    <row r="288" spans="1:37" ht="15.75" customHeight="1">
      <c r="A288" s="26"/>
      <c r="B288" s="26"/>
      <c r="C288" s="53"/>
      <c r="D288" s="53"/>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row>
    <row r="289" spans="1:37" ht="15.75" customHeight="1">
      <c r="A289" s="26"/>
      <c r="B289" s="26"/>
      <c r="C289" s="53"/>
      <c r="D289" s="53"/>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row>
    <row r="290" spans="1:37" ht="15.75" customHeight="1">
      <c r="A290" s="26"/>
      <c r="B290" s="26"/>
      <c r="C290" s="53"/>
      <c r="D290" s="53"/>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row>
    <row r="291" spans="1:37" ht="15.75" customHeight="1">
      <c r="A291" s="26"/>
      <c r="B291" s="26"/>
      <c r="C291" s="53"/>
      <c r="D291" s="53"/>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row>
    <row r="292" spans="1:37" ht="15.75" customHeight="1">
      <c r="A292" s="26"/>
      <c r="B292" s="26"/>
      <c r="C292" s="53"/>
      <c r="D292" s="53"/>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row>
    <row r="293" spans="1:37" ht="15.75" customHeight="1">
      <c r="A293" s="26"/>
      <c r="B293" s="26"/>
      <c r="C293" s="53"/>
      <c r="D293" s="53"/>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row>
    <row r="294" spans="1:37" ht="15.75" customHeight="1">
      <c r="A294" s="26"/>
      <c r="B294" s="26"/>
      <c r="C294" s="53"/>
      <c r="D294" s="53"/>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row>
    <row r="295" spans="1:37" ht="15.75" customHeight="1">
      <c r="A295" s="26"/>
      <c r="B295" s="26"/>
      <c r="C295" s="53"/>
      <c r="D295" s="53"/>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row>
    <row r="296" spans="1:37" ht="15.75" customHeight="1">
      <c r="A296" s="26"/>
      <c r="B296" s="26"/>
      <c r="C296" s="53"/>
      <c r="D296" s="53"/>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row>
    <row r="297" spans="1:37" ht="15.75" customHeight="1">
      <c r="A297" s="26"/>
      <c r="B297" s="26"/>
      <c r="C297" s="53"/>
      <c r="D297" s="53"/>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row>
    <row r="298" spans="1:37" ht="15.75" customHeight="1">
      <c r="A298" s="26"/>
      <c r="B298" s="26"/>
      <c r="C298" s="53"/>
      <c r="D298" s="53"/>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row>
    <row r="299" spans="1:37" ht="15.75" customHeight="1">
      <c r="A299" s="26"/>
      <c r="B299" s="26"/>
      <c r="C299" s="53"/>
      <c r="D299" s="53"/>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row>
    <row r="300" spans="1:37" ht="15.75" customHeight="1">
      <c r="A300" s="26"/>
      <c r="B300" s="26"/>
      <c r="C300" s="53"/>
      <c r="D300" s="53"/>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row>
    <row r="301" spans="1:37" ht="15.75" customHeight="1">
      <c r="A301" s="26"/>
      <c r="B301" s="26"/>
      <c r="C301" s="53"/>
      <c r="D301" s="53"/>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row>
    <row r="302" spans="1:37" ht="15.75" customHeight="1">
      <c r="A302" s="26"/>
      <c r="B302" s="26"/>
      <c r="C302" s="53"/>
      <c r="D302" s="53"/>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row>
    <row r="303" spans="1:37" ht="15.75" customHeight="1">
      <c r="A303" s="26"/>
      <c r="B303" s="26"/>
      <c r="C303" s="53"/>
      <c r="D303" s="53"/>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row>
    <row r="304" spans="1:37" ht="15.75" customHeight="1">
      <c r="A304" s="26"/>
      <c r="B304" s="26"/>
      <c r="C304" s="53"/>
      <c r="D304" s="53"/>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row>
    <row r="305" spans="1:37" ht="15.75" customHeight="1">
      <c r="A305" s="26"/>
      <c r="B305" s="26"/>
      <c r="C305" s="53"/>
      <c r="D305" s="53"/>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row>
    <row r="306" spans="1:37" ht="15.75" customHeight="1">
      <c r="A306" s="26"/>
      <c r="B306" s="26"/>
      <c r="C306" s="53"/>
      <c r="D306" s="53"/>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row>
    <row r="307" spans="1:37" ht="15.75" customHeight="1">
      <c r="A307" s="26"/>
      <c r="B307" s="26"/>
      <c r="C307" s="53"/>
      <c r="D307" s="53"/>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row>
    <row r="308" spans="1:37" ht="15.75" customHeight="1">
      <c r="A308" s="26"/>
      <c r="B308" s="26"/>
      <c r="C308" s="53"/>
      <c r="D308" s="53"/>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row>
    <row r="309" spans="1:37" ht="15.75" customHeight="1">
      <c r="A309" s="26"/>
      <c r="B309" s="26"/>
      <c r="C309" s="53"/>
      <c r="D309" s="53"/>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row>
    <row r="310" spans="1:37" ht="15.75" customHeight="1">
      <c r="A310" s="26"/>
      <c r="B310" s="26"/>
      <c r="C310" s="53"/>
      <c r="D310" s="53"/>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row>
    <row r="311" spans="1:37" ht="15.75" customHeight="1">
      <c r="A311" s="26"/>
      <c r="B311" s="26"/>
      <c r="C311" s="53"/>
      <c r="D311" s="53"/>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row>
    <row r="312" spans="1:37" ht="15.75" customHeight="1">
      <c r="A312" s="26"/>
      <c r="B312" s="26"/>
      <c r="C312" s="53"/>
      <c r="D312" s="53"/>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row>
    <row r="313" spans="1:37" ht="15.75" customHeight="1">
      <c r="A313" s="26"/>
      <c r="B313" s="26"/>
      <c r="C313" s="53"/>
      <c r="D313" s="53"/>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row>
    <row r="314" spans="1:37" ht="15.75" customHeight="1">
      <c r="A314" s="26"/>
      <c r="B314" s="26"/>
      <c r="C314" s="53"/>
      <c r="D314" s="53"/>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row>
    <row r="315" spans="1:37" ht="15.75" customHeight="1">
      <c r="A315" s="26"/>
      <c r="B315" s="26"/>
      <c r="C315" s="53"/>
      <c r="D315" s="53"/>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row>
    <row r="316" spans="1:37" ht="15.75" customHeight="1">
      <c r="A316" s="26"/>
      <c r="B316" s="26"/>
      <c r="C316" s="53"/>
      <c r="D316" s="53"/>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row>
    <row r="317" spans="1:37" ht="15.75" customHeight="1">
      <c r="A317" s="26"/>
      <c r="B317" s="26"/>
      <c r="C317" s="53"/>
      <c r="D317" s="53"/>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row>
    <row r="318" spans="1:37" ht="15.75" customHeight="1">
      <c r="A318" s="26"/>
      <c r="B318" s="26"/>
      <c r="C318" s="53"/>
      <c r="D318" s="53"/>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row>
    <row r="319" spans="1:37" ht="15.75" customHeight="1">
      <c r="A319" s="26"/>
      <c r="B319" s="26"/>
      <c r="C319" s="53"/>
      <c r="D319" s="53"/>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row>
    <row r="320" spans="1:37" ht="15.75" customHeight="1">
      <c r="A320" s="26"/>
      <c r="B320" s="26"/>
      <c r="C320" s="53"/>
      <c r="D320" s="53"/>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row>
    <row r="321" spans="1:37" ht="15.75" customHeight="1">
      <c r="A321" s="26"/>
      <c r="B321" s="26"/>
      <c r="C321" s="53"/>
      <c r="D321" s="53"/>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row>
    <row r="322" spans="1:37" ht="15.75" customHeight="1">
      <c r="A322" s="26"/>
      <c r="B322" s="26"/>
      <c r="C322" s="53"/>
      <c r="D322" s="53"/>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row>
    <row r="323" spans="1:37" ht="15.75" customHeight="1">
      <c r="A323" s="26"/>
      <c r="B323" s="26"/>
      <c r="C323" s="53"/>
      <c r="D323" s="53"/>
      <c r="E323" s="26"/>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row>
    <row r="324" spans="1:37" ht="15.75" customHeight="1">
      <c r="A324" s="26"/>
      <c r="B324" s="26"/>
      <c r="C324" s="53"/>
      <c r="D324" s="53"/>
      <c r="E324" s="26"/>
      <c r="F324" s="26"/>
      <c r="G324" s="26"/>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row>
    <row r="325" spans="1:37" ht="15.75" customHeight="1">
      <c r="A325" s="26"/>
      <c r="B325" s="26"/>
      <c r="C325" s="53"/>
      <c r="D325" s="53"/>
      <c r="E325" s="26"/>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row>
    <row r="326" spans="1:37" ht="15.75" customHeight="1">
      <c r="A326" s="26"/>
      <c r="B326" s="26"/>
      <c r="C326" s="53"/>
      <c r="D326" s="53"/>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row>
    <row r="327" spans="1:37" ht="15.75" customHeight="1">
      <c r="A327" s="26"/>
      <c r="B327" s="26"/>
      <c r="C327" s="53"/>
      <c r="D327" s="53"/>
      <c r="E327" s="26"/>
      <c r="F327" s="26"/>
      <c r="G327" s="26"/>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row>
    <row r="328" spans="1:37" ht="15.75" customHeight="1">
      <c r="A328" s="26"/>
      <c r="B328" s="26"/>
      <c r="C328" s="53"/>
      <c r="D328" s="53"/>
      <c r="E328" s="26"/>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row>
    <row r="329" spans="1:37" ht="15.75" customHeight="1">
      <c r="A329" s="26"/>
      <c r="B329" s="26"/>
      <c r="C329" s="53"/>
      <c r="D329" s="53"/>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row>
    <row r="330" spans="1:37" ht="15.75" customHeight="1">
      <c r="A330" s="26"/>
      <c r="B330" s="26"/>
      <c r="C330" s="53"/>
      <c r="D330" s="53"/>
      <c r="E330" s="26"/>
      <c r="F330" s="26"/>
      <c r="G330" s="26"/>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row>
    <row r="331" spans="1:37" ht="15.75" customHeight="1">
      <c r="A331" s="26"/>
      <c r="B331" s="26"/>
      <c r="C331" s="53"/>
      <c r="D331" s="53"/>
      <c r="E331" s="26"/>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row>
    <row r="332" spans="1:37" ht="15.75" customHeight="1">
      <c r="A332" s="26"/>
      <c r="B332" s="26"/>
      <c r="C332" s="53"/>
      <c r="D332" s="53"/>
      <c r="E332" s="26"/>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row>
    <row r="333" spans="1:37" ht="15.75" customHeight="1">
      <c r="A333" s="26"/>
      <c r="B333" s="26"/>
      <c r="C333" s="53"/>
      <c r="D333" s="53"/>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row>
    <row r="334" spans="1:37" ht="15.75" customHeight="1">
      <c r="A334" s="26"/>
      <c r="B334" s="26"/>
      <c r="C334" s="53"/>
      <c r="D334" s="53"/>
      <c r="E334" s="26"/>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row>
    <row r="335" spans="1:37" ht="15.75" customHeight="1">
      <c r="A335" s="26"/>
      <c r="B335" s="26"/>
      <c r="C335" s="53"/>
      <c r="D335" s="53"/>
      <c r="E335" s="26"/>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row>
    <row r="336" spans="1:37" ht="15.75" customHeight="1">
      <c r="A336" s="26"/>
      <c r="B336" s="26"/>
      <c r="C336" s="53"/>
      <c r="D336" s="53"/>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row>
    <row r="337" spans="1:37" ht="15.75" customHeight="1">
      <c r="A337" s="26"/>
      <c r="B337" s="26"/>
      <c r="C337" s="53"/>
      <c r="D337" s="53"/>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row>
    <row r="338" spans="1:37" ht="15.75" customHeight="1">
      <c r="A338" s="26"/>
      <c r="B338" s="26"/>
      <c r="C338" s="53"/>
      <c r="D338" s="53"/>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row>
    <row r="339" spans="1:37" ht="15.75" customHeight="1">
      <c r="A339" s="26"/>
      <c r="B339" s="26"/>
      <c r="C339" s="53"/>
      <c r="D339" s="53"/>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row>
    <row r="340" spans="1:37" ht="15.75" customHeight="1">
      <c r="A340" s="26"/>
      <c r="B340" s="26"/>
      <c r="C340" s="53"/>
      <c r="D340" s="53"/>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row>
    <row r="341" spans="1:37" ht="15.75" customHeight="1">
      <c r="A341" s="26"/>
      <c r="B341" s="26"/>
      <c r="C341" s="53"/>
      <c r="D341" s="53"/>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row>
    <row r="342" spans="1:37" ht="15.75" customHeight="1">
      <c r="A342" s="26"/>
      <c r="B342" s="26"/>
      <c r="C342" s="53"/>
      <c r="D342" s="53"/>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row>
    <row r="343" spans="1:37" ht="15.75" customHeight="1">
      <c r="A343" s="26"/>
      <c r="B343" s="26"/>
      <c r="C343" s="53"/>
      <c r="D343" s="53"/>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row>
    <row r="344" spans="1:37" ht="15.75" customHeight="1">
      <c r="A344" s="26"/>
      <c r="B344" s="26"/>
      <c r="C344" s="53"/>
      <c r="D344" s="53"/>
      <c r="E344" s="26"/>
      <c r="F344" s="26"/>
      <c r="G344" s="26"/>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row>
    <row r="345" spans="1:37" ht="15.75" customHeight="1">
      <c r="A345" s="26"/>
      <c r="B345" s="26"/>
      <c r="C345" s="53"/>
      <c r="D345" s="53"/>
      <c r="E345" s="26"/>
      <c r="F345" s="26"/>
      <c r="G345" s="26"/>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row>
    <row r="346" spans="1:37" ht="15.75" customHeight="1">
      <c r="A346" s="26"/>
      <c r="B346" s="26"/>
      <c r="C346" s="53"/>
      <c r="D346" s="53"/>
      <c r="E346" s="26"/>
      <c r="F346" s="26"/>
      <c r="G346" s="26"/>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row>
    <row r="347" spans="1:37" ht="15.75" customHeight="1">
      <c r="A347" s="26"/>
      <c r="B347" s="26"/>
      <c r="C347" s="53"/>
      <c r="D347" s="53"/>
      <c r="E347" s="26"/>
      <c r="F347" s="26"/>
      <c r="G347" s="26"/>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row>
    <row r="348" spans="1:37" ht="15.75" customHeight="1">
      <c r="A348" s="26"/>
      <c r="B348" s="26"/>
      <c r="C348" s="53"/>
      <c r="D348" s="53"/>
      <c r="E348" s="26"/>
      <c r="F348" s="26"/>
      <c r="G348" s="26"/>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row>
    <row r="349" spans="1:37" ht="15.75" customHeight="1">
      <c r="A349" s="26"/>
      <c r="B349" s="26"/>
      <c r="C349" s="53"/>
      <c r="D349" s="53"/>
      <c r="E349" s="26"/>
      <c r="F349" s="26"/>
      <c r="G349" s="26"/>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row>
    <row r="350" spans="1:37" ht="15.75" customHeight="1">
      <c r="A350" s="26"/>
      <c r="B350" s="26"/>
      <c r="C350" s="53"/>
      <c r="D350" s="53"/>
      <c r="E350" s="26"/>
      <c r="F350" s="26"/>
      <c r="G350" s="26"/>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row>
    <row r="351" spans="1:37" ht="15.75" customHeight="1">
      <c r="A351" s="26"/>
      <c r="B351" s="26"/>
      <c r="C351" s="53"/>
      <c r="D351" s="53"/>
      <c r="E351" s="26"/>
      <c r="F351" s="26"/>
      <c r="G351" s="26"/>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row>
    <row r="352" spans="1:37" ht="15.75" customHeight="1">
      <c r="A352" s="26"/>
      <c r="B352" s="26"/>
      <c r="C352" s="53"/>
      <c r="D352" s="53"/>
      <c r="E352" s="26"/>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row>
    <row r="353" spans="1:37" ht="15.75" customHeight="1">
      <c r="A353" s="26"/>
      <c r="B353" s="26"/>
      <c r="C353" s="53"/>
      <c r="D353" s="53"/>
      <c r="E353" s="26"/>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row>
    <row r="354" spans="1:37" ht="15.75" customHeight="1">
      <c r="A354" s="26"/>
      <c r="B354" s="26"/>
      <c r="C354" s="53"/>
      <c r="D354" s="53"/>
      <c r="E354" s="26"/>
      <c r="F354" s="26"/>
      <c r="G354" s="26"/>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row>
    <row r="355" spans="1:37" ht="15.75" customHeight="1">
      <c r="A355" s="26"/>
      <c r="B355" s="26"/>
      <c r="C355" s="53"/>
      <c r="D355" s="53"/>
      <c r="E355" s="26"/>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row>
    <row r="356" spans="1:37" ht="15.75" customHeight="1">
      <c r="A356" s="26"/>
      <c r="B356" s="26"/>
      <c r="C356" s="53"/>
      <c r="D356" s="53"/>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row>
    <row r="357" spans="1:37" ht="15.75" customHeight="1">
      <c r="A357" s="26"/>
      <c r="B357" s="26"/>
      <c r="C357" s="53"/>
      <c r="D357" s="53"/>
      <c r="E357" s="26"/>
      <c r="F357" s="26"/>
      <c r="G357" s="26"/>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row>
    <row r="358" spans="1:37" ht="15.75" customHeight="1">
      <c r="A358" s="26"/>
      <c r="B358" s="26"/>
      <c r="C358" s="53"/>
      <c r="D358" s="53"/>
      <c r="E358" s="26"/>
      <c r="F358" s="26"/>
      <c r="G358" s="26"/>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row>
    <row r="359" spans="1:37" ht="15.75" customHeight="1">
      <c r="A359" s="26"/>
      <c r="B359" s="26"/>
      <c r="C359" s="53"/>
      <c r="D359" s="53"/>
      <c r="E359" s="26"/>
      <c r="F359" s="26"/>
      <c r="G359" s="26"/>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row>
    <row r="360" spans="1:37" ht="15.75" customHeight="1">
      <c r="A360" s="26"/>
      <c r="B360" s="26"/>
      <c r="C360" s="53"/>
      <c r="D360" s="53"/>
      <c r="E360" s="26"/>
      <c r="F360" s="26"/>
      <c r="G360" s="26"/>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row>
    <row r="361" spans="1:37" ht="15.75" customHeight="1">
      <c r="A361" s="26"/>
      <c r="B361" s="26"/>
      <c r="C361" s="53"/>
      <c r="D361" s="53"/>
      <c r="E361" s="26"/>
      <c r="F361" s="26"/>
      <c r="G361" s="26"/>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row>
    <row r="362" spans="1:37" ht="15.75" customHeight="1">
      <c r="A362" s="26"/>
      <c r="B362" s="26"/>
      <c r="C362" s="53"/>
      <c r="D362" s="53"/>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row>
    <row r="363" spans="1:37" ht="15.75" customHeight="1">
      <c r="A363" s="26"/>
      <c r="B363" s="26"/>
      <c r="C363" s="53"/>
      <c r="D363" s="53"/>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row>
    <row r="364" spans="1:37" ht="15.75" customHeight="1">
      <c r="A364" s="26"/>
      <c r="B364" s="26"/>
      <c r="C364" s="53"/>
      <c r="D364" s="53"/>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row>
    <row r="365" spans="1:37" ht="15.75" customHeight="1">
      <c r="A365" s="26"/>
      <c r="B365" s="26"/>
      <c r="C365" s="53"/>
      <c r="D365" s="53"/>
      <c r="E365" s="26"/>
      <c r="F365" s="26"/>
      <c r="G365" s="26"/>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row>
    <row r="366" spans="1:37" ht="15.75" customHeight="1">
      <c r="A366" s="26"/>
      <c r="B366" s="26"/>
      <c r="C366" s="53"/>
      <c r="D366" s="53"/>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row>
    <row r="367" spans="1:37" ht="15.75" customHeight="1">
      <c r="A367" s="26"/>
      <c r="B367" s="26"/>
      <c r="C367" s="53"/>
      <c r="D367" s="53"/>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row>
    <row r="368" spans="1:37" ht="15.75" customHeight="1">
      <c r="A368" s="26"/>
      <c r="B368" s="26"/>
      <c r="C368" s="53"/>
      <c r="D368" s="53"/>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row>
    <row r="369" spans="1:37" ht="15.75" customHeight="1">
      <c r="A369" s="26"/>
      <c r="B369" s="26"/>
      <c r="C369" s="53"/>
      <c r="D369" s="53"/>
      <c r="E369" s="26"/>
      <c r="F369" s="26"/>
      <c r="G369" s="26"/>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row>
    <row r="370" spans="1:37" ht="15.75" customHeight="1">
      <c r="A370" s="26"/>
      <c r="B370" s="26"/>
      <c r="C370" s="53"/>
      <c r="D370" s="53"/>
      <c r="E370" s="26"/>
      <c r="F370" s="26"/>
      <c r="G370" s="26"/>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row>
    <row r="371" spans="1:37" ht="15.75" customHeight="1">
      <c r="A371" s="26"/>
      <c r="B371" s="26"/>
      <c r="C371" s="53"/>
      <c r="D371" s="53"/>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row>
    <row r="372" spans="1:37" ht="15.75" customHeight="1">
      <c r="A372" s="26"/>
      <c r="B372" s="26"/>
      <c r="C372" s="53"/>
      <c r="D372" s="53"/>
      <c r="E372" s="26"/>
      <c r="F372" s="26"/>
      <c r="G372" s="26"/>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row>
    <row r="373" spans="1:37" ht="15.75" customHeight="1">
      <c r="A373" s="26"/>
      <c r="B373" s="26"/>
      <c r="C373" s="53"/>
      <c r="D373" s="53"/>
      <c r="E373" s="26"/>
      <c r="F373" s="26"/>
      <c r="G373" s="26"/>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row>
    <row r="374" spans="1:37" ht="15.75" customHeight="1">
      <c r="A374" s="26"/>
      <c r="B374" s="26"/>
      <c r="C374" s="53"/>
      <c r="D374" s="53"/>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row>
    <row r="375" spans="1:37" ht="15.75" customHeight="1">
      <c r="A375" s="26"/>
      <c r="B375" s="26"/>
      <c r="C375" s="53"/>
      <c r="D375" s="53"/>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row>
    <row r="376" spans="1:37" ht="15.75" customHeight="1">
      <c r="A376" s="26"/>
      <c r="B376" s="26"/>
      <c r="C376" s="53"/>
      <c r="D376" s="53"/>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row>
    <row r="377" spans="1:37" ht="15.75" customHeight="1">
      <c r="A377" s="26"/>
      <c r="B377" s="26"/>
      <c r="C377" s="53"/>
      <c r="D377" s="53"/>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row>
    <row r="378" spans="1:37" ht="15.75" customHeight="1">
      <c r="A378" s="26"/>
      <c r="B378" s="26"/>
      <c r="C378" s="53"/>
      <c r="D378" s="53"/>
      <c r="E378" s="26"/>
      <c r="F378" s="2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row>
    <row r="379" spans="1:37" ht="15.75" customHeight="1">
      <c r="A379" s="26"/>
      <c r="B379" s="26"/>
      <c r="C379" s="53"/>
      <c r="D379" s="53"/>
      <c r="E379" s="26"/>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row>
    <row r="380" spans="1:37" ht="15.75" customHeight="1">
      <c r="A380" s="26"/>
      <c r="B380" s="26"/>
      <c r="C380" s="53"/>
      <c r="D380" s="53"/>
      <c r="E380" s="26"/>
      <c r="F380" s="26"/>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row>
    <row r="381" spans="1:37" ht="15.75" customHeight="1">
      <c r="A381" s="26"/>
      <c r="B381" s="26"/>
      <c r="C381" s="53"/>
      <c r="D381" s="53"/>
      <c r="E381" s="26"/>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row>
    <row r="382" spans="1:37" ht="15.75" customHeight="1">
      <c r="A382" s="26"/>
      <c r="B382" s="26"/>
      <c r="C382" s="53"/>
      <c r="D382" s="53"/>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row>
    <row r="383" spans="1:37" ht="15.75" customHeight="1">
      <c r="A383" s="26"/>
      <c r="B383" s="26"/>
      <c r="C383" s="53"/>
      <c r="D383" s="53"/>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row>
    <row r="384" spans="1:37" ht="15.75" customHeight="1">
      <c r="A384" s="26"/>
      <c r="B384" s="26"/>
      <c r="C384" s="53"/>
      <c r="D384" s="53"/>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row>
    <row r="385" spans="1:37" ht="15.75" customHeight="1">
      <c r="A385" s="26"/>
      <c r="B385" s="26"/>
      <c r="C385" s="53"/>
      <c r="D385" s="53"/>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row>
    <row r="386" spans="1:37" ht="15.75" customHeight="1">
      <c r="A386" s="26"/>
      <c r="B386" s="26"/>
      <c r="C386" s="53"/>
      <c r="D386" s="53"/>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row>
    <row r="387" spans="1:37" ht="15.75" customHeight="1">
      <c r="A387" s="26"/>
      <c r="B387" s="26"/>
      <c r="C387" s="53"/>
      <c r="D387" s="53"/>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row>
    <row r="388" spans="1:37" ht="15.75" customHeight="1">
      <c r="A388" s="26"/>
      <c r="B388" s="26"/>
      <c r="C388" s="53"/>
      <c r="D388" s="53"/>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row>
    <row r="389" spans="1:37" ht="15.75" customHeight="1">
      <c r="A389" s="26"/>
      <c r="B389" s="26"/>
      <c r="C389" s="53"/>
      <c r="D389" s="53"/>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row>
    <row r="390" spans="1:37" ht="15.75" customHeight="1">
      <c r="A390" s="26"/>
      <c r="B390" s="26"/>
      <c r="C390" s="53"/>
      <c r="D390" s="53"/>
      <c r="E390" s="26"/>
      <c r="F390" s="26"/>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row>
    <row r="391" spans="1:37" ht="15.75" customHeight="1">
      <c r="A391" s="26"/>
      <c r="B391" s="26"/>
      <c r="C391" s="53"/>
      <c r="D391" s="53"/>
      <c r="E391" s="26"/>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row>
    <row r="392" spans="1:37" ht="15.75" customHeight="1">
      <c r="A392" s="26"/>
      <c r="B392" s="26"/>
      <c r="C392" s="53"/>
      <c r="D392" s="53"/>
      <c r="E392" s="26"/>
      <c r="F392" s="26"/>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row>
    <row r="393" spans="1:37" ht="15.75" customHeight="1">
      <c r="A393" s="26"/>
      <c r="B393" s="26"/>
      <c r="C393" s="53"/>
      <c r="D393" s="53"/>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row>
    <row r="394" spans="1:37" ht="15.75" customHeight="1">
      <c r="A394" s="26"/>
      <c r="B394" s="26"/>
      <c r="C394" s="53"/>
      <c r="D394" s="53"/>
      <c r="E394" s="26"/>
      <c r="F394" s="26"/>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row>
    <row r="395" spans="1:37" ht="15.75" customHeight="1">
      <c r="A395" s="26"/>
      <c r="B395" s="26"/>
      <c r="C395" s="53"/>
      <c r="D395" s="53"/>
      <c r="E395" s="26"/>
      <c r="F395" s="26"/>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row>
    <row r="396" spans="1:37" ht="15.75" customHeight="1">
      <c r="A396" s="26"/>
      <c r="B396" s="26"/>
      <c r="C396" s="53"/>
      <c r="D396" s="53"/>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row>
    <row r="397" spans="1:37" ht="15.75" customHeight="1">
      <c r="A397" s="26"/>
      <c r="B397" s="26"/>
      <c r="C397" s="53"/>
      <c r="D397" s="53"/>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row>
    <row r="398" spans="1:37" ht="15.75" customHeight="1">
      <c r="A398" s="26"/>
      <c r="B398" s="26"/>
      <c r="C398" s="53"/>
      <c r="D398" s="53"/>
      <c r="E398" s="26"/>
      <c r="F398" s="26"/>
      <c r="G398" s="26"/>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row>
    <row r="399" spans="1:37" ht="15.75" customHeight="1">
      <c r="A399" s="26"/>
      <c r="B399" s="26"/>
      <c r="C399" s="53"/>
      <c r="D399" s="53"/>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row>
    <row r="400" spans="1:37" ht="15.75" customHeight="1">
      <c r="A400" s="26"/>
      <c r="B400" s="26"/>
      <c r="C400" s="53"/>
      <c r="D400" s="53"/>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row>
    <row r="401" spans="1:37" ht="15.75" customHeight="1">
      <c r="A401" s="26"/>
      <c r="B401" s="26"/>
      <c r="C401" s="53"/>
      <c r="D401" s="53"/>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row>
    <row r="402" spans="1:37" ht="15.75" customHeight="1">
      <c r="A402" s="26"/>
      <c r="B402" s="26"/>
      <c r="C402" s="53"/>
      <c r="D402" s="53"/>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row>
    <row r="403" spans="1:37" ht="15.75" customHeight="1">
      <c r="A403" s="26"/>
      <c r="B403" s="26"/>
      <c r="C403" s="53"/>
      <c r="D403" s="53"/>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row>
    <row r="404" spans="1:37" ht="15.75" customHeight="1">
      <c r="A404" s="26"/>
      <c r="B404" s="26"/>
      <c r="C404" s="53"/>
      <c r="D404" s="53"/>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row>
    <row r="405" spans="1:37" ht="15.75" customHeight="1">
      <c r="A405" s="26"/>
      <c r="B405" s="26"/>
      <c r="C405" s="53"/>
      <c r="D405" s="53"/>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row>
    <row r="406" spans="1:37" ht="15.75" customHeight="1">
      <c r="A406" s="26"/>
      <c r="B406" s="26"/>
      <c r="C406" s="53"/>
      <c r="D406" s="53"/>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row>
    <row r="407" spans="1:37" ht="15.75" customHeight="1">
      <c r="A407" s="26"/>
      <c r="B407" s="26"/>
      <c r="C407" s="53"/>
      <c r="D407" s="53"/>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row>
    <row r="408" spans="1:37" ht="15.75" customHeight="1">
      <c r="A408" s="26"/>
      <c r="B408" s="26"/>
      <c r="C408" s="53"/>
      <c r="D408" s="53"/>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row>
    <row r="409" spans="1:37" ht="15.75" customHeight="1">
      <c r="A409" s="26"/>
      <c r="B409" s="26"/>
      <c r="C409" s="53"/>
      <c r="D409" s="53"/>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row>
    <row r="410" spans="1:37" ht="15.75" customHeight="1">
      <c r="A410" s="26"/>
      <c r="B410" s="26"/>
      <c r="C410" s="53"/>
      <c r="D410" s="53"/>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row>
    <row r="411" spans="1:37" ht="15.75" customHeight="1">
      <c r="A411" s="26"/>
      <c r="B411" s="26"/>
      <c r="C411" s="53"/>
      <c r="D411" s="53"/>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row>
    <row r="412" spans="1:37" ht="15.75" customHeight="1">
      <c r="A412" s="26"/>
      <c r="B412" s="26"/>
      <c r="C412" s="53"/>
      <c r="D412" s="53"/>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row>
    <row r="413" spans="1:37" ht="15.75" customHeight="1">
      <c r="A413" s="26"/>
      <c r="B413" s="26"/>
      <c r="C413" s="53"/>
      <c r="D413" s="53"/>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row>
    <row r="414" spans="1:37" ht="15.75" customHeight="1">
      <c r="A414" s="26"/>
      <c r="B414" s="26"/>
      <c r="C414" s="53"/>
      <c r="D414" s="53"/>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row>
    <row r="415" spans="1:37" ht="15.75" customHeight="1">
      <c r="A415" s="26"/>
      <c r="B415" s="26"/>
      <c r="C415" s="53"/>
      <c r="D415" s="53"/>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row>
    <row r="416" spans="1:37" ht="15.75" customHeight="1">
      <c r="A416" s="26"/>
      <c r="B416" s="26"/>
      <c r="C416" s="53"/>
      <c r="D416" s="53"/>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row>
    <row r="417" spans="1:37" ht="15.75" customHeight="1">
      <c r="A417" s="26"/>
      <c r="B417" s="26"/>
      <c r="C417" s="53"/>
      <c r="D417" s="53"/>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row>
    <row r="418" spans="1:37" ht="15.75" customHeight="1">
      <c r="A418" s="26"/>
      <c r="B418" s="26"/>
      <c r="C418" s="53"/>
      <c r="D418" s="53"/>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row>
    <row r="419" spans="1:37" ht="15.75" customHeight="1">
      <c r="A419" s="26"/>
      <c r="B419" s="26"/>
      <c r="C419" s="53"/>
      <c r="D419" s="53"/>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row>
    <row r="420" spans="1:37" ht="15.75" customHeight="1">
      <c r="A420" s="26"/>
      <c r="B420" s="26"/>
      <c r="C420" s="53"/>
      <c r="D420" s="53"/>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row>
    <row r="421" spans="1:37" ht="15.75" customHeight="1">
      <c r="A421" s="26"/>
      <c r="B421" s="26"/>
      <c r="C421" s="53"/>
      <c r="D421" s="53"/>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row>
    <row r="422" spans="1:37" ht="15.75" customHeight="1">
      <c r="A422" s="26"/>
      <c r="B422" s="26"/>
      <c r="C422" s="53"/>
      <c r="D422" s="53"/>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row>
    <row r="423" spans="1:37" ht="15.75" customHeight="1">
      <c r="A423" s="26"/>
      <c r="B423" s="26"/>
      <c r="C423" s="53"/>
      <c r="D423" s="53"/>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row>
    <row r="424" spans="1:37" ht="15.75" customHeight="1">
      <c r="A424" s="26"/>
      <c r="B424" s="26"/>
      <c r="C424" s="53"/>
      <c r="D424" s="53"/>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row>
    <row r="425" spans="1:37" ht="15.75" customHeight="1">
      <c r="A425" s="26"/>
      <c r="B425" s="26"/>
      <c r="C425" s="53"/>
      <c r="D425" s="53"/>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row>
    <row r="426" spans="1:37" ht="15.75" customHeight="1">
      <c r="A426" s="26"/>
      <c r="B426" s="26"/>
      <c r="C426" s="53"/>
      <c r="D426" s="53"/>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row>
    <row r="427" spans="1:37" ht="15.75" customHeight="1">
      <c r="A427" s="26"/>
      <c r="B427" s="26"/>
      <c r="C427" s="53"/>
      <c r="D427" s="53"/>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row>
    <row r="428" spans="1:37" ht="15.75" customHeight="1">
      <c r="A428" s="26"/>
      <c r="B428" s="26"/>
      <c r="C428" s="53"/>
      <c r="D428" s="53"/>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row>
    <row r="429" spans="1:37" ht="15.75" customHeight="1">
      <c r="A429" s="26"/>
      <c r="B429" s="26"/>
      <c r="C429" s="53"/>
      <c r="D429" s="53"/>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row>
    <row r="430" spans="1:37" ht="15.75" customHeight="1">
      <c r="A430" s="26"/>
      <c r="B430" s="26"/>
      <c r="C430" s="53"/>
      <c r="D430" s="53"/>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row>
    <row r="431" spans="1:37" ht="15.75" customHeight="1">
      <c r="A431" s="26"/>
      <c r="B431" s="26"/>
      <c r="C431" s="53"/>
      <c r="D431" s="53"/>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row>
    <row r="432" spans="1:37" ht="15.75" customHeight="1">
      <c r="A432" s="26"/>
      <c r="B432" s="26"/>
      <c r="C432" s="53"/>
      <c r="D432" s="53"/>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row>
    <row r="433" spans="1:37" ht="15.75" customHeight="1">
      <c r="A433" s="26"/>
      <c r="B433" s="26"/>
      <c r="C433" s="53"/>
      <c r="D433" s="53"/>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row>
    <row r="434" spans="1:37" ht="15.75" customHeight="1">
      <c r="A434" s="26"/>
      <c r="B434" s="26"/>
      <c r="C434" s="53"/>
      <c r="D434" s="53"/>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row>
    <row r="435" spans="1:37" ht="15.75" customHeight="1">
      <c r="A435" s="26"/>
      <c r="B435" s="26"/>
      <c r="C435" s="53"/>
      <c r="D435" s="53"/>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row>
    <row r="436" spans="1:37" ht="15.75" customHeight="1">
      <c r="A436" s="26"/>
      <c r="B436" s="26"/>
      <c r="C436" s="53"/>
      <c r="D436" s="53"/>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row>
    <row r="437" spans="1:37" ht="15.75" customHeight="1">
      <c r="A437" s="26"/>
      <c r="B437" s="26"/>
      <c r="C437" s="53"/>
      <c r="D437" s="53"/>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row>
    <row r="438" spans="1:37" ht="15.75" customHeight="1">
      <c r="A438" s="26"/>
      <c r="B438" s="26"/>
      <c r="C438" s="53"/>
      <c r="D438" s="53"/>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row>
    <row r="439" spans="1:37" ht="15.75" customHeight="1">
      <c r="A439" s="26"/>
      <c r="B439" s="26"/>
      <c r="C439" s="53"/>
      <c r="D439" s="53"/>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row>
    <row r="440" spans="1:37" ht="15.75" customHeight="1">
      <c r="A440" s="26"/>
      <c r="B440" s="26"/>
      <c r="C440" s="53"/>
      <c r="D440" s="53"/>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row>
    <row r="441" spans="1:37" ht="15.75" customHeight="1">
      <c r="A441" s="26"/>
      <c r="B441" s="26"/>
      <c r="C441" s="53"/>
      <c r="D441" s="53"/>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row>
    <row r="442" spans="1:37" ht="15.75" customHeight="1">
      <c r="A442" s="26"/>
      <c r="B442" s="26"/>
      <c r="C442" s="53"/>
      <c r="D442" s="53"/>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row>
    <row r="443" spans="1:37" ht="15.75" customHeight="1">
      <c r="A443" s="26"/>
      <c r="B443" s="26"/>
      <c r="C443" s="53"/>
      <c r="D443" s="53"/>
      <c r="E443" s="26"/>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row>
    <row r="444" spans="1:37" ht="15.75" customHeight="1">
      <c r="A444" s="26"/>
      <c r="B444" s="26"/>
      <c r="C444" s="53"/>
      <c r="D444" s="53"/>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row>
    <row r="445" spans="1:37" ht="15.75" customHeight="1">
      <c r="A445" s="26"/>
      <c r="B445" s="26"/>
      <c r="C445" s="53"/>
      <c r="D445" s="53"/>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row>
    <row r="446" spans="1:37" ht="15.75" customHeight="1">
      <c r="A446" s="26"/>
      <c r="B446" s="26"/>
      <c r="C446" s="53"/>
      <c r="D446" s="53"/>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row>
    <row r="447" spans="1:37" ht="15.75" customHeight="1">
      <c r="A447" s="26"/>
      <c r="B447" s="26"/>
      <c r="C447" s="53"/>
      <c r="D447" s="53"/>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row>
    <row r="448" spans="1:37" ht="15.75" customHeight="1">
      <c r="A448" s="26"/>
      <c r="B448" s="26"/>
      <c r="C448" s="53"/>
      <c r="D448" s="53"/>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row>
    <row r="449" spans="1:37" ht="15.75" customHeight="1">
      <c r="A449" s="26"/>
      <c r="B449" s="26"/>
      <c r="C449" s="53"/>
      <c r="D449" s="53"/>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row>
    <row r="450" spans="1:37" ht="15.75" customHeight="1">
      <c r="A450" s="26"/>
      <c r="B450" s="26"/>
      <c r="C450" s="53"/>
      <c r="D450" s="53"/>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row>
    <row r="451" spans="1:37" ht="15.75" customHeight="1">
      <c r="A451" s="26"/>
      <c r="B451" s="26"/>
      <c r="C451" s="53"/>
      <c r="D451" s="53"/>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row>
    <row r="452" spans="1:37" ht="15.75" customHeight="1">
      <c r="A452" s="26"/>
      <c r="B452" s="26"/>
      <c r="C452" s="53"/>
      <c r="D452" s="53"/>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row>
    <row r="453" spans="1:37" ht="15.75" customHeight="1">
      <c r="A453" s="26"/>
      <c r="B453" s="26"/>
      <c r="C453" s="53"/>
      <c r="D453" s="53"/>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row>
    <row r="454" spans="1:37" ht="15.75" customHeight="1">
      <c r="A454" s="26"/>
      <c r="B454" s="26"/>
      <c r="C454" s="53"/>
      <c r="D454" s="53"/>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row>
    <row r="455" spans="1:37" ht="15.75" customHeight="1">
      <c r="A455" s="26"/>
      <c r="B455" s="26"/>
      <c r="C455" s="53"/>
      <c r="D455" s="53"/>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row>
    <row r="456" spans="1:37" ht="15.75" customHeight="1">
      <c r="A456" s="26"/>
      <c r="B456" s="26"/>
      <c r="C456" s="53"/>
      <c r="D456" s="53"/>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row>
    <row r="457" spans="1:37" ht="15.75" customHeight="1">
      <c r="A457" s="26"/>
      <c r="B457" s="26"/>
      <c r="C457" s="53"/>
      <c r="D457" s="53"/>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row>
    <row r="458" spans="1:37" ht="15.75" customHeight="1">
      <c r="A458" s="26"/>
      <c r="B458" s="26"/>
      <c r="C458" s="53"/>
      <c r="D458" s="53"/>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row>
    <row r="459" spans="1:37" ht="15.75" customHeight="1">
      <c r="A459" s="26"/>
      <c r="B459" s="26"/>
      <c r="C459" s="53"/>
      <c r="D459" s="53"/>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row>
    <row r="460" spans="1:37" ht="15.75" customHeight="1">
      <c r="A460" s="26"/>
      <c r="B460" s="26"/>
      <c r="C460" s="53"/>
      <c r="D460" s="53"/>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row>
    <row r="461" spans="1:37" ht="15.75" customHeight="1">
      <c r="A461" s="26"/>
      <c r="B461" s="26"/>
      <c r="C461" s="53"/>
      <c r="D461" s="53"/>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row>
    <row r="462" spans="1:37" ht="15.75" customHeight="1">
      <c r="A462" s="26"/>
      <c r="B462" s="26"/>
      <c r="C462" s="53"/>
      <c r="D462" s="53"/>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row>
    <row r="463" spans="1:37" ht="15.75" customHeight="1">
      <c r="A463" s="26"/>
      <c r="B463" s="26"/>
      <c r="C463" s="53"/>
      <c r="D463" s="53"/>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row>
    <row r="464" spans="1:37" ht="15.75" customHeight="1">
      <c r="A464" s="26"/>
      <c r="B464" s="26"/>
      <c r="C464" s="53"/>
      <c r="D464" s="53"/>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row>
    <row r="465" spans="1:37" ht="15.75" customHeight="1">
      <c r="A465" s="26"/>
      <c r="B465" s="26"/>
      <c r="C465" s="53"/>
      <c r="D465" s="53"/>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row>
    <row r="466" spans="1:37" ht="15.75" customHeight="1">
      <c r="A466" s="26"/>
      <c r="B466" s="26"/>
      <c r="C466" s="53"/>
      <c r="D466" s="53"/>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row>
    <row r="467" spans="1:37" ht="15.75" customHeight="1">
      <c r="A467" s="26"/>
      <c r="B467" s="26"/>
      <c r="C467" s="53"/>
      <c r="D467" s="53"/>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row>
    <row r="468" spans="1:37" ht="15.75" customHeight="1">
      <c r="A468" s="26"/>
      <c r="B468" s="26"/>
      <c r="C468" s="53"/>
      <c r="D468" s="53"/>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row>
    <row r="469" spans="1:37" ht="15.75" customHeight="1">
      <c r="A469" s="26"/>
      <c r="B469" s="26"/>
      <c r="C469" s="53"/>
      <c r="D469" s="53"/>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row>
    <row r="470" spans="1:37" ht="15.75" customHeight="1">
      <c r="A470" s="26"/>
      <c r="B470" s="26"/>
      <c r="C470" s="53"/>
      <c r="D470" s="53"/>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row>
    <row r="471" spans="1:37" ht="15.75" customHeight="1">
      <c r="A471" s="26"/>
      <c r="B471" s="26"/>
      <c r="C471" s="53"/>
      <c r="D471" s="53"/>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row>
    <row r="472" spans="1:37" ht="15.75" customHeight="1">
      <c r="A472" s="26"/>
      <c r="B472" s="26"/>
      <c r="C472" s="53"/>
      <c r="D472" s="53"/>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row>
    <row r="473" spans="1:37" ht="15.75" customHeight="1">
      <c r="A473" s="26"/>
      <c r="B473" s="26"/>
      <c r="C473" s="53"/>
      <c r="D473" s="53"/>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row>
    <row r="474" spans="1:37" ht="15.75" customHeight="1">
      <c r="A474" s="26"/>
      <c r="B474" s="26"/>
      <c r="C474" s="53"/>
      <c r="D474" s="53"/>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row>
    <row r="475" spans="1:37" ht="15.75" customHeight="1">
      <c r="A475" s="26"/>
      <c r="B475" s="26"/>
      <c r="C475" s="53"/>
      <c r="D475" s="53"/>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row>
    <row r="476" spans="1:37" ht="15.75" customHeight="1">
      <c r="A476" s="26"/>
      <c r="B476" s="26"/>
      <c r="C476" s="53"/>
      <c r="D476" s="53"/>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row>
    <row r="477" spans="1:37" ht="15.75" customHeight="1">
      <c r="A477" s="26"/>
      <c r="B477" s="26"/>
      <c r="C477" s="53"/>
      <c r="D477" s="53"/>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row>
    <row r="478" spans="1:37" ht="15.75" customHeight="1">
      <c r="A478" s="26"/>
      <c r="B478" s="26"/>
      <c r="C478" s="53"/>
      <c r="D478" s="53"/>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row>
    <row r="479" spans="1:37" ht="15.75" customHeight="1">
      <c r="A479" s="26"/>
      <c r="B479" s="26"/>
      <c r="C479" s="53"/>
      <c r="D479" s="53"/>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row>
    <row r="480" spans="1:37" ht="15.75" customHeight="1">
      <c r="A480" s="26"/>
      <c r="B480" s="26"/>
      <c r="C480" s="53"/>
      <c r="D480" s="53"/>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row>
    <row r="481" spans="1:37" ht="15.75" customHeight="1">
      <c r="A481" s="26"/>
      <c r="B481" s="26"/>
      <c r="C481" s="53"/>
      <c r="D481" s="53"/>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row>
    <row r="482" spans="1:37" ht="15.75" customHeight="1">
      <c r="A482" s="26"/>
      <c r="B482" s="26"/>
      <c r="C482" s="53"/>
      <c r="D482" s="53"/>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row>
    <row r="483" spans="1:37" ht="15.75" customHeight="1">
      <c r="A483" s="26"/>
      <c r="B483" s="26"/>
      <c r="C483" s="53"/>
      <c r="D483" s="53"/>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row>
    <row r="484" spans="1:37" ht="15.75" customHeight="1">
      <c r="A484" s="26"/>
      <c r="B484" s="26"/>
      <c r="C484" s="53"/>
      <c r="D484" s="53"/>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row>
    <row r="485" spans="1:37" ht="15.75" customHeight="1">
      <c r="A485" s="26"/>
      <c r="B485" s="26"/>
      <c r="C485" s="53"/>
      <c r="D485" s="53"/>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row>
    <row r="486" spans="1:37" ht="15.75" customHeight="1">
      <c r="A486" s="26"/>
      <c r="B486" s="26"/>
      <c r="C486" s="53"/>
      <c r="D486" s="53"/>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row>
    <row r="487" spans="1:37" ht="15.75" customHeight="1">
      <c r="A487" s="26"/>
      <c r="B487" s="26"/>
      <c r="C487" s="53"/>
      <c r="D487" s="53"/>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row>
    <row r="488" spans="1:37" ht="15.75" customHeight="1">
      <c r="A488" s="26"/>
      <c r="B488" s="26"/>
      <c r="C488" s="53"/>
      <c r="D488" s="53"/>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row>
    <row r="489" spans="1:37" ht="15.75" customHeight="1">
      <c r="A489" s="26"/>
      <c r="B489" s="26"/>
      <c r="C489" s="53"/>
      <c r="D489" s="53"/>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row>
    <row r="490" spans="1:37" ht="15.75" customHeight="1">
      <c r="A490" s="26"/>
      <c r="B490" s="26"/>
      <c r="C490" s="53"/>
      <c r="D490" s="53"/>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row>
    <row r="491" spans="1:37" ht="15.75" customHeight="1">
      <c r="A491" s="26"/>
      <c r="B491" s="26"/>
      <c r="C491" s="53"/>
      <c r="D491" s="53"/>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row>
    <row r="492" spans="1:37" ht="15.75" customHeight="1">
      <c r="A492" s="26"/>
      <c r="B492" s="26"/>
      <c r="C492" s="53"/>
      <c r="D492" s="53"/>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row>
    <row r="493" spans="1:37" ht="15.75" customHeight="1">
      <c r="A493" s="26"/>
      <c r="B493" s="26"/>
      <c r="C493" s="53"/>
      <c r="D493" s="53"/>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row>
    <row r="494" spans="1:37" ht="15.75" customHeight="1">
      <c r="A494" s="26"/>
      <c r="B494" s="26"/>
      <c r="C494" s="53"/>
      <c r="D494" s="53"/>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row>
    <row r="495" spans="1:37" ht="15.75" customHeight="1">
      <c r="A495" s="26"/>
      <c r="B495" s="26"/>
      <c r="C495" s="53"/>
      <c r="D495" s="53"/>
      <c r="E495" s="2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row>
    <row r="496" spans="1:37" ht="15.75" customHeight="1">
      <c r="A496" s="26"/>
      <c r="B496" s="26"/>
      <c r="C496" s="53"/>
      <c r="D496" s="53"/>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row>
    <row r="497" spans="1:37" ht="15.75" customHeight="1">
      <c r="A497" s="26"/>
      <c r="B497" s="26"/>
      <c r="C497" s="53"/>
      <c r="D497" s="53"/>
      <c r="E497" s="26"/>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row>
    <row r="498" spans="1:37" ht="15.75" customHeight="1">
      <c r="A498" s="26"/>
      <c r="B498" s="26"/>
      <c r="C498" s="53"/>
      <c r="D498" s="53"/>
      <c r="E498" s="26"/>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row>
    <row r="499" spans="1:37" ht="15.75" customHeight="1">
      <c r="A499" s="26"/>
      <c r="B499" s="26"/>
      <c r="C499" s="53"/>
      <c r="D499" s="53"/>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row>
    <row r="500" spans="1:37" ht="15.75" customHeight="1">
      <c r="A500" s="26"/>
      <c r="B500" s="26"/>
      <c r="C500" s="53"/>
      <c r="D500" s="53"/>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row>
    <row r="501" spans="1:37" ht="15.75" customHeight="1">
      <c r="A501" s="26"/>
      <c r="B501" s="26"/>
      <c r="C501" s="53"/>
      <c r="D501" s="53"/>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row>
    <row r="502" spans="1:37" ht="15.75" customHeight="1">
      <c r="A502" s="26"/>
      <c r="B502" s="26"/>
      <c r="C502" s="53"/>
      <c r="D502" s="53"/>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row>
    <row r="503" spans="1:37" ht="15.75" customHeight="1">
      <c r="A503" s="26"/>
      <c r="B503" s="26"/>
      <c r="C503" s="53"/>
      <c r="D503" s="53"/>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row>
    <row r="504" spans="1:37" ht="15.75" customHeight="1">
      <c r="A504" s="26"/>
      <c r="B504" s="26"/>
      <c r="C504" s="53"/>
      <c r="D504" s="53"/>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row>
    <row r="505" spans="1:37" ht="15.75" customHeight="1">
      <c r="A505" s="26"/>
      <c r="B505" s="26"/>
      <c r="C505" s="53"/>
      <c r="D505" s="53"/>
      <c r="E505" s="26"/>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row>
    <row r="506" spans="1:37" ht="15.75" customHeight="1">
      <c r="A506" s="26"/>
      <c r="B506" s="26"/>
      <c r="C506" s="53"/>
      <c r="D506" s="53"/>
      <c r="E506" s="26"/>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row>
    <row r="507" spans="1:37" ht="15.75" customHeight="1">
      <c r="A507" s="26"/>
      <c r="B507" s="26"/>
      <c r="C507" s="53"/>
      <c r="D507" s="53"/>
      <c r="E507" s="26"/>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row>
    <row r="508" spans="1:37" ht="15.75" customHeight="1">
      <c r="A508" s="26"/>
      <c r="B508" s="26"/>
      <c r="C508" s="53"/>
      <c r="D508" s="53"/>
      <c r="E508" s="26"/>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row>
    <row r="509" spans="1:37" ht="15.75" customHeight="1">
      <c r="A509" s="26"/>
      <c r="B509" s="26"/>
      <c r="C509" s="53"/>
      <c r="D509" s="53"/>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row>
    <row r="510" spans="1:37" ht="15.75" customHeight="1">
      <c r="A510" s="26"/>
      <c r="B510" s="26"/>
      <c r="C510" s="53"/>
      <c r="D510" s="53"/>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row>
    <row r="511" spans="1:37" ht="15.75" customHeight="1">
      <c r="A511" s="26"/>
      <c r="B511" s="26"/>
      <c r="C511" s="53"/>
      <c r="D511" s="53"/>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row>
    <row r="512" spans="1:37" ht="15.75" customHeight="1">
      <c r="A512" s="26"/>
      <c r="B512" s="26"/>
      <c r="C512" s="53"/>
      <c r="D512" s="53"/>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row>
    <row r="513" spans="1:37" ht="15.75" customHeight="1">
      <c r="A513" s="26"/>
      <c r="B513" s="26"/>
      <c r="C513" s="53"/>
      <c r="D513" s="53"/>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row>
    <row r="514" spans="1:37" ht="15.75" customHeight="1">
      <c r="A514" s="26"/>
      <c r="B514" s="26"/>
      <c r="C514" s="53"/>
      <c r="D514" s="53"/>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row>
    <row r="515" spans="1:37" ht="15.75" customHeight="1">
      <c r="A515" s="26"/>
      <c r="B515" s="26"/>
      <c r="C515" s="53"/>
      <c r="D515" s="53"/>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row>
    <row r="516" spans="1:37" ht="15.75" customHeight="1">
      <c r="A516" s="26"/>
      <c r="B516" s="26"/>
      <c r="C516" s="53"/>
      <c r="D516" s="53"/>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row>
    <row r="517" spans="1:37" ht="15.75" customHeight="1">
      <c r="A517" s="26"/>
      <c r="B517" s="26"/>
      <c r="C517" s="53"/>
      <c r="D517" s="53"/>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row>
    <row r="518" spans="1:37" ht="15.75" customHeight="1">
      <c r="A518" s="26"/>
      <c r="B518" s="26"/>
      <c r="C518" s="53"/>
      <c r="D518" s="53"/>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row>
    <row r="519" spans="1:37" ht="15.75" customHeight="1">
      <c r="A519" s="26"/>
      <c r="B519" s="26"/>
      <c r="C519" s="53"/>
      <c r="D519" s="53"/>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row>
    <row r="520" spans="1:37" ht="15.75" customHeight="1">
      <c r="A520" s="26"/>
      <c r="B520" s="26"/>
      <c r="C520" s="53"/>
      <c r="D520" s="53"/>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row>
    <row r="521" spans="1:37" ht="15.75" customHeight="1">
      <c r="A521" s="26"/>
      <c r="B521" s="26"/>
      <c r="C521" s="53"/>
      <c r="D521" s="53"/>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row>
    <row r="522" spans="1:37" ht="15.75" customHeight="1">
      <c r="A522" s="26"/>
      <c r="B522" s="26"/>
      <c r="C522" s="53"/>
      <c r="D522" s="53"/>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row>
    <row r="523" spans="1:37" ht="15.75" customHeight="1">
      <c r="A523" s="26"/>
      <c r="B523" s="26"/>
      <c r="C523" s="53"/>
      <c r="D523" s="53"/>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row>
    <row r="524" spans="1:37" ht="15.75" customHeight="1">
      <c r="A524" s="26"/>
      <c r="B524" s="26"/>
      <c r="C524" s="53"/>
      <c r="D524" s="53"/>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row>
    <row r="525" spans="1:37" ht="15.75" customHeight="1">
      <c r="A525" s="26"/>
      <c r="B525" s="26"/>
      <c r="C525" s="53"/>
      <c r="D525" s="53"/>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row>
    <row r="526" spans="1:37" ht="15.75" customHeight="1">
      <c r="A526" s="26"/>
      <c r="B526" s="26"/>
      <c r="C526" s="53"/>
      <c r="D526" s="53"/>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row>
    <row r="527" spans="1:37" ht="15.75" customHeight="1">
      <c r="A527" s="26"/>
      <c r="B527" s="26"/>
      <c r="C527" s="53"/>
      <c r="D527" s="53"/>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row>
    <row r="528" spans="1:37" ht="15.75" customHeight="1">
      <c r="A528" s="26"/>
      <c r="B528" s="26"/>
      <c r="C528" s="53"/>
      <c r="D528" s="53"/>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row>
    <row r="529" spans="1:37" ht="15.75" customHeight="1">
      <c r="A529" s="26"/>
      <c r="B529" s="26"/>
      <c r="C529" s="53"/>
      <c r="D529" s="53"/>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row>
    <row r="530" spans="1:37" ht="15.75" customHeight="1">
      <c r="A530" s="26"/>
      <c r="B530" s="26"/>
      <c r="C530" s="53"/>
      <c r="D530" s="53"/>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row>
    <row r="531" spans="1:37" ht="15.75" customHeight="1">
      <c r="A531" s="26"/>
      <c r="B531" s="26"/>
      <c r="C531" s="53"/>
      <c r="D531" s="53"/>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row>
    <row r="532" spans="1:37" ht="15.75" customHeight="1">
      <c r="A532" s="26"/>
      <c r="B532" s="26"/>
      <c r="C532" s="53"/>
      <c r="D532" s="53"/>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row>
    <row r="533" spans="1:37" ht="15.75" customHeight="1">
      <c r="A533" s="26"/>
      <c r="B533" s="26"/>
      <c r="C533" s="53"/>
      <c r="D533" s="53"/>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row>
    <row r="534" spans="1:37" ht="15.75" customHeight="1">
      <c r="A534" s="26"/>
      <c r="B534" s="26"/>
      <c r="C534" s="53"/>
      <c r="D534" s="53"/>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row>
    <row r="535" spans="1:37" ht="15.75" customHeight="1">
      <c r="A535" s="26"/>
      <c r="B535" s="26"/>
      <c r="C535" s="53"/>
      <c r="D535" s="53"/>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row>
    <row r="536" spans="1:37" ht="15.75" customHeight="1">
      <c r="A536" s="26"/>
      <c r="B536" s="26"/>
      <c r="C536" s="53"/>
      <c r="D536" s="53"/>
      <c r="E536" s="26"/>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row>
    <row r="537" spans="1:37" ht="15.75" customHeight="1">
      <c r="A537" s="26"/>
      <c r="B537" s="26"/>
      <c r="C537" s="53"/>
      <c r="D537" s="53"/>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row>
    <row r="538" spans="1:37" ht="15.75" customHeight="1">
      <c r="A538" s="26"/>
      <c r="B538" s="26"/>
      <c r="C538" s="53"/>
      <c r="D538" s="53"/>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row>
    <row r="539" spans="1:37" ht="15.75" customHeight="1">
      <c r="A539" s="26"/>
      <c r="B539" s="26"/>
      <c r="C539" s="53"/>
      <c r="D539" s="53"/>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row>
    <row r="540" spans="1:37" ht="15.75" customHeight="1">
      <c r="A540" s="26"/>
      <c r="B540" s="26"/>
      <c r="C540" s="53"/>
      <c r="D540" s="53"/>
      <c r="E540" s="26"/>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row>
    <row r="541" spans="1:37" ht="15.75" customHeight="1">
      <c r="A541" s="26"/>
      <c r="B541" s="26"/>
      <c r="C541" s="53"/>
      <c r="D541" s="53"/>
      <c r="E541" s="26"/>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row>
    <row r="542" spans="1:37" ht="15.75" customHeight="1">
      <c r="A542" s="26"/>
      <c r="B542" s="26"/>
      <c r="C542" s="53"/>
      <c r="D542" s="53"/>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row>
    <row r="543" spans="1:37" ht="15.75" customHeight="1">
      <c r="A543" s="26"/>
      <c r="B543" s="26"/>
      <c r="C543" s="53"/>
      <c r="D543" s="53"/>
      <c r="E543" s="26"/>
      <c r="F543" s="26"/>
      <c r="G543" s="26"/>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row>
    <row r="544" spans="1:37" ht="15.75" customHeight="1">
      <c r="A544" s="26"/>
      <c r="B544" s="26"/>
      <c r="C544" s="53"/>
      <c r="D544" s="53"/>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row>
    <row r="545" spans="1:37" ht="15.75" customHeight="1">
      <c r="A545" s="26"/>
      <c r="B545" s="26"/>
      <c r="C545" s="53"/>
      <c r="D545" s="53"/>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row>
    <row r="546" spans="1:37" ht="15.75" customHeight="1">
      <c r="A546" s="26"/>
      <c r="B546" s="26"/>
      <c r="C546" s="53"/>
      <c r="D546" s="53"/>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row>
    <row r="547" spans="1:37" ht="15.75" customHeight="1">
      <c r="A547" s="26"/>
      <c r="B547" s="26"/>
      <c r="C547" s="53"/>
      <c r="D547" s="53"/>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row>
    <row r="548" spans="1:37" ht="15.75" customHeight="1">
      <c r="A548" s="26"/>
      <c r="B548" s="26"/>
      <c r="C548" s="53"/>
      <c r="D548" s="53"/>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row>
    <row r="549" spans="1:37" ht="15.75" customHeight="1">
      <c r="A549" s="26"/>
      <c r="B549" s="26"/>
      <c r="C549" s="53"/>
      <c r="D549" s="53"/>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row>
    <row r="550" spans="1:37" ht="15.75" customHeight="1">
      <c r="A550" s="26"/>
      <c r="B550" s="26"/>
      <c r="C550" s="53"/>
      <c r="D550" s="53"/>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row>
    <row r="551" spans="1:37" ht="15.75" customHeight="1">
      <c r="A551" s="26"/>
      <c r="B551" s="26"/>
      <c r="C551" s="53"/>
      <c r="D551" s="53"/>
      <c r="E551" s="26"/>
      <c r="F551" s="26"/>
      <c r="G551" s="26"/>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row>
    <row r="552" spans="1:37" ht="15.75" customHeight="1">
      <c r="A552" s="26"/>
      <c r="B552" s="26"/>
      <c r="C552" s="53"/>
      <c r="D552" s="53"/>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row>
    <row r="553" spans="1:37" ht="15.75" customHeight="1">
      <c r="A553" s="26"/>
      <c r="B553" s="26"/>
      <c r="C553" s="53"/>
      <c r="D553" s="53"/>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row>
    <row r="554" spans="1:37" ht="15.75" customHeight="1">
      <c r="A554" s="26"/>
      <c r="B554" s="26"/>
      <c r="C554" s="53"/>
      <c r="D554" s="53"/>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row>
    <row r="555" spans="1:37" ht="15.75" customHeight="1">
      <c r="A555" s="26"/>
      <c r="B555" s="26"/>
      <c r="C555" s="53"/>
      <c r="D555" s="53"/>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row>
    <row r="556" spans="1:37" ht="15.75" customHeight="1">
      <c r="A556" s="26"/>
      <c r="B556" s="26"/>
      <c r="C556" s="53"/>
      <c r="D556" s="53"/>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row>
    <row r="557" spans="1:37" ht="15.75" customHeight="1">
      <c r="A557" s="26"/>
      <c r="B557" s="26"/>
      <c r="C557" s="53"/>
      <c r="D557" s="53"/>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row>
    <row r="558" spans="1:37" ht="15.75" customHeight="1">
      <c r="A558" s="26"/>
      <c r="B558" s="26"/>
      <c r="C558" s="53"/>
      <c r="D558" s="53"/>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row>
    <row r="559" spans="1:37" ht="15.75" customHeight="1">
      <c r="A559" s="26"/>
      <c r="B559" s="26"/>
      <c r="C559" s="53"/>
      <c r="D559" s="53"/>
      <c r="E559" s="26"/>
      <c r="F559" s="26"/>
      <c r="G559" s="26"/>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row>
    <row r="560" spans="1:37" ht="15.75" customHeight="1">
      <c r="A560" s="26"/>
      <c r="B560" s="26"/>
      <c r="C560" s="53"/>
      <c r="D560" s="53"/>
      <c r="E560" s="26"/>
      <c r="F560" s="26"/>
      <c r="G560" s="26"/>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row>
    <row r="561" spans="1:37" ht="15.75" customHeight="1">
      <c r="A561" s="26"/>
      <c r="B561" s="26"/>
      <c r="C561" s="53"/>
      <c r="D561" s="53"/>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row>
    <row r="562" spans="1:37" ht="15.75" customHeight="1">
      <c r="A562" s="26"/>
      <c r="B562" s="26"/>
      <c r="C562" s="53"/>
      <c r="D562" s="53"/>
      <c r="E562" s="26"/>
      <c r="F562" s="26"/>
      <c r="G562" s="26"/>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row>
    <row r="563" spans="1:37" ht="15.75" customHeight="1">
      <c r="A563" s="26"/>
      <c r="B563" s="26"/>
      <c r="C563" s="53"/>
      <c r="D563" s="53"/>
      <c r="E563" s="26"/>
      <c r="F563" s="26"/>
      <c r="G563" s="26"/>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row>
    <row r="564" spans="1:37" ht="15.75" customHeight="1">
      <c r="A564" s="26"/>
      <c r="B564" s="26"/>
      <c r="C564" s="53"/>
      <c r="D564" s="53"/>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row>
    <row r="565" spans="1:37" ht="15.75" customHeight="1">
      <c r="A565" s="26"/>
      <c r="B565" s="26"/>
      <c r="C565" s="53"/>
      <c r="D565" s="53"/>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row>
    <row r="566" spans="1:37" ht="15.75" customHeight="1">
      <c r="A566" s="26"/>
      <c r="B566" s="26"/>
      <c r="C566" s="53"/>
      <c r="D566" s="53"/>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row>
    <row r="567" spans="1:37" ht="15.75" customHeight="1">
      <c r="A567" s="26"/>
      <c r="B567" s="26"/>
      <c r="C567" s="53"/>
      <c r="D567" s="53"/>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row>
    <row r="568" spans="1:37" ht="15.75" customHeight="1">
      <c r="A568" s="26"/>
      <c r="B568" s="26"/>
      <c r="C568" s="53"/>
      <c r="D568" s="53"/>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row>
    <row r="569" spans="1:37" ht="15.75" customHeight="1">
      <c r="A569" s="26"/>
      <c r="B569" s="26"/>
      <c r="C569" s="53"/>
      <c r="D569" s="53"/>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row>
    <row r="570" spans="1:37" ht="15.75" customHeight="1">
      <c r="A570" s="26"/>
      <c r="B570" s="26"/>
      <c r="C570" s="53"/>
      <c r="D570" s="53"/>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row>
    <row r="571" spans="1:37" ht="15.75" customHeight="1">
      <c r="A571" s="26"/>
      <c r="B571" s="26"/>
      <c r="C571" s="53"/>
      <c r="D571" s="53"/>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row>
    <row r="572" spans="1:37" ht="15.75" customHeight="1">
      <c r="A572" s="26"/>
      <c r="B572" s="26"/>
      <c r="C572" s="53"/>
      <c r="D572" s="53"/>
      <c r="E572" s="26"/>
      <c r="F572" s="26"/>
      <c r="G572" s="26"/>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row>
    <row r="573" spans="1:37" ht="15.75" customHeight="1">
      <c r="A573" s="26"/>
      <c r="B573" s="26"/>
      <c r="C573" s="53"/>
      <c r="D573" s="53"/>
      <c r="E573" s="26"/>
      <c r="F573" s="26"/>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row>
    <row r="574" spans="1:37" ht="15.75" customHeight="1">
      <c r="A574" s="26"/>
      <c r="B574" s="26"/>
      <c r="C574" s="53"/>
      <c r="D574" s="53"/>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row>
    <row r="575" spans="1:37" ht="15.75" customHeight="1">
      <c r="A575" s="26"/>
      <c r="B575" s="26"/>
      <c r="C575" s="53"/>
      <c r="D575" s="53"/>
      <c r="E575" s="26"/>
      <c r="F575" s="26"/>
      <c r="G575" s="26"/>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row>
    <row r="576" spans="1:37" ht="15.75" customHeight="1">
      <c r="A576" s="26"/>
      <c r="B576" s="26"/>
      <c r="C576" s="53"/>
      <c r="D576" s="53"/>
      <c r="E576" s="26"/>
      <c r="F576" s="26"/>
      <c r="G576" s="26"/>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row>
    <row r="577" spans="1:37" ht="15.75" customHeight="1">
      <c r="A577" s="26"/>
      <c r="B577" s="26"/>
      <c r="C577" s="53"/>
      <c r="D577" s="53"/>
      <c r="E577" s="26"/>
      <c r="F577" s="26"/>
      <c r="G577" s="26"/>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row>
    <row r="578" spans="1:37" ht="15.75" customHeight="1">
      <c r="A578" s="26"/>
      <c r="B578" s="26"/>
      <c r="C578" s="53"/>
      <c r="D578" s="53"/>
      <c r="E578" s="26"/>
      <c r="F578" s="26"/>
      <c r="G578" s="26"/>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row>
    <row r="579" spans="1:37" ht="15.75" customHeight="1">
      <c r="A579" s="26"/>
      <c r="B579" s="26"/>
      <c r="C579" s="53"/>
      <c r="D579" s="53"/>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row>
    <row r="580" spans="1:37" ht="15.75" customHeight="1">
      <c r="A580" s="26"/>
      <c r="B580" s="26"/>
      <c r="C580" s="53"/>
      <c r="D580" s="53"/>
      <c r="E580" s="26"/>
      <c r="F580" s="26"/>
      <c r="G580" s="26"/>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row>
    <row r="581" spans="1:37" ht="15.75" customHeight="1">
      <c r="A581" s="26"/>
      <c r="B581" s="26"/>
      <c r="C581" s="53"/>
      <c r="D581" s="53"/>
      <c r="E581" s="26"/>
      <c r="F581" s="26"/>
      <c r="G581" s="26"/>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row>
    <row r="582" spans="1:37" ht="15.75" customHeight="1">
      <c r="A582" s="26"/>
      <c r="B582" s="26"/>
      <c r="C582" s="53"/>
      <c r="D582" s="53"/>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row>
    <row r="583" spans="1:37" ht="15.75" customHeight="1">
      <c r="A583" s="26"/>
      <c r="B583" s="26"/>
      <c r="C583" s="53"/>
      <c r="D583" s="53"/>
      <c r="E583" s="26"/>
      <c r="F583" s="26"/>
      <c r="G583" s="26"/>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row>
    <row r="584" spans="1:37" ht="15.75" customHeight="1">
      <c r="A584" s="26"/>
      <c r="B584" s="26"/>
      <c r="C584" s="53"/>
      <c r="D584" s="53"/>
      <c r="E584" s="26"/>
      <c r="F584" s="26"/>
      <c r="G584" s="26"/>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row>
    <row r="585" spans="1:37" ht="15.75" customHeight="1">
      <c r="A585" s="26"/>
      <c r="B585" s="26"/>
      <c r="C585" s="53"/>
      <c r="D585" s="53"/>
      <c r="E585" s="26"/>
      <c r="F585" s="26"/>
      <c r="G585" s="26"/>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row>
    <row r="586" spans="1:37" ht="15.75" customHeight="1">
      <c r="A586" s="26"/>
      <c r="B586" s="26"/>
      <c r="C586" s="53"/>
      <c r="D586" s="53"/>
      <c r="E586" s="26"/>
      <c r="F586" s="26"/>
      <c r="G586" s="26"/>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row>
    <row r="587" spans="1:37" ht="15.75" customHeight="1">
      <c r="A587" s="26"/>
      <c r="B587" s="26"/>
      <c r="C587" s="53"/>
      <c r="D587" s="53"/>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row>
    <row r="588" spans="1:37" ht="15.75" customHeight="1">
      <c r="A588" s="26"/>
      <c r="B588" s="26"/>
      <c r="C588" s="53"/>
      <c r="D588" s="53"/>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row>
    <row r="589" spans="1:37" ht="15.75" customHeight="1">
      <c r="A589" s="26"/>
      <c r="B589" s="26"/>
      <c r="C589" s="53"/>
      <c r="D589" s="53"/>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row>
    <row r="590" spans="1:37" ht="15.75" customHeight="1">
      <c r="A590" s="26"/>
      <c r="B590" s="26"/>
      <c r="C590" s="53"/>
      <c r="D590" s="53"/>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row>
    <row r="591" spans="1:37" ht="15.75" customHeight="1">
      <c r="A591" s="26"/>
      <c r="B591" s="26"/>
      <c r="C591" s="53"/>
      <c r="D591" s="53"/>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row>
    <row r="592" spans="1:37" ht="15.75" customHeight="1">
      <c r="A592" s="26"/>
      <c r="B592" s="26"/>
      <c r="C592" s="53"/>
      <c r="D592" s="53"/>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row>
    <row r="593" spans="1:37" ht="15.75" customHeight="1">
      <c r="A593" s="26"/>
      <c r="B593" s="26"/>
      <c r="C593" s="53"/>
      <c r="D593" s="53"/>
      <c r="E593" s="26"/>
      <c r="F593" s="26"/>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row>
    <row r="594" spans="1:37" ht="15.75" customHeight="1">
      <c r="A594" s="26"/>
      <c r="B594" s="26"/>
      <c r="C594" s="53"/>
      <c r="D594" s="53"/>
      <c r="E594" s="26"/>
      <c r="F594" s="26"/>
      <c r="G594" s="26"/>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row>
    <row r="595" spans="1:37" ht="15.75" customHeight="1">
      <c r="A595" s="26"/>
      <c r="B595" s="26"/>
      <c r="C595" s="53"/>
      <c r="D595" s="53"/>
      <c r="E595" s="26"/>
      <c r="F595" s="26"/>
      <c r="G595" s="26"/>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row>
    <row r="596" spans="1:37" ht="15.75" customHeight="1">
      <c r="A596" s="26"/>
      <c r="B596" s="26"/>
      <c r="C596" s="53"/>
      <c r="D596" s="53"/>
      <c r="E596" s="26"/>
      <c r="F596" s="26"/>
      <c r="G596" s="26"/>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row>
    <row r="597" spans="1:37" ht="15.75" customHeight="1">
      <c r="A597" s="26"/>
      <c r="B597" s="26"/>
      <c r="C597" s="53"/>
      <c r="D597" s="53"/>
      <c r="E597" s="26"/>
      <c r="F597" s="26"/>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row>
    <row r="598" spans="1:37" ht="15.75" customHeight="1">
      <c r="A598" s="26"/>
      <c r="B598" s="26"/>
      <c r="C598" s="53"/>
      <c r="D598" s="53"/>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row>
    <row r="599" spans="1:37" ht="15.75" customHeight="1">
      <c r="A599" s="26"/>
      <c r="B599" s="26"/>
      <c r="C599" s="53"/>
      <c r="D599" s="53"/>
      <c r="E599" s="26"/>
      <c r="F599" s="26"/>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row>
    <row r="600" spans="1:37" ht="15.75" customHeight="1">
      <c r="A600" s="26"/>
      <c r="B600" s="26"/>
      <c r="C600" s="53"/>
      <c r="D600" s="53"/>
      <c r="E600" s="26"/>
      <c r="F600" s="26"/>
      <c r="G600" s="26"/>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row>
    <row r="601" spans="1:37" ht="15.75" customHeight="1">
      <c r="A601" s="26"/>
      <c r="B601" s="26"/>
      <c r="C601" s="53"/>
      <c r="D601" s="53"/>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row>
    <row r="602" spans="1:37" ht="15.75" customHeight="1">
      <c r="A602" s="26"/>
      <c r="B602" s="26"/>
      <c r="C602" s="53"/>
      <c r="D602" s="53"/>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row>
    <row r="603" spans="1:37" ht="15.75" customHeight="1">
      <c r="A603" s="26"/>
      <c r="B603" s="26"/>
      <c r="C603" s="53"/>
      <c r="D603" s="53"/>
      <c r="E603" s="26"/>
      <c r="F603" s="26"/>
      <c r="G603" s="26"/>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row>
    <row r="604" spans="1:37" ht="15.75" customHeight="1">
      <c r="A604" s="26"/>
      <c r="B604" s="26"/>
      <c r="C604" s="53"/>
      <c r="D604" s="53"/>
      <c r="E604" s="26"/>
      <c r="F604" s="26"/>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row>
    <row r="605" spans="1:37" ht="15.75" customHeight="1">
      <c r="A605" s="26"/>
      <c r="B605" s="26"/>
      <c r="C605" s="53"/>
      <c r="D605" s="53"/>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row>
    <row r="606" spans="1:37" ht="15.75" customHeight="1">
      <c r="A606" s="26"/>
      <c r="B606" s="26"/>
      <c r="C606" s="53"/>
      <c r="D606" s="53"/>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row>
    <row r="607" spans="1:37" ht="15.75" customHeight="1">
      <c r="A607" s="26"/>
      <c r="B607" s="26"/>
      <c r="C607" s="53"/>
      <c r="D607" s="53"/>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row>
    <row r="608" spans="1:37" ht="15.75" customHeight="1">
      <c r="A608" s="26"/>
      <c r="B608" s="26"/>
      <c r="C608" s="53"/>
      <c r="D608" s="53"/>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row>
    <row r="609" spans="1:37" ht="15.75" customHeight="1">
      <c r="A609" s="26"/>
      <c r="B609" s="26"/>
      <c r="C609" s="53"/>
      <c r="D609" s="53"/>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row>
    <row r="610" spans="1:37" ht="15.75" customHeight="1">
      <c r="A610" s="26"/>
      <c r="B610" s="26"/>
      <c r="C610" s="53"/>
      <c r="D610" s="53"/>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row>
    <row r="611" spans="1:37" ht="15.75" customHeight="1">
      <c r="A611" s="26"/>
      <c r="B611" s="26"/>
      <c r="C611" s="53"/>
      <c r="D611" s="53"/>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row>
    <row r="612" spans="1:37" ht="15.75" customHeight="1">
      <c r="A612" s="26"/>
      <c r="B612" s="26"/>
      <c r="C612" s="53"/>
      <c r="D612" s="53"/>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row>
    <row r="613" spans="1:37" ht="15.75" customHeight="1">
      <c r="A613" s="26"/>
      <c r="B613" s="26"/>
      <c r="C613" s="53"/>
      <c r="D613" s="53"/>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row>
    <row r="614" spans="1:37" ht="15.75" customHeight="1">
      <c r="A614" s="26"/>
      <c r="B614" s="26"/>
      <c r="C614" s="53"/>
      <c r="D614" s="53"/>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row>
    <row r="615" spans="1:37" ht="15.75" customHeight="1">
      <c r="A615" s="26"/>
      <c r="B615" s="26"/>
      <c r="C615" s="53"/>
      <c r="D615" s="53"/>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row>
    <row r="616" spans="1:37" ht="15.75" customHeight="1">
      <c r="A616" s="26"/>
      <c r="B616" s="26"/>
      <c r="C616" s="53"/>
      <c r="D616" s="53"/>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row>
    <row r="617" spans="1:37" ht="15.75" customHeight="1">
      <c r="A617" s="26"/>
      <c r="B617" s="26"/>
      <c r="C617" s="53"/>
      <c r="D617" s="53"/>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row>
    <row r="618" spans="1:37" ht="15.75" customHeight="1">
      <c r="A618" s="26"/>
      <c r="B618" s="26"/>
      <c r="C618" s="53"/>
      <c r="D618" s="53"/>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row>
    <row r="619" spans="1:37" ht="15.75" customHeight="1">
      <c r="A619" s="26"/>
      <c r="B619" s="26"/>
      <c r="C619" s="53"/>
      <c r="D619" s="53"/>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row>
    <row r="620" spans="1:37" ht="15.75" customHeight="1">
      <c r="A620" s="26"/>
      <c r="B620" s="26"/>
      <c r="C620" s="53"/>
      <c r="D620" s="53"/>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row>
    <row r="621" spans="1:37" ht="15.75" customHeight="1">
      <c r="A621" s="26"/>
      <c r="B621" s="26"/>
      <c r="C621" s="53"/>
      <c r="D621" s="53"/>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row>
    <row r="622" spans="1:37" ht="15.75" customHeight="1">
      <c r="A622" s="26"/>
      <c r="B622" s="26"/>
      <c r="C622" s="53"/>
      <c r="D622" s="53"/>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row>
    <row r="623" spans="1:37" ht="15.75" customHeight="1">
      <c r="A623" s="26"/>
      <c r="B623" s="26"/>
      <c r="C623" s="53"/>
      <c r="D623" s="53"/>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row>
    <row r="624" spans="1:37" ht="15.75" customHeight="1">
      <c r="A624" s="26"/>
      <c r="B624" s="26"/>
      <c r="C624" s="53"/>
      <c r="D624" s="53"/>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row>
    <row r="625" spans="1:37" ht="15.75" customHeight="1">
      <c r="A625" s="26"/>
      <c r="B625" s="26"/>
      <c r="C625" s="53"/>
      <c r="D625" s="53"/>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row>
    <row r="626" spans="1:37" ht="15.75" customHeight="1">
      <c r="A626" s="26"/>
      <c r="B626" s="26"/>
      <c r="C626" s="53"/>
      <c r="D626" s="53"/>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row>
    <row r="627" spans="1:37" ht="15.75" customHeight="1">
      <c r="A627" s="26"/>
      <c r="B627" s="26"/>
      <c r="C627" s="53"/>
      <c r="D627" s="53"/>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row>
    <row r="628" spans="1:37" ht="15.75" customHeight="1">
      <c r="A628" s="26"/>
      <c r="B628" s="26"/>
      <c r="C628" s="53"/>
      <c r="D628" s="53"/>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row>
    <row r="629" spans="1:37" ht="15.75" customHeight="1">
      <c r="A629" s="26"/>
      <c r="B629" s="26"/>
      <c r="C629" s="53"/>
      <c r="D629" s="53"/>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row>
    <row r="630" spans="1:37" ht="15.75" customHeight="1">
      <c r="A630" s="26"/>
      <c r="B630" s="26"/>
      <c r="C630" s="53"/>
      <c r="D630" s="53"/>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row>
    <row r="631" spans="1:37" ht="15.75" customHeight="1">
      <c r="A631" s="26"/>
      <c r="B631" s="26"/>
      <c r="C631" s="53"/>
      <c r="D631" s="53"/>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row>
    <row r="632" spans="1:37" ht="15.75" customHeight="1">
      <c r="A632" s="26"/>
      <c r="B632" s="26"/>
      <c r="C632" s="53"/>
      <c r="D632" s="53"/>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row>
    <row r="633" spans="1:37" ht="15.75" customHeight="1">
      <c r="A633" s="26"/>
      <c r="B633" s="26"/>
      <c r="C633" s="53"/>
      <c r="D633" s="53"/>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row>
    <row r="634" spans="1:37" ht="15.75" customHeight="1">
      <c r="A634" s="26"/>
      <c r="B634" s="26"/>
      <c r="C634" s="53"/>
      <c r="D634" s="53"/>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row>
    <row r="635" spans="1:37" ht="15.75" customHeight="1">
      <c r="A635" s="26"/>
      <c r="B635" s="26"/>
      <c r="C635" s="53"/>
      <c r="D635" s="53"/>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row>
    <row r="636" spans="1:37" ht="15.75" customHeight="1">
      <c r="A636" s="26"/>
      <c r="B636" s="26"/>
      <c r="C636" s="53"/>
      <c r="D636" s="53"/>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row>
    <row r="637" spans="1:37" ht="15.75" customHeight="1">
      <c r="A637" s="26"/>
      <c r="B637" s="26"/>
      <c r="C637" s="53"/>
      <c r="D637" s="53"/>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row>
    <row r="638" spans="1:37" ht="15.75" customHeight="1">
      <c r="A638" s="26"/>
      <c r="B638" s="26"/>
      <c r="C638" s="53"/>
      <c r="D638" s="53"/>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row>
    <row r="639" spans="1:37" ht="15.75" customHeight="1">
      <c r="A639" s="26"/>
      <c r="B639" s="26"/>
      <c r="C639" s="53"/>
      <c r="D639" s="53"/>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row>
    <row r="640" spans="1:37" ht="15.75" customHeight="1">
      <c r="A640" s="26"/>
      <c r="B640" s="26"/>
      <c r="C640" s="53"/>
      <c r="D640" s="53"/>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row>
    <row r="641" spans="1:37" ht="15.75" customHeight="1">
      <c r="A641" s="26"/>
      <c r="B641" s="26"/>
      <c r="C641" s="53"/>
      <c r="D641" s="53"/>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row>
    <row r="642" spans="1:37" ht="15.75" customHeight="1">
      <c r="A642" s="26"/>
      <c r="B642" s="26"/>
      <c r="C642" s="53"/>
      <c r="D642" s="53"/>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row>
    <row r="643" spans="1:37" ht="15.75" customHeight="1">
      <c r="A643" s="26"/>
      <c r="B643" s="26"/>
      <c r="C643" s="53"/>
      <c r="D643" s="53"/>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row>
    <row r="644" spans="1:37" ht="15.75" customHeight="1">
      <c r="A644" s="26"/>
      <c r="B644" s="26"/>
      <c r="C644" s="53"/>
      <c r="D644" s="53"/>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row>
    <row r="645" spans="1:37" ht="15.75" customHeight="1">
      <c r="A645" s="26"/>
      <c r="B645" s="26"/>
      <c r="C645" s="53"/>
      <c r="D645" s="53"/>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row>
    <row r="646" spans="1:37" ht="15.75" customHeight="1">
      <c r="A646" s="26"/>
      <c r="B646" s="26"/>
      <c r="C646" s="53"/>
      <c r="D646" s="53"/>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row>
    <row r="647" spans="1:37" ht="15.75" customHeight="1">
      <c r="A647" s="26"/>
      <c r="B647" s="26"/>
      <c r="C647" s="53"/>
      <c r="D647" s="53"/>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row>
    <row r="648" spans="1:37" ht="15.75" customHeight="1">
      <c r="A648" s="26"/>
      <c r="B648" s="26"/>
      <c r="C648" s="53"/>
      <c r="D648" s="53"/>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row>
    <row r="649" spans="1:37" ht="15.75" customHeight="1">
      <c r="A649" s="26"/>
      <c r="B649" s="26"/>
      <c r="C649" s="53"/>
      <c r="D649" s="53"/>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row>
    <row r="650" spans="1:37" ht="15.75" customHeight="1">
      <c r="A650" s="26"/>
      <c r="B650" s="26"/>
      <c r="C650" s="53"/>
      <c r="D650" s="53"/>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row>
    <row r="651" spans="1:37" ht="15.75" customHeight="1">
      <c r="A651" s="26"/>
      <c r="B651" s="26"/>
      <c r="C651" s="53"/>
      <c r="D651" s="53"/>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row>
    <row r="652" spans="1:37" ht="15.75" customHeight="1">
      <c r="A652" s="26"/>
      <c r="B652" s="26"/>
      <c r="C652" s="53"/>
      <c r="D652" s="53"/>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row>
    <row r="653" spans="1:37" ht="15.75" customHeight="1">
      <c r="A653" s="26"/>
      <c r="B653" s="26"/>
      <c r="C653" s="53"/>
      <c r="D653" s="53"/>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row>
    <row r="654" spans="1:37" ht="15.75" customHeight="1">
      <c r="A654" s="26"/>
      <c r="B654" s="26"/>
      <c r="C654" s="53"/>
      <c r="D654" s="53"/>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row>
    <row r="655" spans="1:37" ht="15.75" customHeight="1">
      <c r="A655" s="26"/>
      <c r="B655" s="26"/>
      <c r="C655" s="53"/>
      <c r="D655" s="53"/>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row>
    <row r="656" spans="1:37" ht="15.75" customHeight="1">
      <c r="A656" s="26"/>
      <c r="B656" s="26"/>
      <c r="C656" s="53"/>
      <c r="D656" s="53"/>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row>
    <row r="657" spans="1:37" ht="15.75" customHeight="1">
      <c r="A657" s="26"/>
      <c r="B657" s="26"/>
      <c r="C657" s="53"/>
      <c r="D657" s="53"/>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row>
    <row r="658" spans="1:37" ht="15.75" customHeight="1">
      <c r="A658" s="26"/>
      <c r="B658" s="26"/>
      <c r="C658" s="53"/>
      <c r="D658" s="53"/>
      <c r="E658" s="26"/>
      <c r="F658" s="26"/>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row>
    <row r="659" spans="1:37" ht="15.75" customHeight="1">
      <c r="A659" s="26"/>
      <c r="B659" s="26"/>
      <c r="C659" s="53"/>
      <c r="D659" s="53"/>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row>
    <row r="660" spans="1:37" ht="15.75" customHeight="1">
      <c r="A660" s="26"/>
      <c r="B660" s="26"/>
      <c r="C660" s="53"/>
      <c r="D660" s="53"/>
      <c r="E660" s="26"/>
      <c r="F660" s="26"/>
      <c r="G660" s="26"/>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row>
    <row r="661" spans="1:37" ht="15.75" customHeight="1">
      <c r="A661" s="26"/>
      <c r="B661" s="26"/>
      <c r="C661" s="53"/>
      <c r="D661" s="53"/>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row>
    <row r="662" spans="1:37" ht="15.75" customHeight="1">
      <c r="A662" s="26"/>
      <c r="B662" s="26"/>
      <c r="C662" s="53"/>
      <c r="D662" s="53"/>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row>
    <row r="663" spans="1:37" ht="15.75" customHeight="1">
      <c r="A663" s="26"/>
      <c r="B663" s="26"/>
      <c r="C663" s="53"/>
      <c r="D663" s="53"/>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row>
    <row r="664" spans="1:37" ht="15.75" customHeight="1">
      <c r="A664" s="26"/>
      <c r="B664" s="26"/>
      <c r="C664" s="53"/>
      <c r="D664" s="53"/>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row>
    <row r="665" spans="1:37" ht="15.75" customHeight="1">
      <c r="A665" s="26"/>
      <c r="B665" s="26"/>
      <c r="C665" s="53"/>
      <c r="D665" s="53"/>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row>
    <row r="666" spans="1:37" ht="15.75" customHeight="1">
      <c r="A666" s="26"/>
      <c r="B666" s="26"/>
      <c r="C666" s="53"/>
      <c r="D666" s="53"/>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row>
    <row r="667" spans="1:37" ht="15.75" customHeight="1">
      <c r="A667" s="26"/>
      <c r="B667" s="26"/>
      <c r="C667" s="53"/>
      <c r="D667" s="53"/>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row>
    <row r="668" spans="1:37" ht="15.75" customHeight="1">
      <c r="A668" s="26"/>
      <c r="B668" s="26"/>
      <c r="C668" s="53"/>
      <c r="D668" s="53"/>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row>
    <row r="669" spans="1:37" ht="15.75" customHeight="1">
      <c r="A669" s="26"/>
      <c r="B669" s="26"/>
      <c r="C669" s="53"/>
      <c r="D669" s="53"/>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row>
    <row r="670" spans="1:37" ht="15.75" customHeight="1">
      <c r="A670" s="26"/>
      <c r="B670" s="26"/>
      <c r="C670" s="53"/>
      <c r="D670" s="53"/>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row>
    <row r="671" spans="1:37" ht="15.75" customHeight="1">
      <c r="A671" s="26"/>
      <c r="B671" s="26"/>
      <c r="C671" s="53"/>
      <c r="D671" s="53"/>
      <c r="E671" s="26"/>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row>
    <row r="672" spans="1:37" ht="15.75" customHeight="1">
      <c r="A672" s="26"/>
      <c r="B672" s="26"/>
      <c r="C672" s="53"/>
      <c r="D672" s="53"/>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row>
    <row r="673" spans="1:37" ht="15.75" customHeight="1">
      <c r="A673" s="26"/>
      <c r="B673" s="26"/>
      <c r="C673" s="53"/>
      <c r="D673" s="53"/>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row>
    <row r="674" spans="1:37" ht="15.75" customHeight="1">
      <c r="A674" s="26"/>
      <c r="B674" s="26"/>
      <c r="C674" s="53"/>
      <c r="D674" s="53"/>
      <c r="E674" s="26"/>
      <c r="F674" s="26"/>
      <c r="G674" s="26"/>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row>
    <row r="675" spans="1:37" ht="15.75" customHeight="1">
      <c r="A675" s="26"/>
      <c r="B675" s="26"/>
      <c r="C675" s="53"/>
      <c r="D675" s="53"/>
      <c r="E675" s="26"/>
      <c r="F675" s="26"/>
      <c r="G675" s="26"/>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row>
    <row r="676" spans="1:37" ht="15.75" customHeight="1">
      <c r="A676" s="26"/>
      <c r="B676" s="26"/>
      <c r="C676" s="53"/>
      <c r="D676" s="53"/>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row>
    <row r="677" spans="1:37" ht="15.75" customHeight="1">
      <c r="A677" s="26"/>
      <c r="B677" s="26"/>
      <c r="C677" s="53"/>
      <c r="D677" s="53"/>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row>
    <row r="678" spans="1:37" ht="15.75" customHeight="1">
      <c r="A678" s="26"/>
      <c r="B678" s="26"/>
      <c r="C678" s="53"/>
      <c r="D678" s="53"/>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row>
    <row r="679" spans="1:37" ht="15.75" customHeight="1">
      <c r="A679" s="26"/>
      <c r="B679" s="26"/>
      <c r="C679" s="53"/>
      <c r="D679" s="53"/>
      <c r="E679" s="26"/>
      <c r="F679" s="26"/>
      <c r="G679" s="26"/>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row>
    <row r="680" spans="1:37" ht="15.75" customHeight="1">
      <c r="A680" s="26"/>
      <c r="B680" s="26"/>
      <c r="C680" s="53"/>
      <c r="D680" s="53"/>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row>
    <row r="681" spans="1:37" ht="15.75" customHeight="1">
      <c r="A681" s="26"/>
      <c r="B681" s="26"/>
      <c r="C681" s="53"/>
      <c r="D681" s="53"/>
      <c r="E681" s="26"/>
      <c r="F681" s="26"/>
      <c r="G681" s="26"/>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row>
    <row r="682" spans="1:37" ht="15.75" customHeight="1">
      <c r="A682" s="26"/>
      <c r="B682" s="26"/>
      <c r="C682" s="53"/>
      <c r="D682" s="53"/>
      <c r="E682" s="26"/>
      <c r="F682" s="26"/>
      <c r="G682" s="26"/>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row>
    <row r="683" spans="1:37" ht="15.75" customHeight="1">
      <c r="A683" s="26"/>
      <c r="B683" s="26"/>
      <c r="C683" s="53"/>
      <c r="D683" s="53"/>
      <c r="E683" s="26"/>
      <c r="F683" s="26"/>
      <c r="G683" s="26"/>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row>
    <row r="684" spans="1:37" ht="15.75" customHeight="1">
      <c r="A684" s="26"/>
      <c r="B684" s="26"/>
      <c r="C684" s="53"/>
      <c r="D684" s="53"/>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row>
    <row r="685" spans="1:37" ht="15.75" customHeight="1">
      <c r="A685" s="26"/>
      <c r="B685" s="26"/>
      <c r="C685" s="53"/>
      <c r="D685" s="53"/>
      <c r="E685" s="26"/>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row>
    <row r="686" spans="1:37" ht="15.75" customHeight="1">
      <c r="A686" s="26"/>
      <c r="B686" s="26"/>
      <c r="C686" s="53"/>
      <c r="D686" s="53"/>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row>
    <row r="687" spans="1:37" ht="15.75" customHeight="1">
      <c r="A687" s="26"/>
      <c r="B687" s="26"/>
      <c r="C687" s="53"/>
      <c r="D687" s="53"/>
      <c r="E687" s="26"/>
      <c r="F687" s="26"/>
      <c r="G687" s="26"/>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row>
    <row r="688" spans="1:37" ht="15.75" customHeight="1">
      <c r="A688" s="26"/>
      <c r="B688" s="26"/>
      <c r="C688" s="53"/>
      <c r="D688" s="53"/>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row>
    <row r="689" spans="1:37" ht="15.75" customHeight="1">
      <c r="A689" s="26"/>
      <c r="B689" s="26"/>
      <c r="C689" s="53"/>
      <c r="D689" s="53"/>
      <c r="E689" s="26"/>
      <c r="F689" s="26"/>
      <c r="G689" s="26"/>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row>
    <row r="690" spans="1:37" ht="15.75" customHeight="1">
      <c r="A690" s="26"/>
      <c r="B690" s="26"/>
      <c r="C690" s="53"/>
      <c r="D690" s="53"/>
      <c r="E690" s="26"/>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row>
    <row r="691" spans="1:37" ht="15.75" customHeight="1">
      <c r="A691" s="26"/>
      <c r="B691" s="26"/>
      <c r="C691" s="53"/>
      <c r="D691" s="53"/>
      <c r="E691" s="26"/>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row>
    <row r="692" spans="1:37" ht="15.75" customHeight="1">
      <c r="A692" s="26"/>
      <c r="B692" s="26"/>
      <c r="C692" s="53"/>
      <c r="D692" s="53"/>
      <c r="E692" s="26"/>
      <c r="F692" s="26"/>
      <c r="G692" s="26"/>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row>
    <row r="693" spans="1:37" ht="15.75" customHeight="1">
      <c r="A693" s="26"/>
      <c r="B693" s="26"/>
      <c r="C693" s="53"/>
      <c r="D693" s="53"/>
      <c r="E693" s="26"/>
      <c r="F693" s="26"/>
      <c r="G693" s="26"/>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row>
    <row r="694" spans="1:37" ht="15.75" customHeight="1">
      <c r="A694" s="26"/>
      <c r="B694" s="26"/>
      <c r="C694" s="53"/>
      <c r="D694" s="53"/>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row>
    <row r="695" spans="1:37" ht="15.75" customHeight="1">
      <c r="A695" s="26"/>
      <c r="B695" s="26"/>
      <c r="C695" s="53"/>
      <c r="D695" s="53"/>
      <c r="E695" s="26"/>
      <c r="F695" s="26"/>
      <c r="G695" s="26"/>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row>
    <row r="696" spans="1:37" ht="15.75" customHeight="1">
      <c r="A696" s="26"/>
      <c r="B696" s="26"/>
      <c r="C696" s="53"/>
      <c r="D696" s="53"/>
      <c r="E696" s="26"/>
      <c r="F696" s="26"/>
      <c r="G696" s="26"/>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row>
    <row r="697" spans="1:37" ht="15.75" customHeight="1">
      <c r="A697" s="26"/>
      <c r="B697" s="26"/>
      <c r="C697" s="53"/>
      <c r="D697" s="53"/>
      <c r="E697" s="26"/>
      <c r="F697" s="26"/>
      <c r="G697" s="26"/>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row>
    <row r="698" spans="1:37" ht="15.75" customHeight="1">
      <c r="A698" s="26"/>
      <c r="B698" s="26"/>
      <c r="C698" s="53"/>
      <c r="D698" s="53"/>
      <c r="E698" s="26"/>
      <c r="F698" s="26"/>
      <c r="G698" s="26"/>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row>
    <row r="699" spans="1:37" ht="15.75" customHeight="1">
      <c r="A699" s="26"/>
      <c r="B699" s="26"/>
      <c r="C699" s="53"/>
      <c r="D699" s="53"/>
      <c r="E699" s="26"/>
      <c r="F699" s="26"/>
      <c r="G699" s="26"/>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row>
    <row r="700" spans="1:37" ht="15.75" customHeight="1">
      <c r="A700" s="26"/>
      <c r="B700" s="26"/>
      <c r="C700" s="53"/>
      <c r="D700" s="53"/>
      <c r="E700" s="26"/>
      <c r="F700" s="26"/>
      <c r="G700" s="26"/>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row>
    <row r="701" spans="1:37" ht="15.75" customHeight="1">
      <c r="A701" s="26"/>
      <c r="B701" s="26"/>
      <c r="C701" s="53"/>
      <c r="D701" s="53"/>
      <c r="E701" s="26"/>
      <c r="F701" s="26"/>
      <c r="G701" s="26"/>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row>
    <row r="702" spans="1:37" ht="15.75" customHeight="1">
      <c r="A702" s="26"/>
      <c r="B702" s="26"/>
      <c r="C702" s="53"/>
      <c r="D702" s="53"/>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row>
    <row r="703" spans="1:37" ht="15.75" customHeight="1">
      <c r="A703" s="26"/>
      <c r="B703" s="26"/>
      <c r="C703" s="53"/>
      <c r="D703" s="53"/>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row>
    <row r="704" spans="1:37" ht="15.75" customHeight="1">
      <c r="A704" s="26"/>
      <c r="B704" s="26"/>
      <c r="C704" s="53"/>
      <c r="D704" s="53"/>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row>
    <row r="705" spans="1:37" ht="15.75" customHeight="1">
      <c r="A705" s="26"/>
      <c r="B705" s="26"/>
      <c r="C705" s="53"/>
      <c r="D705" s="53"/>
      <c r="E705" s="26"/>
      <c r="F705" s="26"/>
      <c r="G705" s="26"/>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row>
    <row r="706" spans="1:37" ht="15.75" customHeight="1">
      <c r="A706" s="26"/>
      <c r="B706" s="26"/>
      <c r="C706" s="53"/>
      <c r="D706" s="53"/>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row>
    <row r="707" spans="1:37" ht="15.75" customHeight="1">
      <c r="A707" s="26"/>
      <c r="B707" s="26"/>
      <c r="C707" s="53"/>
      <c r="D707" s="53"/>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row>
    <row r="708" spans="1:37" ht="15.75" customHeight="1">
      <c r="A708" s="26"/>
      <c r="B708" s="26"/>
      <c r="C708" s="53"/>
      <c r="D708" s="53"/>
      <c r="E708" s="26"/>
      <c r="F708" s="26"/>
      <c r="G708" s="26"/>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row>
    <row r="709" spans="1:37" ht="15.75" customHeight="1">
      <c r="A709" s="26"/>
      <c r="B709" s="26"/>
      <c r="C709" s="53"/>
      <c r="D709" s="53"/>
      <c r="E709" s="26"/>
      <c r="F709" s="26"/>
      <c r="G709" s="26"/>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row>
    <row r="710" spans="1:37" ht="15.75" customHeight="1">
      <c r="A710" s="26"/>
      <c r="B710" s="26"/>
      <c r="C710" s="53"/>
      <c r="D710" s="53"/>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row>
    <row r="711" spans="1:37" ht="15.75" customHeight="1">
      <c r="A711" s="26"/>
      <c r="B711" s="26"/>
      <c r="C711" s="53"/>
      <c r="D711" s="53"/>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row>
    <row r="712" spans="1:37" ht="15.75" customHeight="1">
      <c r="A712" s="26"/>
      <c r="B712" s="26"/>
      <c r="C712" s="53"/>
      <c r="D712" s="53"/>
      <c r="E712" s="26"/>
      <c r="F712" s="26"/>
      <c r="G712" s="26"/>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row>
    <row r="713" spans="1:37" ht="15.75" customHeight="1">
      <c r="A713" s="26"/>
      <c r="B713" s="26"/>
      <c r="C713" s="53"/>
      <c r="D713" s="53"/>
      <c r="E713" s="26"/>
      <c r="F713" s="26"/>
      <c r="G713" s="26"/>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row>
    <row r="714" spans="1:37" ht="15.75" customHeight="1">
      <c r="A714" s="26"/>
      <c r="B714" s="26"/>
      <c r="C714" s="53"/>
      <c r="D714" s="53"/>
      <c r="E714" s="26"/>
      <c r="F714" s="26"/>
      <c r="G714" s="26"/>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row>
    <row r="715" spans="1:37" ht="15.75" customHeight="1">
      <c r="A715" s="26"/>
      <c r="B715" s="26"/>
      <c r="C715" s="53"/>
      <c r="D715" s="53"/>
      <c r="E715" s="26"/>
      <c r="F715" s="26"/>
      <c r="G715" s="26"/>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row>
    <row r="716" spans="1:37" ht="15.75" customHeight="1">
      <c r="A716" s="26"/>
      <c r="B716" s="26"/>
      <c r="C716" s="53"/>
      <c r="D716" s="53"/>
      <c r="E716" s="26"/>
      <c r="F716" s="26"/>
      <c r="G716" s="26"/>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row>
    <row r="717" spans="1:37" ht="15.75" customHeight="1">
      <c r="A717" s="26"/>
      <c r="B717" s="26"/>
      <c r="C717" s="53"/>
      <c r="D717" s="53"/>
      <c r="E717" s="26"/>
      <c r="F717" s="26"/>
      <c r="G717" s="26"/>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row>
    <row r="718" spans="1:37" ht="15.75" customHeight="1">
      <c r="A718" s="26"/>
      <c r="B718" s="26"/>
      <c r="C718" s="53"/>
      <c r="D718" s="53"/>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row>
    <row r="719" spans="1:37" ht="15.75" customHeight="1">
      <c r="A719" s="26"/>
      <c r="B719" s="26"/>
      <c r="C719" s="53"/>
      <c r="D719" s="53"/>
      <c r="E719" s="26"/>
      <c r="F719" s="26"/>
      <c r="G719" s="26"/>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row>
    <row r="720" spans="1:37" ht="15.75" customHeight="1">
      <c r="A720" s="26"/>
      <c r="B720" s="26"/>
      <c r="C720" s="53"/>
      <c r="D720" s="53"/>
      <c r="E720" s="26"/>
      <c r="F720" s="26"/>
      <c r="G720" s="26"/>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row>
    <row r="721" spans="1:37" ht="15.75" customHeight="1">
      <c r="A721" s="26"/>
      <c r="B721" s="26"/>
      <c r="C721" s="53"/>
      <c r="D721" s="53"/>
      <c r="E721" s="26"/>
      <c r="F721" s="26"/>
      <c r="G721" s="26"/>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row>
    <row r="722" spans="1:37" ht="15.75" customHeight="1">
      <c r="A722" s="26"/>
      <c r="B722" s="26"/>
      <c r="C722" s="53"/>
      <c r="D722" s="53"/>
      <c r="E722" s="26"/>
      <c r="F722" s="26"/>
      <c r="G722" s="26"/>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row>
    <row r="723" spans="1:37" ht="15.75" customHeight="1">
      <c r="A723" s="26"/>
      <c r="B723" s="26"/>
      <c r="C723" s="53"/>
      <c r="D723" s="53"/>
      <c r="E723" s="26"/>
      <c r="F723" s="26"/>
      <c r="G723" s="26"/>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row>
    <row r="724" spans="1:37" ht="15.75" customHeight="1">
      <c r="A724" s="26"/>
      <c r="B724" s="26"/>
      <c r="C724" s="53"/>
      <c r="D724" s="53"/>
      <c r="E724" s="26"/>
      <c r="F724" s="26"/>
      <c r="G724" s="26"/>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row>
    <row r="725" spans="1:37" ht="15.75" customHeight="1">
      <c r="A725" s="26"/>
      <c r="B725" s="26"/>
      <c r="C725" s="53"/>
      <c r="D725" s="53"/>
      <c r="E725" s="26"/>
      <c r="F725" s="26"/>
      <c r="G725" s="26"/>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row>
    <row r="726" spans="1:37" ht="15.75" customHeight="1">
      <c r="A726" s="26"/>
      <c r="B726" s="26"/>
      <c r="C726" s="53"/>
      <c r="D726" s="53"/>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row>
    <row r="727" spans="1:37" ht="15.75" customHeight="1">
      <c r="A727" s="26"/>
      <c r="B727" s="26"/>
      <c r="C727" s="53"/>
      <c r="D727" s="53"/>
      <c r="E727" s="26"/>
      <c r="F727" s="26"/>
      <c r="G727" s="26"/>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row>
    <row r="728" spans="1:37" ht="15.75" customHeight="1">
      <c r="A728" s="26"/>
      <c r="B728" s="26"/>
      <c r="C728" s="53"/>
      <c r="D728" s="53"/>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row>
    <row r="729" spans="1:37" ht="15.75" customHeight="1">
      <c r="A729" s="26"/>
      <c r="B729" s="26"/>
      <c r="C729" s="53"/>
      <c r="D729" s="53"/>
      <c r="E729" s="26"/>
      <c r="F729" s="26"/>
      <c r="G729" s="26"/>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row>
    <row r="730" spans="1:37" ht="15.75" customHeight="1">
      <c r="A730" s="26"/>
      <c r="B730" s="26"/>
      <c r="C730" s="53"/>
      <c r="D730" s="53"/>
      <c r="E730" s="26"/>
      <c r="F730" s="26"/>
      <c r="G730" s="26"/>
      <c r="H730" s="26"/>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row>
    <row r="731" spans="1:37" ht="15.75" customHeight="1">
      <c r="A731" s="26"/>
      <c r="B731" s="26"/>
      <c r="C731" s="53"/>
      <c r="D731" s="53"/>
      <c r="E731" s="26"/>
      <c r="F731" s="26"/>
      <c r="G731" s="26"/>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row>
    <row r="732" spans="1:37" ht="15.75" customHeight="1">
      <c r="A732" s="26"/>
      <c r="B732" s="26"/>
      <c r="C732" s="53"/>
      <c r="D732" s="53"/>
      <c r="E732" s="26"/>
      <c r="F732" s="26"/>
      <c r="G732" s="26"/>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row>
    <row r="733" spans="1:37" ht="15.75" customHeight="1">
      <c r="A733" s="26"/>
      <c r="B733" s="26"/>
      <c r="C733" s="53"/>
      <c r="D733" s="53"/>
      <c r="E733" s="26"/>
      <c r="F733" s="26"/>
      <c r="G733" s="26"/>
      <c r="H733" s="26"/>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c r="AF733" s="26"/>
      <c r="AG733" s="26"/>
      <c r="AH733" s="26"/>
      <c r="AI733" s="26"/>
      <c r="AJ733" s="26"/>
      <c r="AK733" s="26"/>
    </row>
    <row r="734" spans="1:37" ht="15.75" customHeight="1">
      <c r="A734" s="26"/>
      <c r="B734" s="26"/>
      <c r="C734" s="53"/>
      <c r="D734" s="53"/>
      <c r="E734" s="26"/>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row>
    <row r="735" spans="1:37" ht="15.75" customHeight="1">
      <c r="A735" s="26"/>
      <c r="B735" s="26"/>
      <c r="C735" s="53"/>
      <c r="D735" s="53"/>
      <c r="E735" s="26"/>
      <c r="F735" s="26"/>
      <c r="G735" s="26"/>
      <c r="H735" s="26"/>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c r="AF735" s="26"/>
      <c r="AG735" s="26"/>
      <c r="AH735" s="26"/>
      <c r="AI735" s="26"/>
      <c r="AJ735" s="26"/>
      <c r="AK735" s="26"/>
    </row>
    <row r="736" spans="1:37" ht="15.75" customHeight="1">
      <c r="A736" s="26"/>
      <c r="B736" s="26"/>
      <c r="C736" s="53"/>
      <c r="D736" s="53"/>
      <c r="E736" s="26"/>
      <c r="F736" s="26"/>
      <c r="G736" s="26"/>
      <c r="H736" s="26"/>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row>
    <row r="737" spans="1:37" ht="15.75" customHeight="1">
      <c r="A737" s="26"/>
      <c r="B737" s="26"/>
      <c r="C737" s="53"/>
      <c r="D737" s="53"/>
      <c r="E737" s="26"/>
      <c r="F737" s="26"/>
      <c r="G737" s="26"/>
      <c r="H737" s="26"/>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c r="AF737" s="26"/>
      <c r="AG737" s="26"/>
      <c r="AH737" s="26"/>
      <c r="AI737" s="26"/>
      <c r="AJ737" s="26"/>
      <c r="AK737" s="26"/>
    </row>
    <row r="738" spans="1:37" ht="15.75" customHeight="1">
      <c r="A738" s="26"/>
      <c r="B738" s="26"/>
      <c r="C738" s="53"/>
      <c r="D738" s="53"/>
      <c r="E738" s="26"/>
      <c r="F738" s="26"/>
      <c r="G738" s="26"/>
      <c r="H738" s="26"/>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c r="AF738" s="26"/>
      <c r="AG738" s="26"/>
      <c r="AH738" s="26"/>
      <c r="AI738" s="26"/>
      <c r="AJ738" s="26"/>
      <c r="AK738" s="26"/>
    </row>
    <row r="739" spans="1:37" ht="15.75" customHeight="1">
      <c r="A739" s="26"/>
      <c r="B739" s="26"/>
      <c r="C739" s="53"/>
      <c r="D739" s="53"/>
      <c r="E739" s="26"/>
      <c r="F739" s="26"/>
      <c r="G739" s="26"/>
      <c r="H739" s="26"/>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c r="AF739" s="26"/>
      <c r="AG739" s="26"/>
      <c r="AH739" s="26"/>
      <c r="AI739" s="26"/>
      <c r="AJ739" s="26"/>
      <c r="AK739" s="26"/>
    </row>
    <row r="740" spans="1:37" ht="15.75" customHeight="1">
      <c r="A740" s="26"/>
      <c r="B740" s="26"/>
      <c r="C740" s="53"/>
      <c r="D740" s="53"/>
      <c r="E740" s="26"/>
      <c r="F740" s="26"/>
      <c r="G740" s="26"/>
      <c r="H740" s="26"/>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c r="AF740" s="26"/>
      <c r="AG740" s="26"/>
      <c r="AH740" s="26"/>
      <c r="AI740" s="26"/>
      <c r="AJ740" s="26"/>
      <c r="AK740" s="26"/>
    </row>
    <row r="741" spans="1:37" ht="15.75" customHeight="1">
      <c r="A741" s="26"/>
      <c r="B741" s="26"/>
      <c r="C741" s="53"/>
      <c r="D741" s="53"/>
      <c r="E741" s="26"/>
      <c r="F741" s="26"/>
      <c r="G741" s="26"/>
      <c r="H741" s="26"/>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c r="AF741" s="26"/>
      <c r="AG741" s="26"/>
      <c r="AH741" s="26"/>
      <c r="AI741" s="26"/>
      <c r="AJ741" s="26"/>
      <c r="AK741" s="26"/>
    </row>
    <row r="742" spans="1:37" ht="15.75" customHeight="1">
      <c r="A742" s="26"/>
      <c r="B742" s="26"/>
      <c r="C742" s="53"/>
      <c r="D742" s="53"/>
      <c r="E742" s="26"/>
      <c r="F742" s="26"/>
      <c r="G742" s="26"/>
      <c r="H742" s="26"/>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row>
    <row r="743" spans="1:37" ht="15.75" customHeight="1">
      <c r="A743" s="26"/>
      <c r="B743" s="26"/>
      <c r="C743" s="53"/>
      <c r="D743" s="53"/>
      <c r="E743" s="26"/>
      <c r="F743" s="26"/>
      <c r="G743" s="26"/>
      <c r="H743" s="26"/>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c r="AF743" s="26"/>
      <c r="AG743" s="26"/>
      <c r="AH743" s="26"/>
      <c r="AI743" s="26"/>
      <c r="AJ743" s="26"/>
      <c r="AK743" s="26"/>
    </row>
    <row r="744" spans="1:37" ht="15.75" customHeight="1">
      <c r="A744" s="26"/>
      <c r="B744" s="26"/>
      <c r="C744" s="53"/>
      <c r="D744" s="53"/>
      <c r="E744" s="26"/>
      <c r="F744" s="26"/>
      <c r="G744" s="26"/>
      <c r="H744" s="26"/>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c r="AF744" s="26"/>
      <c r="AG744" s="26"/>
      <c r="AH744" s="26"/>
      <c r="AI744" s="26"/>
      <c r="AJ744" s="26"/>
      <c r="AK744" s="26"/>
    </row>
    <row r="745" spans="1:37" ht="15.75" customHeight="1">
      <c r="A745" s="26"/>
      <c r="B745" s="26"/>
      <c r="C745" s="53"/>
      <c r="D745" s="53"/>
      <c r="E745" s="26"/>
      <c r="F745" s="26"/>
      <c r="G745" s="26"/>
      <c r="H745" s="26"/>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row>
    <row r="746" spans="1:37" ht="15.75" customHeight="1">
      <c r="A746" s="26"/>
      <c r="B746" s="26"/>
      <c r="C746" s="53"/>
      <c r="D746" s="53"/>
      <c r="E746" s="26"/>
      <c r="F746" s="26"/>
      <c r="G746" s="26"/>
      <c r="H746" s="26"/>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c r="AF746" s="26"/>
      <c r="AG746" s="26"/>
      <c r="AH746" s="26"/>
      <c r="AI746" s="26"/>
      <c r="AJ746" s="26"/>
      <c r="AK746" s="26"/>
    </row>
    <row r="747" spans="1:37" ht="15.75" customHeight="1">
      <c r="A747" s="26"/>
      <c r="B747" s="26"/>
      <c r="C747" s="53"/>
      <c r="D747" s="53"/>
      <c r="E747" s="26"/>
      <c r="F747" s="26"/>
      <c r="G747" s="26"/>
      <c r="H747" s="26"/>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row>
    <row r="748" spans="1:37" ht="15.75" customHeight="1">
      <c r="A748" s="26"/>
      <c r="B748" s="26"/>
      <c r="C748" s="53"/>
      <c r="D748" s="53"/>
      <c r="E748" s="26"/>
      <c r="F748" s="26"/>
      <c r="G748" s="26"/>
      <c r="H748" s="26"/>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row>
    <row r="749" spans="1:37" ht="15.75" customHeight="1">
      <c r="A749" s="26"/>
      <c r="B749" s="26"/>
      <c r="C749" s="53"/>
      <c r="D749" s="53"/>
      <c r="E749" s="26"/>
      <c r="F749" s="26"/>
      <c r="G749" s="26"/>
      <c r="H749" s="26"/>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row>
    <row r="750" spans="1:37" ht="15.75" customHeight="1">
      <c r="A750" s="26"/>
      <c r="B750" s="26"/>
      <c r="C750" s="53"/>
      <c r="D750" s="53"/>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row>
    <row r="751" spans="1:37" ht="15.75" customHeight="1">
      <c r="A751" s="26"/>
      <c r="B751" s="26"/>
      <c r="C751" s="53"/>
      <c r="D751" s="53"/>
      <c r="E751" s="26"/>
      <c r="F751" s="26"/>
      <c r="G751" s="26"/>
      <c r="H751" s="26"/>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row>
    <row r="752" spans="1:37" ht="15.75" customHeight="1">
      <c r="A752" s="26"/>
      <c r="B752" s="26"/>
      <c r="C752" s="53"/>
      <c r="D752" s="53"/>
      <c r="E752" s="26"/>
      <c r="F752" s="26"/>
      <c r="G752" s="26"/>
      <c r="H752" s="26"/>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c r="AF752" s="26"/>
      <c r="AG752" s="26"/>
      <c r="AH752" s="26"/>
      <c r="AI752" s="26"/>
      <c r="AJ752" s="26"/>
      <c r="AK752" s="26"/>
    </row>
    <row r="753" spans="1:37" ht="15.75" customHeight="1">
      <c r="A753" s="26"/>
      <c r="B753" s="26"/>
      <c r="C753" s="53"/>
      <c r="D753" s="53"/>
      <c r="E753" s="26"/>
      <c r="F753" s="26"/>
      <c r="G753" s="26"/>
      <c r="H753" s="26"/>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c r="AF753" s="26"/>
      <c r="AG753" s="26"/>
      <c r="AH753" s="26"/>
      <c r="AI753" s="26"/>
      <c r="AJ753" s="26"/>
      <c r="AK753" s="26"/>
    </row>
    <row r="754" spans="1:37" ht="15.75" customHeight="1">
      <c r="A754" s="26"/>
      <c r="B754" s="26"/>
      <c r="C754" s="53"/>
      <c r="D754" s="53"/>
      <c r="E754" s="26"/>
      <c r="F754" s="26"/>
      <c r="G754" s="26"/>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row>
    <row r="755" spans="1:37" ht="15.75" customHeight="1">
      <c r="A755" s="26"/>
      <c r="B755" s="26"/>
      <c r="C755" s="53"/>
      <c r="D755" s="53"/>
      <c r="E755" s="26"/>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row>
    <row r="756" spans="1:37" ht="15.75" customHeight="1">
      <c r="A756" s="26"/>
      <c r="B756" s="26"/>
      <c r="C756" s="53"/>
      <c r="D756" s="53"/>
      <c r="E756" s="26"/>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row>
    <row r="757" spans="1:37" ht="15.75" customHeight="1">
      <c r="A757" s="26"/>
      <c r="B757" s="26"/>
      <c r="C757" s="53"/>
      <c r="D757" s="53"/>
      <c r="E757" s="26"/>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row>
    <row r="758" spans="1:37" ht="15.75" customHeight="1">
      <c r="A758" s="26"/>
      <c r="B758" s="26"/>
      <c r="C758" s="53"/>
      <c r="D758" s="53"/>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row>
    <row r="759" spans="1:37" ht="15.75" customHeight="1">
      <c r="A759" s="26"/>
      <c r="B759" s="26"/>
      <c r="C759" s="53"/>
      <c r="D759" s="53"/>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row>
    <row r="760" spans="1:37" ht="15.75" customHeight="1">
      <c r="A760" s="26"/>
      <c r="B760" s="26"/>
      <c r="C760" s="53"/>
      <c r="D760" s="53"/>
      <c r="E760" s="26"/>
      <c r="F760" s="26"/>
      <c r="G760" s="26"/>
      <c r="H760" s="26"/>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row>
    <row r="761" spans="1:37" ht="15.75" customHeight="1">
      <c r="A761" s="26"/>
      <c r="B761" s="26"/>
      <c r="C761" s="53"/>
      <c r="D761" s="53"/>
      <c r="E761" s="26"/>
      <c r="F761" s="26"/>
      <c r="G761" s="26"/>
      <c r="H761" s="26"/>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row>
    <row r="762" spans="1:37" ht="15.75" customHeight="1">
      <c r="A762" s="26"/>
      <c r="B762" s="26"/>
      <c r="C762" s="53"/>
      <c r="D762" s="53"/>
      <c r="E762" s="26"/>
      <c r="F762" s="26"/>
      <c r="G762" s="26"/>
      <c r="H762" s="26"/>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row>
    <row r="763" spans="1:37" ht="15.75" customHeight="1">
      <c r="A763" s="26"/>
      <c r="B763" s="26"/>
      <c r="C763" s="53"/>
      <c r="D763" s="53"/>
      <c r="E763" s="26"/>
      <c r="F763" s="26"/>
      <c r="G763" s="26"/>
      <c r="H763" s="26"/>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row>
    <row r="764" spans="1:37" ht="15.75" customHeight="1">
      <c r="A764" s="26"/>
      <c r="B764" s="26"/>
      <c r="C764" s="53"/>
      <c r="D764" s="53"/>
      <c r="E764" s="26"/>
      <c r="F764" s="26"/>
      <c r="G764" s="26"/>
      <c r="H764" s="26"/>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row>
    <row r="765" spans="1:37" ht="15.75" customHeight="1">
      <c r="A765" s="26"/>
      <c r="B765" s="26"/>
      <c r="C765" s="53"/>
      <c r="D765" s="53"/>
      <c r="E765" s="26"/>
      <c r="F765" s="26"/>
      <c r="G765" s="26"/>
      <c r="H765" s="26"/>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c r="AF765" s="26"/>
      <c r="AG765" s="26"/>
      <c r="AH765" s="26"/>
      <c r="AI765" s="26"/>
      <c r="AJ765" s="26"/>
      <c r="AK765" s="26"/>
    </row>
    <row r="766" spans="1:37" ht="15.75" customHeight="1">
      <c r="A766" s="26"/>
      <c r="B766" s="26"/>
      <c r="C766" s="53"/>
      <c r="D766" s="53"/>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row>
    <row r="767" spans="1:37" ht="15.75" customHeight="1">
      <c r="A767" s="26"/>
      <c r="B767" s="26"/>
      <c r="C767" s="53"/>
      <c r="D767" s="53"/>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row>
    <row r="768" spans="1:37" ht="15.75" customHeight="1">
      <c r="A768" s="26"/>
      <c r="B768" s="26"/>
      <c r="C768" s="53"/>
      <c r="D768" s="53"/>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row>
    <row r="769" spans="1:37" ht="15.75" customHeight="1">
      <c r="A769" s="26"/>
      <c r="B769" s="26"/>
      <c r="C769" s="53"/>
      <c r="D769" s="53"/>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row>
    <row r="770" spans="1:37" ht="15.75" customHeight="1">
      <c r="A770" s="26"/>
      <c r="B770" s="26"/>
      <c r="C770" s="53"/>
      <c r="D770" s="53"/>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row>
    <row r="771" spans="1:37" ht="15.75" customHeight="1">
      <c r="A771" s="26"/>
      <c r="B771" s="26"/>
      <c r="C771" s="53"/>
      <c r="D771" s="53"/>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row>
    <row r="772" spans="1:37" ht="15.75" customHeight="1">
      <c r="A772" s="26"/>
      <c r="B772" s="26"/>
      <c r="C772" s="53"/>
      <c r="D772" s="53"/>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row>
    <row r="773" spans="1:37" ht="15.75" customHeight="1">
      <c r="A773" s="26"/>
      <c r="B773" s="26"/>
      <c r="C773" s="53"/>
      <c r="D773" s="53"/>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row>
    <row r="774" spans="1:37" ht="15.75" customHeight="1">
      <c r="A774" s="26"/>
      <c r="B774" s="26"/>
      <c r="C774" s="53"/>
      <c r="D774" s="53"/>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row>
    <row r="775" spans="1:37" ht="15.75" customHeight="1">
      <c r="A775" s="26"/>
      <c r="B775" s="26"/>
      <c r="C775" s="53"/>
      <c r="D775" s="53"/>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row>
    <row r="776" spans="1:37" ht="15.75" customHeight="1">
      <c r="A776" s="26"/>
      <c r="B776" s="26"/>
      <c r="C776" s="53"/>
      <c r="D776" s="53"/>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row>
    <row r="777" spans="1:37" ht="15.75" customHeight="1">
      <c r="A777" s="26"/>
      <c r="B777" s="26"/>
      <c r="C777" s="53"/>
      <c r="D777" s="53"/>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row>
    <row r="778" spans="1:37" ht="15.75" customHeight="1">
      <c r="A778" s="26"/>
      <c r="B778" s="26"/>
      <c r="C778" s="53"/>
      <c r="D778" s="53"/>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row>
    <row r="779" spans="1:37" ht="15.75" customHeight="1">
      <c r="A779" s="26"/>
      <c r="B779" s="26"/>
      <c r="C779" s="53"/>
      <c r="D779" s="53"/>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row>
    <row r="780" spans="1:37" ht="15.75" customHeight="1">
      <c r="A780" s="26"/>
      <c r="B780" s="26"/>
      <c r="C780" s="53"/>
      <c r="D780" s="53"/>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row>
    <row r="781" spans="1:37" ht="15.75" customHeight="1">
      <c r="A781" s="26"/>
      <c r="B781" s="26"/>
      <c r="C781" s="53"/>
      <c r="D781" s="53"/>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row>
    <row r="782" spans="1:37" ht="15.75" customHeight="1">
      <c r="A782" s="26"/>
      <c r="B782" s="26"/>
      <c r="C782" s="53"/>
      <c r="D782" s="53"/>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row>
    <row r="783" spans="1:37" ht="15.75" customHeight="1">
      <c r="A783" s="26"/>
      <c r="B783" s="26"/>
      <c r="C783" s="53"/>
      <c r="D783" s="53"/>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row>
    <row r="784" spans="1:37" ht="15.75" customHeight="1">
      <c r="A784" s="26"/>
      <c r="B784" s="26"/>
      <c r="C784" s="53"/>
      <c r="D784" s="53"/>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row>
    <row r="785" spans="1:37" ht="15.75" customHeight="1">
      <c r="A785" s="26"/>
      <c r="B785" s="26"/>
      <c r="C785" s="53"/>
      <c r="D785" s="53"/>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row>
    <row r="786" spans="1:37" ht="15.75" customHeight="1">
      <c r="A786" s="26"/>
      <c r="B786" s="26"/>
      <c r="C786" s="53"/>
      <c r="D786" s="53"/>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row>
    <row r="787" spans="1:37" ht="15.75" customHeight="1">
      <c r="A787" s="26"/>
      <c r="B787" s="26"/>
      <c r="C787" s="53"/>
      <c r="D787" s="53"/>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row>
    <row r="788" spans="1:37" ht="15.75" customHeight="1">
      <c r="A788" s="26"/>
      <c r="B788" s="26"/>
      <c r="C788" s="53"/>
      <c r="D788" s="53"/>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row>
    <row r="789" spans="1:37" ht="15.75" customHeight="1">
      <c r="A789" s="26"/>
      <c r="B789" s="26"/>
      <c r="C789" s="53"/>
      <c r="D789" s="53"/>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row>
    <row r="790" spans="1:37" ht="15.75" customHeight="1">
      <c r="A790" s="26"/>
      <c r="B790" s="26"/>
      <c r="C790" s="53"/>
      <c r="D790" s="53"/>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row>
    <row r="791" spans="1:37" ht="15.75" customHeight="1">
      <c r="A791" s="26"/>
      <c r="B791" s="26"/>
      <c r="C791" s="53"/>
      <c r="D791" s="53"/>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row>
    <row r="792" spans="1:37" ht="15.75" customHeight="1">
      <c r="A792" s="26"/>
      <c r="B792" s="26"/>
      <c r="C792" s="53"/>
      <c r="D792" s="53"/>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row>
    <row r="793" spans="1:37" ht="15.75" customHeight="1">
      <c r="A793" s="26"/>
      <c r="B793" s="26"/>
      <c r="C793" s="53"/>
      <c r="D793" s="53"/>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row>
    <row r="794" spans="1:37" ht="15.75" customHeight="1">
      <c r="A794" s="26"/>
      <c r="B794" s="26"/>
      <c r="C794" s="53"/>
      <c r="D794" s="53"/>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row>
    <row r="795" spans="1:37" ht="15.75" customHeight="1">
      <c r="A795" s="26"/>
      <c r="B795" s="26"/>
      <c r="C795" s="53"/>
      <c r="D795" s="53"/>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row>
    <row r="796" spans="1:37" ht="15.75" customHeight="1">
      <c r="A796" s="26"/>
      <c r="B796" s="26"/>
      <c r="C796" s="53"/>
      <c r="D796" s="53"/>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row>
    <row r="797" spans="1:37" ht="15.75" customHeight="1">
      <c r="A797" s="26"/>
      <c r="B797" s="26"/>
      <c r="C797" s="53"/>
      <c r="D797" s="53"/>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row>
    <row r="798" spans="1:37" ht="15.75" customHeight="1">
      <c r="A798" s="26"/>
      <c r="B798" s="26"/>
      <c r="C798" s="53"/>
      <c r="D798" s="53"/>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row>
    <row r="799" spans="1:37" ht="15.75" customHeight="1">
      <c r="A799" s="26"/>
      <c r="B799" s="26"/>
      <c r="C799" s="53"/>
      <c r="D799" s="53"/>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row>
    <row r="800" spans="1:37" ht="15.75" customHeight="1">
      <c r="A800" s="26"/>
      <c r="B800" s="26"/>
      <c r="C800" s="53"/>
      <c r="D800" s="53"/>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row>
    <row r="801" spans="1:37" ht="15.75" customHeight="1">
      <c r="A801" s="26"/>
      <c r="B801" s="26"/>
      <c r="C801" s="53"/>
      <c r="D801" s="53"/>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row>
    <row r="802" spans="1:37" ht="15.75" customHeight="1">
      <c r="A802" s="26"/>
      <c r="B802" s="26"/>
      <c r="C802" s="53"/>
      <c r="D802" s="53"/>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row>
    <row r="803" spans="1:37" ht="15.75" customHeight="1">
      <c r="A803" s="26"/>
      <c r="B803" s="26"/>
      <c r="C803" s="53"/>
      <c r="D803" s="53"/>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row>
    <row r="804" spans="1:37" ht="15.75" customHeight="1">
      <c r="A804" s="26"/>
      <c r="B804" s="26"/>
      <c r="C804" s="53"/>
      <c r="D804" s="53"/>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row>
    <row r="805" spans="1:37" ht="15.75" customHeight="1">
      <c r="A805" s="26"/>
      <c r="B805" s="26"/>
      <c r="C805" s="53"/>
      <c r="D805" s="53"/>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row>
    <row r="806" spans="1:37" ht="15.75" customHeight="1">
      <c r="A806" s="26"/>
      <c r="B806" s="26"/>
      <c r="C806" s="53"/>
      <c r="D806" s="53"/>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row>
    <row r="807" spans="1:37" ht="15.75" customHeight="1">
      <c r="A807" s="26"/>
      <c r="B807" s="26"/>
      <c r="C807" s="53"/>
      <c r="D807" s="53"/>
      <c r="E807" s="26"/>
      <c r="F807" s="26"/>
      <c r="G807" s="26"/>
      <c r="H807" s="26"/>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c r="AF807" s="26"/>
      <c r="AG807" s="26"/>
      <c r="AH807" s="26"/>
      <c r="AI807" s="26"/>
      <c r="AJ807" s="26"/>
      <c r="AK807" s="26"/>
    </row>
    <row r="808" spans="1:37" ht="15.75" customHeight="1">
      <c r="A808" s="26"/>
      <c r="B808" s="26"/>
      <c r="C808" s="53"/>
      <c r="D808" s="53"/>
      <c r="E808" s="26"/>
      <c r="F808" s="26"/>
      <c r="G808" s="26"/>
      <c r="H808" s="26"/>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row>
    <row r="809" spans="1:37" ht="15.75" customHeight="1">
      <c r="A809" s="26"/>
      <c r="B809" s="26"/>
      <c r="C809" s="53"/>
      <c r="D809" s="53"/>
      <c r="E809" s="26"/>
      <c r="F809" s="26"/>
      <c r="G809" s="26"/>
      <c r="H809" s="26"/>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c r="AF809" s="26"/>
      <c r="AG809" s="26"/>
      <c r="AH809" s="26"/>
      <c r="AI809" s="26"/>
      <c r="AJ809" s="26"/>
      <c r="AK809" s="26"/>
    </row>
    <row r="810" spans="1:37" ht="15.75" customHeight="1">
      <c r="A810" s="26"/>
      <c r="B810" s="26"/>
      <c r="C810" s="53"/>
      <c r="D810" s="53"/>
      <c r="E810" s="26"/>
      <c r="F810" s="26"/>
      <c r="G810" s="26"/>
      <c r="H810" s="26"/>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c r="AF810" s="26"/>
      <c r="AG810" s="26"/>
      <c r="AH810" s="26"/>
      <c r="AI810" s="26"/>
      <c r="AJ810" s="26"/>
      <c r="AK810" s="26"/>
    </row>
    <row r="811" spans="1:37" ht="15.75" customHeight="1">
      <c r="A811" s="26"/>
      <c r="B811" s="26"/>
      <c r="C811" s="53"/>
      <c r="D811" s="53"/>
      <c r="E811" s="26"/>
      <c r="F811" s="26"/>
      <c r="G811" s="26"/>
      <c r="H811" s="26"/>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row>
    <row r="812" spans="1:37" ht="15.75" customHeight="1">
      <c r="A812" s="26"/>
      <c r="B812" s="26"/>
      <c r="C812" s="53"/>
      <c r="D812" s="53"/>
      <c r="E812" s="26"/>
      <c r="F812" s="26"/>
      <c r="G812" s="26"/>
      <c r="H812" s="26"/>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c r="AF812" s="26"/>
      <c r="AG812" s="26"/>
      <c r="AH812" s="26"/>
      <c r="AI812" s="26"/>
      <c r="AJ812" s="26"/>
      <c r="AK812" s="26"/>
    </row>
    <row r="813" spans="1:37" ht="15.75" customHeight="1">
      <c r="A813" s="26"/>
      <c r="B813" s="26"/>
      <c r="C813" s="53"/>
      <c r="D813" s="53"/>
      <c r="E813" s="26"/>
      <c r="F813" s="26"/>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row>
    <row r="814" spans="1:37" ht="15.75" customHeight="1">
      <c r="A814" s="26"/>
      <c r="B814" s="26"/>
      <c r="C814" s="53"/>
      <c r="D814" s="53"/>
      <c r="E814" s="26"/>
      <c r="F814" s="26"/>
      <c r="G814" s="26"/>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row>
    <row r="815" spans="1:37" ht="15.75" customHeight="1">
      <c r="A815" s="26"/>
      <c r="B815" s="26"/>
      <c r="C815" s="53"/>
      <c r="D815" s="53"/>
      <c r="E815" s="26"/>
      <c r="F815" s="26"/>
      <c r="G815" s="26"/>
      <c r="H815" s="26"/>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c r="AF815" s="26"/>
      <c r="AG815" s="26"/>
      <c r="AH815" s="26"/>
      <c r="AI815" s="26"/>
      <c r="AJ815" s="26"/>
      <c r="AK815" s="26"/>
    </row>
    <row r="816" spans="1:37" ht="15.75" customHeight="1">
      <c r="A816" s="26"/>
      <c r="B816" s="26"/>
      <c r="C816" s="53"/>
      <c r="D816" s="53"/>
      <c r="E816" s="26"/>
      <c r="F816" s="26"/>
      <c r="G816" s="26"/>
      <c r="H816" s="26"/>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row>
    <row r="817" spans="1:37" ht="15.75" customHeight="1">
      <c r="A817" s="26"/>
      <c r="B817" s="26"/>
      <c r="C817" s="53"/>
      <c r="D817" s="53"/>
      <c r="E817" s="26"/>
      <c r="F817" s="26"/>
      <c r="G817" s="26"/>
      <c r="H817" s="26"/>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c r="AF817" s="26"/>
      <c r="AG817" s="26"/>
      <c r="AH817" s="26"/>
      <c r="AI817" s="26"/>
      <c r="AJ817" s="26"/>
      <c r="AK817" s="26"/>
    </row>
    <row r="818" spans="1:37" ht="15.75" customHeight="1">
      <c r="A818" s="26"/>
      <c r="B818" s="26"/>
      <c r="C818" s="53"/>
      <c r="D818" s="53"/>
      <c r="E818" s="26"/>
      <c r="F818" s="26"/>
      <c r="G818" s="26"/>
      <c r="H818" s="26"/>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c r="AF818" s="26"/>
      <c r="AG818" s="26"/>
      <c r="AH818" s="26"/>
      <c r="AI818" s="26"/>
      <c r="AJ818" s="26"/>
      <c r="AK818" s="26"/>
    </row>
    <row r="819" spans="1:37" ht="15.75" customHeight="1">
      <c r="A819" s="26"/>
      <c r="B819" s="26"/>
      <c r="C819" s="53"/>
      <c r="D819" s="53"/>
      <c r="E819" s="26"/>
      <c r="F819" s="26"/>
      <c r="G819" s="26"/>
      <c r="H819" s="26"/>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row>
    <row r="820" spans="1:37" ht="15.75" customHeight="1">
      <c r="A820" s="26"/>
      <c r="B820" s="26"/>
      <c r="C820" s="53"/>
      <c r="D820" s="53"/>
      <c r="E820" s="26"/>
      <c r="F820" s="26"/>
      <c r="G820" s="26"/>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c r="AF820" s="26"/>
      <c r="AG820" s="26"/>
      <c r="AH820" s="26"/>
      <c r="AI820" s="26"/>
      <c r="AJ820" s="26"/>
      <c r="AK820" s="26"/>
    </row>
    <row r="821" spans="1:37" ht="15.75" customHeight="1">
      <c r="A821" s="26"/>
      <c r="B821" s="26"/>
      <c r="C821" s="53"/>
      <c r="D821" s="53"/>
      <c r="E821" s="26"/>
      <c r="F821" s="26"/>
      <c r="G821" s="26"/>
      <c r="H821" s="26"/>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row>
    <row r="822" spans="1:37" ht="15.75" customHeight="1">
      <c r="A822" s="26"/>
      <c r="B822" s="26"/>
      <c r="C822" s="53"/>
      <c r="D822" s="53"/>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row>
    <row r="823" spans="1:37" ht="15.75" customHeight="1">
      <c r="A823" s="26"/>
      <c r="B823" s="26"/>
      <c r="C823" s="53"/>
      <c r="D823" s="53"/>
      <c r="E823" s="26"/>
      <c r="F823" s="26"/>
      <c r="G823" s="26"/>
      <c r="H823" s="26"/>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c r="AF823" s="26"/>
      <c r="AG823" s="26"/>
      <c r="AH823" s="26"/>
      <c r="AI823" s="26"/>
      <c r="AJ823" s="26"/>
      <c r="AK823" s="26"/>
    </row>
    <row r="824" spans="1:37" ht="15.75" customHeight="1">
      <c r="A824" s="26"/>
      <c r="B824" s="26"/>
      <c r="C824" s="53"/>
      <c r="D824" s="53"/>
      <c r="E824" s="26"/>
      <c r="F824" s="26"/>
      <c r="G824" s="26"/>
      <c r="H824" s="26"/>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row>
    <row r="825" spans="1:37" ht="15.75" customHeight="1">
      <c r="A825" s="26"/>
      <c r="B825" s="26"/>
      <c r="C825" s="53"/>
      <c r="D825" s="53"/>
      <c r="E825" s="26"/>
      <c r="F825" s="26"/>
      <c r="G825" s="26"/>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row>
    <row r="826" spans="1:37" ht="15.75" customHeight="1">
      <c r="A826" s="26"/>
      <c r="B826" s="26"/>
      <c r="C826" s="53"/>
      <c r="D826" s="53"/>
      <c r="E826" s="26"/>
      <c r="F826" s="26"/>
      <c r="G826" s="26"/>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row>
    <row r="827" spans="1:37" ht="15.75" customHeight="1">
      <c r="A827" s="26"/>
      <c r="B827" s="26"/>
      <c r="C827" s="53"/>
      <c r="D827" s="53"/>
      <c r="E827" s="26"/>
      <c r="F827" s="26"/>
      <c r="G827" s="26"/>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row>
    <row r="828" spans="1:37" ht="15.75" customHeight="1">
      <c r="A828" s="26"/>
      <c r="B828" s="26"/>
      <c r="C828" s="53"/>
      <c r="D828" s="53"/>
      <c r="E828" s="26"/>
      <c r="F828" s="26"/>
      <c r="G828" s="26"/>
      <c r="H828" s="26"/>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row>
    <row r="829" spans="1:37" ht="15.75" customHeight="1">
      <c r="A829" s="26"/>
      <c r="B829" s="26"/>
      <c r="C829" s="53"/>
      <c r="D829" s="53"/>
      <c r="E829" s="26"/>
      <c r="F829" s="26"/>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row>
    <row r="830" spans="1:37" ht="15.75" customHeight="1">
      <c r="A830" s="26"/>
      <c r="B830" s="26"/>
      <c r="C830" s="53"/>
      <c r="D830" s="53"/>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row>
    <row r="831" spans="1:37" ht="15.75" customHeight="1">
      <c r="A831" s="26"/>
      <c r="B831" s="26"/>
      <c r="C831" s="53"/>
      <c r="D831" s="53"/>
      <c r="E831" s="26"/>
      <c r="F831" s="26"/>
      <c r="G831" s="26"/>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row>
    <row r="832" spans="1:37" ht="15.75" customHeight="1">
      <c r="A832" s="26"/>
      <c r="B832" s="26"/>
      <c r="C832" s="53"/>
      <c r="D832" s="53"/>
      <c r="E832" s="26"/>
      <c r="F832" s="26"/>
      <c r="G832" s="26"/>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row>
    <row r="833" spans="1:37" ht="15.75" customHeight="1">
      <c r="A833" s="26"/>
      <c r="B833" s="26"/>
      <c r="C833" s="53"/>
      <c r="D833" s="53"/>
      <c r="E833" s="26"/>
      <c r="F833" s="26"/>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row>
    <row r="834" spans="1:37" ht="15.75" customHeight="1">
      <c r="A834" s="26"/>
      <c r="B834" s="26"/>
      <c r="C834" s="53"/>
      <c r="D834" s="53"/>
      <c r="E834" s="26"/>
      <c r="F834" s="26"/>
      <c r="G834" s="26"/>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row>
    <row r="835" spans="1:37" ht="15.75" customHeight="1">
      <c r="A835" s="26"/>
      <c r="B835" s="26"/>
      <c r="C835" s="53"/>
      <c r="D835" s="53"/>
      <c r="E835" s="26"/>
      <c r="F835" s="26"/>
      <c r="G835" s="26"/>
      <c r="H835" s="26"/>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row>
    <row r="836" spans="1:37" ht="15.75" customHeight="1">
      <c r="A836" s="26"/>
      <c r="B836" s="26"/>
      <c r="C836" s="53"/>
      <c r="D836" s="53"/>
      <c r="E836" s="26"/>
      <c r="F836" s="26"/>
      <c r="G836" s="26"/>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row>
    <row r="837" spans="1:37" ht="15.75" customHeight="1">
      <c r="A837" s="26"/>
      <c r="B837" s="26"/>
      <c r="C837" s="53"/>
      <c r="D837" s="53"/>
      <c r="E837" s="26"/>
      <c r="F837" s="26"/>
      <c r="G837" s="26"/>
      <c r="H837" s="26"/>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row>
    <row r="838" spans="1:37" ht="15.75" customHeight="1">
      <c r="A838" s="26"/>
      <c r="B838" s="26"/>
      <c r="C838" s="53"/>
      <c r="D838" s="53"/>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row>
    <row r="839" spans="1:37" ht="15.75" customHeight="1">
      <c r="A839" s="26"/>
      <c r="B839" s="26"/>
      <c r="C839" s="53"/>
      <c r="D839" s="53"/>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row>
    <row r="840" spans="1:37" ht="15.75" customHeight="1">
      <c r="A840" s="26"/>
      <c r="B840" s="26"/>
      <c r="C840" s="53"/>
      <c r="D840" s="53"/>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row>
    <row r="841" spans="1:37" ht="15.75" customHeight="1">
      <c r="A841" s="26"/>
      <c r="B841" s="26"/>
      <c r="C841" s="53"/>
      <c r="D841" s="53"/>
      <c r="E841" s="26"/>
      <c r="F841" s="26"/>
      <c r="G841" s="26"/>
      <c r="H841" s="26"/>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c r="AF841" s="26"/>
      <c r="AG841" s="26"/>
      <c r="AH841" s="26"/>
      <c r="AI841" s="26"/>
      <c r="AJ841" s="26"/>
      <c r="AK841" s="26"/>
    </row>
    <row r="842" spans="1:37" ht="15.75" customHeight="1">
      <c r="A842" s="26"/>
      <c r="B842" s="26"/>
      <c r="C842" s="53"/>
      <c r="D842" s="53"/>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row>
    <row r="843" spans="1:37" ht="15.75" customHeight="1">
      <c r="A843" s="26"/>
      <c r="B843" s="26"/>
      <c r="C843" s="53"/>
      <c r="D843" s="53"/>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row>
    <row r="844" spans="1:37" ht="15.75" customHeight="1">
      <c r="A844" s="26"/>
      <c r="B844" s="26"/>
      <c r="C844" s="53"/>
      <c r="D844" s="53"/>
      <c r="E844" s="26"/>
      <c r="F844" s="26"/>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row>
    <row r="845" spans="1:37" ht="15.75" customHeight="1">
      <c r="A845" s="26"/>
      <c r="B845" s="26"/>
      <c r="C845" s="53"/>
      <c r="D845" s="53"/>
      <c r="E845" s="26"/>
      <c r="F845" s="26"/>
      <c r="G845" s="26"/>
      <c r="H845" s="26"/>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c r="AF845" s="26"/>
      <c r="AG845" s="26"/>
      <c r="AH845" s="26"/>
      <c r="AI845" s="26"/>
      <c r="AJ845" s="26"/>
      <c r="AK845" s="26"/>
    </row>
    <row r="846" spans="1:37" ht="15.75" customHeight="1">
      <c r="A846" s="26"/>
      <c r="B846" s="26"/>
      <c r="C846" s="53"/>
      <c r="D846" s="53"/>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row>
    <row r="847" spans="1:37" ht="15.75" customHeight="1">
      <c r="A847" s="26"/>
      <c r="B847" s="26"/>
      <c r="C847" s="53"/>
      <c r="D847" s="53"/>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row>
    <row r="848" spans="1:37" ht="15.75" customHeight="1">
      <c r="A848" s="26"/>
      <c r="B848" s="26"/>
      <c r="C848" s="53"/>
      <c r="D848" s="53"/>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row>
    <row r="849" spans="1:37" ht="15.75" customHeight="1">
      <c r="A849" s="26"/>
      <c r="B849" s="26"/>
      <c r="C849" s="53"/>
      <c r="D849" s="53"/>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row>
    <row r="850" spans="1:37" ht="15.75" customHeight="1">
      <c r="A850" s="26"/>
      <c r="B850" s="26"/>
      <c r="C850" s="53"/>
      <c r="D850" s="53"/>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row>
    <row r="851" spans="1:37" ht="15.75" customHeight="1">
      <c r="A851" s="26"/>
      <c r="B851" s="26"/>
      <c r="C851" s="53"/>
      <c r="D851" s="53"/>
      <c r="E851" s="26"/>
      <c r="F851" s="26"/>
      <c r="G851" s="26"/>
      <c r="H851" s="26"/>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c r="AF851" s="26"/>
      <c r="AG851" s="26"/>
      <c r="AH851" s="26"/>
      <c r="AI851" s="26"/>
      <c r="AJ851" s="26"/>
      <c r="AK851" s="26"/>
    </row>
    <row r="852" spans="1:37" ht="15.75" customHeight="1">
      <c r="A852" s="26"/>
      <c r="B852" s="26"/>
      <c r="C852" s="53"/>
      <c r="D852" s="53"/>
      <c r="E852" s="26"/>
      <c r="F852" s="26"/>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row>
    <row r="853" spans="1:37" ht="15.75" customHeight="1">
      <c r="A853" s="26"/>
      <c r="B853" s="26"/>
      <c r="C853" s="53"/>
      <c r="D853" s="53"/>
      <c r="E853" s="26"/>
      <c r="F853" s="26"/>
      <c r="G853" s="26"/>
      <c r="H853" s="26"/>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c r="AF853" s="26"/>
      <c r="AG853" s="26"/>
      <c r="AH853" s="26"/>
      <c r="AI853" s="26"/>
      <c r="AJ853" s="26"/>
      <c r="AK853" s="26"/>
    </row>
    <row r="854" spans="1:37" ht="15.75" customHeight="1">
      <c r="A854" s="26"/>
      <c r="B854" s="26"/>
      <c r="C854" s="53"/>
      <c r="D854" s="53"/>
      <c r="E854" s="26"/>
      <c r="F854" s="26"/>
      <c r="G854" s="26"/>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row>
    <row r="855" spans="1:37" ht="15.75" customHeight="1">
      <c r="A855" s="26"/>
      <c r="B855" s="26"/>
      <c r="C855" s="53"/>
      <c r="D855" s="53"/>
      <c r="E855" s="26"/>
      <c r="F855" s="26"/>
      <c r="G855" s="26"/>
      <c r="H855" s="26"/>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c r="AF855" s="26"/>
      <c r="AG855" s="26"/>
      <c r="AH855" s="26"/>
      <c r="AI855" s="26"/>
      <c r="AJ855" s="26"/>
      <c r="AK855" s="26"/>
    </row>
    <row r="856" spans="1:37" ht="15.75" customHeight="1">
      <c r="A856" s="26"/>
      <c r="B856" s="26"/>
      <c r="C856" s="53"/>
      <c r="D856" s="53"/>
      <c r="E856" s="26"/>
      <c r="F856" s="26"/>
      <c r="G856" s="26"/>
      <c r="H856" s="26"/>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row>
    <row r="857" spans="1:37" ht="15.75" customHeight="1">
      <c r="A857" s="26"/>
      <c r="B857" s="26"/>
      <c r="C857" s="53"/>
      <c r="D857" s="53"/>
      <c r="E857" s="26"/>
      <c r="F857" s="26"/>
      <c r="G857" s="26"/>
      <c r="H857" s="26"/>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c r="AF857" s="26"/>
      <c r="AG857" s="26"/>
      <c r="AH857" s="26"/>
      <c r="AI857" s="26"/>
      <c r="AJ857" s="26"/>
      <c r="AK857" s="26"/>
    </row>
    <row r="858" spans="1:37" ht="15.75" customHeight="1">
      <c r="A858" s="26"/>
      <c r="B858" s="26"/>
      <c r="C858" s="53"/>
      <c r="D858" s="53"/>
      <c r="E858" s="26"/>
      <c r="F858" s="26"/>
      <c r="G858" s="26"/>
      <c r="H858" s="26"/>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c r="AF858" s="26"/>
      <c r="AG858" s="26"/>
      <c r="AH858" s="26"/>
      <c r="AI858" s="26"/>
      <c r="AJ858" s="26"/>
      <c r="AK858" s="26"/>
    </row>
    <row r="859" spans="1:37" ht="15.75" customHeight="1">
      <c r="A859" s="26"/>
      <c r="B859" s="26"/>
      <c r="C859" s="53"/>
      <c r="D859" s="53"/>
      <c r="E859" s="26"/>
      <c r="F859" s="26"/>
      <c r="G859" s="26"/>
      <c r="H859" s="26"/>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c r="AF859" s="26"/>
      <c r="AG859" s="26"/>
      <c r="AH859" s="26"/>
      <c r="AI859" s="26"/>
      <c r="AJ859" s="26"/>
      <c r="AK859" s="26"/>
    </row>
    <row r="860" spans="1:37" ht="15.75" customHeight="1">
      <c r="A860" s="26"/>
      <c r="B860" s="26"/>
      <c r="C860" s="53"/>
      <c r="D860" s="53"/>
      <c r="E860" s="26"/>
      <c r="F860" s="26"/>
      <c r="G860" s="26"/>
      <c r="H860" s="26"/>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c r="AF860" s="26"/>
      <c r="AG860" s="26"/>
      <c r="AH860" s="26"/>
      <c r="AI860" s="26"/>
      <c r="AJ860" s="26"/>
      <c r="AK860" s="26"/>
    </row>
    <row r="861" spans="1:37" ht="15.75" customHeight="1">
      <c r="A861" s="26"/>
      <c r="B861" s="26"/>
      <c r="C861" s="53"/>
      <c r="D861" s="53"/>
      <c r="E861" s="26"/>
      <c r="F861" s="26"/>
      <c r="G861" s="26"/>
      <c r="H861" s="26"/>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c r="AF861" s="26"/>
      <c r="AG861" s="26"/>
      <c r="AH861" s="26"/>
      <c r="AI861" s="26"/>
      <c r="AJ861" s="26"/>
      <c r="AK861" s="26"/>
    </row>
    <row r="862" spans="1:37" ht="15.75" customHeight="1">
      <c r="A862" s="26"/>
      <c r="B862" s="26"/>
      <c r="C862" s="53"/>
      <c r="D862" s="53"/>
      <c r="E862" s="26"/>
      <c r="F862" s="26"/>
      <c r="G862" s="26"/>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row>
    <row r="863" spans="1:37" ht="15.75" customHeight="1">
      <c r="A863" s="26"/>
      <c r="B863" s="26"/>
      <c r="C863" s="53"/>
      <c r="D863" s="53"/>
      <c r="E863" s="26"/>
      <c r="F863" s="26"/>
      <c r="G863" s="26"/>
      <c r="H863" s="26"/>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c r="AF863" s="26"/>
      <c r="AG863" s="26"/>
      <c r="AH863" s="26"/>
      <c r="AI863" s="26"/>
      <c r="AJ863" s="26"/>
      <c r="AK863" s="26"/>
    </row>
    <row r="864" spans="1:37" ht="15.75" customHeight="1">
      <c r="A864" s="26"/>
      <c r="B864" s="26"/>
      <c r="C864" s="53"/>
      <c r="D864" s="53"/>
      <c r="E864" s="26"/>
      <c r="F864" s="26"/>
      <c r="G864" s="26"/>
      <c r="H864" s="26"/>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c r="AF864" s="26"/>
      <c r="AG864" s="26"/>
      <c r="AH864" s="26"/>
      <c r="AI864" s="26"/>
      <c r="AJ864" s="26"/>
      <c r="AK864" s="26"/>
    </row>
    <row r="865" spans="1:37" ht="15.75" customHeight="1">
      <c r="A865" s="26"/>
      <c r="B865" s="26"/>
      <c r="C865" s="53"/>
      <c r="D865" s="53"/>
      <c r="E865" s="26"/>
      <c r="F865" s="26"/>
      <c r="G865" s="26"/>
      <c r="H865" s="26"/>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c r="AF865" s="26"/>
      <c r="AG865" s="26"/>
      <c r="AH865" s="26"/>
      <c r="AI865" s="26"/>
      <c r="AJ865" s="26"/>
      <c r="AK865" s="26"/>
    </row>
    <row r="866" spans="1:37" ht="15.75" customHeight="1">
      <c r="A866" s="26"/>
      <c r="B866" s="26"/>
      <c r="C866" s="53"/>
      <c r="D866" s="53"/>
      <c r="E866" s="26"/>
      <c r="F866" s="26"/>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row>
    <row r="867" spans="1:37" ht="15.75" customHeight="1">
      <c r="A867" s="26"/>
      <c r="B867" s="26"/>
      <c r="C867" s="53"/>
      <c r="D867" s="53"/>
      <c r="E867" s="26"/>
      <c r="F867" s="26"/>
      <c r="G867" s="26"/>
      <c r="H867" s="26"/>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row>
    <row r="868" spans="1:37" ht="15.75" customHeight="1">
      <c r="A868" s="26"/>
      <c r="B868" s="26"/>
      <c r="C868" s="53"/>
      <c r="D868" s="53"/>
      <c r="E868" s="26"/>
      <c r="F868" s="26"/>
      <c r="G868" s="26"/>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row>
    <row r="869" spans="1:37" ht="15.75" customHeight="1">
      <c r="A869" s="26"/>
      <c r="B869" s="26"/>
      <c r="C869" s="53"/>
      <c r="D869" s="53"/>
      <c r="E869" s="26"/>
      <c r="F869" s="26"/>
      <c r="G869" s="26"/>
      <c r="H869" s="26"/>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c r="AF869" s="26"/>
      <c r="AG869" s="26"/>
      <c r="AH869" s="26"/>
      <c r="AI869" s="26"/>
      <c r="AJ869" s="26"/>
      <c r="AK869" s="26"/>
    </row>
    <row r="870" spans="1:37" ht="15.75" customHeight="1">
      <c r="A870" s="26"/>
      <c r="B870" s="26"/>
      <c r="C870" s="53"/>
      <c r="D870" s="53"/>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row>
    <row r="871" spans="1:37" ht="15.75" customHeight="1">
      <c r="A871" s="26"/>
      <c r="B871" s="26"/>
      <c r="C871" s="53"/>
      <c r="D871" s="53"/>
      <c r="E871" s="26"/>
      <c r="F871" s="26"/>
      <c r="G871" s="26"/>
      <c r="H871" s="26"/>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row>
    <row r="872" spans="1:37" ht="15.75" customHeight="1">
      <c r="A872" s="26"/>
      <c r="B872" s="26"/>
      <c r="C872" s="53"/>
      <c r="D872" s="53"/>
      <c r="E872" s="26"/>
      <c r="F872" s="26"/>
      <c r="G872" s="26"/>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row>
    <row r="873" spans="1:37" ht="15.75" customHeight="1">
      <c r="A873" s="26"/>
      <c r="B873" s="26"/>
      <c r="C873" s="53"/>
      <c r="D873" s="53"/>
      <c r="E873" s="26"/>
      <c r="F873" s="26"/>
      <c r="G873" s="26"/>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row>
    <row r="874" spans="1:37" ht="15.75" customHeight="1">
      <c r="A874" s="26"/>
      <c r="B874" s="26"/>
      <c r="C874" s="53"/>
      <c r="D874" s="53"/>
      <c r="E874" s="26"/>
      <c r="F874" s="26"/>
      <c r="G874" s="26"/>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row>
    <row r="875" spans="1:37" ht="15.75" customHeight="1">
      <c r="A875" s="26"/>
      <c r="B875" s="26"/>
      <c r="C875" s="53"/>
      <c r="D875" s="53"/>
      <c r="E875" s="26"/>
      <c r="F875" s="26"/>
      <c r="G875" s="26"/>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row>
    <row r="876" spans="1:37" ht="15.75" customHeight="1">
      <c r="A876" s="26"/>
      <c r="B876" s="26"/>
      <c r="C876" s="53"/>
      <c r="D876" s="53"/>
      <c r="E876" s="26"/>
      <c r="F876" s="26"/>
      <c r="G876" s="26"/>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row>
    <row r="877" spans="1:37" ht="15.75" customHeight="1">
      <c r="A877" s="26"/>
      <c r="B877" s="26"/>
      <c r="C877" s="53"/>
      <c r="D877" s="53"/>
      <c r="E877" s="26"/>
      <c r="F877" s="26"/>
      <c r="G877" s="26"/>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row>
    <row r="878" spans="1:37" ht="15.75" customHeight="1">
      <c r="A878" s="26"/>
      <c r="B878" s="26"/>
      <c r="C878" s="53"/>
      <c r="D878" s="53"/>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row>
    <row r="879" spans="1:37" ht="15.75" customHeight="1">
      <c r="A879" s="26"/>
      <c r="B879" s="26"/>
      <c r="C879" s="53"/>
      <c r="D879" s="53"/>
      <c r="E879" s="26"/>
      <c r="F879" s="26"/>
      <c r="G879" s="26"/>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row>
    <row r="880" spans="1:37" ht="15.75" customHeight="1">
      <c r="A880" s="26"/>
      <c r="B880" s="26"/>
      <c r="C880" s="53"/>
      <c r="D880" s="53"/>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row>
    <row r="881" spans="1:37" ht="15.75" customHeight="1">
      <c r="A881" s="26"/>
      <c r="B881" s="26"/>
      <c r="C881" s="53"/>
      <c r="D881" s="53"/>
      <c r="E881" s="26"/>
      <c r="F881" s="26"/>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row>
    <row r="882" spans="1:37" ht="15.75" customHeight="1">
      <c r="A882" s="26"/>
      <c r="B882" s="26"/>
      <c r="C882" s="53"/>
      <c r="D882" s="53"/>
      <c r="E882" s="26"/>
      <c r="F882" s="26"/>
      <c r="G882" s="26"/>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row>
    <row r="883" spans="1:37" ht="15.75" customHeight="1">
      <c r="A883" s="26"/>
      <c r="B883" s="26"/>
      <c r="C883" s="53"/>
      <c r="D883" s="53"/>
      <c r="E883" s="26"/>
      <c r="F883" s="26"/>
      <c r="G883" s="26"/>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row>
    <row r="884" spans="1:37" ht="15.75" customHeight="1">
      <c r="A884" s="26"/>
      <c r="B884" s="26"/>
      <c r="C884" s="53"/>
      <c r="D884" s="53"/>
      <c r="E884" s="26"/>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row>
    <row r="885" spans="1:37" ht="15.75" customHeight="1">
      <c r="A885" s="26"/>
      <c r="B885" s="26"/>
      <c r="C885" s="53"/>
      <c r="D885" s="53"/>
      <c r="E885" s="26"/>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row>
    <row r="886" spans="1:37" ht="15.75" customHeight="1">
      <c r="A886" s="26"/>
      <c r="B886" s="26"/>
      <c r="C886" s="53"/>
      <c r="D886" s="53"/>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row>
    <row r="887" spans="1:37" ht="15.75" customHeight="1">
      <c r="A887" s="26"/>
      <c r="B887" s="26"/>
      <c r="C887" s="53"/>
      <c r="D887" s="53"/>
      <c r="E887" s="26"/>
      <c r="F887" s="26"/>
      <c r="G887" s="26"/>
      <c r="H887" s="26"/>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c r="AF887" s="26"/>
      <c r="AG887" s="26"/>
      <c r="AH887" s="26"/>
      <c r="AI887" s="26"/>
      <c r="AJ887" s="26"/>
      <c r="AK887" s="26"/>
    </row>
    <row r="888" spans="1:37" ht="15.75" customHeight="1">
      <c r="A888" s="26"/>
      <c r="B888" s="26"/>
      <c r="C888" s="53"/>
      <c r="D888" s="53"/>
      <c r="E888" s="26"/>
      <c r="F888" s="26"/>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row>
    <row r="889" spans="1:37" ht="15.75" customHeight="1">
      <c r="A889" s="26"/>
      <c r="B889" s="26"/>
      <c r="C889" s="53"/>
      <c r="D889" s="53"/>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c r="AF889" s="26"/>
      <c r="AG889" s="26"/>
      <c r="AH889" s="26"/>
      <c r="AI889" s="26"/>
      <c r="AJ889" s="26"/>
      <c r="AK889" s="26"/>
    </row>
    <row r="890" spans="1:37" ht="15.75" customHeight="1">
      <c r="A890" s="26"/>
      <c r="B890" s="26"/>
      <c r="C890" s="53"/>
      <c r="D890" s="53"/>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row>
    <row r="891" spans="1:37" ht="15.75" customHeight="1">
      <c r="A891" s="26"/>
      <c r="B891" s="26"/>
      <c r="C891" s="53"/>
      <c r="D891" s="53"/>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c r="AF891" s="26"/>
      <c r="AG891" s="26"/>
      <c r="AH891" s="26"/>
      <c r="AI891" s="26"/>
      <c r="AJ891" s="26"/>
      <c r="AK891" s="26"/>
    </row>
    <row r="892" spans="1:37" ht="15.75" customHeight="1">
      <c r="A892" s="26"/>
      <c r="B892" s="26"/>
      <c r="C892" s="53"/>
      <c r="D892" s="53"/>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row>
    <row r="893" spans="1:37" ht="15.75" customHeight="1">
      <c r="A893" s="26"/>
      <c r="B893" s="26"/>
      <c r="C893" s="53"/>
      <c r="D893" s="53"/>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row>
    <row r="894" spans="1:37" ht="15.75" customHeight="1">
      <c r="A894" s="26"/>
      <c r="B894" s="26"/>
      <c r="C894" s="53"/>
      <c r="D894" s="53"/>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row>
    <row r="895" spans="1:37" ht="15.75" customHeight="1">
      <c r="A895" s="26"/>
      <c r="B895" s="26"/>
      <c r="C895" s="53"/>
      <c r="D895" s="53"/>
      <c r="E895" s="26"/>
      <c r="F895" s="26"/>
      <c r="G895" s="26"/>
      <c r="H895" s="26"/>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row>
    <row r="896" spans="1:37" ht="15.75" customHeight="1">
      <c r="A896" s="26"/>
      <c r="B896" s="26"/>
      <c r="C896" s="53"/>
      <c r="D896" s="53"/>
      <c r="E896" s="26"/>
      <c r="F896" s="26"/>
      <c r="G896" s="26"/>
      <c r="H896" s="26"/>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c r="AF896" s="26"/>
      <c r="AG896" s="26"/>
      <c r="AH896" s="26"/>
      <c r="AI896" s="26"/>
      <c r="AJ896" s="26"/>
      <c r="AK896" s="26"/>
    </row>
    <row r="897" spans="1:37" ht="15.75" customHeight="1">
      <c r="A897" s="26"/>
      <c r="B897" s="26"/>
      <c r="C897" s="53"/>
      <c r="D897" s="53"/>
      <c r="E897" s="26"/>
      <c r="F897" s="26"/>
      <c r="G897" s="26"/>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row>
    <row r="898" spans="1:37" ht="15.75" customHeight="1">
      <c r="A898" s="26"/>
      <c r="B898" s="26"/>
      <c r="C898" s="53"/>
      <c r="D898" s="53"/>
      <c r="E898" s="26"/>
      <c r="F898" s="26"/>
      <c r="G898" s="26"/>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row>
    <row r="899" spans="1:37" ht="15.75" customHeight="1">
      <c r="A899" s="26"/>
      <c r="B899" s="26"/>
      <c r="C899" s="53"/>
      <c r="D899" s="53"/>
      <c r="E899" s="26"/>
      <c r="F899" s="26"/>
      <c r="G899" s="26"/>
      <c r="H899" s="26"/>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c r="AF899" s="26"/>
      <c r="AG899" s="26"/>
      <c r="AH899" s="26"/>
      <c r="AI899" s="26"/>
      <c r="AJ899" s="26"/>
      <c r="AK899" s="26"/>
    </row>
    <row r="900" spans="1:37" ht="15.75" customHeight="1">
      <c r="A900" s="26"/>
      <c r="B900" s="26"/>
      <c r="C900" s="53"/>
      <c r="D900" s="53"/>
      <c r="E900" s="26"/>
      <c r="F900" s="26"/>
      <c r="G900" s="26"/>
      <c r="H900" s="26"/>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c r="AF900" s="26"/>
      <c r="AG900" s="26"/>
      <c r="AH900" s="26"/>
      <c r="AI900" s="26"/>
      <c r="AJ900" s="26"/>
      <c r="AK900" s="26"/>
    </row>
    <row r="901" spans="1:37" ht="15.75" customHeight="1">
      <c r="A901" s="26"/>
      <c r="B901" s="26"/>
      <c r="C901" s="53"/>
      <c r="D901" s="53"/>
      <c r="E901" s="26"/>
      <c r="F901" s="26"/>
      <c r="G901" s="26"/>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row>
    <row r="902" spans="1:37" ht="15.75" customHeight="1">
      <c r="A902" s="26"/>
      <c r="B902" s="26"/>
      <c r="C902" s="53"/>
      <c r="D902" s="53"/>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row>
    <row r="903" spans="1:37" ht="15.75" customHeight="1">
      <c r="A903" s="26"/>
      <c r="B903" s="26"/>
      <c r="C903" s="53"/>
      <c r="D903" s="53"/>
      <c r="E903" s="26"/>
      <c r="F903" s="26"/>
      <c r="G903" s="26"/>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c r="AF903" s="26"/>
      <c r="AG903" s="26"/>
      <c r="AH903" s="26"/>
      <c r="AI903" s="26"/>
      <c r="AJ903" s="26"/>
      <c r="AK903" s="26"/>
    </row>
    <row r="904" spans="1:37" ht="15.75" customHeight="1">
      <c r="A904" s="26"/>
      <c r="B904" s="26"/>
      <c r="C904" s="53"/>
      <c r="D904" s="53"/>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c r="AF904" s="26"/>
      <c r="AG904" s="26"/>
      <c r="AH904" s="26"/>
      <c r="AI904" s="26"/>
      <c r="AJ904" s="26"/>
      <c r="AK904" s="26"/>
    </row>
    <row r="905" spans="1:37" ht="15.75" customHeight="1">
      <c r="A905" s="26"/>
      <c r="B905" s="26"/>
      <c r="C905" s="53"/>
      <c r="D905" s="53"/>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c r="AK905" s="26"/>
    </row>
    <row r="906" spans="1:37" ht="15.75" customHeight="1">
      <c r="A906" s="26"/>
      <c r="B906" s="26"/>
      <c r="C906" s="53"/>
      <c r="D906" s="53"/>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row>
    <row r="907" spans="1:37" ht="15.75" customHeight="1">
      <c r="A907" s="26"/>
      <c r="B907" s="26"/>
      <c r="C907" s="53"/>
      <c r="D907" s="53"/>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row>
    <row r="908" spans="1:37" ht="15.75" customHeight="1">
      <c r="A908" s="26"/>
      <c r="B908" s="26"/>
      <c r="C908" s="53"/>
      <c r="D908" s="53"/>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row>
    <row r="909" spans="1:37" ht="15.75" customHeight="1">
      <c r="A909" s="26"/>
      <c r="B909" s="26"/>
      <c r="C909" s="53"/>
      <c r="D909" s="53"/>
      <c r="E909" s="26"/>
      <c r="F909" s="26"/>
      <c r="G909" s="26"/>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row>
    <row r="910" spans="1:37" ht="15.75" customHeight="1">
      <c r="A910" s="26"/>
      <c r="B910" s="26"/>
      <c r="C910" s="53"/>
      <c r="D910" s="53"/>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row>
    <row r="911" spans="1:37" ht="15.75" customHeight="1">
      <c r="A911" s="26"/>
      <c r="B911" s="26"/>
      <c r="C911" s="53"/>
      <c r="D911" s="53"/>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row>
    <row r="912" spans="1:37" ht="15.75" customHeight="1">
      <c r="A912" s="26"/>
      <c r="B912" s="26"/>
      <c r="C912" s="53"/>
      <c r="D912" s="53"/>
      <c r="E912" s="26"/>
      <c r="F912" s="26"/>
      <c r="G912" s="26"/>
      <c r="H912" s="26"/>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c r="AF912" s="26"/>
      <c r="AG912" s="26"/>
      <c r="AH912" s="26"/>
      <c r="AI912" s="26"/>
      <c r="AJ912" s="26"/>
      <c r="AK912" s="26"/>
    </row>
    <row r="913" spans="1:37" ht="15.75" customHeight="1">
      <c r="A913" s="26"/>
      <c r="B913" s="26"/>
      <c r="C913" s="53"/>
      <c r="D913" s="53"/>
      <c r="E913" s="26"/>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row>
    <row r="914" spans="1:37" ht="15.75" customHeight="1">
      <c r="A914" s="26"/>
      <c r="B914" s="26"/>
      <c r="C914" s="53"/>
      <c r="D914" s="53"/>
      <c r="E914" s="26"/>
      <c r="F914" s="26"/>
      <c r="G914" s="26"/>
      <c r="H914" s="26"/>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c r="AF914" s="26"/>
      <c r="AG914" s="26"/>
      <c r="AH914" s="26"/>
      <c r="AI914" s="26"/>
      <c r="AJ914" s="26"/>
      <c r="AK914" s="26"/>
    </row>
    <row r="915" spans="1:37" ht="15.75" customHeight="1">
      <c r="A915" s="26"/>
      <c r="B915" s="26"/>
      <c r="C915" s="53"/>
      <c r="D915" s="53"/>
      <c r="E915" s="26"/>
      <c r="F915" s="26"/>
      <c r="G915" s="26"/>
      <c r="H915" s="26"/>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c r="AF915" s="26"/>
      <c r="AG915" s="26"/>
      <c r="AH915" s="26"/>
      <c r="AI915" s="26"/>
      <c r="AJ915" s="26"/>
      <c r="AK915" s="26"/>
    </row>
    <row r="916" spans="1:37" ht="15.75" customHeight="1">
      <c r="A916" s="26"/>
      <c r="B916" s="26"/>
      <c r="C916" s="53"/>
      <c r="D916" s="53"/>
      <c r="E916" s="26"/>
      <c r="F916" s="26"/>
      <c r="G916" s="26"/>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row>
    <row r="917" spans="1:37" ht="15.75" customHeight="1">
      <c r="A917" s="26"/>
      <c r="B917" s="26"/>
      <c r="C917" s="53"/>
      <c r="D917" s="53"/>
      <c r="E917" s="26"/>
      <c r="F917" s="26"/>
      <c r="G917" s="26"/>
      <c r="H917" s="26"/>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c r="AF917" s="26"/>
      <c r="AG917" s="26"/>
      <c r="AH917" s="26"/>
      <c r="AI917" s="26"/>
      <c r="AJ917" s="26"/>
      <c r="AK917" s="26"/>
    </row>
    <row r="918" spans="1:37" ht="15.75" customHeight="1">
      <c r="A918" s="26"/>
      <c r="B918" s="26"/>
      <c r="C918" s="53"/>
      <c r="D918" s="53"/>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row>
    <row r="919" spans="1:37" ht="15.75" customHeight="1">
      <c r="A919" s="26"/>
      <c r="B919" s="26"/>
      <c r="C919" s="53"/>
      <c r="D919" s="53"/>
      <c r="E919" s="26"/>
      <c r="F919" s="26"/>
      <c r="G919" s="26"/>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row>
    <row r="920" spans="1:37" ht="15.75" customHeight="1">
      <c r="A920" s="26"/>
      <c r="B920" s="26"/>
      <c r="C920" s="53"/>
      <c r="D920" s="53"/>
      <c r="E920" s="26"/>
      <c r="F920" s="26"/>
      <c r="G920" s="26"/>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row>
    <row r="921" spans="1:37" ht="15.75" customHeight="1">
      <c r="A921" s="26"/>
      <c r="B921" s="26"/>
      <c r="C921" s="53"/>
      <c r="D921" s="53"/>
      <c r="E921" s="26"/>
      <c r="F921" s="26"/>
      <c r="G921" s="26"/>
      <c r="H921" s="26"/>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c r="AF921" s="26"/>
      <c r="AG921" s="26"/>
      <c r="AH921" s="26"/>
      <c r="AI921" s="26"/>
      <c r="AJ921" s="26"/>
      <c r="AK921" s="26"/>
    </row>
    <row r="922" spans="1:37" ht="15.75" customHeight="1">
      <c r="A922" s="26"/>
      <c r="B922" s="26"/>
      <c r="C922" s="53"/>
      <c r="D922" s="53"/>
      <c r="E922" s="26"/>
      <c r="F922" s="26"/>
      <c r="G922" s="26"/>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row>
    <row r="923" spans="1:37" ht="15.75" customHeight="1">
      <c r="A923" s="26"/>
      <c r="B923" s="26"/>
      <c r="C923" s="53"/>
      <c r="D923" s="53"/>
      <c r="E923" s="26"/>
      <c r="F923" s="26"/>
      <c r="G923" s="26"/>
      <c r="H923" s="26"/>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c r="AF923" s="26"/>
      <c r="AG923" s="26"/>
      <c r="AH923" s="26"/>
      <c r="AI923" s="26"/>
      <c r="AJ923" s="26"/>
      <c r="AK923" s="26"/>
    </row>
    <row r="924" spans="1:37" ht="15.75" customHeight="1">
      <c r="A924" s="26"/>
      <c r="B924" s="26"/>
      <c r="C924" s="53"/>
      <c r="D924" s="53"/>
      <c r="E924" s="26"/>
      <c r="F924" s="26"/>
      <c r="G924" s="26"/>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row>
    <row r="925" spans="1:37" ht="15.75" customHeight="1">
      <c r="A925" s="26"/>
      <c r="B925" s="26"/>
      <c r="C925" s="53"/>
      <c r="D925" s="53"/>
      <c r="E925" s="26"/>
      <c r="F925" s="26"/>
      <c r="G925" s="26"/>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c r="AF925" s="26"/>
      <c r="AG925" s="26"/>
      <c r="AH925" s="26"/>
      <c r="AI925" s="26"/>
      <c r="AJ925" s="26"/>
      <c r="AK925" s="26"/>
    </row>
    <row r="926" spans="1:37" ht="15.75" customHeight="1">
      <c r="A926" s="26"/>
      <c r="B926" s="26"/>
      <c r="C926" s="53"/>
      <c r="D926" s="53"/>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row>
    <row r="927" spans="1:37" ht="15.75" customHeight="1">
      <c r="A927" s="26"/>
      <c r="B927" s="26"/>
      <c r="C927" s="53"/>
      <c r="D927" s="53"/>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row>
    <row r="928" spans="1:37" ht="15.75" customHeight="1">
      <c r="A928" s="26"/>
      <c r="B928" s="26"/>
      <c r="C928" s="53"/>
      <c r="D928" s="53"/>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row>
    <row r="929" spans="1:37" ht="15.75" customHeight="1">
      <c r="A929" s="26"/>
      <c r="B929" s="26"/>
      <c r="C929" s="53"/>
      <c r="D929" s="53"/>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row>
    <row r="930" spans="1:37" ht="15.75" customHeight="1">
      <c r="A930" s="26"/>
      <c r="B930" s="26"/>
      <c r="C930" s="53"/>
      <c r="D930" s="53"/>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row>
    <row r="931" spans="1:37" ht="15.75" customHeight="1">
      <c r="A931" s="26"/>
      <c r="B931" s="26"/>
      <c r="C931" s="53"/>
      <c r="D931" s="53"/>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row>
    <row r="932" spans="1:37" ht="15.75" customHeight="1">
      <c r="A932" s="26"/>
      <c r="B932" s="26"/>
      <c r="C932" s="53"/>
      <c r="D932" s="53"/>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row>
    <row r="933" spans="1:37" ht="15.75" customHeight="1">
      <c r="A933" s="26"/>
      <c r="B933" s="26"/>
      <c r="C933" s="53"/>
      <c r="D933" s="53"/>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row>
    <row r="934" spans="1:37" ht="15.75" customHeight="1">
      <c r="A934" s="26"/>
      <c r="B934" s="26"/>
      <c r="C934" s="53"/>
      <c r="D934" s="53"/>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row>
    <row r="935" spans="1:37" ht="15.75" customHeight="1">
      <c r="A935" s="26"/>
      <c r="B935" s="26"/>
      <c r="C935" s="53"/>
      <c r="D935" s="53"/>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row>
    <row r="936" spans="1:37" ht="15.75" customHeight="1">
      <c r="A936" s="26"/>
      <c r="B936" s="26"/>
      <c r="C936" s="53"/>
      <c r="D936" s="53"/>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row>
    <row r="937" spans="1:37" ht="15.75" customHeight="1">
      <c r="A937" s="26"/>
      <c r="B937" s="26"/>
      <c r="C937" s="53"/>
      <c r="D937" s="53"/>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row>
    <row r="938" spans="1:37" ht="15.75" customHeight="1">
      <c r="A938" s="26"/>
      <c r="B938" s="26"/>
      <c r="C938" s="53"/>
      <c r="D938" s="53"/>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row>
    <row r="939" spans="1:37" ht="15.75" customHeight="1">
      <c r="A939" s="26"/>
      <c r="B939" s="26"/>
      <c r="C939" s="53"/>
      <c r="D939" s="53"/>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row>
    <row r="940" spans="1:37" ht="15.75" customHeight="1">
      <c r="A940" s="26"/>
      <c r="B940" s="26"/>
      <c r="C940" s="53"/>
      <c r="D940" s="53"/>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row>
    <row r="941" spans="1:37" ht="15.75" customHeight="1">
      <c r="A941" s="26"/>
      <c r="B941" s="26"/>
      <c r="C941" s="53"/>
      <c r="D941" s="53"/>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row>
    <row r="942" spans="1:37" ht="15.75" customHeight="1">
      <c r="A942" s="26"/>
      <c r="B942" s="26"/>
      <c r="C942" s="53"/>
      <c r="D942" s="53"/>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row>
    <row r="943" spans="1:37" ht="15.75" customHeight="1">
      <c r="A943" s="26"/>
      <c r="B943" s="26"/>
      <c r="C943" s="53"/>
      <c r="D943" s="53"/>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row>
    <row r="944" spans="1:37" ht="15.75" customHeight="1">
      <c r="A944" s="26"/>
      <c r="B944" s="26"/>
      <c r="C944" s="53"/>
      <c r="D944" s="53"/>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row>
    <row r="945" spans="1:37" ht="15.75" customHeight="1">
      <c r="A945" s="26"/>
      <c r="B945" s="26"/>
      <c r="C945" s="53"/>
      <c r="D945" s="53"/>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row>
    <row r="946" spans="1:37" ht="15.75" customHeight="1">
      <c r="A946" s="26"/>
      <c r="B946" s="26"/>
      <c r="C946" s="53"/>
      <c r="D946" s="53"/>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row>
    <row r="947" spans="1:37" ht="15.75" customHeight="1">
      <c r="A947" s="26"/>
      <c r="B947" s="26"/>
      <c r="C947" s="53"/>
      <c r="D947" s="53"/>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row>
    <row r="948" spans="1:37" ht="15.75" customHeight="1">
      <c r="A948" s="26"/>
      <c r="B948" s="26"/>
      <c r="C948" s="53"/>
      <c r="D948" s="53"/>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row>
    <row r="949" spans="1:37" ht="15.75" customHeight="1">
      <c r="A949" s="26"/>
      <c r="B949" s="26"/>
      <c r="C949" s="53"/>
      <c r="D949" s="53"/>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row>
    <row r="950" spans="1:37" ht="15.75" customHeight="1">
      <c r="A950" s="26"/>
      <c r="B950" s="26"/>
      <c r="C950" s="53"/>
      <c r="D950" s="53"/>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row>
    <row r="951" spans="1:37" ht="15.75" customHeight="1">
      <c r="A951" s="26"/>
      <c r="B951" s="26"/>
      <c r="C951" s="53"/>
      <c r="D951" s="53"/>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row>
    <row r="952" spans="1:37" ht="15.75" customHeight="1">
      <c r="A952" s="26"/>
      <c r="B952" s="26"/>
      <c r="C952" s="53"/>
      <c r="D952" s="53"/>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row>
    <row r="953" spans="1:37" ht="15.75" customHeight="1">
      <c r="A953" s="26"/>
      <c r="B953" s="26"/>
      <c r="C953" s="53"/>
      <c r="D953" s="53"/>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row>
    <row r="954" spans="1:37" ht="15.75" customHeight="1">
      <c r="A954" s="26"/>
      <c r="B954" s="26"/>
      <c r="C954" s="53"/>
      <c r="D954" s="53"/>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row>
    <row r="955" spans="1:37" ht="15.75" customHeight="1">
      <c r="A955" s="26"/>
      <c r="B955" s="26"/>
      <c r="C955" s="53"/>
      <c r="D955" s="53"/>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row>
    <row r="956" spans="1:37" ht="15.75" customHeight="1">
      <c r="A956" s="26"/>
      <c r="B956" s="26"/>
      <c r="C956" s="53"/>
      <c r="D956" s="53"/>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row>
    <row r="957" spans="1:37" ht="15.75" customHeight="1">
      <c r="A957" s="26"/>
      <c r="B957" s="26"/>
      <c r="C957" s="53"/>
      <c r="D957" s="53"/>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row>
    <row r="958" spans="1:37" ht="15.75" customHeight="1">
      <c r="A958" s="26"/>
      <c r="B958" s="26"/>
      <c r="C958" s="53"/>
      <c r="D958" s="53"/>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row>
    <row r="959" spans="1:37" ht="15.75" customHeight="1">
      <c r="A959" s="26"/>
      <c r="B959" s="26"/>
      <c r="C959" s="53"/>
      <c r="D959" s="53"/>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row>
    <row r="960" spans="1:37" ht="15.75" customHeight="1">
      <c r="A960" s="26"/>
      <c r="B960" s="26"/>
      <c r="C960" s="53"/>
      <c r="D960" s="53"/>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row>
    <row r="961" spans="1:37" ht="15.75" customHeight="1">
      <c r="A961" s="26"/>
      <c r="B961" s="26"/>
      <c r="C961" s="53"/>
      <c r="D961" s="53"/>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row>
    <row r="962" spans="1:37" ht="15.75" customHeight="1">
      <c r="A962" s="26"/>
      <c r="B962" s="26"/>
      <c r="C962" s="53"/>
      <c r="D962" s="53"/>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row>
    <row r="963" spans="1:37" ht="15.75" customHeight="1">
      <c r="A963" s="26"/>
      <c r="B963" s="26"/>
      <c r="C963" s="53"/>
      <c r="D963" s="53"/>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row>
    <row r="964" spans="1:37" ht="15.75" customHeight="1">
      <c r="A964" s="26"/>
      <c r="B964" s="26"/>
      <c r="C964" s="53"/>
      <c r="D964" s="53"/>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row>
    <row r="965" spans="1:37" ht="15.75" customHeight="1">
      <c r="A965" s="26"/>
      <c r="B965" s="26"/>
      <c r="C965" s="53"/>
      <c r="D965" s="53"/>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row>
    <row r="966" spans="1:37" ht="15.75" customHeight="1">
      <c r="A966" s="26"/>
      <c r="B966" s="26"/>
      <c r="C966" s="53"/>
      <c r="D966" s="53"/>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row>
    <row r="967" spans="1:37" ht="15.75" customHeight="1">
      <c r="A967" s="26"/>
      <c r="B967" s="26"/>
      <c r="C967" s="53"/>
      <c r="D967" s="53"/>
      <c r="E967" s="26"/>
      <c r="F967" s="26"/>
      <c r="G967" s="26"/>
      <c r="H967" s="26"/>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c r="AF967" s="26"/>
      <c r="AG967" s="26"/>
      <c r="AH967" s="26"/>
      <c r="AI967" s="26"/>
      <c r="AJ967" s="26"/>
      <c r="AK967" s="26"/>
    </row>
    <row r="968" spans="1:37" ht="15.75" customHeight="1">
      <c r="A968" s="26"/>
      <c r="B968" s="26"/>
      <c r="C968" s="53"/>
      <c r="D968" s="53"/>
      <c r="E968" s="26"/>
      <c r="F968" s="26"/>
      <c r="G968" s="26"/>
      <c r="H968" s="26"/>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row>
    <row r="969" spans="1:37" ht="15.75" customHeight="1">
      <c r="A969" s="26"/>
      <c r="B969" s="26"/>
      <c r="C969" s="53"/>
      <c r="D969" s="53"/>
      <c r="E969" s="26"/>
      <c r="F969" s="26"/>
      <c r="G969" s="26"/>
      <c r="H969" s="26"/>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c r="AF969" s="26"/>
      <c r="AG969" s="26"/>
      <c r="AH969" s="26"/>
      <c r="AI969" s="26"/>
      <c r="AJ969" s="26"/>
      <c r="AK969" s="26"/>
    </row>
    <row r="970" spans="1:37" ht="15.75" customHeight="1">
      <c r="A970" s="26"/>
      <c r="B970" s="26"/>
      <c r="C970" s="53"/>
      <c r="D970" s="53"/>
      <c r="E970" s="26"/>
      <c r="F970" s="26"/>
      <c r="G970" s="26"/>
      <c r="H970" s="26"/>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c r="AF970" s="26"/>
      <c r="AG970" s="26"/>
      <c r="AH970" s="26"/>
      <c r="AI970" s="26"/>
      <c r="AJ970" s="26"/>
      <c r="AK970" s="26"/>
    </row>
    <row r="971" spans="1:37" ht="15.75" customHeight="1">
      <c r="A971" s="26"/>
      <c r="B971" s="26"/>
      <c r="C971" s="53"/>
      <c r="D971" s="53"/>
      <c r="E971" s="26"/>
      <c r="F971" s="26"/>
      <c r="G971" s="26"/>
      <c r="H971" s="26"/>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c r="AF971" s="26"/>
      <c r="AG971" s="26"/>
      <c r="AH971" s="26"/>
      <c r="AI971" s="26"/>
      <c r="AJ971" s="26"/>
      <c r="AK971" s="26"/>
    </row>
    <row r="972" spans="1:37" ht="15.75" customHeight="1">
      <c r="A972" s="26"/>
      <c r="B972" s="26"/>
      <c r="C972" s="53"/>
      <c r="D972" s="53"/>
      <c r="E972" s="26"/>
      <c r="F972" s="26"/>
      <c r="G972" s="26"/>
      <c r="H972" s="26"/>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c r="AF972" s="26"/>
      <c r="AG972" s="26"/>
      <c r="AH972" s="26"/>
      <c r="AI972" s="26"/>
      <c r="AJ972" s="26"/>
      <c r="AK972" s="26"/>
    </row>
    <row r="973" spans="1:37" ht="15.75" customHeight="1">
      <c r="A973" s="26"/>
      <c r="B973" s="26"/>
      <c r="C973" s="53"/>
      <c r="D973" s="53"/>
      <c r="E973" s="26"/>
      <c r="F973" s="26"/>
      <c r="G973" s="26"/>
      <c r="H973" s="26"/>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c r="AF973" s="26"/>
      <c r="AG973" s="26"/>
      <c r="AH973" s="26"/>
      <c r="AI973" s="26"/>
      <c r="AJ973" s="26"/>
      <c r="AK973" s="26"/>
    </row>
    <row r="974" spans="1:37" ht="15.75" customHeight="1">
      <c r="A974" s="26"/>
      <c r="B974" s="26"/>
      <c r="C974" s="53"/>
      <c r="D974" s="53"/>
      <c r="E974" s="26"/>
      <c r="F974" s="26"/>
      <c r="G974" s="26"/>
      <c r="H974" s="26"/>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row>
    <row r="975" spans="1:37" ht="15.75" customHeight="1">
      <c r="A975" s="26"/>
      <c r="B975" s="26"/>
      <c r="C975" s="53"/>
      <c r="D975" s="53"/>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row>
    <row r="976" spans="1:37" ht="15.75" customHeight="1">
      <c r="A976" s="26"/>
      <c r="B976" s="26"/>
      <c r="C976" s="53"/>
      <c r="D976" s="53"/>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row>
    <row r="977" spans="1:37" ht="15.75" customHeight="1">
      <c r="A977" s="26"/>
      <c r="B977" s="26"/>
      <c r="C977" s="53"/>
      <c r="D977" s="53"/>
      <c r="E977" s="26"/>
      <c r="F977" s="26"/>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row>
    <row r="978" spans="1:37" ht="15.75" customHeight="1">
      <c r="A978" s="26"/>
      <c r="B978" s="26"/>
      <c r="C978" s="53"/>
      <c r="D978" s="53"/>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row>
    <row r="979" spans="1:37" ht="15.75" customHeight="1">
      <c r="A979" s="26"/>
      <c r="B979" s="26"/>
      <c r="C979" s="53"/>
      <c r="D979" s="53"/>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row>
    <row r="980" spans="1:37" ht="15.75" customHeight="1">
      <c r="A980" s="26"/>
      <c r="B980" s="26"/>
      <c r="C980" s="53"/>
      <c r="D980" s="53"/>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row>
    <row r="981" spans="1:37" ht="15.75" customHeight="1">
      <c r="A981" s="26"/>
      <c r="B981" s="26"/>
      <c r="C981" s="53"/>
      <c r="D981" s="53"/>
      <c r="E981" s="26"/>
      <c r="F981" s="26"/>
      <c r="G981" s="26"/>
      <c r="H981" s="26"/>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c r="AF981" s="26"/>
      <c r="AG981" s="26"/>
      <c r="AH981" s="26"/>
      <c r="AI981" s="26"/>
      <c r="AJ981" s="26"/>
      <c r="AK981" s="26"/>
    </row>
    <row r="982" spans="1:37" ht="15.75" customHeight="1">
      <c r="A982" s="26"/>
      <c r="B982" s="26"/>
      <c r="C982" s="53"/>
      <c r="D982" s="53"/>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row>
    <row r="983" spans="1:37" ht="15.75" customHeight="1">
      <c r="A983" s="26"/>
      <c r="B983" s="26"/>
      <c r="C983" s="53"/>
      <c r="D983" s="53"/>
      <c r="E983" s="26"/>
      <c r="F983" s="26"/>
      <c r="G983" s="26"/>
      <c r="H983" s="26"/>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row>
    <row r="984" spans="1:37" ht="15.75" customHeight="1">
      <c r="A984" s="26"/>
      <c r="B984" s="26"/>
      <c r="C984" s="53"/>
      <c r="D984" s="53"/>
      <c r="E984" s="26"/>
      <c r="F984" s="26"/>
      <c r="G984" s="26"/>
      <c r="H984" s="26"/>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c r="AF984" s="26"/>
      <c r="AG984" s="26"/>
      <c r="AH984" s="26"/>
      <c r="AI984" s="26"/>
      <c r="AJ984" s="26"/>
      <c r="AK984" s="26"/>
    </row>
    <row r="985" spans="1:37" ht="15.75" customHeight="1">
      <c r="A985" s="26"/>
      <c r="B985" s="26"/>
      <c r="C985" s="53"/>
      <c r="D985" s="53"/>
      <c r="E985" s="26"/>
      <c r="F985" s="26"/>
      <c r="G985" s="26"/>
      <c r="H985" s="26"/>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c r="AF985" s="26"/>
      <c r="AG985" s="26"/>
      <c r="AH985" s="26"/>
      <c r="AI985" s="26"/>
      <c r="AJ985" s="26"/>
      <c r="AK985" s="26"/>
    </row>
    <row r="986" spans="1:37" ht="15.75" customHeight="1">
      <c r="A986" s="26"/>
      <c r="B986" s="26"/>
      <c r="C986" s="53"/>
      <c r="D986" s="53"/>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row>
    <row r="987" spans="1:37" ht="15.75" customHeight="1">
      <c r="A987" s="26"/>
      <c r="B987" s="26"/>
      <c r="C987" s="53"/>
      <c r="D987" s="53"/>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row>
    <row r="988" spans="1:37" ht="15.75" customHeight="1">
      <c r="A988" s="26"/>
      <c r="B988" s="26"/>
      <c r="C988" s="53"/>
      <c r="D988" s="53"/>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row>
    <row r="989" spans="1:37" ht="15.75" customHeight="1">
      <c r="A989" s="26"/>
      <c r="B989" s="26"/>
      <c r="C989" s="53"/>
      <c r="D989" s="53"/>
      <c r="E989" s="26"/>
      <c r="F989" s="26"/>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row>
    <row r="990" spans="1:37" ht="15.75" customHeight="1">
      <c r="A990" s="26"/>
      <c r="B990" s="26"/>
      <c r="C990" s="53"/>
      <c r="D990" s="53"/>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row>
    <row r="991" spans="1:37" ht="15.75" customHeight="1">
      <c r="A991" s="26"/>
      <c r="B991" s="26"/>
      <c r="C991" s="53"/>
      <c r="D991" s="53"/>
      <c r="E991" s="26"/>
      <c r="F991" s="26"/>
      <c r="G991" s="26"/>
      <c r="H991" s="26"/>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c r="AF991" s="26"/>
      <c r="AG991" s="26"/>
      <c r="AH991" s="26"/>
      <c r="AI991" s="26"/>
      <c r="AJ991" s="26"/>
      <c r="AK991" s="26"/>
    </row>
    <row r="992" spans="1:37" ht="15.75" customHeight="1">
      <c r="A992" s="26"/>
      <c r="B992" s="26"/>
      <c r="C992" s="53"/>
      <c r="D992" s="53"/>
      <c r="E992" s="26"/>
      <c r="F992" s="26"/>
      <c r="G992" s="26"/>
      <c r="H992" s="26"/>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c r="AF992" s="26"/>
      <c r="AG992" s="26"/>
      <c r="AH992" s="26"/>
      <c r="AI992" s="26"/>
      <c r="AJ992" s="26"/>
      <c r="AK992" s="26"/>
    </row>
    <row r="993" spans="1:37" ht="15.75" customHeight="1">
      <c r="A993" s="26"/>
      <c r="B993" s="26"/>
      <c r="C993" s="53"/>
      <c r="D993" s="53"/>
      <c r="E993" s="26"/>
      <c r="F993" s="26"/>
      <c r="G993" s="26"/>
      <c r="H993" s="26"/>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c r="AF993" s="26"/>
      <c r="AG993" s="26"/>
      <c r="AH993" s="26"/>
      <c r="AI993" s="26"/>
      <c r="AJ993" s="26"/>
      <c r="AK993" s="26"/>
    </row>
    <row r="994" spans="1:37" ht="15.75" customHeight="1">
      <c r="A994" s="26"/>
      <c r="B994" s="26"/>
      <c r="C994" s="53"/>
      <c r="D994" s="53"/>
      <c r="E994" s="26"/>
      <c r="F994" s="26"/>
      <c r="G994" s="26"/>
      <c r="H994" s="26"/>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row>
    <row r="995" spans="1:37" ht="15.75" customHeight="1">
      <c r="A995" s="26"/>
      <c r="B995" s="26"/>
      <c r="C995" s="53"/>
      <c r="D995" s="53"/>
      <c r="E995" s="26"/>
      <c r="F995" s="26"/>
      <c r="G995" s="26"/>
      <c r="H995" s="26"/>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c r="AF995" s="26"/>
      <c r="AG995" s="26"/>
      <c r="AH995" s="26"/>
      <c r="AI995" s="26"/>
      <c r="AJ995" s="26"/>
      <c r="AK995" s="26"/>
    </row>
    <row r="996" spans="1:37" ht="15.75" customHeight="1">
      <c r="A996" s="26"/>
      <c r="B996" s="26"/>
      <c r="C996" s="53"/>
      <c r="D996" s="53"/>
      <c r="E996" s="26"/>
      <c r="F996" s="26"/>
      <c r="G996" s="26"/>
      <c r="H996" s="26"/>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c r="AF996" s="26"/>
      <c r="AG996" s="26"/>
      <c r="AH996" s="26"/>
      <c r="AI996" s="26"/>
      <c r="AJ996" s="26"/>
      <c r="AK996" s="26"/>
    </row>
    <row r="997" spans="1:37" ht="15.75" customHeight="1">
      <c r="A997" s="26"/>
      <c r="B997" s="26"/>
      <c r="C997" s="53"/>
      <c r="D997" s="53"/>
      <c r="E997" s="26"/>
      <c r="F997" s="26"/>
      <c r="G997" s="26"/>
      <c r="H997" s="26"/>
      <c r="I997" s="26"/>
      <c r="J997" s="26"/>
      <c r="K997" s="26"/>
      <c r="L997" s="26"/>
      <c r="M997" s="26"/>
      <c r="N997" s="26"/>
      <c r="O997" s="26"/>
      <c r="P997" s="26"/>
      <c r="Q997" s="26"/>
      <c r="R997" s="26"/>
      <c r="S997" s="26"/>
      <c r="T997" s="26"/>
      <c r="U997" s="26"/>
      <c r="V997" s="26"/>
      <c r="W997" s="26"/>
      <c r="X997" s="26"/>
      <c r="Y997" s="26"/>
      <c r="Z997" s="26"/>
      <c r="AA997" s="26"/>
      <c r="AB997" s="26"/>
      <c r="AC997" s="26"/>
      <c r="AD997" s="26"/>
      <c r="AE997" s="26"/>
      <c r="AF997" s="26"/>
      <c r="AG997" s="26"/>
      <c r="AH997" s="26"/>
      <c r="AI997" s="26"/>
      <c r="AJ997" s="26"/>
      <c r="AK997" s="26"/>
    </row>
    <row r="998" spans="1:37" ht="15.75" customHeight="1">
      <c r="A998" s="26"/>
      <c r="B998" s="26"/>
      <c r="C998" s="53"/>
      <c r="D998" s="53"/>
      <c r="E998" s="26"/>
      <c r="F998" s="26"/>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row>
    <row r="999" spans="1:37" ht="15.75" customHeight="1">
      <c r="A999" s="26"/>
      <c r="B999" s="26"/>
      <c r="C999" s="53"/>
      <c r="D999" s="53"/>
      <c r="E999" s="26"/>
      <c r="F999" s="26"/>
      <c r="G999" s="26"/>
      <c r="H999" s="26"/>
      <c r="I999" s="26"/>
      <c r="J999" s="26"/>
      <c r="K999" s="26"/>
      <c r="L999" s="26"/>
      <c r="M999" s="26"/>
      <c r="N999" s="26"/>
      <c r="O999" s="26"/>
      <c r="P999" s="26"/>
      <c r="Q999" s="26"/>
      <c r="R999" s="26"/>
      <c r="S999" s="26"/>
      <c r="T999" s="26"/>
      <c r="U999" s="26"/>
      <c r="V999" s="26"/>
      <c r="W999" s="26"/>
      <c r="X999" s="26"/>
      <c r="Y999" s="26"/>
      <c r="Z999" s="26"/>
      <c r="AA999" s="26"/>
      <c r="AB999" s="26"/>
      <c r="AC999" s="26"/>
      <c r="AD999" s="26"/>
      <c r="AE999" s="26"/>
      <c r="AF999" s="26"/>
      <c r="AG999" s="26"/>
      <c r="AH999" s="26"/>
      <c r="AI999" s="26"/>
      <c r="AJ999" s="26"/>
      <c r="AK999" s="26"/>
    </row>
    <row r="1000" spans="1:37" ht="15.75" customHeight="1">
      <c r="A1000" s="26"/>
      <c r="B1000" s="26"/>
      <c r="C1000" s="53"/>
      <c r="D1000" s="53"/>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c r="AA1000" s="26"/>
      <c r="AB1000" s="26"/>
      <c r="AC1000" s="26"/>
      <c r="AD1000" s="26"/>
      <c r="AE1000" s="26"/>
      <c r="AF1000" s="26"/>
      <c r="AG1000" s="26"/>
      <c r="AH1000" s="26"/>
      <c r="AI1000" s="26"/>
      <c r="AJ1000" s="26"/>
      <c r="AK1000" s="26"/>
    </row>
  </sheetData>
  <mergeCells count="30">
    <mergeCell ref="K21:L21"/>
    <mergeCell ref="T23:U23"/>
    <mergeCell ref="J5:J6"/>
    <mergeCell ref="K5:K6"/>
    <mergeCell ref="L5:M5"/>
    <mergeCell ref="N5:N6"/>
    <mergeCell ref="D27:E27"/>
    <mergeCell ref="O5:O6"/>
    <mergeCell ref="P5:Q5"/>
    <mergeCell ref="AA5:AA6"/>
    <mergeCell ref="AB5:AC5"/>
    <mergeCell ref="W16:X16"/>
    <mergeCell ref="AA17:AB17"/>
    <mergeCell ref="R5:R6"/>
    <mergeCell ref="S5:S6"/>
    <mergeCell ref="T5:U5"/>
    <mergeCell ref="V5:V6"/>
    <mergeCell ref="W5:W6"/>
    <mergeCell ref="X5:Y5"/>
    <mergeCell ref="Z5:Z6"/>
    <mergeCell ref="O17:P17"/>
    <mergeCell ref="G20:H20"/>
    <mergeCell ref="G2:I2"/>
    <mergeCell ref="G3:I3"/>
    <mergeCell ref="B5:B6"/>
    <mergeCell ref="C5:C6"/>
    <mergeCell ref="D5:E5"/>
    <mergeCell ref="F5:F6"/>
    <mergeCell ref="G5:G6"/>
    <mergeCell ref="H5:I5"/>
  </mergeCells>
  <pageMargins left="0.7" right="0.7" top="0.75" bottom="0.75" header="0" footer="0"/>
  <pageSetup orientation="portrait"/>
  <ignoredErrors>
    <ignoredError sqref="D9:E9" numberStoredAsText="1"/>
  </ignoredErrors>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45"/>
  <sheetViews>
    <sheetView topLeftCell="A11" workbookViewId="0">
      <selection activeCell="D21" sqref="D21"/>
    </sheetView>
  </sheetViews>
  <sheetFormatPr baseColWidth="10" defaultColWidth="13.85546875" defaultRowHeight="15.75"/>
  <cols>
    <col min="1" max="1" width="30.85546875" style="177" customWidth="1"/>
    <col min="2" max="2" width="22" style="177" customWidth="1"/>
    <col min="3" max="3" width="14.85546875" style="177" customWidth="1"/>
    <col min="4" max="4" width="111" style="177" customWidth="1"/>
    <col min="5" max="5" width="30.140625" style="177" customWidth="1"/>
    <col min="6" max="6" width="37.5703125" style="177" customWidth="1"/>
    <col min="7" max="16384" width="13.85546875" style="171"/>
  </cols>
  <sheetData>
    <row r="1" spans="1:6" s="167" customFormat="1" ht="30.75" customHeight="1">
      <c r="A1" s="875"/>
      <c r="B1" s="876" t="s">
        <v>2232</v>
      </c>
      <c r="C1" s="877"/>
      <c r="D1" s="877"/>
      <c r="E1" s="877"/>
      <c r="F1" s="166" t="s">
        <v>0</v>
      </c>
    </row>
    <row r="2" spans="1:6" s="167" customFormat="1" ht="30.75" customHeight="1">
      <c r="A2" s="875"/>
      <c r="B2" s="877"/>
      <c r="C2" s="877"/>
      <c r="D2" s="877"/>
      <c r="E2" s="877"/>
      <c r="F2" s="166" t="s">
        <v>1798</v>
      </c>
    </row>
    <row r="3" spans="1:6" s="167" customFormat="1" ht="30.75" customHeight="1">
      <c r="A3" s="875"/>
      <c r="B3" s="877"/>
      <c r="C3" s="877"/>
      <c r="D3" s="877"/>
      <c r="E3" s="877"/>
      <c r="F3" s="166" t="s">
        <v>1799</v>
      </c>
    </row>
    <row r="4" spans="1:6" s="167" customFormat="1" ht="12.75">
      <c r="A4" s="878"/>
      <c r="B4" s="878"/>
      <c r="C4" s="878"/>
      <c r="D4" s="878"/>
      <c r="E4" s="878"/>
    </row>
    <row r="5" spans="1:6" ht="47.25">
      <c r="A5" s="168" t="s">
        <v>1801</v>
      </c>
      <c r="B5" s="168" t="s">
        <v>1802</v>
      </c>
      <c r="C5" s="168" t="s">
        <v>1803</v>
      </c>
      <c r="D5" s="168" t="s">
        <v>820</v>
      </c>
      <c r="E5" s="169" t="s">
        <v>25</v>
      </c>
      <c r="F5" s="170" t="s">
        <v>1804</v>
      </c>
    </row>
    <row r="6" spans="1:6" ht="33">
      <c r="A6" s="172">
        <v>44833.407222222224</v>
      </c>
      <c r="B6" s="172" t="s">
        <v>1809</v>
      </c>
      <c r="C6" s="173">
        <v>28</v>
      </c>
      <c r="D6" s="175" t="s">
        <v>1824</v>
      </c>
      <c r="E6" s="174" t="s">
        <v>20</v>
      </c>
      <c r="F6" s="176">
        <v>20221400012033</v>
      </c>
    </row>
    <row r="7" spans="1:6" ht="25.5">
      <c r="A7" s="172">
        <v>44838.555879629632</v>
      </c>
      <c r="B7" s="172" t="s">
        <v>1810</v>
      </c>
      <c r="C7" s="173">
        <v>200</v>
      </c>
      <c r="D7" s="175" t="s">
        <v>1823</v>
      </c>
      <c r="E7" s="174" t="s">
        <v>1</v>
      </c>
      <c r="F7" s="176">
        <v>20224400010253</v>
      </c>
    </row>
    <row r="8" spans="1:6" ht="16.5">
      <c r="A8" s="172">
        <v>44839.656759259262</v>
      </c>
      <c r="B8" s="172" t="s">
        <v>1821</v>
      </c>
      <c r="C8" s="173" t="s">
        <v>1113</v>
      </c>
      <c r="D8" s="175" t="s">
        <v>1819</v>
      </c>
      <c r="E8" s="174" t="s">
        <v>13</v>
      </c>
      <c r="F8" s="176">
        <v>20224700006893</v>
      </c>
    </row>
    <row r="9" spans="1:6" ht="16.5">
      <c r="A9" s="172">
        <v>44839.656759259262</v>
      </c>
      <c r="B9" s="172" t="s">
        <v>1822</v>
      </c>
      <c r="C9" s="173">
        <v>34</v>
      </c>
      <c r="D9" s="175" t="s">
        <v>1820</v>
      </c>
      <c r="E9" s="174" t="s">
        <v>13</v>
      </c>
      <c r="F9" s="176">
        <v>20224700006893</v>
      </c>
    </row>
    <row r="10" spans="1:6" ht="16.5">
      <c r="A10" s="172">
        <v>44839.656759259262</v>
      </c>
      <c r="B10" s="172" t="s">
        <v>1810</v>
      </c>
      <c r="C10" s="173">
        <v>213</v>
      </c>
      <c r="D10" s="175" t="s">
        <v>1818</v>
      </c>
      <c r="E10" s="174" t="s">
        <v>13</v>
      </c>
      <c r="F10" s="176">
        <v>20224700006893</v>
      </c>
    </row>
    <row r="11" spans="1:6" ht="16.5">
      <c r="A11" s="172">
        <v>44845.45821759259</v>
      </c>
      <c r="B11" s="172" t="s">
        <v>1810</v>
      </c>
      <c r="C11" s="173">
        <v>230</v>
      </c>
      <c r="D11" s="175" t="s">
        <v>1827</v>
      </c>
      <c r="E11" s="174" t="s">
        <v>22</v>
      </c>
      <c r="F11" s="176">
        <v>20222300010823</v>
      </c>
    </row>
    <row r="12" spans="1:6" ht="16.5">
      <c r="A12" s="172">
        <v>44845.45821759259</v>
      </c>
      <c r="B12" s="172" t="s">
        <v>1810</v>
      </c>
      <c r="C12" s="173">
        <v>231</v>
      </c>
      <c r="D12" s="175" t="s">
        <v>2589</v>
      </c>
      <c r="E12" s="174" t="s">
        <v>22</v>
      </c>
      <c r="F12" s="176">
        <v>20222300010823</v>
      </c>
    </row>
    <row r="13" spans="1:6" ht="16.5">
      <c r="A13" s="172">
        <v>44845.45821759259</v>
      </c>
      <c r="B13" s="172" t="s">
        <v>1809</v>
      </c>
      <c r="C13" s="173">
        <v>56</v>
      </c>
      <c r="D13" s="175" t="s">
        <v>1825</v>
      </c>
      <c r="E13" s="174" t="s">
        <v>22</v>
      </c>
      <c r="F13" s="176">
        <v>20222300010823</v>
      </c>
    </row>
    <row r="14" spans="1:6" ht="16.5">
      <c r="A14" s="172">
        <v>44845.45821759259</v>
      </c>
      <c r="B14" s="172" t="s">
        <v>1810</v>
      </c>
      <c r="C14" s="173">
        <v>203</v>
      </c>
      <c r="D14" s="175" t="s">
        <v>1830</v>
      </c>
      <c r="E14" s="174" t="s">
        <v>8</v>
      </c>
      <c r="F14" s="176">
        <v>20222300010823</v>
      </c>
    </row>
    <row r="15" spans="1:6" ht="16.5">
      <c r="A15" s="172">
        <v>44845.45821759259</v>
      </c>
      <c r="B15" s="172" t="s">
        <v>1810</v>
      </c>
      <c r="C15" s="173">
        <v>204</v>
      </c>
      <c r="D15" s="175" t="s">
        <v>2590</v>
      </c>
      <c r="E15" s="174" t="s">
        <v>8</v>
      </c>
      <c r="F15" s="176">
        <v>20222300010823</v>
      </c>
    </row>
    <row r="16" spans="1:6" ht="25.5">
      <c r="A16" s="172">
        <v>44848</v>
      </c>
      <c r="B16" s="172" t="s">
        <v>1821</v>
      </c>
      <c r="C16" s="173" t="s">
        <v>1113</v>
      </c>
      <c r="D16" s="175" t="s">
        <v>1843</v>
      </c>
      <c r="E16" s="174" t="s">
        <v>17</v>
      </c>
      <c r="F16" s="176">
        <v>20222400100063</v>
      </c>
    </row>
    <row r="17" spans="1:6" ht="25.5">
      <c r="A17" s="172">
        <v>44848</v>
      </c>
      <c r="B17" s="172" t="s">
        <v>1822</v>
      </c>
      <c r="C17" s="173">
        <v>35</v>
      </c>
      <c r="D17" s="175" t="s">
        <v>2586</v>
      </c>
      <c r="E17" s="174" t="s">
        <v>17</v>
      </c>
      <c r="F17" s="176">
        <v>20222400100063</v>
      </c>
    </row>
    <row r="18" spans="1:6" ht="25.5">
      <c r="A18" s="172">
        <v>44848</v>
      </c>
      <c r="B18" s="172" t="s">
        <v>1809</v>
      </c>
      <c r="C18" s="173">
        <v>25</v>
      </c>
      <c r="D18" s="175" t="s">
        <v>1844</v>
      </c>
      <c r="E18" s="174" t="s">
        <v>17</v>
      </c>
      <c r="F18" s="176">
        <v>20222400100063</v>
      </c>
    </row>
    <row r="19" spans="1:6" ht="25.5">
      <c r="A19" s="172">
        <v>44848</v>
      </c>
      <c r="B19" s="172" t="s">
        <v>1822</v>
      </c>
      <c r="C19" s="173">
        <v>13</v>
      </c>
      <c r="D19" s="175" t="s">
        <v>2587</v>
      </c>
      <c r="E19" s="174" t="s">
        <v>17</v>
      </c>
      <c r="F19" s="176">
        <v>20222400100063</v>
      </c>
    </row>
    <row r="20" spans="1:6" ht="38.25">
      <c r="A20" s="172">
        <v>44848.387199074074</v>
      </c>
      <c r="B20" s="172" t="s">
        <v>1849</v>
      </c>
      <c r="C20" s="173" t="s">
        <v>1113</v>
      </c>
      <c r="D20" s="175" t="s">
        <v>1850</v>
      </c>
      <c r="E20" s="174" t="s">
        <v>16</v>
      </c>
      <c r="F20" s="176">
        <v>20221600006983</v>
      </c>
    </row>
    <row r="21" spans="1:6" ht="38.25">
      <c r="A21" s="172">
        <v>44848.387199074074</v>
      </c>
      <c r="B21" s="172" t="s">
        <v>1822</v>
      </c>
      <c r="C21" s="173">
        <v>12</v>
      </c>
      <c r="D21" s="175" t="s">
        <v>2588</v>
      </c>
      <c r="E21" s="174" t="s">
        <v>16</v>
      </c>
      <c r="F21" s="176">
        <v>20221600006983</v>
      </c>
    </row>
    <row r="22" spans="1:6" ht="38.25">
      <c r="A22" s="172">
        <v>44848.387199074074</v>
      </c>
      <c r="B22" s="172" t="s">
        <v>1810</v>
      </c>
      <c r="C22" s="173">
        <v>218</v>
      </c>
      <c r="D22" s="175" t="s">
        <v>1852</v>
      </c>
      <c r="E22" s="174" t="s">
        <v>16</v>
      </c>
      <c r="F22" s="176">
        <v>20221600006983</v>
      </c>
    </row>
    <row r="23" spans="1:6" ht="25.5">
      <c r="A23" s="172">
        <v>44848.59443287037</v>
      </c>
      <c r="B23" s="172" t="s">
        <v>1810</v>
      </c>
      <c r="C23" s="173">
        <v>223</v>
      </c>
      <c r="D23" s="175" t="s">
        <v>1853</v>
      </c>
      <c r="E23" s="174" t="s">
        <v>19</v>
      </c>
      <c r="F23" s="176">
        <v>20221400012583</v>
      </c>
    </row>
    <row r="24" spans="1:6" ht="25.5">
      <c r="A24" s="172">
        <v>44848.59443287037</v>
      </c>
      <c r="B24" s="172" t="s">
        <v>1810</v>
      </c>
      <c r="C24" s="173">
        <v>225</v>
      </c>
      <c r="D24" s="175" t="s">
        <v>1853</v>
      </c>
      <c r="E24" s="174" t="s">
        <v>20</v>
      </c>
      <c r="F24" s="176">
        <v>20221400012583</v>
      </c>
    </row>
    <row r="25" spans="1:6" ht="25.5">
      <c r="A25" s="172">
        <v>44848.715370370373</v>
      </c>
      <c r="B25" s="172" t="s">
        <v>1822</v>
      </c>
      <c r="C25" s="173">
        <v>27</v>
      </c>
      <c r="D25" s="175" t="s">
        <v>2578</v>
      </c>
      <c r="E25" s="174" t="s">
        <v>24</v>
      </c>
      <c r="F25" s="176">
        <v>20224300014493</v>
      </c>
    </row>
    <row r="26" spans="1:6" ht="25.5">
      <c r="A26" s="172">
        <v>44848.715370370373</v>
      </c>
      <c r="B26" s="172" t="s">
        <v>1822</v>
      </c>
      <c r="C26" s="173">
        <v>30</v>
      </c>
      <c r="D26" s="175" t="s">
        <v>1859</v>
      </c>
      <c r="E26" s="174" t="s">
        <v>24</v>
      </c>
      <c r="F26" s="176">
        <v>20224300014493</v>
      </c>
    </row>
    <row r="27" spans="1:6" ht="16.5">
      <c r="A27" s="172">
        <v>44848.637430555558</v>
      </c>
      <c r="B27" s="172" t="s">
        <v>1810</v>
      </c>
      <c r="C27" s="173">
        <v>202</v>
      </c>
      <c r="D27" s="175" t="s">
        <v>1861</v>
      </c>
      <c r="E27" s="174" t="s">
        <v>7</v>
      </c>
      <c r="F27" s="176">
        <v>20221020006373</v>
      </c>
    </row>
    <row r="28" spans="1:6" ht="38.25">
      <c r="A28" s="172">
        <v>44854</v>
      </c>
      <c r="B28" s="172" t="s">
        <v>1809</v>
      </c>
      <c r="C28" s="173">
        <v>54</v>
      </c>
      <c r="D28" s="175" t="s">
        <v>2585</v>
      </c>
      <c r="E28" s="174" t="s">
        <v>15</v>
      </c>
      <c r="F28" s="176">
        <v>20222200003503</v>
      </c>
    </row>
    <row r="29" spans="1:6" ht="48.95" customHeight="1">
      <c r="A29" s="172">
        <v>44859</v>
      </c>
      <c r="B29" s="172" t="s">
        <v>1822</v>
      </c>
      <c r="C29" s="173">
        <v>24</v>
      </c>
      <c r="D29" s="175" t="s">
        <v>2618</v>
      </c>
      <c r="E29" s="174" t="s">
        <v>22</v>
      </c>
      <c r="F29" s="568" t="s">
        <v>2620</v>
      </c>
    </row>
    <row r="30" spans="1:6" ht="16.5">
      <c r="A30" s="172"/>
      <c r="B30" s="172"/>
      <c r="C30" s="173"/>
      <c r="D30" s="175"/>
      <c r="E30" s="174"/>
      <c r="F30" s="176"/>
    </row>
    <row r="31" spans="1:6" ht="16.5">
      <c r="A31" s="172"/>
      <c r="B31" s="172"/>
      <c r="C31" s="173"/>
      <c r="D31" s="175"/>
      <c r="E31" s="174"/>
      <c r="F31" s="176"/>
    </row>
    <row r="32" spans="1:6" ht="16.5">
      <c r="A32" s="172"/>
      <c r="B32" s="172"/>
      <c r="C32" s="173"/>
      <c r="D32" s="175"/>
      <c r="E32" s="174"/>
      <c r="F32" s="176"/>
    </row>
    <row r="33" spans="1:6" ht="16.5">
      <c r="A33" s="172"/>
      <c r="B33" s="172"/>
      <c r="C33" s="173"/>
      <c r="D33" s="175"/>
      <c r="E33" s="174"/>
      <c r="F33" s="176"/>
    </row>
    <row r="34" spans="1:6" ht="16.5">
      <c r="A34" s="172"/>
      <c r="B34" s="172"/>
      <c r="C34" s="173"/>
      <c r="D34" s="175"/>
      <c r="E34" s="174"/>
      <c r="F34" s="176"/>
    </row>
    <row r="35" spans="1:6" ht="16.5">
      <c r="A35" s="172"/>
      <c r="B35" s="172"/>
      <c r="C35" s="173"/>
      <c r="D35" s="175"/>
      <c r="E35" s="174"/>
      <c r="F35" s="176"/>
    </row>
    <row r="36" spans="1:6" ht="16.5">
      <c r="A36" s="172"/>
      <c r="B36" s="172"/>
      <c r="C36" s="173"/>
      <c r="D36" s="175"/>
      <c r="E36" s="174"/>
      <c r="F36" s="176"/>
    </row>
    <row r="37" spans="1:6" ht="16.5">
      <c r="A37" s="172"/>
      <c r="B37" s="172"/>
      <c r="C37" s="173"/>
      <c r="D37" s="175"/>
      <c r="E37" s="174"/>
      <c r="F37" s="176"/>
    </row>
    <row r="38" spans="1:6" ht="16.5">
      <c r="A38" s="172"/>
      <c r="B38" s="172"/>
      <c r="C38" s="173"/>
      <c r="D38" s="175"/>
      <c r="E38" s="174"/>
      <c r="F38" s="176"/>
    </row>
    <row r="39" spans="1:6" ht="16.5">
      <c r="A39" s="172"/>
      <c r="B39" s="172"/>
      <c r="C39" s="173"/>
      <c r="D39" s="175"/>
      <c r="E39" s="174"/>
      <c r="F39" s="176"/>
    </row>
    <row r="40" spans="1:6" ht="16.5">
      <c r="A40" s="172"/>
      <c r="B40" s="172"/>
      <c r="C40" s="173"/>
      <c r="D40" s="175"/>
      <c r="E40" s="174"/>
      <c r="F40" s="176"/>
    </row>
    <row r="41" spans="1:6" ht="16.5">
      <c r="A41" s="172"/>
      <c r="B41" s="172"/>
      <c r="C41" s="173"/>
      <c r="D41" s="175"/>
      <c r="E41" s="174"/>
      <c r="F41" s="176"/>
    </row>
    <row r="42" spans="1:6" ht="16.5">
      <c r="A42" s="172"/>
      <c r="B42" s="172"/>
      <c r="C42" s="173"/>
      <c r="D42" s="175"/>
      <c r="E42" s="174"/>
      <c r="F42" s="176"/>
    </row>
    <row r="43" spans="1:6" ht="16.5">
      <c r="A43" s="172"/>
      <c r="B43" s="172"/>
      <c r="C43" s="173"/>
      <c r="D43" s="175"/>
      <c r="E43" s="174"/>
      <c r="F43" s="176"/>
    </row>
    <row r="44" spans="1:6" ht="16.5">
      <c r="A44" s="172"/>
      <c r="B44" s="172"/>
      <c r="C44" s="173"/>
      <c r="D44" s="175"/>
      <c r="E44" s="174"/>
      <c r="F44" s="176"/>
    </row>
    <row r="45" spans="1:6">
      <c r="A45" s="879" t="s">
        <v>2231</v>
      </c>
      <c r="B45" s="880"/>
      <c r="C45" s="880"/>
      <c r="D45" s="880"/>
      <c r="E45" s="880"/>
      <c r="F45" s="880"/>
    </row>
  </sheetData>
  <autoFilter ref="A5:F5" xr:uid="{00000000-0009-0000-0000-000005000000}"/>
  <mergeCells count="4">
    <mergeCell ref="A1:A3"/>
    <mergeCell ref="B1:E3"/>
    <mergeCell ref="A4:E4"/>
    <mergeCell ref="A45:F45"/>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Riesgos de Gestión - Seg Infor</vt:lpstr>
      <vt:lpstr>Riesgos corrupción</vt:lpstr>
      <vt:lpstr>Matriz oportunidades V_3</vt:lpstr>
      <vt:lpstr>DATOS OCULTOS</vt:lpstr>
      <vt:lpstr>Riesgos por NC-DT-AP</vt:lpstr>
      <vt:lpstr>Control de Cambios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PNNC</dc:creator>
  <cp:lastModifiedBy>GLADYS ESPITIA PENA</cp:lastModifiedBy>
  <cp:lastPrinted>2022-10-20T20:17:06Z</cp:lastPrinted>
  <dcterms:created xsi:type="dcterms:W3CDTF">2020-01-16T15:23:55Z</dcterms:created>
  <dcterms:modified xsi:type="dcterms:W3CDTF">2022-12-26T14:48:31Z</dcterms:modified>
</cp:coreProperties>
</file>