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F:\VIGENCIA 2022 ARCHIVOS PNNC\2022 INFORME PLAN ANTICORRUPCION Y ATENCION AL CIUDADANO\PRIMER INFORME PAAC ABRIL 30 2022\"/>
    </mc:Choice>
  </mc:AlternateContent>
  <xr:revisionPtr revIDLastSave="0" documentId="13_ncr:1_{CF96DCEC-C41A-4A7D-90BF-D2DBCA59948F}" xr6:coauthVersionLast="47" xr6:coauthVersionMax="47" xr10:uidLastSave="{00000000-0000-0000-0000-000000000000}"/>
  <bookViews>
    <workbookView xWindow="-120" yWindow="-120" windowWidth="29040" windowHeight="15840" activeTab="5" xr2:uid="{00000000-000D-0000-FFFF-FFFF00000000}"/>
  </bookViews>
  <sheets>
    <sheet name="Riesgos corrupcion" sheetId="1" r:id="rId1"/>
    <sheet name="Racionalizacion de tramites_" sheetId="2" r:id="rId2"/>
    <sheet name="Servicio al ciudadano" sheetId="3" r:id="rId3"/>
    <sheet name="Rendición de Cuentas" sheetId="4" r:id="rId4"/>
    <sheet name="Transparencia" sheetId="5" r:id="rId5"/>
    <sheet name="Iniciativas Adici." sheetId="6" r:id="rId6"/>
  </sheets>
  <definedNames>
    <definedName name="_xlnm._FilterDatabase" localSheetId="5" hidden="1">'Iniciativas Adici.'!$A$4:$R$9</definedName>
    <definedName name="_xlnm._FilterDatabase" localSheetId="1" hidden="1">'Racionalizacion de tramites_'!$A$15:$AY$15</definedName>
    <definedName name="_xlnm._FilterDatabase" localSheetId="3" hidden="1">'Rendición de Cuentas'!$A$5:$Z$21</definedName>
    <definedName name="_xlnm._FilterDatabase" localSheetId="0" hidden="1">'Riesgos corrupcion'!$A$4:$N$20</definedName>
    <definedName name="_xlnm._FilterDatabase" localSheetId="2" hidden="1">'Servicio al ciudadano'!$A$4:$AE$26</definedName>
    <definedName name="_xlnm._FilterDatabase" localSheetId="4" hidden="1">Transparencia!$A$4:$U$4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idsffC8Jq1UXw+h+u3qobzVPIzBw=="/>
    </ext>
  </extLst>
</workbook>
</file>

<file path=xl/calcChain.xml><?xml version="1.0" encoding="utf-8"?>
<calcChain xmlns="http://schemas.openxmlformats.org/spreadsheetml/2006/main">
  <c r="I15" i="5" l="1"/>
  <c r="I8" i="6" l="1"/>
  <c r="I7" i="6"/>
  <c r="I6" i="6"/>
  <c r="I5" i="6"/>
  <c r="I9" i="6" s="1"/>
  <c r="I14" i="5"/>
  <c r="I11" i="5"/>
  <c r="I10" i="5"/>
  <c r="I9" i="5"/>
  <c r="I8" i="5"/>
  <c r="I7" i="5"/>
  <c r="I6" i="5"/>
  <c r="I5" i="5"/>
  <c r="I16" i="5" s="1"/>
  <c r="I20" i="4"/>
  <c r="I19" i="4"/>
  <c r="I18" i="4"/>
  <c r="I17" i="4"/>
  <c r="I16" i="4"/>
  <c r="I15" i="4"/>
  <c r="I14" i="4"/>
  <c r="I13" i="4"/>
  <c r="I12" i="4"/>
  <c r="I11" i="4"/>
  <c r="I10" i="4"/>
  <c r="I9" i="4"/>
  <c r="I8" i="4"/>
  <c r="I6" i="4"/>
  <c r="I25" i="3"/>
  <c r="I24" i="3"/>
  <c r="I23" i="3"/>
  <c r="I22" i="3"/>
  <c r="I21" i="3"/>
  <c r="I20" i="3"/>
  <c r="I19" i="3"/>
  <c r="I18" i="3"/>
  <c r="I17" i="3"/>
  <c r="I16" i="3"/>
  <c r="I15" i="3"/>
  <c r="I14" i="3"/>
  <c r="I13" i="3"/>
  <c r="I12" i="3"/>
  <c r="I11" i="3"/>
  <c r="I10" i="3"/>
  <c r="I9" i="3"/>
  <c r="I8" i="3"/>
  <c r="I7" i="3"/>
  <c r="I6" i="3"/>
  <c r="I5" i="3"/>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I19" i="1"/>
  <c r="I18" i="1"/>
  <c r="I17" i="1"/>
  <c r="I16" i="1"/>
  <c r="I15" i="1"/>
  <c r="I14" i="1"/>
  <c r="I13" i="1"/>
  <c r="I12" i="1"/>
  <c r="I11" i="1"/>
  <c r="I10" i="1"/>
  <c r="I9" i="1"/>
  <c r="I8" i="1"/>
  <c r="I7" i="1"/>
  <c r="I6" i="1"/>
  <c r="I5" i="1"/>
  <c r="R44" i="2" l="1"/>
</calcChain>
</file>

<file path=xl/sharedStrings.xml><?xml version="1.0" encoding="utf-8"?>
<sst xmlns="http://schemas.openxmlformats.org/spreadsheetml/2006/main" count="872" uniqueCount="453">
  <si>
    <t xml:space="preserve">                                                                                                                                                                                                                                                                                                                                                                                                                                                                                                                                                                                                                                                                                                                                                                                                                                                                                                   </t>
  </si>
  <si>
    <r>
      <rPr>
        <b/>
        <sz val="14"/>
        <color theme="1"/>
        <rFont val="Arial Narrow"/>
        <family val="2"/>
      </rPr>
      <t xml:space="preserve">Plan Anticorrupción y de Atención al Ciudadano - </t>
    </r>
    <r>
      <rPr>
        <b/>
        <i/>
        <sz val="14"/>
        <color theme="1"/>
        <rFont val="Arial Narrow"/>
        <family val="2"/>
      </rPr>
      <t>Vigencia 2022_V2</t>
    </r>
    <r>
      <rPr>
        <b/>
        <sz val="14"/>
        <color theme="1"/>
        <rFont val="Arial Narrow"/>
        <family val="2"/>
      </rPr>
      <t xml:space="preserve">                                                                                                                                                                                </t>
    </r>
  </si>
  <si>
    <t>Componente 1: Gestión del Riesgo de Corrupción  -Mapa de Riesgos de Corrupción</t>
  </si>
  <si>
    <t>Subcomponente</t>
  </si>
  <si>
    <t xml:space="preserve"> Actividades</t>
  </si>
  <si>
    <t>Meta o producto</t>
  </si>
  <si>
    <t xml:space="preserve">Responsable </t>
  </si>
  <si>
    <t>Fecha programada</t>
  </si>
  <si>
    <t>Avance descriptivo a abril 30/2022</t>
  </si>
  <si>
    <t>Porcentaje de avance</t>
  </si>
  <si>
    <r>
      <rPr>
        <b/>
        <sz val="12"/>
        <color rgb="FF000000"/>
        <rFont val="Arial Narrow"/>
        <family val="2"/>
      </rPr>
      <t xml:space="preserve">Subcomponente /proceso 1                                          </t>
    </r>
    <r>
      <rPr>
        <sz val="12"/>
        <color rgb="FF000000"/>
        <rFont val="Arial Narrow"/>
        <family val="2"/>
      </rPr>
      <t xml:space="preserve"> Política de Administración de Riesgos de Corrupción</t>
    </r>
  </si>
  <si>
    <t>1.1.</t>
  </si>
  <si>
    <t>Socializar a los procesos la política de Administración de Riesgos vigente para de allí partir para su actualización.</t>
  </si>
  <si>
    <t>e-mail, orfeos, comunicaciones, listados de asistencia, presentaciones</t>
  </si>
  <si>
    <t>Oficina Asesora de Planeación, Direcciones Territoriales y responsables de los procesos</t>
  </si>
  <si>
    <t>SAF: Mediante correo electrónico el día 1 de abril de 2022 se socializó la política administración integral de riesgos a las dependencias de la SAF
OAP: Se ha socializado la política de administración de riesgos con el procesos Autoridad Ambiental (03/02/2022), a los líderes del SGI de PNN (18/02/2022) y se divulgó a toda la entidad por comunicación interna (02/03/2022).
Evidencia: 1.1.
GGIS: Se participa en doS jornadas de Socializacion Gestion adminsitracion del riesgo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GCM: Para este periodo desde el Grupo de Comunicaicones se realizó el diseño de una pieza informativa sobre la nueva Política de Administración de Riesgos
Anexo 1 Diseño Pieza Informando Nueva Politica de Admon del Riesgo de  PNNC Marzo 2 2022.
Asi mismo se realizó la socialización de esta pieza a los servidores de PNNC, a través del correo interno enviado el día 2 de marzo 
Anexo 2 Correo Socializacion Nueva Politica de Admon del Riesgo de PNNC marzo 2 2022
OCID: La Oficina de Control Disciplinario Interno realizó las siguientes reuniones: 
1. 11 de Abril de 2022: Socialización y Aclaración politica de Administración de Riesgos Vigente. 
DTAO: Se  participa en la  socialización de la política de adminirtación de riesgos por parte de la oficina asesora de planeación 
Evidencias: Carpeta Riesgos corrupción -1.1 ( Asistencia Socializacion Riesgos 18022022 OAP.)
DTAM: Se genera socialización de la política de adminirtación de riesgos por parte de la oficina asesora de planeación con la participación de la Dirección Territorial Amazonía.
Anexo 1 Asistencia Socializacion Riesgos 18022022 OAP. Se socializa la política de administración de riesgon con la DTAM. Anexo 2 Socializacion Politica Admon Riesgos 2022 DTAM
 DTAN: La poliitica de adminsitracion de riesgos 2022 fue socializada  por la OAP  febrero 18 de 2022 a nivel institucional PNN con los funcionarios y contratistas  a traves  de reunión virtual a la que asistio profesional de calidad DTAN.   Anexos: . Asistencia Socializacion Riesgos 2022
DTPA: Se participo en las socializaciones organizadas por nivel central y la Función Pública en el marco de la Administración del Riesgo; de igual forma desde la DTPA, se socializó por correo electronico, remitiendo a las jefes de AP y a los lideres de procesos en la territorial los riesgos establecidos, con sus respectivas acciones de control o acciones existentes para su gestión.
ANexo 01. Listado de asitencia socialización Nivel central
Anexo 02. Listado de asistencia socialización Función Publica
Anexo 03. Presentación Fución Pública
Anexo 04. Presentación capacitación nivel central
Anexo 05. correos de socialización remitidos a las AP
DTOR: Se realizó divulgación de la política de Administración de Riesgos vigente,  en la inducción al personal nuevo de la Entidad.
Anexo 1.1.1 Lis_asist_induccion
Anexo 1.1.2 Sensib_MIPG_SGI 
DTCA: Esta actividad no se programó para el prmier cuatrimestre, la DTCA está a la espera de la invitación a la socialización por parte de la OAP,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</si>
  <si>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t>1.2.</t>
  </si>
  <si>
    <t>Generar observaciones, propuestas y comentarios para la mejora y actualización de la política de Administración Integral de riesgos por parte de los procesos.</t>
  </si>
  <si>
    <t>e-mail, orfeos y comunicaciones</t>
  </si>
  <si>
    <t>Oficina Asesora de Planeación, Direcciones Territoriales, procesos NC</t>
  </si>
  <si>
    <t xml:space="preserve">SAF: No se generaron observaciones
OAP: La actividad de generar observaciones, propuestas y comentarios para la mejora y actualización de la política de Administración Integral de riesgos, se tiene programada para ejecutar en el mes de junio por tal motivo no se presentan evidencias, ni porcentaje de avance.
SSNA: 1.En capacitación y reunión del 01 de abril de 2022 , con el departamento de la Función Publica y PNN , se realizó  actvidad de Gestión del riesgo en la cual tambien participaron  los profesionales responsable de l riesgo en la SSNA ,  se realizaron las diferrentes observaciones y aclaraciones con el fin de revisar  la politica  riesgo y realizar su ajuste en donde haya lugar, el objetivo fue: Adelantar acompañamiento técnico en materia de Gestión del Riesgo, con el propósito de mejorar la operación de la entidad, en búsqueda de generar valor Público.
GCM: Para este periodo desde el Grupo de Comunicaicones no se realizaron obsevaciones, propuestas o comentarios para la mejora de la Politica de Administración Integral del Riesgo 
se anexa lista de asitencia y presentación de la capacitación.
OAJ: aprobó la actualización del Mapa de Riesgos del proceso Gestión Jurídica para la vigencia 2022, de acuerdo con la Guía del DAFP (Radicado No. 20221300000653)
DTAO: Se solicita la inclusión de riesgos de Fraude al grupo de gestión financiera.
Evidencias:   Carpeta Riesgos corrupción-1.2 ( 20226110000733_ajustes GRFN Riesgos de Fraude)
DTAM: Se genera Orfeo al Grupo de Control Interno donde se informa que se ha  generado comunicación con la profesional de calidad de la SAF para le propuesta del riesgo de fraude para la vigencia 2022.
Anexo 3 orfeo No. 20225000003543 gestión RIESGOS DE FRAUDE PARA LA VIGENCIA 2022 DTAM
DTAN : En jornada de socializacion de la politica y adminsitración de riesgos 2022 se formulan inquietudes y propuestas frente el reporte de los riesgos de la DTAN 2022.  2. Con las inquietudes formuladas en el seguimiento a riegos 2022 se presenta memorando al grupo de tramites y evaluación ambiental  para que se ofrezca claridad frente al reporte de evidencias en el seguimiento a riesgos del proceso sancionaotrios ambietal, informacion que fue aclarada en su momento. Anexos: Asistencia Reporte Riesgos AP_09032022 . 2. RIESGO 232  SOLICITUD EXPLICACION DR. GUILLERMO
DTPA: Se remitio a las área protegidas y a los lideres de procesos de la DTPA, los enlaces para la verificación y remisión de observaciones al Mapa de Riesgos y matriz de oportunidades de la vigencia 2022
Anexo 01. Correo verificación mapa de riesgos pagina web
DTOR: Se solicitó a Grupo de Gestión Financiera el establecimiento de riesgos de fraude, de acuerdo con el lineamientos del Procedimiento vigente Administración y de riesgos y Oportunidades código DE_PR_01, el riesgo con la tipología Fraude, será(n) identificado(s) por el líder del proceso en Nivel Central, él cual asignará las responsabilidades para el Monitoreo y reporte en los controles y acciones de tratamiento a las DTs.
Anexo 1.2.1 005 Acta_reu_pm_riesgos_GRFN
Anexo 1.2.2 Rta_memorando_DTOR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
</t>
  </si>
  <si>
    <t xml:space="preserve">1.3. </t>
  </si>
  <si>
    <t>Formalizar la política de Administración de riesgos conforme a los lineamientos existentes del tema (Guía del DAFP entre otros) y el SGI de la Entidad, publicar y socializar a las partes interesadas</t>
  </si>
  <si>
    <t>Versión del documento política administración de riesgos  publicado en el portal web y socializado - documentos o comunicaciones de aprobación de la política</t>
  </si>
  <si>
    <t xml:space="preserve">Oficina Asesora de Planeación </t>
  </si>
  <si>
    <t>OAP: La actividad de formalizar la política de Administración de riesgos conforme a los lineamientos existentes del tema se tiene programada para ejecutar en el mes de agosto por tal motivo no se presentan evidencias, ni avances en la actividad.</t>
  </si>
  <si>
    <t>1.4.</t>
  </si>
  <si>
    <t>Socializar con los responsables y los procesos la política de Administración de Riesgos oficializada.</t>
  </si>
  <si>
    <t>e-mail, orfeos, comunicaciones, Listados de asistencia, presentaciones</t>
  </si>
  <si>
    <t>SAF: Aplica para el segundo semestre
OAP: La actividad de socializar a los procesos la política de Administración de Riesgos 2022, se tiene programada para ejecutar en el mes de sptiembre por tal motivo no se presentan evidencias, ni avance en la actividad.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OCID:La Oficina de Control Disciplinario Interno realizó las siguientes reuniones: 
1. 11 de Abril de 2022: Socialización y Aclaración policita de Administración de Riesgos Vigente. 
DTAO: Se realizaron las socializaciones con las AP y con la DTAO para socializar la poltica administración del Riesgo 
Evidencias:  Carpeta Riesgos corrupción- 1.4 ( Presentación Socialización RIESGOS 
Asistencia y memoria COR  mapa de riesgos 18marzo 2022
Lista y memoria Mapa de Riesgos AP 25marzo 2022
Lista y memoria Mapa de riesgos 25 03 2022  DTAO)
DTAM: Se genera socialización de la política de administración de riesgos con las áreas protegidas y DTAM.
Anexo 4 Socializacion Politica Admon Riesgos 2022 PNN ALTO FRAGUA
Anexo 5 Socializacion Politica Admon Riesgos 2022 PNN CHURUMBELOS Marzo
Anexo 6 Socializacion Politica Admon Riesgos 2022 PNN LA PAYA 24 marzo
Anexo 7 Socializacion Politica Admon Riesgos 2022 RNN NUKAK
Anexo 8 Socializacion Politica Admon Riesgos 2022 ORITO
Anexo 9 Socializacion Politica Admon Riesgos 2022 PNN AMACAYACU
Anexo 10 socialización Politica Admon Riesgos PNN CHIRIBIQUETE
Anexo 11 Socializacion Politica Admon Riesgos 2022 PLANICIE
Anexo 12 Presentacion Socialización politica Admon RIESGOS y Matriz
DTAN: Mediante  reuniones virtuales  y por correo electronico se socializo con personal de la DTAN y los responsables del reporte a riesos 2022 la politica de adminsitracion de riesgos 2022. Anexos: Socializacion riesgos a reportar 2022. -  2. . Socilizacion riesgo a reportar sancionatorios y Contractual serv ciud. 3. socializacion  correo elect politica y adminsitracion de riesgos 2022.
DTPA: Se socializó por correo electronico, remitiendo a las jefes de AP y a los lideres de procesos en la territorial los riesgos establecidos, con sus respectivas acciones de control o acciones existentes para su gestión; de igual forma, se socialización al equipo del AP PNN Farallones de Cali a partir de la CApacitación del MIPG-SIG.
Anexo 01. correos de socialización remitidos a las AP
Anexo 02. lista de asistencia
DTOR: Se realizó divulgación de la política de Administración de Riesgos vigente,  en la inducción al personal nuevo de la Entidad.
Anexo 1.1.1 Lis_asist_induccion
Anexo 1.1.2 Sensib_MIPG_SGI 
Así mismo, la Dirección Territorial Orinoquía participó en la socialización de la política de administración del riesgo realizada por la Oficina Asesora de Planeación. 
Anexo 1.4.1 Asistencia_Soc_Riesgos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</si>
  <si>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r>
      <rPr>
        <b/>
        <sz val="12"/>
        <color rgb="FF000000"/>
        <rFont val="Arial Narrow"/>
        <family val="2"/>
      </rPr>
      <t xml:space="preserve">Subcomponente/proceso  2                                                 </t>
    </r>
    <r>
      <rPr>
        <sz val="12"/>
        <color rgb="FF000000"/>
        <rFont val="Arial Narrow"/>
        <family val="2"/>
      </rPr>
      <t>Actualización del Mapa de Riesgos de Corrupción</t>
    </r>
  </si>
  <si>
    <t>2.1</t>
  </si>
  <si>
    <t xml:space="preserve">Socialización de la metodología para la identificación y actualización del mapa de riesgos </t>
  </si>
  <si>
    <t xml:space="preserve">Actividades de socialización y acompañamiento para la actualización del Mapa de riesgos </t>
  </si>
  <si>
    <t>OAP: Se ha socializado la  la metodología para la identificación y actualización del mapa de riesgos con los procesos Autoridad Ambiental (03/02/2022), Gestión de Recursos Financieros (24/01/2022) Gestión del Conocimiento e Innovación (25/04/2022),la DTCA (10/02/2022), a los líderes del SGI de PNN (18/02/2022) y mediante asesoría recibida por parte del DAFP a todos los procesos de la Entidad (01/04/2022).
Evidencia: 2.1.</t>
  </si>
  <si>
    <t>2.2</t>
  </si>
  <si>
    <t xml:space="preserve">Revisar  y actualizar la documentación de riesgos  conforme a lo establecido la Guía de Administración de Riesgos </t>
  </si>
  <si>
    <t xml:space="preserve">Procedimiento, instructivo y formato mapa de riesgo actualizado </t>
  </si>
  <si>
    <t>OAP: Se generó una revisión para la actualización de la documentación de riesgos  conforme a lo establecido la Guía de Administración de Riesgos, en la asesoría recibida por parte del DAFP (07/04/2022).
Evidencia: 2.2.</t>
  </si>
  <si>
    <t>2.3</t>
  </si>
  <si>
    <t xml:space="preserve">Asesorar  y acompañar la identificación y actualización del mapa de riesgos </t>
  </si>
  <si>
    <t xml:space="preserve">Talleres de socialización y acompañamiento para la actualización del Mapa de riesgos </t>
  </si>
  <si>
    <t>Oficina Asesora de Planeación, Nivel Central  y Direcciones Territoriales</t>
  </si>
  <si>
    <t xml:space="preserve">OAP: Se ha realizado asesoramiento  y acompañamiento en la identificación y actualización del mapa de riesgos, conforme las necesidad de los diferentes procesos, tales como Gestión de Recursos Financieros, AMSPNN, Gestión de Tecnologias, Gestión del Conocimiento, Coordinación SINAP, Autoridad Ambiental.
Evidencia: 2.3.
DTAO:Se  realizaron las revisiones y solicitudes de ajustes al mapa de riesgos
Evidencias:   Carpeta Riesgos corrupción- 2.3- (120226110000063_Solict ajuste Riesgo
120226110000713_Solicitud ajuste Mapa de Riesgos -Evidencias riesgo #231
120226110000743_ajustes AA 
120226110000753_GRFN Inv Boleteria)
DTAM: Con ocasión a los riesgos de gestión, corrupción y de seguridad de la información, una vez analizados, se hicieron prouestas de ajustes, así:
Propuesta de ajuste Acción de control No. 1, Producto / evidencia de la acción del Riesgo de Corrupción No. 231 proceso AAM.   Anexo 13 Propuesta de ajuste Riesgo de Corrupción No. 231 proceso AAM.
Analizados los riesgos de la RNN Puinawai, Se realiza solicitud de ajuste de riesgos 22 y 24 proceso AAM de la RNN Puinawai.
Anexo 14 propuesta ajuste riesgos Gestio 22 y 24 Gestión 234  CorrupcionRNN PUINAWAI
DTAN: La Direccion terrrotrial adelanto talleres con los responsables de hacer el reporte a riesgos 2022 de manera virtual y asi mismo se explico la informacion por correo electronco a cada uno de los responsables de hacer el acompañamiento del reporte con las respectivas evidencias.Anexos:   5 correos electronicos  con la explicacion del reporte a riesgos por  los responsables de los procesos. .- Lista de asistencia para reporte riesgo proceso autoridad ambiental y servcio al ciudadano.
DTPA: Se hace la respectiva socialización y acompañamiento a los responsables en la actualización del Mapa de risesgos y matriz de oportunidades 2021, por correo electronico; en donde para el periodo evaluado no se realizó solicitud de actualización por parte de la DTPA, al no requerirse
DTOR: No se presenta avance en el periodo de reporte
DTCA: La Dtca ha recibido asesoria y acompañamiento permanente de la OAP en la identificacion y actualización del mapa de riesgo. Se evidencia con las asistencias de reuniones realizadas. Así mismo desde la DTCA se ha asesorado y acompañado a las Areas protegidas.EVIDENCIAS ACOMPAÑAMIENTO MAPA DE RIESGOS DESDE NC; EVIDENCIAS ACOMPAÑAMIENTO MAPA DE RIESGOS DESDE DT; </t>
  </si>
  <si>
    <r>
      <rPr>
        <b/>
        <sz val="12"/>
        <color rgb="FF000000"/>
        <rFont val="Arial Narrow"/>
        <family val="2"/>
      </rPr>
      <t xml:space="preserve">Subcomponente /proceso 3                                            </t>
    </r>
    <r>
      <rPr>
        <sz val="12"/>
        <color rgb="FF000000"/>
        <rFont val="Arial Narrow"/>
        <family val="2"/>
      </rPr>
      <t xml:space="preserve"> Consulta y divulgación </t>
    </r>
  </si>
  <si>
    <t>3.1</t>
  </si>
  <si>
    <t xml:space="preserve">Someter a consulta ciudadana el mapa de riesgos de corrupción </t>
  </si>
  <si>
    <t>Mapa de riesgos verificado con aportes de la ciudadanía</t>
  </si>
  <si>
    <t>Oficina Asesora de Planeación</t>
  </si>
  <si>
    <t>OAP: Se sometió a consulta de la ciudadana el mapa de riesgos de corrupción del 19 al 24 de enero y del 11 al15 de marzo. Evidencia 3.1.</t>
  </si>
  <si>
    <t>3.2</t>
  </si>
  <si>
    <t xml:space="preserve">Aprobar el mapa de riesgos actualizado conforme al procedimiento de administración de riesgos </t>
  </si>
  <si>
    <t>Mapa de riesgos aprobado</t>
  </si>
  <si>
    <t>Nivel Central - responsables de los procesos</t>
  </si>
  <si>
    <t>SAF: Mediante memorando 20224300000473 se remite el mapa de riesgos y oportunidades aprobadas para la vigencia 2022 del proceso Gestión de recursos financieros
OAP: Se recibieron mediante el Sistema de Gestión documental, las aprobaciones de los mapas de riesgos de los procesos que realizaron ajustes, dando cumplimiento al procedimiento de Administración de Riesgos.
Evidencia: 3.2.
GTIC: Se realiza la actualizacion para la vigencia 2022 y envio oportuno por Orfeo del mapa de riesgos a la OAP para su aprobacion.
OAJ: aprobó la actualización del Mapa de Riesgos del proceso Gestión Jurídica para la vigencia 2022, de acuerdo con la Guía del DAFP (Radicado No. 20221300000653)</t>
  </si>
  <si>
    <t>3.3</t>
  </si>
  <si>
    <t>Publicación del mapa de riesgos de corrupción</t>
  </si>
  <si>
    <t>Mapa de riesgos de corrupción publicado en portal Web</t>
  </si>
  <si>
    <t>OAP: Se realizó la publicación del mapa de riesgos en pagina web conforme los resultado de consulta publica en enero y Marzo 2022. 
Evidencia 3.3.
GCM: Se envió un correo interno a todos los servidores de PNNC informando que el Mapa de Riesgos de la entidad se encuentra actualizado y para consulta de todos, se socializó el link de publicación del dcto del Mapa.
Anexo 3 Correo Socializacion  Mapa de Riesgos se encuentra actualizado y para consulta de todos Marzo 11 2022</t>
  </si>
  <si>
    <r>
      <rPr>
        <b/>
        <sz val="12"/>
        <color rgb="FF000000"/>
        <rFont val="Arial Narrow"/>
        <family val="2"/>
      </rPr>
      <t>Subcomponente /proceso 4</t>
    </r>
    <r>
      <rPr>
        <sz val="12"/>
        <color rgb="FF000000"/>
        <rFont val="Arial Narrow"/>
        <family val="2"/>
      </rPr>
      <t xml:space="preserve">                                           Monitoreo o revisión</t>
    </r>
  </si>
  <si>
    <t>4.1</t>
  </si>
  <si>
    <t>Monitorear y revisar el mapa de riesgos de corrupción</t>
  </si>
  <si>
    <t xml:space="preserve">Mapa de riesgos revisado </t>
  </si>
  <si>
    <t>Niveles Central, Territorial y local</t>
  </si>
  <si>
    <t>SAF: Mediante correo electrónico se remite a la Oficina Asesora de Planeación el reporte de riesgos de los procesos Gestión Contractual, Gestión Documental, Gestión de Recursos físicos, Gestión del Talento Human, Gestión de Recursos Financieros y Servicio al Ciudadano
OAP: La OAP como segunda linea de defensa realizó monitoreo de los riesgos antes de entrega para evaluación por parte de control interno, para el primer cuatrimestre mediante la recepción y consolidación de la información por cada uno de los procesos. 
Evidencia 4.1.
GTIC: Se realiza el monitoreo del mapa de riesgos y oportunidades para el 1 cuatrimestre de la vigencia 2022
OAJ: realizó el monitoreo y la revisión del Mapa de Riesgos, de acuerdo con la evaluación del primer segumiento a la Gestión de Riesgos, para la vigencia 2022
OCID: La Oficina de Control Disciplinario Interno, realizó reporte del monitoreo del primer trimestre de 2022, enviado por correo electronico a la Oficina Asesora de Planeación, el 20 de abril de 2022. 
DTAO: Se realizo el monitoreo y reporte del mapa de riesgos vigencia 2022 , se cargaron las respectivas evidencias y se generó el reporte a los lideres de proceso.
Evidencias:  Carpeta Riesgos corrupción- 4.1 ( Orfeos remisorios )
20226110000933_Autoridad Ambiental 
120226110000913_GRF
120226110000923_GRFN
120226110000893 Gestión Contractual
120226110000903_00001servicio al ciudadano
20226110000873_00001SINAP 
20226110000883_00001AMSPNN.docx
DTAM: Se genera reporte y monitoreo de mapa de riesgos de corrupción del primer cuatrimestre 2022 de los procesos AAM, GR Financieros, GR Físicos, G Contractual, Servcicio al ciudadano
Anexo 15 monitoreo y reporte mapa de riesgos de corrupción 1ER cuatrimestre 2022DTAM
DTAN: Para el primer cuatrimestre de 2022 se llevo abo la revisión y monitoreo de los riesgos; controles y acciones de control a cargo de la Direccion terriortial Andes Nororientales. Se envio reporte de monitoreo y evidencias a los lideres de los procesos del nivel cental. ANEXO:Se adjuntan 3 memorandos ( Muesta) con el reporte a  los lideres del nicel central al pirmer cuatrimestre de 2022.
DTPA: Se realizó el monitoreo al primer cuatrimestre de la vigencias 2022 remitiendo la información correspondiente a los lideres de procesos de nivel central
Anexo 01. primer seguimiento Mapa de Riesgos y Matriz de oportunidades
DTOR: Se realizó el monitoreo y revisión al mapa de riesgos de corrupción, correspondiente al primer cuatrimestre de la vigencia 2022. 
Anexo 4.1.1 DTOR Autoridad_Ambiental
Anexo 4.1.2 DTOR_AMSPNN
Anexo 4.1.3 DTOR_Coordinacion_SINAP
Anexo 4.1.4 DTOR Servicio_Ciudadano
Anexo 4.1.5 DTOR Gestion_RFisicos
Anexo 4.1.6 DTOR Gestion_RFinancieros
Anexo 4.1.7 DTOR Gestion_Contractual
DTCA: Se han realizado monitoreos y revisiones al mapa de riesgo, verificando que las evidencias tengan correspondencia con la acción que se debe reportar, asi mismo se verificó que todos los responsables de cada riesgo haya realizado su reporte, donde se identificó que el riesgo 241 no fué reportado por la DTCA, y se procedió a requerir el reporte por correo electrónico.requerimiento presentacion reporte mapa de riesgo; Requerimiento reporte R241.
Se enviaron a los líderes de proceso de NC los mapas de riesgos.
ENVIO MATRIZ OPORTUNIDADES GESTION DOCUMENTAL
ENVIO MAPA DE RIESGOS PROCESO RECURSOS FINANCIEROS
ENVIO MAPA DE RIESGO PROCESO GRUPO CONTRATOS
ENVIO MAPA DE RIESGO PROCESO GESTION DE RECURSOS FISICOS
ENVIO MAPA DE RIESGO PROCESO AUTORIDAD AMBIENTAL
ENVIO MAPA DE RIESGO PROCESO ATENCIÓN AL CIUDADANO
ENVIO MAPA DE RIESGO PROCESO ADMINISTRACIÓN Y MANEJO DEL SISTEMA DE PARQUES NACIONALES NATURALES</t>
  </si>
  <si>
    <t>4.2</t>
  </si>
  <si>
    <t>Generar alertas tempranas como resultado del monitoreo</t>
  </si>
  <si>
    <t>Identificación de alertas tempranas</t>
  </si>
  <si>
    <t>Niveles Central (responsables de los procesos), Territorial y local</t>
  </si>
  <si>
    <t>SAF: Se remiten correo electrónicos con alertas luego de realizar el monitoreo de riesgos
OAP: Se generó campaña de alertar para el reporte de seguimiento y monitoreo de riesgos para el 1er trimestre a nivel nacional mediante correo electrónico. Adicionalmente se genero cronograma de Direccionamiento Estratégico y se socializó a NC y DTs con las fechas correspondientes a Riesgos. 
Evidencia: 4.2.
GTIC: Se envia correo de seguimiento para el monitoreo del mapa de riesgos y oportunidades vigencia 2022
SSNA: Con correo electonicodel 18 de abril de 2022, La SSNA , envia el seguimiento del mapa de riesgos correspondiente al primer seguimiento de la vigencia de 2022, con el fin de que sea revsiado por la oficina asesoar de planeación y realizar alertas tempranas para evitar su materialización.
se anexa correo electronico y mapa de riesgos con el respectivo seguimiento.
DTAO: Se han realizado los respectivos ajustes al reporte de mapa de riesgos. 
Evidencias:  Carpeta Riesgos corrupción- 4.2 -(Correo  - Re_ 1er reporte mapa de riesgos y matriz de oportunidades 2022 AAMB #23 COR
Correo  - Re_ Riesgos Proceso de Gestión de Recursos Físicos
Correo - Re_ 1er reporte mapa de riesgos y matriz de oportunidades 2022 AAMB Riesgo 23 TAT
Correo _ 1er reporte mapa de riesgos y matriz de oportunidades 2022 AAMB Riesgo # 23 PUR 
Correo_ 1er reporte mapa de riesgos y matriz de oportunidades 2022 AAMB Riesgo # 22)
DTAM: Como primera línea de defensa se generaron alertas tempranas, con el fin de realizar reporte adecuado del primer cuatrimestre 2022.
Anexo 16  RETROALIMENTACIÓN OPORTUNIDAD 21 RNN  Nukak
Anexo 17 RETROALIMENTACIÓN OPORTUNIDAD 10 PNN  Churumbelos
Anexo 18 RETROALIMENTACIÓN OPORTUNIDAD 20 PNN Rio Pure
Anexo 19  retroalimentación oportunidad 23 PNN Cahuinarí
Anexo 20 RETROALIMENTACIÓN MAPA RIESGOS 231 y 232 PNN Chiribiquete
DTAN: Para el priemer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DTAN: Para el primer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DTPA: Se han atendido las observaciones remitidas desde nivel central
OBS OAP: La descripción no informa de avances ni aporta evidencia
DTOR: Se realizó la presentación del reporte del mapa de riesgos de corrupción con antelación a la fecha del reporte para garantizar su consolidación oportuna, de la Dirección Territorial Orinoquía y áreas protegidas adscritas. 
Anexo 4.2.1 Sol_I_rep_map_riesgos_GRFN
Anexo 4.2.2 Sol_I_rep_map_riesgos_pnnPic
Anexo 4.2.3 Sol_I_rep_map_riesgos_pnnChi
Anexo 4.2.4 Sol_I_rep_map_riesgos_pnnSum
Anexo 4.2.5 Sol_I_rep_map_riesgos_pnnTup
Anexo 4.2.6 Sol_I_rep_map_riesgos_pnnMac
Anexo 4.2.7 Sol_I_rep_map_riesgos_dnmiCin
Anexo 4.2.8 Sol_I_rep_map_riesgos_pnnTin
DTCA: Se gereraron las alertas correspondientes como resultado del monitoreo. Se Evidencian correos enviados a los responsables del reporte de los riesgos requiriendo los ajustes y/o envios de evidencias correspondientes. ALERTAS MONITOREO RIESGOS DE CORRUPCIÓN</t>
  </si>
  <si>
    <r>
      <rPr>
        <b/>
        <sz val="12"/>
        <color rgb="FF000000"/>
        <rFont val="Arial Narrow"/>
        <family val="2"/>
      </rPr>
      <t>Subcomponente/proceso 5</t>
    </r>
    <r>
      <rPr>
        <sz val="12"/>
        <color rgb="FF000000"/>
        <rFont val="Arial Narrow"/>
        <family val="2"/>
      </rPr>
      <t xml:space="preserve"> 
Seguimiento</t>
    </r>
  </si>
  <si>
    <t>5.1.</t>
  </si>
  <si>
    <t>Primer Seguimiento al mapa de riesgos</t>
  </si>
  <si>
    <t>Mapa de riesgos con resultados del seguimiento publicado en portal Web</t>
  </si>
  <si>
    <t>Grupo de Control Interno</t>
  </si>
  <si>
    <t xml:space="preserve">GCI: Si bien el proceso de Evaluación Independiente realizó el 11-04-2022 mediante correo electrònico el reporte a la Oficina Asesora de Planeación del Riesgo de Gestiòn No 5  y los Riesgos de Corrupciòn No 205, 206, 207 y la Oportunidad No 4  con sus respectivas evidencias estableciendo cumplimiento en el seguimiento y monitoreo para el primer cuatrimestre.  
El Informe de Seguimiento del Mapa de Riesgos, se publicará hasta el 13 de mayo de 2022, en cumplimiento de la Ley 1474/2011. </t>
  </si>
  <si>
    <t>5.2.</t>
  </si>
  <si>
    <t>Segundo Seguimiento al mapa de riesgos</t>
  </si>
  <si>
    <t>GCI: Se realizara el seguimiento respectivo en el periodo correspondiente al II Cuatrimestre de la vigencia 2022.</t>
  </si>
  <si>
    <t>5.3.</t>
  </si>
  <si>
    <t>Tercer Seguimiento al mapa de riesgos</t>
  </si>
  <si>
    <t>GCI: Se realizara el seguimiento respectivo en el periodo correspondiente al III Cuatrimestre de la vigencia 2022.</t>
  </si>
  <si>
    <t>AVANCE PROMEDIO POR CUATRIMESTRE RIESGOS DE CORRUPCIÓN</t>
  </si>
  <si>
    <t>PRIMER CUATRIMESTRE</t>
  </si>
  <si>
    <t>Nombre de la entidad:</t>
  </si>
  <si>
    <t>PARQUES NACIONALES NATURALES DE COLOMBIA</t>
  </si>
  <si>
    <t>Sector administrativo:</t>
  </si>
  <si>
    <t>Ambiente y Desarrollo Sostenible</t>
  </si>
  <si>
    <t>Año vigencia:</t>
  </si>
  <si>
    <t>Departamento:</t>
  </si>
  <si>
    <t>Bogotá D.C</t>
  </si>
  <si>
    <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</si>
  <si>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</si>
  <si>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</si>
  <si>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</si>
  <si>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</si>
  <si>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</si>
  <si>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</si>
  <si>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</si>
  <si>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</si>
  <si>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</si>
  <si>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</si>
  <si>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</si>
  <si>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</si>
  <si>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</si>
  <si>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</si>
  <si>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</si>
  <si>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</si>
  <si>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 líder de política</t>
  </si>
  <si>
    <t>Responsables operativos</t>
  </si>
  <si>
    <t>Único</t>
  </si>
  <si>
    <t>Todos</t>
  </si>
  <si>
    <t>Trámites de la entidad</t>
  </si>
  <si>
    <t>Inscrito</t>
  </si>
  <si>
    <t>Formularios de solicitud requieren actualización sobre el manejo de información de la solicitud</t>
  </si>
  <si>
    <t>Actualización de formularios de solicitud asociados a los trámites</t>
  </si>
  <si>
    <t>Reducción de tiempos, contactos innecesarios con la Entidad, incremento de seguridad.</t>
  </si>
  <si>
    <t>Optimización de proceso o procedimiento interno</t>
  </si>
  <si>
    <t>Formularios fisicos y electrónicos actualizados</t>
  </si>
  <si>
    <t>Grupo de Trámites y Evaluación Ambiental</t>
  </si>
  <si>
    <t>Grupos de Trámites y Evaluación Ambiental/Grupo de Gestión Financiera/Grupo de Tecnologías de la información y las comunicaciones /Grupo de Atención al ciudadano</t>
  </si>
  <si>
    <t>GTEA: Se adelantó la revisión de los formularios de trámite (descargables) para los trámites de Permisos de filmación y/o fotografía, Autorización de Antenas, Permiso de recolección para elaboración de estudios ambientales, Registro de Reservas Naturales de la Sociedad Civil, como resultado de ello, algunos de esos formularios ya están actualizados en el SGI; sin embargo, se está a la espera de la notificación de la OAP al Líder de Proceso.</t>
  </si>
  <si>
    <t>Se realiza una difusión anual a través de diferentes canales tanto internos como externos, pero requiere enfatizarse la periodicidad con la que son divulgados de tal manera que en forma mensual se promueva esta actividad</t>
  </si>
  <si>
    <t>Promocionar y divulgar periódicamente-mensual a través diferentes canales tanto internos como externos los trámites que tiene la entidad, en particular aquellos que están disponibles para su realización a través de plataformas virtuales (VITAL).</t>
  </si>
  <si>
    <t>Conocimiento de los beneficios que reporta adelantar estos trámites ante la entidad</t>
  </si>
  <si>
    <t>Promoción y divulgación</t>
  </si>
  <si>
    <t>Productos de comunicación</t>
  </si>
  <si>
    <t>Grupo de Comunicaciones - GCM , con base en los insumos que sean suministrados por Grupo de Trámites y evaluación ambiental.</t>
  </si>
  <si>
    <t xml:space="preserve">Grupos de Trámites y Evaluación Ambiental/Grupo de Tecnologías de la información y las comunicaciones </t>
  </si>
  <si>
    <t>GTEA: Se suministraron los insumos requeridos para adelantar las diferentes campañas de difusión de los trámites de PNNC disponibles en la Ventanilla VITAL. Se creo carpeta en Drive compartida con el Grupo de Comunicaciones para dejar las evidencias de la acción de racionalización.</t>
  </si>
  <si>
    <t>Otros procedimientos administrativos de cara al usuario</t>
  </si>
  <si>
    <t>Registro de organizaciones articuladoras de la sociedad civil</t>
  </si>
  <si>
    <t>No inscrito</t>
  </si>
  <si>
    <t>Es un procedimiento administrativo que se presta a la ciudadanía sin estar registrado ante la Función Pública</t>
  </si>
  <si>
    <t>Adelantar el estudio de impacto para su registro oficial en SUIT y su posterior automatización</t>
  </si>
  <si>
    <t>Eliminar errores y devoluciones agilizando el proceso de obtención y respuesta en el servicio u OPA solicitado</t>
  </si>
  <si>
    <t>Normativa</t>
  </si>
  <si>
    <t>Opa registrado para racionalización</t>
  </si>
  <si>
    <t>Oficina Asesora Juridica - Grupo de Trámites y Evaluación Ambiental</t>
  </si>
  <si>
    <t xml:space="preserve">Grupos de Trámites y Evaluación Ambiental/Grupo de Gestión Financiera/Grupo de Tecnologías de la información y las comunicaciones </t>
  </si>
  <si>
    <t>GTEA: Se adelantan acciones preliminares en la revisión de conceptos de cobro de trámites y de la OPA de Organizaciones Articuladoras, como insumo en la modificación de marco normativo y posterior registro en el SUIT del DAFP.
OAJ: Participó en reuniones de avance, el 28 de febrero de 2022, para las acciones de racionalización PASC 2022, Registro de OPA de ROARNSC</t>
  </si>
  <si>
    <t>Autorización para ubicar, mantener, reubicar y reponer estructuras de comunicación de largo alcance</t>
  </si>
  <si>
    <t>Es un trámite que requiere ser modificado para definir situación de manejo, seguimiento y control de infraestructuras existentes no reguladas actualmente</t>
  </si>
  <si>
    <t>Adelantar la modificación del marco regulatorio del trámite</t>
  </si>
  <si>
    <t>Definir situación de funcionamiento y/o cumplimiento de aspectos ambientales</t>
  </si>
  <si>
    <t>Trámite modificado y actualizado ante el DAFP</t>
  </si>
  <si>
    <t>GTEA: Se adelantan espacios de trabajo bajo la orientación de la Oficina Asesora Jurídica, para revisar el articulado de las distintas resoluciones del trámite, que servirian de insumo en el posterior proyecto normativo de modificación que expide la OAJ.
OAJ: Participó en reuniones de avance, el 23 de marzo, 29 de marzo y 7 de abril de 2022, para el análisis normativo relacionado con el seguimiento y control de las estructuras de largo alcance</t>
  </si>
  <si>
    <t>Registro de Reservas Naturales de la Sociedad Civil</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</si>
  <si>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</si>
  <si>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</si>
  <si>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</si>
  <si>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Tecnologica</t>
  </si>
  <si>
    <t>Formularios diligenciados en línea</t>
  </si>
  <si>
    <t>Grupos de Trámites y Evaluación Ambiental</t>
  </si>
  <si>
    <t>Grupo de Gestión Financiera/Grupo de Tecnologías de la información y las comunicaciones/Grupo de Atención al ciudadano</t>
  </si>
  <si>
    <t>GTEA: Desde esta dependencia se han realizado las convocatorias a los grupos involucrados como responsables ejecutores; sin embargo está pendiente la implementación del diseño del software y  la aclaración de competencias para su administración.</t>
  </si>
  <si>
    <t>No existe mecanismo de pagos en línea</t>
  </si>
  <si>
    <t>Habilitar botón de pagos en línea</t>
  </si>
  <si>
    <t>Pago en línea</t>
  </si>
  <si>
    <t>Grupo de Gestión Financiera/Grupo de Tecnologías de la información y las comunicaciones /Grupo de Atención al ciudadano</t>
  </si>
  <si>
    <t>GTEA: Desde esta dependencia se han realizado las convocatorias a los grupos involucrados como responsables ejecutores; sin embargo no se aprecia avance en la concreción de la propuesta de implementación del botón de pagos en linea para trámites.</t>
  </si>
  <si>
    <t>Reducción de tiempos, contactos innecesarios con la Entidad, incremento de seguridad</t>
  </si>
  <si>
    <t>Permiso de toma y uso de fotografias, grabaciones de video, filmaciones y su uso posterior en Parques Nacionales Naturales</t>
  </si>
  <si>
    <t>Dificultad para el usuario de liquidar los servicios de evaluación y seguimiento de los trámites para proceder a su pago</t>
  </si>
  <si>
    <t>Permiso para adelantar labores de adecuación, reposición o mejoras a las construcciones existentes en el Parque Nacional Natural Los Corales del Rosario y de San Bernardo</t>
  </si>
  <si>
    <t xml:space="preserve">GTEA: Desde esta dependencia se han realizado las convocatorias a los grupos involucrados como responsables ejecutores; sin embargo está pendiente la implementación del diseño del software y  la aclaración de competencias para su administración.
</t>
  </si>
  <si>
    <t>GTEA: Desde esta dependencia se han realizado las convocatorias a los grupos involucrados como responsables ejecutores; sin embargo no se aprecia avance en la concreción de la propuesta de implementación del botón de pagos en linea para trámites.
DTCA: no reportó ningún avance</t>
  </si>
  <si>
    <t>Solicitud de reserva y derecho de ingreso y alojamiento en áreas de Parques Nacionales Naturales con vocación ecoturística</t>
  </si>
  <si>
    <t>Modelo Único – Hijo</t>
  </si>
  <si>
    <t>Concesión de aguas superficiales - Corporaciones</t>
  </si>
  <si>
    <t>Permiso de prospección y exploración de aguas subterráneas</t>
  </si>
  <si>
    <t>Grupo de Gestión Financiera/Grupo de Tecnologías de la información y las comunicaciones /Grupo de Procesos Corporativos</t>
  </si>
  <si>
    <t>Concesión de aguas subterráneas</t>
  </si>
  <si>
    <t>Permiso de vertimientos</t>
  </si>
  <si>
    <t>Permiso de recolección de especímenes de especies silvestres de la diversidad biológica con fines de investigación científica no comercial - Corporaciones</t>
  </si>
  <si>
    <t>Permiso de estudio para la recolección de especímenes de especies silvestres de la diversidad biológica con fines de elaboración de estudios ambientales en Parques Nacionales Naturales</t>
  </si>
  <si>
    <t>Grupo de Gestión Financiera/Grupo de Tecnologías de la información y las comunicaciones/(Grupo de Atención al ciudadano</t>
  </si>
  <si>
    <t>Inscripción de guardarques voluntario</t>
  </si>
  <si>
    <t>Actualmente se cuenta con un aplicativo que funciona bajo una plataforma tecnológica que requiere actualización para soportar las nuevas demandas del programa de guardaparques.</t>
  </si>
  <si>
    <t>Actualización y modernización de la aplicación de Guardaparques, para garantizar el fácil acceso y disponibilidad permanente a los interesados</t>
  </si>
  <si>
    <t>Disponer del servicio totalmente en línea, lo cual le permite al usuario realizar seguimiento permanente del estado de su inscripción.</t>
  </si>
  <si>
    <t>Optimización del aplicativo</t>
  </si>
  <si>
    <t>Grupo de planeación del manejo/Grupo de Tecnologías de la información y las comunicaciones</t>
  </si>
  <si>
    <t>GTIC: Se esta trabajando en la integración de guardaparques con ventanilla única, donde el solicitante para ser voluntario, tendrá que iniciar el proceso y visualizar sus estados de solicitud por medio de ventanilla única. Ya se esta consultando dos servicios de ventanilla única dentro de guardaparques: registerGuardaparques y estadoradicado</t>
  </si>
  <si>
    <t>Certificación como guardaparques voluntario</t>
  </si>
  <si>
    <t>Actualización y modernización de la aplicación de Guardaparques, para garantizar la generación y entrega oportuna del certificado a los guardaparques.</t>
  </si>
  <si>
    <t>Disponer del servicio totalmente en línea permitiendo al usuario descargar la certificación de su servicio como guardaparque voluntario en PNN.</t>
  </si>
  <si>
    <t>GTIC:Con la integración de ventanilla única, se plantea otro flujo para la obtención de certificado, iniciando desde la aplicación ventanilla única, donde cada participante del servicio voluntario podra descargar su certificado cada vez que entre a la plataforma. En este periodo se avanzo en la integración con ventanilla unica para dejar listo guardaparques y luego poder implementar este nuevo proceso de descarga certificado.</t>
  </si>
  <si>
    <t>Permiso de ocupación de cauces, playas y lechos</t>
  </si>
  <si>
    <t>Grupo de Gestión Financiera/Grupo de Tecnologías de la información y las comunicaciones/Grupo Atención al ciudadano</t>
  </si>
  <si>
    <t>AVANCE PROMEDIO POR CUATRIMESTRE RACIONALIZACIÓN DE TRÁMITES</t>
  </si>
  <si>
    <t>|</t>
  </si>
  <si>
    <r>
      <rPr>
        <b/>
        <sz val="14"/>
        <color theme="1"/>
        <rFont val="Arial Narrow"/>
        <family val="2"/>
      </rPr>
      <t>Plan Anticorrupción y de Atención al Ciudadano -</t>
    </r>
    <r>
      <rPr>
        <b/>
        <i/>
        <sz val="14"/>
        <color theme="1"/>
        <rFont val="Arial Narrow"/>
        <family val="2"/>
      </rPr>
      <t xml:space="preserve">  Proyecto_2022_V2 </t>
    </r>
    <r>
      <rPr>
        <b/>
        <sz val="14"/>
        <color theme="1"/>
        <rFont val="Arial Narrow"/>
        <family val="2"/>
      </rPr>
      <t xml:space="preserve">                                                                                                                                                                               </t>
    </r>
  </si>
  <si>
    <t>Componente 4:  Servicio al Ciudadano</t>
  </si>
  <si>
    <t>Actividades</t>
  </si>
  <si>
    <t>1.1</t>
  </si>
  <si>
    <t>Incorporar recursos en el presupuesto para el desarrollo de iniciativas que mejoren el servicio al ciudadano.</t>
  </si>
  <si>
    <t>Presupuesto asignado para la vigencia 2023, que respalden iniciativas que mejoren el servicio al ciudadano.</t>
  </si>
  <si>
    <t>Grupo de Atención al ciudadano,   Grupo de Gestión Financiera, y Oficina Asesora de Planeación y Direcciones Territoriales</t>
  </si>
  <si>
    <t>01/07/22 al 31/12/2022</t>
  </si>
  <si>
    <r>
      <rPr>
        <sz val="10"/>
        <color rgb="FF000000"/>
        <rFont val="Arial Narrow"/>
        <family val="2"/>
      </rPr>
      <t xml:space="preserve">SAF: En el ejercicio de Planeación y costeo anual, se realizó y se cuenta con presupuesto asignado de acuerdo con el PAA Vigencia de 2022 para las iniciativas que mejoren el Servicio al Ciudadano. 
</t>
    </r>
    <r>
      <rPr>
        <sz val="10"/>
        <color rgb="FF000000"/>
        <rFont val="Arial Narrow"/>
        <family val="2"/>
      </rPr>
      <t>Evidencias:</t>
    </r>
    <r>
      <rPr>
        <sz val="10"/>
        <color rgb="FF000000"/>
        <rFont val="Arial Narrow"/>
        <family val="2"/>
      </rPr>
      <t xml:space="preserve">
1.1 FORMATO PAA 2022
</t>
    </r>
    <r>
      <rPr>
        <sz val="10"/>
        <color rgb="FF000000"/>
        <rFont val="Arial Narrow"/>
        <family val="2"/>
      </rPr>
      <t>DTAO: No se cuenta con presupuesto para remodelacion y /o mantenimiento
DTAM: Mediante Resoluciones  Anexo 1 Resolucion No. 378 ppto de Inversión Nacion, Anexo 2 Resolucion No. 379  pptto de Inversión FONAM, Anexo 3 Resolucion No. 380 Adquisicion de bienes y servicios y Transferencias, se asigan y distribuye el presupuesto para la DTAM.
De esta forma se asignó el presupuesto por Nación para adquisición de bienes y servicios - infraestructura mejorada para la administración, la vigilancia y el control de las áreas protegidas - administración de las áreas del sistema de parques nacionales naturales y coordinación del sistema nacional de AP.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No se adjunta evidencia fisica.
DTPA: La Dirección Territorial Pacifico, establecio en los recursos solicitados la prestación de servicios para el proceso de atención al ciudadano disponiendolo para la contratación de personal administrativo de recepción; en donde para este cuatrimestre evaluado se realizo el proceso</t>
    </r>
    <r>
      <rPr>
        <sz val="10"/>
        <color rgb="FF000000"/>
        <rFont val="Arial Narrow"/>
        <family val="2"/>
      </rPr>
      <t xml:space="preserve"> </t>
    </r>
    <r>
      <rPr>
        <u/>
        <sz val="10"/>
        <color rgb="FF1155CC"/>
        <rFont val="Arial Narrow"/>
        <family val="2"/>
      </rPr>
      <t>https://community.secop.gov.co/Public/Tendering/ContractDetailView/Index?UniqueIdentifier=CO1.PCCNTR.3219345</t>
    </r>
    <r>
      <rPr>
        <sz val="10"/>
        <color rgb="FF000000"/>
        <rFont val="Arial Narrow"/>
        <family val="2"/>
      </rPr>
      <t xml:space="preserve">
DTOR: No se presenta avance en el periodo a reportar. 
DTCA: APLICA A PARTIR DEL 01/07/22</t>
    </r>
  </si>
  <si>
    <t>1.2</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</si>
  <si>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</si>
  <si>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</si>
  <si>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rPr>
        <sz val="10"/>
        <color theme="1"/>
        <rFont val="Arial Narrow"/>
        <family val="2"/>
      </rPr>
      <t xml:space="preserve">Consolida: Grupo de Atención al ciudadano. Responsables de c/u de las dependencias según las actividades definidas y </t>
    </r>
    <r>
      <rPr>
        <i/>
        <sz val="10"/>
        <color theme="1"/>
        <rFont val="Arial Narrow"/>
        <family val="2"/>
      </rPr>
      <t>Direcciones Territoriales</t>
    </r>
  </si>
  <si>
    <t xml:space="preserve">SAF-GAU: El informe de resultados de as encuestas y el informe de resultados de PQRSD se presenta de manera trimestral y se publica en la página web de la entidad en el siguiente link: 
https://www.parquesnacionales.gov.co/portal/es/servicio-al-ciudadano/informe-de-peticiones-quejas-y-reglamos/
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correspondeinte y los resultados obtenidos.
DTAO: se realiza  aplicacion de encuestas a los usuarios que ingresan a las sedes en consulta de nuestras areas protegidas o cualquier otro tramite. encuesta en formato AU_FO_14 
Evidencias: caperta servicio al ciudadano- 1.2 encuestas satisfaccion usuarios( Encuestas satisfaccion
Formato tabulación encuestas de satisfacción A. al Ciudadano2021 -2022-2)
DTAM: Se Genera el informe de encuestas de satisfacción 1er trimesdtre de 2022 DTAM.
Anexo 4 informe Encuestas satisfacción 1Er trimesdtre DTAM 
OBSV OAP : Teniendo en cuenta los insumos alcanzados se pondera sobre el 100% de cumplimiento
DTAN: 1. La direccion terrirorial  presentara  el informe de encuestas de satisfacción a los visitantes de las AP de la DTAN en el mes de julio de 2022, fecha en la que se consolida la informacion enviada por las AP con vocación ecoturistica para elaborar su respectivo analisis, elaboración  presentacion de informe al nivel central.   2. En relacion a las PQR tramitadas en la Direccion Territorial andes Nororientales; se envian mensualmente correo electronico aL GPC  el informe de todas la PQRS. Anexo: Se adjunta los correos electronicos de enero, febreo y marzo de 2022 enviando al nive central la información para su respectiva consolidación y seguimiento.
DTPA: Se han aplicado las encuestas de satisfacción a usuarios 
Anexo 01. ENCUESTAS USUARIOS ENE-MARZO 
Anexo 02. Formato tabulación encuestas de satisfacción A. al Ciudadano 2021-2022 
DTOR: Actividad semestral, no se presenta avance en el periodo a reportar. 
DTCA: Se están realizando encuestas a los usuarios y se tabulan mes a mes, esto se realiza en las Aps y en la Dirección Territorial. La información la vamos consolidando en una carpeta drive y trimestralmente se envian a NC (Correo de Parques Nacionales Naturales de Colombia - ENCUESTAS SATISFACCION USUARIOS)
</t>
  </si>
  <si>
    <r>
      <rPr>
        <b/>
        <sz val="14"/>
        <color theme="1"/>
        <rFont val="Arial Narrow"/>
        <family val="2"/>
      </rPr>
      <t xml:space="preserve">Subcomponente 2                            </t>
    </r>
    <r>
      <rPr>
        <sz val="14"/>
        <color theme="1"/>
        <rFont val="Arial Narrow"/>
        <family val="2"/>
      </rPr>
      <t xml:space="preserve"> Fortalecimiento de los canales de atención</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</si>
  <si>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</si>
  <si>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</si>
  <si>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</si>
  <si>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t>SAF: Se han realizado diseños, especificaciones, cantidades de obra y presupuestos correspondientes para los espacios físicos de atención al ciudadano con discapacidad que cuentan con diagnóstico remitido por las Direcciones Territoriales, las sedes que son propiedad de parques ya están en proceso de modificación para que cumplan con la norma de accesibilidad, para las sedes en arriendo se estableció comunicación con los propietarios indicando las condiciones que necesitan las sedes de parques para poder brindar una atención incluyente,  ya que parques no puede intervenir ni hacer inversiones de infraestructura en predios que no sean de propiedad de la entidad.     
Todas las Obras de Infraestructuras Nuevas de Parques Nacionales tienen como requerimiento cumplir con la norma NTC 6047   
DTAO: no se cuenta con presupuesto para remodelacion y /o mantenimiento
OBS OAP: la Territorial debe adelantar gestiones coordinadas para la consecución de presupuestos para dar cumplimeitno a la actividad.
DTAM: Este año asignaron $1.500.000.000 millones para el PNN Amacayacu. Proceso que será manejado por Nivel Central
OBS OAP: No se evidencia avance en la actividad programada
DTPA: En la instalaciones fisicas de la DTPA no se ha desarrollado para el periodo reportado obras civiles, ni la elaboración de diseños arquitectonico, toda vez que la infraestructura de la territorial ya cuenta con la accesibilidad pertinente. 
OBS AOP: No se evidencian avances por tanto el avance es 0
DTOR: No se presenta avance en el periodo a reportar. 
DTCA: Se asignaron recursos para el mejoramiento de la infraestructura a las siguientes áreas: DTCA, PNN Tayrona, SFF El Corchal, PNN Corales del Rosario y SFF Los Flamencos. De los cuales ya el PNN TAYRONA tiene contrato y esta iniciando ejecucion. (CONTRATO DE COMPRAVENTA N°002-DE 2022- ACEPTACION DE LA OFERTA SASI-DTCA-001-2022)</t>
  </si>
  <si>
    <t>Evaluar y realizar seguimiento a los instrumentos y herramientas implementadas para garantizar la accesibilidad (para personas con discapacidad visual) a la página web de la entidad (Implementación de la NTC 5854 y Convertic).dos evaluaciones una semestral</t>
  </si>
  <si>
    <t>Elaborar y socializar lineamientos relacionados con la atención en situación de discapacidad visual. 
Dos evaluaciones (una cada semestre) para reducir los hallazgos reportados en el diagnóstico realizado a través del sitio http://www.tawdis.net/  -</t>
  </si>
  <si>
    <t>Grupo de Tecnologías de la información y las comunicaciones y Grupo de Atención al ciudadano</t>
  </si>
  <si>
    <t xml:space="preserve">SAF:La implementanción de esta actividad se esta revisando con el grupo GTIC
GTIC:Se realiza el test de tawdis para revisar estado actual de la plataforma web: "https://www.parquesnacionales.gov.co", se da por entender que siempre va ver falencias y que por ser un gestor de contenidos, donde muchas personas ingresan contenido,  se hace más complejo tener los criterios de accesibilidad en estado perfecto, pero se esta trabajando para mejorar cada vez más. Se adjunta tawdis, obteniendo los siguientes resultados: 
64 Problemas
en 5 criterios de éxito
Son necesarias correcciones
La información y los componentes de la interfaz de usuario deben ser presentados a los usuarios de modo que puedan percibirlos. Perceptible 22
Los componentes de la interfaz de usuario y la navegación deben ser operables. Operable 9
La información y el manejo de la interfaz de usuario debe ser comprensible. Comprensible 0
El contenido debe ser suficientemente robusto como para ser interpretado de forma fiable por una amplia variedad de agentes de usuario, incluyendo las ayudas técnicas. Robusto 33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en el link que me remitió cargué el Estudio Previo publicado en SECOP II:
https://drive.google.com/drive/folders/1xU-4x_qSRQWUti9bNKKI5uqBoJ057-UL?usp=sharing
NO SE ADJUNTA EVIDENCIA EN DRIVE.
</t>
  </si>
  <si>
    <t>Sensibilizar a los funcionarios y contratistas sobre el uso y funcionamiento de la herramienta SIEL,  para garantizar el servicio de accesibilidad de personas con discapacidad auditiva, teniendo en cuenta que el usuario debe estar registrado en el Centro de Relevo.</t>
  </si>
  <si>
    <t xml:space="preserve">3 sensibilizaciones al personal de atención al ciudadano (mínimo dos personas) en el uso y funcionamiento del Servicio de Interpretación en Línea - SIEL.
Nota: se debe concertar un cronograma que precise las fechas de realización.   (abril-agosto-noviembre)
   </t>
  </si>
  <si>
    <t>Nivel central, Direcciones Territoriales, con el apoyo del Grupo de Atención al ciudadano</t>
  </si>
  <si>
    <r>
      <rPr>
        <sz val="10"/>
        <color rgb="FF000000"/>
        <rFont val="Arial Narrow"/>
        <family val="2"/>
      </rPr>
      <t xml:space="preserve">SAF-GAU: Se programaron sensibilizaciones para los contratistas y funcionarios sobre el uso de la herramienta SIEL, las charlas son programadas para los meses de abril, agosto y noviembre.
Cronograma fila </t>
    </r>
    <r>
      <rPr>
        <sz val="10"/>
        <color rgb="FF000000"/>
        <rFont val="Arial Narrow"/>
        <family val="2"/>
      </rPr>
      <t>12</t>
    </r>
    <r>
      <rPr>
        <sz val="10"/>
        <color rgb="FF000000"/>
        <rFont val="Arial Narrow"/>
        <family val="2"/>
      </rPr>
      <t xml:space="preserve">
https://docs.google.com/spreadsheets/d/1WuQ-kyUy4I7P5EkCJmOAM7W18L-04bWS/edit#gid=768464728
</t>
    </r>
    <r>
      <rPr>
        <sz val="10"/>
        <color rgb="FF000000"/>
        <rFont val="Arial Narrow"/>
        <family val="2"/>
      </rPr>
      <t>DTAM: No se presenta avance en el periodo a reportar. 
DTAN: En el primer cuatrimestre de 2022 no se ha recibido  en la DTAN socialización sobre Servicio de Interpretación en Línea - SIEL. 
OBS OAP: La DT debe adelantar gestión para coordinar con el NC la realización de las sensibilizaciones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OBS OAP: La DT debe adelantar gestión para coordinar con el NC la realización de las sensibilizaciones
DTOR: No se presenta avance en el periodo a reportar. 
DTCA: Se está a la espera del cronograma del GAC</t>
    </r>
  </si>
  <si>
    <t>2.4</t>
  </si>
  <si>
    <t>Habilitar la ventanilla de radicación de PQRSD. Ysolicitar los ajustes necesarios para brindar un mejor servicio.</t>
  </si>
  <si>
    <t xml:space="preserve">Tres reportes en los que se detallen los ajustes, actualizaciones, mantenimientos de la ventanilla de PQRSD.
</t>
  </si>
  <si>
    <r>
      <rPr>
        <sz val="10"/>
        <color theme="1"/>
        <rFont val="Arial Narrow"/>
        <family val="2"/>
      </rPr>
      <t>Grupo de Tecnologías de la Información y Comunicaciones   y Grupo de Atención al Ciudadano</t>
    </r>
    <r>
      <rPr>
        <i/>
        <sz val="10"/>
        <color theme="1"/>
        <rFont val="Arial Narrow"/>
        <family val="2"/>
      </rPr>
      <t xml:space="preserve"> (fase de implementación)</t>
    </r>
    <r>
      <rPr>
        <sz val="10"/>
        <color theme="1"/>
        <rFont val="Arial Narrow"/>
        <family val="2"/>
      </rPr>
      <t xml:space="preserve"> 
</t>
    </r>
  </si>
  <si>
    <t>SAF: La ventanilla se encuentra en pruebas de funcionamiento y ajustes por parte del GTIC para salir a operación en la página principal de la entidad.
GTIC:Se han venido realizando las correcciones a la herramienta solicitados por el grpo de atencion al ciudadano, se actualizaron los servicios que comunican a la Ventanilla Unica con Orfeo, se cambio el look and feel para seguir con la directriz de gov.co. 
DTAO: Se realizan verificaciones desde la DTAO con la persona que apoya el proceso de Servicio al Ciudadano de la aplicación de la ventanilla única y se evidencia que se encuentra presentando fallas pero en esta ocasion no todas las opciones sino solo QUEJAS, es decir que ya la implementacion ha avanzado con respecto a cortes anteriores.  Es necesario precisar que la DTAO no ha recibido ningún lineamiento o indicación sobre su participación o responsabilidad en el tema de mantenimiento e integración de la ventanilla de PQR pero viene adelantando pruebas para su uso.
Evidencias: caperta servicio al ciudadano-2.4 Realizar mantenimiento y soporte a la ventanilla de PQyR(  : ~$Errores carga ventanilla PQR
1 Errores carga ventanilla PQR)
DTAM: Actividad realizada por el GSIR, la DTAM está atenta a directrices por parte del líder del proceso de nivel central
OBSV OAP: De acuerdo no se incluye en ponderación
DTAN: Para el primer cuatrimestre de 2.022 ha enviado el reporte de las PQR tramitadas y los informes que permiten al nivel central la optencion de datos e información para desarrollar la actividad propuesta. Evidencias: 3 archiivos con el reporte de PQR de los meses de enero, febreo y marzo de 2022
DTOR: DTOR: El mantenimiento y soporte de la herramienta de PQRS se está realizando desde el nivel central, de acuerdo a las incidencias reportadas con relación al funcionamiento del aplicativo, de acuerdo a lo citado en el memorando 20192400001743.
OBS OAP: Lo reportado y las evidencias no sustantan avances en la actividad 
DTCA: Se encuentra en fase de prueba por parte de GTI</t>
  </si>
  <si>
    <t>2.5</t>
  </si>
  <si>
    <t>Implementar nuevos canales de atención y ajustar los existentes, de acuerdo con las características y necesidades de los ciudadanos para garantizar cobertura.</t>
  </si>
  <si>
    <t xml:space="preserve">1) Habilitar la línea Celular y chat de Whatsapp como nuevo canal de información y recepción de PQRSD.
2)Socializar los canales de atención a través de medios virtuales con el Grupo de Comunicaciones - GCM.  </t>
  </si>
  <si>
    <t xml:space="preserve">Grupo de Tecnologías de la Información y Comunicaciones, Grupo Atención al Ciudadano y apoya Grupo de Comunicaciones - GCM </t>
  </si>
  <si>
    <t>GTIC:La Ventanilla Unica esta desarrollada con las tecnologias Angular y Bootstrap, lo cual lo hace responsive (redimensionable a varios tipos de pantalla) lo cual le permite ser acceda desde Computadores, Portatiles, Tabletas y Celulares.</t>
  </si>
  <si>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</si>
  <si>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</si>
  <si>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Informe semestral de resultados de la aplicación de las encuestas de satisfacción-visitantes a los PNN - (Con vocación ecoturística).
Presentación de los resultados de las encuestas al Comité de revisión por la Dirección.</t>
  </si>
  <si>
    <t xml:space="preserve">Grupo de Atención al ciudadano, Subdirección de Sostenibilidad y Negocios Ambientales (ecoturismo)
</t>
  </si>
  <si>
    <t xml:space="preserve">SAFG_GAU: El avance de esta actividad se reportara en el segundo cuatrimestre de la presente vigencia dado que la publicación del informe es semestral
DTAO: el informe es semestral no aplica para este reporte 
</t>
  </si>
  <si>
    <t>2.7</t>
  </si>
  <si>
    <t xml:space="preserve">Asignar responsables de la gestión de los diferentes canales de atención de acuerdo con los requisitos establecidos y lineamientos impartidos por la Dirección Nacional de Planeación  - Dirección de Servicio al Ciudadano,  Profesionalizar los cargos del personal en cargado de  atención al ciudadano en las  DT y NC. </t>
  </si>
  <si>
    <t xml:space="preserve">1)designar por competencia al funcionario o contratista en la atención de los  diferentes canales. 
 2-Revisar los perfiles  para designar a las personas encargadas de la atención al ciudadano 
</t>
  </si>
  <si>
    <r>
      <rPr>
        <sz val="10"/>
        <color theme="1"/>
        <rFont val="Arial Narrow"/>
        <family val="2"/>
      </rPr>
      <t xml:space="preserve">Gestión Humana, Grupo de Atención al ciudadano en la Sede Central y </t>
    </r>
    <r>
      <rPr>
        <i/>
        <sz val="10"/>
        <color theme="1"/>
        <rFont val="Arial Narrow"/>
        <family val="2"/>
      </rPr>
      <t xml:space="preserve">Direcciones Territoriales </t>
    </r>
  </si>
  <si>
    <t xml:space="preserve">SAF: Se consolida información de las personas encargadas de la atención al ciudadano en cada una de las DT y NC.
</t>
  </si>
  <si>
    <r>
      <rPr>
        <sz val="10"/>
        <color rgb="FF000000"/>
        <rFont val="Arial Narrow"/>
        <family val="2"/>
      </rPr>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DTAO: Para el 2022 continua la persona encargada desde el 2020, para atender los temas relacionados con atención al ciudadano.  Elicenia Jimenez  CPS N 182 2021.
Evidencias: caperta servicio al ciudadano-2.7 Responsable atención ciudadano (  CPS N 182 2021.,. Correo  - Rta solicitud de información radicación, control, seguimiento a PQRSD de la Dirección Territorial
DTAM: La Dirección territorial acopió los recursos para la contratación del personal administrativo en las áreas protegidas para la astención relacionada con el proceso Servicio al Ciudadano y este se involucra en las diferentes capacitaciones y socializaciones de los instrumentos de atención.
Anexo 5 CD-DTAM NACION-CPS No. 029 - 2022 PNN Churumbelos
Anexo 6 CD-DTAM NACION-CPS No. 006 - 2022 Amacayacu
Anexo 7 CD-DTAM NACION-CPS No. 007 - 2022 Rio Pure
nexo 8 CD-DTAM NACION-CPS No. 030 - 2022Alto Fragua
Anexo 9 CD-DTAM NACION-CPS No. 032 - 2022 RNN Nukak
Anexo 10  CD-DTAM NACION-CPS No. 034 - 2022 Yaigoje
Anexo 11 CD-DTAM NACION-CPS No. 052 - 2022 RNN Puinawai
Anexo 12 CD-DTAM NACION-CPS No. 097 - 2022 PNN Cahuinari
Anexo 13 CD-DTAM NACION-CPS No.037-2022 Orito
Anexo 14 CD-DTAM NACION-CPS No.069-2022 La Paya
Anexo 15 HV Adminsitrativa PNN  Chiribiquete
DTAN: La direccion territorial  ha contratado la persona reponsable y encargda de atención al ciudadano. Se adjunta la hoja de vida de la persona encargada de atención al ciudadano, sus obligaciones y actividades. Anexos: Acti 2.7 HV Pedro Atencion ciudadano
DTPA: En enero del 2022, se remitio a Nivel Central junto con el Plan anual de adquisiciones el formato de seguimiento de CPS de la territorial; en donde esta incluido el contrato de prestación de servicios de la persona encargada de atención al ciudadano.
DTOR: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DTCA: En la asignación presupuestal para la vigencia 2022, no fue aprobada la contratación de una persona según los requerimientos y lineamientos dados por el Grupo de Gestión Corporativa, sin embargo, la Territorial Caribe designó la responsabilidad  a la persona que hace las funciones de control de correspondencia interna y externas y atención de llamadas telefónicas. Evidencia: CPS 070 </t>
    </r>
    <r>
      <rPr>
        <u/>
        <sz val="10"/>
        <color rgb="FF1155CC"/>
        <rFont val="Arial Narrow"/>
        <family val="2"/>
      </rPr>
      <t>https://community.secop.gov.co/Public/Tendering/OpportunityDetail/Index?noticeUID=CO1.NTC.2630481&amp;isFromPublicArea=True&amp;isModal=Fals</t>
    </r>
  </si>
  <si>
    <t>2.8</t>
  </si>
  <si>
    <t>Coordinar con el Grupo  de  Comunicaciones el desarrollo y publicación de piezas informativas sobre temas de  canales de atención,  radicación y seguimiento de PQRS, en los medios de comunicación  internos y externos  de la  entidad.</t>
  </si>
  <si>
    <t>"Parrilla de información insumo para la creación de piezas comunicacionales sobre temas del servicio al ciudadano. Capturas de pantalla de publicación de piezas gráficas.</t>
  </si>
  <si>
    <t>Grupo Atención al Ciudadano- Grupo de Comunicaciones - GCM</t>
  </si>
  <si>
    <t>SAF-GAU: se elaboraron  4 piezas informativas sobre temas de servicio al ciudadano, se divulgó mediante correo electrónico  información pertinente al proceso</t>
  </si>
  <si>
    <t>2.9</t>
  </si>
  <si>
    <t xml:space="preserve">Realizar medición y seguimiento a los resultados de los indicadores del desempeño por los diferentes canales de atención y consolidar estadísticas sobre tiempos de espera, tiempos de atención y cantidad de ciudadanos.
</t>
  </si>
  <si>
    <r>
      <rPr>
        <sz val="10"/>
        <color theme="1"/>
        <rFont val="Arial Narrow"/>
        <family val="2"/>
      </rP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i/>
        <sz val="10"/>
        <color theme="1"/>
        <rFont val="Arial Narrow"/>
        <family val="2"/>
      </rPr>
      <t xml:space="preserve">NOTA: </t>
    </r>
    <r>
      <rPr>
        <sz val="10"/>
        <color theme="1"/>
        <rFont val="Arial Narrow"/>
        <family val="2"/>
      </rPr>
      <t xml:space="preserve">se presenta infomes semestralmente para la vigencia 2022 , se presenta un informes  el 29 de julio y el otro 20 de enero  de 2023. </t>
    </r>
  </si>
  <si>
    <t>Grupo de Atención al ciudadano  Grupo de Procesos Corporativos, apoyo de Grupo de Tecnologías de Información</t>
  </si>
  <si>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t>
  </si>
  <si>
    <r>
      <rPr>
        <b/>
        <sz val="14"/>
        <color theme="1"/>
        <rFont val="Arial Narrow"/>
        <family val="2"/>
      </rPr>
      <t xml:space="preserve">
Subcomponente 3                           </t>
    </r>
    <r>
      <rPr>
        <sz val="14"/>
        <color theme="1"/>
        <rFont val="Arial Narrow"/>
        <family val="2"/>
      </rPr>
      <t>Talento humano</t>
    </r>
    <r>
      <rPr>
        <b/>
        <sz val="14"/>
        <color theme="1"/>
        <rFont val="Arial Narrow"/>
        <family val="2"/>
      </rPr>
      <t xml:space="preserve">
</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</si>
  <si>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</si>
  <si>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o Función Pública.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Nota: se debe concertar un cronograma que precise las fechas de realización.  </t>
  </si>
  <si>
    <r>
      <rPr>
        <sz val="10"/>
        <color theme="1"/>
        <rFont val="Arial Narrow"/>
        <family val="2"/>
      </rPr>
      <t xml:space="preserve">Grupo de Atención al ciudadano, Gestión Humana y </t>
    </r>
    <r>
      <rPr>
        <i/>
        <sz val="10"/>
        <color theme="1"/>
        <rFont val="Arial Narrow"/>
        <family val="2"/>
      </rPr>
      <t>Direcciones Territoriales</t>
    </r>
  </si>
  <si>
    <r>
      <rPr>
        <sz val="10"/>
        <color rgb="FF000000"/>
        <rFont val="Arial Narrow"/>
        <family val="2"/>
      </rPr>
      <t xml:space="preserve">SAF-GAU:1) Participación en el 7° Encuentro del Equipo Tranversal Relación Estado-Ciudadano el 29-03-22. 
2) Se realizó una sensibilización para la atención oportuna y precisa de las PQRSD que presentan los ciudadanos.
</t>
    </r>
    <r>
      <rPr>
        <sz val="10"/>
        <color rgb="FF000000"/>
        <rFont val="Arial Narrow"/>
        <family val="2"/>
      </rPr>
      <t>Evidencias:</t>
    </r>
    <r>
      <rPr>
        <sz val="10"/>
        <color rgb="FF000000"/>
        <rFont val="Arial Narrow"/>
        <family val="2"/>
      </rPr>
      <t xml:space="preserve">
3. 1. Asistencia 7 Encuentro Estado-Ciudadano 29-03-22
3. 1. lista-de-asistencia-23-02-22 Sensibilización PQRSD
3. 1. Presentacion-PQRSD-DT
3. 1. Lista-de-asistencia-v-23-03-22 Radicación y seguimiento PQRSD (2)
Durante el periodo y en el marco de la circular No 20214000000054 del 20 abril de 2021, que establece realizar cursos virtuales obligatorios se continuo con el curso de Integridad Transparencia y Lucha Contra la Corrupciòn -ITLC, ya que este curso propende por la transparencia y lucha contra la corrupcion y contribuye a indicar la ruta a funcionarios y colaboradores en la atenciòn y servicio al ciudadano y el curso Virtual Modelo Integrado de Planeaciòn y Gestiòn -MIPG en el modulo fundamentos generales donde se nos aporta todo lo referente a como garantizar desde la planeacion y las funciones para generar el valor agragdo que requieren los usuarios y como garantizar la satisfacciòn de los mismo. ITLC participatron 24 y MIPG 4 servidores. Desde Gestiòn Humana tambien se hizo inducciòn a funcionarios sobre MIPG en el componente de Talento Humano y participaron 33 servidores.
</t>
    </r>
    <r>
      <rPr>
        <sz val="10"/>
        <color rgb="FF000000"/>
        <rFont val="Arial Narrow"/>
        <family val="2"/>
      </rPr>
      <t>DTAO: 
1. No se realizaron para el presente periodo    
 2.capacitacion a direcciones territoriales, areas portegidas y grupo de procesos corpoprativos sobre sensibilizacion atencion al cuidadano, PQRS y radicados realizada el 10 de marzo 2022     y se realiza reunion sobre las planillas para la atencion a los usuarios el dia 25 de abril de 2022 
3. no se realizaron para la vigencia.
Evidencias: caperta servicio al ciudadano-  3.1 competencias AU
Lista de asistencia, print y invitación         
DTAM: Se realiza sensibilización de las solicitudes recibidas a través del correo institucional con relación a la atención y gestión de peticines anóniumas y verbales. 
Anexo 16 sensibilización Peticiones Anónimas
Anexo 17 sensibilización Peticiones Verbales
DTAN:   En el primer cuatriemtre de 2022, se llevo acabo una semana de senbilizacion al personal  Auxiliares adminisitrtivas (os)  de todas las areas protegidas de la direccion terrirotial Andes Nororientakesy. La sencibilizacion   hubo un enfasis especial en la atencion a los usarios y visitantes a las areas adminsitrtivas de PNN, asi se explicaron los formatos que deben diligenciar, la encueta de satisfacción para que los ciudadnos participen de la evaluación y calificacion del servcio prestado. Anexos: Lista de asistencia reunion con auxiliares administrativos de las AP de la DTAN.
DTPA: Se han desarrollado dos jornadas de sensibilización a la persona encarga de recepción en temas relacionados a la atencion a usuarios y los formatos a diligenciar.
Anexo 01. Sensibilización Atención al ciudadano
Anexo 02. Resolver inquietudes frente a la sensibilización PQRSD Atención al Ciudadano
DTOR: Se realizó jornada de inducción al personal nuevo del área técnica y área administrativa, donde se enfatizó en temas de servicio al ciudadano, atención de PQRS y protocolo de servicio al ciudadano. 
Anexo 3.1.1 Sensibilizacion_MIPG_SGI
Anexo 3.1.2 Lista_asistencia_induccion
Anexo 3.1.3 Lista_asistencia_induccion
Anexo 3.1.4 Lista_asistencia_induccion
DTCA: 1) LA DTCA no ha participado en jornadas de sensibilización de acuerdo a programación  del DNP o función Pública.
2) A la fecha hemos realizado una sensibilización al grupo de trabajo de la DT y a las Aps de nuestra juridicción. Capacitación -gestión documental, orfeo, y PQRS 10-03-2022 (5)
3) Como mecanismo en relación con la atención al ciudadano hemos implementado desde la DT seguimiento constante a las PQRS recibidas (de la DT y de las APs), recordando a los encargados de contestarlas el trámite oportuno de las mismas.Correos de seguimiento PQRS. Se realizarán dos sensibilizaciones, para reforzar los temas de PQRS, encuestas a atención al usuario y diligenciamiento de planillas para registro de usuarios y visitantes. De igual forma se enviarán mensajes de sensibilización mensualmente por correo electrónico CRONOGRAMA SENSIBILIZACIONES ATENCIÓN AL CIUDADANO</t>
    </r>
  </si>
  <si>
    <t>Promover espacios de sensibilización para fortalecer la cultura de servicio al interior de la entidad.</t>
  </si>
  <si>
    <t xml:space="preserve">Divulgación a través de los canales internos de  comunicación de Parques Nacionales Naturales, la cultura de servicio al ciudadano 
</t>
  </si>
  <si>
    <t xml:space="preserve">(Grupo de Atención al ciudadano), Gestión Humana y Direcciones Territoriales, con el apoyo del Grupo de Comunicaciones - GCM </t>
  </si>
  <si>
    <t>15/01/2022
y 
30/12/2022</t>
  </si>
  <si>
    <r>
      <rPr>
        <sz val="10"/>
        <color rgb="FF000000"/>
        <rFont val="Arial Narrow"/>
        <family val="2"/>
      </rPr>
      <t xml:space="preserve">SAF-GAU:Se han realizado a través de correos informativos, divulgaciones en el menú de servicio al ciudadano y el trámite de pqrs, así mismo se cuenta con los protocolos de atención al ciudadano publicados en la página werb
</t>
    </r>
    <r>
      <rPr>
        <sz val="10"/>
        <color rgb="FF000000"/>
        <rFont val="Arial Narrow"/>
        <family val="2"/>
      </rPr>
      <t>Evidencias:</t>
    </r>
    <r>
      <rPr>
        <sz val="10"/>
        <color rgb="FF000000"/>
        <rFont val="Arial Narrow"/>
        <family val="2"/>
      </rPr>
      <t xml:space="preserve">
3.2 Correos masivos de información
https://www.parquesnacionales.gov.co/portal/es/servicio-al-ciudadano/protocolos-de-servicio-al-ciudadano/
</t>
    </r>
    <r>
      <rPr>
        <sz val="10"/>
        <color rgb="FF000000"/>
        <rFont val="Arial Narrow"/>
        <family val="2"/>
      </rPr>
      <t xml:space="preserve">DTAO: no se realizaron para la vigencia
DTAM: Se realizó por parte nivel central Servicio al Ciudadano capacitación el proceso Servico al ciudadano  con el fin de aplicar y reportar correcta y oportunamente los documentos del proceso. 
Anexo 18 Capacitacion Sensibilización Derecho de petición y seguimientos. 
Anexo 19 Presentacion-PQRSD-DT
DTAN: Se socializan con funcionarios y contratisttas los tiempos de respuesta a PQR en la DTAN, asi mismo se comparte  por medio de correo electronico los flayer donde  se informa lso tiempo de respuesta  a las peticiones, quejas y reclamos. ANEXOS: 1. ASISTENCIA A REUNION PQR. 2. Terminos transitorios de respuesta a PQR.pdf
DTPA: De manera transversal, con las actividades de bienestar social se han desarrollado acciones del codigo de integridad.
Anexo 01. Taller Cultura y Clima laboral
Anexo 02. LISTADO DE ASISTENCIA TALLER CLIMA LABORAL
Anexo 03. Informe-trimestral-de-actividades-de-bienestar-y-riesgo-psicosocial_DTPA-ENERO-FEBRERO-MARZO 2022
DTOR: Se realizó por parte del Grupo de Atención al Ciudadano sensibilización para fortalecer la cultura de servicio al interior de la entidad, en la cual participo el personal de atención al ciudadano de la Dirección Territorial Orinoquía.
3.2.1 lista-de-asistencia-v-10-03-22
3.2.2 Presentación Atención al Ciudadano
DTCA: Se estableció cronograma para divulgaciones por canales internos donde se incluirá la cultura al servicio al ciudadano,y se reforzará a partir del mes de mayo de la presente vigencia la cultura de servicio al ciudadano a través de sensibilizaciones por correo electrónico, tal como lo indica el cronograma. CRONOGRAMA SENSIBILIZACIONES ATENCIÓN AL CIUDADANO
</t>
    </r>
  </si>
  <si>
    <r>
      <rPr>
        <b/>
        <sz val="14"/>
        <color theme="1"/>
        <rFont val="Arial Narrow"/>
        <family val="2"/>
      </rPr>
      <t>Subcomponente 4</t>
    </r>
    <r>
      <rPr>
        <sz val="14"/>
        <color theme="1"/>
        <rFont val="Arial Narrow"/>
        <family val="2"/>
      </rPr>
      <t xml:space="preserve">
Normativo y Procedimental</t>
    </r>
  </si>
  <si>
    <t>Elaborar trimestralmente informes de PQRSD para identificar oportunidades de mejora en la prestación de los servicios.</t>
  </si>
  <si>
    <t>Elaborar y publicar los informes de PQRSD en el tiempo establecido por el SGI</t>
  </si>
  <si>
    <t>(Grupo de Atención al ciudadano) Oficina Asesora de Planeación y Control Interno</t>
  </si>
  <si>
    <t>10/04/2022
y 
10/01/2023</t>
  </si>
  <si>
    <r>
      <rPr>
        <sz val="10"/>
        <rFont val="Arial Narrow"/>
        <family val="2"/>
      </rPr>
      <t xml:space="preserve">SAF-GAU: El informe de resultados de PQRSD se presenta de manera trimestral y se publica en la página web de la entidad en el siguiente link: 
https://www.parquesnacionales.gov.co/portal/es/servicio-al-ciudadano/informe-de-peticiones-quejas-y-reglamos/
GCI: El Grupo de Control Interno, elaboró  los informes de las Peticiones, Quejas, Reclamos, Sugerencias y Denuncias correspondientes a los meses de:  Enero, Febrero y Marzo de la vigencia 2022, los cuales se encuentran publicados  en el siguiente enlace:
 </t>
    </r>
    <r>
      <rPr>
        <u/>
        <sz val="10"/>
        <color rgb="FF1155CC"/>
        <rFont val="Arial Narrow"/>
        <family val="2"/>
      </rPr>
      <t>https://www.parquesnacionales.gov.co/portal/es/transparencia-participacion-y-servicio-al-ciudadano/informes-de-evaluacion-y-gestion/vigencia-2022/.</t>
    </r>
  </si>
  <si>
    <t>Aplicar encuesta de percepción de la información estadística relacionada con las áreas protegidas integrantes del SINAP inscritas en el RUNAP.</t>
  </si>
  <si>
    <t>identificar y consultar a la ciudadanía la satisfacción frente a dicha operación estadística.</t>
  </si>
  <si>
    <t xml:space="preserve">GGIS </t>
  </si>
  <si>
    <t>GGIS:  Bajo el procedimiento de la Operación estadística se tiene proyectado la entrega del informe de análisis de necesidades que incluye el análisis de las encuetas de percepción aplicadas relacionadas con las áreas protegidas integrantes del SINAP inscritas en el RUNAP para el 31 de Julio del 2022</t>
  </si>
  <si>
    <t>4.3</t>
  </si>
  <si>
    <t>Mantener actualizado el sistema de asignación de números consecutivos (manual o electrónico).</t>
  </si>
  <si>
    <t>Llevar un consolidado de ciudadanos atendidos y presentar informe.</t>
  </si>
  <si>
    <r>
      <rPr>
        <sz val="10"/>
        <color theme="1"/>
        <rFont val="Arial Narrow"/>
        <family val="2"/>
      </rPr>
      <t>(Grupo de Atención al ciudadano)-</t>
    </r>
    <r>
      <rPr>
        <i/>
        <sz val="10"/>
        <color theme="1"/>
        <rFont val="Arial Narrow"/>
        <family val="2"/>
      </rPr>
      <t>Direcciones Territoriales</t>
    </r>
  </si>
  <si>
    <r>
      <rPr>
        <sz val="10"/>
        <color rgb="FF000000"/>
        <rFont val="Arial Narrow"/>
        <family val="2"/>
      </rPr>
      <t xml:space="preserve">SAF-GAU: Se realizó el seguimiento de ciudadanos atendidos por los diferentes canales en el nivel central y DTs, al igual que las solicitudes, y trámites que realizaron, esto se refleja en el Informe de Gestión del I Trimestre 
</t>
    </r>
    <r>
      <rPr>
        <sz val="10"/>
        <color rgb="FF000000"/>
        <rFont val="Arial Narrow"/>
        <family val="2"/>
      </rPr>
      <t>Evidencias:</t>
    </r>
    <r>
      <rPr>
        <sz val="10"/>
        <color rgb="FF000000"/>
        <rFont val="Arial Narrow"/>
        <family val="2"/>
      </rPr>
      <t xml:space="preserve">
4.3 Informe  GESTIÓN SC I TRIMESTRE 2022
</t>
    </r>
    <r>
      <rPr>
        <sz val="10"/>
        <color rgb="FF000000"/>
        <rFont val="Arial Narrow"/>
        <family val="2"/>
      </rPr>
      <t>DTAO: Se lleva acabo el registro de las planillas  haciendo el respectivo registro de los  visitantes  que ingresan a las AP Y  a la DT  PLANILLA SC_FO_01 .de igual manera se lleva el registro de los visitantes que ingresan a las Sedes Administrativas  PLANILLA AU_FO_15 
Evidencias: caperta servicio al ciudadano- :ingreso usuarios enero,
 ingreso usuarios febrero,
 ingreso usuarios marzo, 
ingreso visitantes marzo  
registro usuarios y visitantes abril
DTAM: Se genera y reporta el informe de usuarios atendidos primer trimestre DTAM.
Anexo 20 informe USUARIOS ATENDIDOS PRIMER TRIMESTRE 2022
Anexo 21 informe usuarios Primer treimestre 2022  DTAM
DTAN: La direccion territorial   ya sus AP llevan un consolidado de usuarios registrados. Cada una de las AP y y la sede administrativa de Andes Nororietales diligencia el formato cuando ingresan usuarios a consultar la información. Nombre del formato: REGISTRO DE USUARIOS PARQUES NACIONALES NATURALES DE COLOMBIA codigo: Código: AU_FO_15. ANEXOS: 4 Archivos con el registro de usuarios de PNN cocuy, DTAN, Tama
DTPA: Se maneja un consolidado de usuarios atendidos
Anexo 01. Registro_usuarios_PNNC_V_2 DTPA
DTCA: Se envían mensualmente reporte al GAC de los ciudadanos atendidos en la DTCA y sus APs.Registro_usuarios DTCA ;REPORTE USUARIOS ATENDIDOS ENERO Y FEBRERO; REPORTE USUARIOS ATENDIDOS MARZO</t>
    </r>
  </si>
  <si>
    <t>4.4</t>
  </si>
  <si>
    <r>
      <rPr>
        <strike/>
        <sz val="10"/>
        <color theme="1"/>
        <rFont val="Arial Narrow"/>
        <family val="2"/>
      </rPr>
      <t xml:space="preserve">
</t>
    </r>
    <r>
      <rPr>
        <sz val="10"/>
        <color theme="1"/>
        <rFont val="Arial Narrow"/>
        <family val="2"/>
      </rPr>
      <t xml:space="preserve">Actualizar las base de datos personales y realizar el registro en el aplicativo de la Superintendencia de Industria y Comercio. 
</t>
    </r>
    <r>
      <rPr>
        <i/>
        <u/>
        <sz val="10"/>
        <color theme="1"/>
        <rFont val="Arial Narrow"/>
        <family val="2"/>
      </rPr>
      <t>Nota:</t>
    </r>
    <r>
      <rPr>
        <sz val="10"/>
        <color theme="1"/>
        <rFont val="Arial Narrow"/>
        <family val="2"/>
      </rPr>
      <t xml:space="preserve"> se recomienda acceder al siguiente enlace orientador de la SIC https://www.sic.gov.co/sobre-la-proteccion-de-datos-personales</t>
    </r>
  </si>
  <si>
    <r>
      <rPr>
        <strike/>
        <sz val="10"/>
        <color theme="1"/>
        <rFont val="Arial Narrow"/>
        <family val="2"/>
      </rPr>
      <t xml:space="preserve">
</t>
    </r>
    <r>
      <rPr>
        <sz val="10"/>
        <color theme="1"/>
        <rFont val="Arial Narrow"/>
        <family val="2"/>
      </rPr>
      <t>base de datos personales actualizadas y registradas ante la Superintendencia de Industria y Comerci</t>
    </r>
    <r>
      <rPr>
        <strike/>
        <sz val="10"/>
        <color theme="1"/>
        <rFont val="Arial Narrow"/>
        <family val="2"/>
      </rPr>
      <t xml:space="preserve">o 
</t>
    </r>
  </si>
  <si>
    <r>
      <rPr>
        <sz val="10"/>
        <color theme="1"/>
        <rFont val="Arial Narrow"/>
        <family val="2"/>
      </rPr>
      <t xml:space="preserve">Oficina Asesora Jurídica Lidera. Ejecutan todas las Unidades de Decisión, incluidas como administradores u operadores en el aplicativo de la Superintendencia de Industria y Comercio - </t>
    </r>
    <r>
      <rPr>
        <i/>
        <sz val="10"/>
        <color theme="1"/>
        <rFont val="Arial Narrow"/>
        <family val="2"/>
      </rPr>
      <t>Direcciones Territoriales</t>
    </r>
  </si>
  <si>
    <t xml:space="preserve">OAJ: Realizó el análisis de la política de protección de datos frente a la eventual elaboración de la segunda versión del Manual Interno de Políticas para el Tratamiento de Datos Personales, y asesoría frente a los procedimientos que sean necesarios adelantar su adopción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DTAM: No se registran avances en el periodo
DTAN: La Direccion terrirotial  no ha recibido en el presente cuatrimestre las sencibilizaciones e instrucciones para implementar esta actividad. No se aportan evidencias.
OBS OAP : La DT debe adelantar gestiones para coordinar su realización con el NC
DTOR: No se presenta avance en el periodo a reportar. 
DTCA: A la fecha no reportamos avances de esta actividad. Se accedió al link y se llegó a la conclusión de solicitar apoyo a quien corresponda en NC para que nos brinden los lineamientos, toda vez que se requiere de un usuario y clave de acceso que se registra por entidad y la entidad en la administración de usuarios asigna perfiles. </t>
  </si>
  <si>
    <t>4.5</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</si>
  <si>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</si>
  <si>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</si>
  <si>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Oficina Asesora Jurídica. Todas las Unidades de Decisión, incluidas como administradores u operadores en el aplicativo de la Superintendencia de Industria y Comercio</t>
  </si>
  <si>
    <t xml:space="preserve">OBS OAP: OAJ no reportó avance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t>
  </si>
  <si>
    <r>
      <rPr>
        <b/>
        <sz val="14"/>
        <color theme="1"/>
        <rFont val="Arial Narrow"/>
        <family val="2"/>
      </rPr>
      <t xml:space="preserve">Subcomponente 5   </t>
    </r>
    <r>
      <rPr>
        <sz val="14"/>
        <color theme="1"/>
        <rFont val="Arial Narrow"/>
        <family val="2"/>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</si>
  <si>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</si>
  <si>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</si>
  <si>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</si>
  <si>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rPr>
        <sz val="10"/>
        <color theme="1"/>
        <rFont val="Arial Narrow"/>
        <family val="2"/>
      </rPr>
      <t xml:space="preserve">(Grupo de Atención al ciudadano) /Oficina Asesora de Planeación) Responsables Unidades de Decisión del Nivel Central y </t>
    </r>
    <r>
      <rPr>
        <i/>
        <sz val="10"/>
        <color theme="1"/>
        <rFont val="Arial Narrow"/>
        <family val="2"/>
      </rPr>
      <t>Direcciones Territoriales</t>
    </r>
  </si>
  <si>
    <t>01/03/2022
y
1/09/2022</t>
  </si>
  <si>
    <r>
      <rPr>
        <sz val="10"/>
        <color rgb="FF000000"/>
        <rFont val="Arial Narrow"/>
        <family val="2"/>
      </rPr>
      <t xml:space="preserve">SAF-GAU: Se realizó actualización de la caracterización de usuarios, la cual se encuentra en proceso de revisión y aprobación para tramitar la publicación durante el segundo trimestre del 2022.
</t>
    </r>
    <r>
      <rPr>
        <sz val="10"/>
        <color rgb="FF000000"/>
        <rFont val="Arial Narrow"/>
        <family val="2"/>
      </rPr>
      <t>Evidencias:</t>
    </r>
    <r>
      <rPr>
        <sz val="10"/>
        <color rgb="FF000000"/>
        <rFont val="Arial Narrow"/>
        <family val="2"/>
      </rPr>
      <t xml:space="preserve">
5.1 Consolidado encuesta Caracterización
OBS OAP: Se toma proporcional el % de cumplimiento (100/2)
</t>
    </r>
    <r>
      <rPr>
        <sz val="10"/>
        <color rgb="FF000000"/>
        <rFont val="Arial Narrow"/>
        <family val="2"/>
      </rPr>
      <t>DTAO: Actividad prevista para el segundo semestre 
OBS OAP: No se evidencia ninguna gestión a pesar de la fecha de inicio de la actividad 01/03/22)
DTAM: Se genera caracterización de usuario y se tabula y remite al proceso Servicio al Ciudadano.
Anexo 22 TABULACIÓN CARACTERIZACIÓN USUARIOs 1ER TRIMESTRE 2022 DTAM
Anexo 23 Matriz Tabulación caracterizacion de usuarios DT
DTAN: Ene el mes de marzo de 2.022 la direccion territorial envia por  medio de correo electronico, grupo de atención al ciudadano la  la informacion y tabulación realizada en la DTAN y sus AP para el proceso de caracteruización de usuarios. Anexos: 1. CONSOLIDADO ENCUESTAS CARACTERIZACIÓN USUARIOS SEMANA DE 14 A 18 DE FEB 2022
DTOR: La Dirección Territorial Orinoquía envío al Grupo de Procesos Corporativos el reporte de caracterización de usuarios.
Anexo 5.1.1 Memo_Caract_usuarios 
DTCA: La DTCA reporta mensualmente a NC los usuarios antendido por los diferentes tipos de canales de atención, así mismo consolida en una sola matriz los usuarios atendidos por la DT y las Aps de nuestra juridiscción mes a mes.Registro_usuarios DTCA ;REPORTE USUARIOS ATENDIDOS ENERO Y FEBRERO; REPORTE USUARIOS ATENDIDOS MARZO
OBS OAP : Lo reportado no corresponde al avance de la actividad, avance = 0</t>
    </r>
  </si>
  <si>
    <t>5.2</t>
  </si>
  <si>
    <t>Implementar el esquema de lenguaje claro en el proceso de atención ciudadana a través de los diferentes canales de acuerdo a los estándares y lineamientos del DAFP y DNP</t>
  </si>
  <si>
    <r>
      <rPr>
        <sz val="10"/>
        <color theme="1"/>
        <rFont val="Arial Narrow"/>
        <family val="2"/>
      </rPr>
      <t xml:space="preserve">Esquema de lenguaje claro </t>
    </r>
    <r>
      <rPr>
        <sz val="10"/>
        <color theme="1"/>
        <rFont val="Arial Narrow"/>
        <family val="2"/>
      </rPr>
      <t xml:space="preserve">implementado </t>
    </r>
  </si>
  <si>
    <t>Grupo de Atención al ciudadano  y Direcciones Territoriales</t>
  </si>
  <si>
    <t>SAF: Se esta desarrollando la información y el diseño de las piezas gráficas para la divulagación por los diferentes canales y medios a todas las unidades de desición.
DTAO: Se recibe invitación de parte del nivel central  para participar en la Sensibilización SIEL vie 29 de abr de 2022.
Evidencias: caperta servicio al ciudadano-  5.2- lenguaje claro Correo  - Invitación_ Sensibilización SIEL vie 29 de abr de 2022 11_00 - 12_00 (COT) (calidad.dtao@parquesnacionales.gov.co)
DTAM: No se registran avances en el periodo
DTAN: Para el primer cuatrimestre de 2022 la direccion territorial no  ha recibido socializaciones necesarias para  el desarrollo de la actividad. 
OBS OAP : La DT debe adelantar gestiones para coordinar su realización con el NC
DTOR: No se presenta avance en el periodo a reportar. 
DTCA: . Se estableció cronograma para  reforzar la necesidad de utilizar un lenguaje claro en la atención a los ciudadano en las sensibilizaciones por los diferentes canales con que cuenta la DT y a través de las divulgaciones mensuales programadas en el cronograma.CRONOGRAMA SENSIBILIZACIONES ATENCIÓN AL CIUDADANO
OBS OAP, dado que la actividad requiere la actividad implementada se valora proporcionalmente</t>
  </si>
  <si>
    <t>AVANCE PROMEDIO POR CUATRIMESTRE SERVICIO AL CIUDADANO</t>
  </si>
  <si>
    <r>
      <rPr>
        <b/>
        <sz val="14"/>
        <color theme="1"/>
        <rFont val="Arial Narrow"/>
        <family val="2"/>
      </rPr>
      <t>Plan Anticorrupción y de Atención al Ciudadano -</t>
    </r>
    <r>
      <rPr>
        <b/>
        <i/>
        <sz val="14"/>
        <color rgb="FFFF0000"/>
        <rFont val="Arial Narrow"/>
        <family val="2"/>
      </rPr>
      <t xml:space="preserve"> </t>
    </r>
    <r>
      <rPr>
        <b/>
        <i/>
        <sz val="14"/>
        <color theme="1"/>
        <rFont val="Arial Narrow"/>
        <family val="2"/>
      </rPr>
      <t>Vigencia  2022_V2</t>
    </r>
    <r>
      <rPr>
        <b/>
        <sz val="14"/>
        <color theme="1"/>
        <rFont val="Arial Narrow"/>
        <family val="2"/>
      </rPr>
      <t xml:space="preserve">                                                                                                                                                                                  </t>
    </r>
  </si>
  <si>
    <t>Componente 3:  Rendición de cuentas</t>
  </si>
  <si>
    <t xml:space="preserve">Subcomponente </t>
  </si>
  <si>
    <r>
      <rPr>
        <b/>
        <sz val="12"/>
        <color theme="1"/>
        <rFont val="Arial Narrow"/>
        <family val="2"/>
      </rPr>
      <t xml:space="preserve">Subcomponente 1                              </t>
    </r>
    <r>
      <rPr>
        <sz val="12"/>
        <color theme="1"/>
        <rFont val="Arial Narrow"/>
        <family val="2"/>
      </rPr>
      <t>Información de calidad y en lenguaje comprensible</t>
    </r>
  </si>
  <si>
    <t xml:space="preserve">Informar periódicamente a la ciudadanía sobre los resultados de la gestión institucional. </t>
  </si>
  <si>
    <t>Elaboración y publicación de piezas de comunicaciones, con publicación en el portal Web, redes sociales, las carteleras y difusión a través de IN SITU RADIO, de acuerdo a la caracterización de usuarios de la entidad.
Nota: desde el Grupo de Comunicaciones - GCM se impartirán los respectivos lineamientos para la ejecución de la actividad</t>
  </si>
  <si>
    <t>Subdirección de Gestión y Manejo, Oficina Asesora de Planeación, Grupo de Participación Social  y  del Grupo de Comunicaciones - GCM, con el apoyo de las Direcciones Territoriales.</t>
  </si>
  <si>
    <t>02/01/2022 al 31/12/2022</t>
  </si>
  <si>
    <r>
      <rPr>
        <sz val="10"/>
        <color rgb="FF000000"/>
        <rFont val="Arial Narrow"/>
        <family val="2"/>
      </rPr>
      <t xml:space="preserve">GCM: </t>
    </r>
    <r>
      <rPr>
        <sz val="10"/>
        <color rgb="FF000000"/>
        <rFont val="Arial Narrow"/>
        <family val="2"/>
      </rPr>
      <t xml:space="preserve">Para este periodo desde el Grupo de Comunicaciones, en el marco de las acciones de comunicación interna de externa, durante el primer trimestre de la vigencia 2022, se socializaron de manera permanente, clara y oportruna 1.657 contenidos temáticos estratégicos como una práctica de gestión que ha permite informar y explicar a los diferentes públicos objetivos, grupos de valor y ciudadanía en general las acciones realizadas con el propósito de reconocer y fortalecer las relaciones públicas con actores sociales e institucionales, tanto del público externo a la institución como al interior de PNN respecto al SINAP, en sus tres niveles de gestión a nivel nacional, regional y local, a partir de la divulgación de conocimiento, información y mensajes relacionados con la conservación de la biodiversidad y la cultura en las áreas protegidas del SPNN y respeto al SINAP, promoviendo además la imagen institucional y su posicionamiento como autoridad ambiental. 
Anexo 1 Informe de Gestión 1 trimestre de 2022
Evidencia: </t>
    </r>
    <r>
      <rPr>
        <u/>
        <sz val="10"/>
        <color rgb="FF1155CC"/>
        <rFont val="Arial Narrow"/>
        <family val="2"/>
      </rPr>
      <t>https://drive.google.com/drive/folders/1WhHzolTwPDkud71RbBw5UEW0x1npzNS5</t>
    </r>
    <r>
      <rPr>
        <sz val="10"/>
        <color rgb="FF000000"/>
        <rFont val="Arial Narrow"/>
        <family val="2"/>
      </rPr>
      <t xml:space="preserve">
GPM: Con apoyo del grupo de comunicaciones se realizo pubicacion en FB en conmemroración del dia de los bosques (21 de marzo), resaltando el aporte en los procesos de restauración ecologica a traves de la siembra de arboles.                                                                                               Evidencia: DIA DEL LOS BOSQUES PUBLICACION 21 DE MARZO.   Monitoreo e Investigación: Revista In situ: Se realizó la 7a convocatoria de articulos sobre la aplicación del monitoreo, investigación y manejo en las AP.                                                          Evidencia: Convocatoria revista In SituSeptima_2022.
**Divulgación de resultados monitoreo e investigación: A traves de la herramienta arcgis online se avanza en la construcción de la experiencia de monitoreo e investigación para la divulgación de los programas, portafollios, informes de implementación de las AP y consolidados nacionales.                                         https://experience.arcgis.com/experience/a344b1f0e5624e7483e389c34ae17bca/?draft=true
</t>
    </r>
    <r>
      <rPr>
        <sz val="10"/>
        <color rgb="FF000000"/>
        <rFont val="Arial Narrow"/>
        <family val="2"/>
      </rPr>
      <t xml:space="preserve">DTAO: </t>
    </r>
    <r>
      <rPr>
        <sz val="10"/>
        <color rgb="FF000000"/>
        <rFont val="Arial Narrow"/>
        <family val="2"/>
      </rPr>
      <t xml:space="preserve">Durante el presente periodo el PNN Los Nevados realiza la publicación de boletines de prensa y se solicita el apoyo al grupo de comunicaciones
Evidencias: Carpeta Rendición ctas, 1.1  Publicaciones gestión institucional ( correos y anexos)
DTAM:  
 PNN La Paya y con comunidades indígenas del municipio de Leguízamo (Putumayo) trabajan en la caracterización de palmas generadoras de agua, alimento y vida en la región.
Anexo 1 Amazonía palmas, fuente de vida y pervivencia cultural 
PNN Amacayacu: 1. el día internacional de accion por los ríos , que se celebró el 14 de marzo. Para ello se envío informacion y un enlace a fotos de alta calidad
2. solicitud de mensaje para 4 dias de campaña "protejo mis parques"
3. Con ocasión de la reapertura para ecoturismo en la comunidad de San Martin de Amacayacu a la señora Sandra Pureza de ese grupo se le envio tambien informacion ; un texto de información sugerida a quien esté interesado en visitar el PNN Amacayacu en su zona traslapada con San Martín y una fotos sugeridas para publicar esta informacion en la web
4. Solicitaron imágenes de fauna representativa y se les envio el enlace para fotos de primates seleccionadas por su calidad para ser impresas.
Anexo 1.1  Día de acción por los ríos_ El PNNAMA y el río Amazonas
Anexo 1.2  PNN Amacayacu Protejo mis parque_VF
Anexo 1.3 Informacion para quienes quieren visitar el PNNAMA_rev EAMR
DTAN: Mensualmente se cargan las evidencias fotograficas de las actividades relacionadas a produccion  de material vegetal nativo en los viveros de las AP de la DTAN (indicador: viveros en funcionamiento) y avances en el tema de plantaciones (indicador de individuos sembrados) en caso de que se realicen dichas actividades.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https://drive.google.com/drive/folders/1cN-BMfIz3SwoQ3HuJ3MFFJt0om58a_5H?usp=sharing y en número de individuos sembrados  EVIDENCIA: No se adjunta evidencia fisica en el DRIVE.
DTPA: En Insitu Radio se socializó la exploración en SFF Isla Malpelo https://www.parquesnacionales.gov.co/portal/es/
Adicionalmente, se han realizado diferentes publicaciones de las AP, en las redes sociales de PNNC, relacionados de la territorial pacifico.
Twitter:
-https://twitter.com/ParquesColombia/status/1512795969666043912?s=20&amp;t=Nh0kCTqVJuZWs7JOLXIWfw
-https://twitter.com/ParquesColombia/status/1511517042540638209?s=20&amp;t=Nh0kCTqVJuZWs7JOLXIWfw
-https://twitter.com/ParquesColombia/status/1504974431512408065?s=20&amp;t=Nh0kCTqVJuZWs7JOLXIWfw
-https://twitter.com/ParquesColombia/status/1504934142097735682?s=20&amp;t=Nh0kCTqVJuZWs7JOLXIWfw
-https://twitter.com/ParquesColombia/status/1504436386321027077?s=20&amp;t=Nh0kCTqVJuZWs7JOLXIWfw
-https://twitter.com/ParquesColombia/status/1496975727219994640?s=20&amp;t=Nh0kCTqVJuZWs7JOLXIWfw
YouTube:
-https://www.youtube.com/watch?v=CqKvMEIqbYg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t>
    </r>
    <r>
      <rPr>
        <sz val="10"/>
        <color rgb="FF000000"/>
        <rFont val="Arial Narrow"/>
        <family val="2"/>
      </rPr>
      <t xml:space="preserve">DTCA: La DTCA y sus areas protegidas han apoyado a distintos procesos de NC brindando el insumo para publicaciones en el portal web y difusiones a través de INSITU RAdio.Evidenciamos con los link de las publicaciones en el portal web:
Culmina jornada de descanso del Parque Nacional Natural Tayrona.https://www.parquesnacionales.gov.co/portal/es/culmina-jornada-de-descanso-del-parque-nacional-natural-tayrona/
Respira Tayrona 2022, durante 15 días se suspende la prestación de servicios ecoturísticos en el Parque Nacional Natural https://www.parquesnacionales.gov.co/portal/es/respira-tayrona-2022-durante-15-dias-se-suspende-la-prestacion-de-servicios-ecoturisticos-en-el-parque-nacional-natural/
In situ
</t>
    </r>
    <r>
      <rPr>
        <u/>
        <sz val="10"/>
        <color rgb="FF1155CC"/>
        <rFont val="Arial Narrow"/>
        <family val="2"/>
      </rPr>
      <t>https://soundcloud.com/insituradio/respira-tayrona-master-4?utm_source=clipboard&amp;utm_medium=text&amp;utm_campaign=social_sharing</t>
    </r>
  </si>
  <si>
    <t xml:space="preserve">Publicación de los Informes de Gestión de la entidad </t>
  </si>
  <si>
    <t>Elaboración y publicación de un informe semestral de Gestión de la entidad publicado en portal Web</t>
  </si>
  <si>
    <t>02/01/2022 y el 31/12/2022</t>
  </si>
  <si>
    <t>OAP: Con fecha 31/01/2021 se publicó el infrome de gestión de la entidad correspondiente a la vigencia 2021 https://www.parquesnacionales.gov.co/portal/wp-content/uploads/2022/01/pnn-informe-de-gestion-2021.pdf</t>
  </si>
  <si>
    <t>1.3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</si>
  <si>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</si>
  <si>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</si>
  <si>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(elabora) y Oficina Asesora de Planeación (revisa y publica) </t>
  </si>
  <si>
    <t>31/06/2022</t>
  </si>
  <si>
    <r>
      <rPr>
        <sz val="10"/>
        <color rgb="FF000000"/>
        <rFont val="Arial Narrow"/>
        <family val="2"/>
      </rPr>
      <t xml:space="preserve">SGM: </t>
    </r>
    <r>
      <rPr>
        <sz val="10"/>
        <color rgb="FF000000"/>
        <rFont val="Arial Narrow"/>
        <family val="2"/>
      </rPr>
      <t>Se realizo el informe de rendición de cuentas de paz año 2021, el cual fue cargado en la página web de la entidad el 31 de marzo del año en curso.          Link :https://www.parquesnacionales.gov.co/portal/wp-content/uploads/2022/04/informe-rendicion-de-cuentas-paz-2021_pnn.pdf           **La SGM lo realizó y la OAP publicó</t>
    </r>
  </si>
  <si>
    <t>1.4</t>
  </si>
  <si>
    <t xml:space="preserve">Actualizar la propuesta de contratación y dar inicio a la modernización del portal web </t>
  </si>
  <si>
    <t>Grupo de Comunicaciones - GCM -(apoyan GSIR - OAP)</t>
  </si>
  <si>
    <t>02/01/2022 y el 31/07/2022</t>
  </si>
  <si>
    <r>
      <rPr>
        <b/>
        <sz val="12"/>
        <color theme="1"/>
        <rFont val="Arial Narrow"/>
        <family val="2"/>
      </rPr>
      <t xml:space="preserve">Subcomponente 2                             </t>
    </r>
    <r>
      <rPr>
        <sz val="12"/>
        <color theme="1"/>
        <rFont val="Arial Narrow"/>
        <family val="2"/>
      </rPr>
      <t xml:space="preserve">  Diálogo de doble vía con la ciudadanía y sus organizaciones</t>
    </r>
  </si>
  <si>
    <t xml:space="preserve">Generar espacios de diálogo social y divulgación de información, mediante estrategia de redes sociales  y otros medios de divulgación de  la entidad referidas a la gestión institucional. </t>
  </si>
  <si>
    <t>Espacios de diálogo virtuales y divulgación mejorados para la ciudadanía o grupos de valor o interes.</t>
  </si>
  <si>
    <t>Subdirección de Gestión y manejo de Áreas Protegidas y Direcciones Territoriales con el apoyo del Grupo de Comunicaciones - GCM y Direcciones Territoriales</t>
  </si>
  <si>
    <t>02/01/2022 al 30/07/2022</t>
  </si>
  <si>
    <r>
      <rPr>
        <sz val="10"/>
        <color rgb="FF000000"/>
        <rFont val="Arial Narrow"/>
        <family val="2"/>
      </rPr>
      <t xml:space="preserve">GCM: </t>
    </r>
    <r>
      <rPr>
        <sz val="10"/>
        <color rgb="FF000000"/>
        <rFont val="Arial Narrow"/>
        <family val="2"/>
      </rPr>
      <t xml:space="preserve">Se ha fortalecido la estrategia de comunicación en redes sociales como un canal oficial de comunicaciones en Parques, el cual está enfocado a socializar y divulgar de manera directa, permanente y efectiva mensajes con contenidos estratégicos en el marco de la labor misional, y han generado un mayor tráfico de consulta de información en la página web institucional. A través de las redes sociales se realizó la publicación de 411 contenidos temáticos estratégicos así: Facebook: 140 contenidos publicados,  aumentó 5.304 seguidores de diciembre de 2011 a marzo de 2022 para un total de 260.472  usuarios. Los contenidos que aportaron el mayor número de usuarios fueron los relacionados al frailejón (reel y nota de New Aggregator El Tiempo) historia del Lagarto Azul, Clip del Oso Andino en Chingaza, New Aggregator de la expedición con Nat Geo. Twitter: 249 contenidos publicados aumentó 8.332 seguidores pasando de 244.230 en diciembre de 2021 a 252.562 usuarios en marzo de 2022. Los contenidos relacionados con el frailejón, Katios, el Día Mundial del Agua y video clips de aves fueron los que generaron mayor interacción en los usuarios.  Instagram: 98 publicaciones 8.411 seguidores más, pasando de  369.370 en diciembre de 2011 a 377.781 en marzo de 2022. Los contenidos que generaron mayor interacción fueron los relacionados con el frailejón, galería de un puma y cámaras trampa de Katios. En este red social se ha trabajado en productos frescos. Sin embargo, lo que más consumen los usuarios son fotografías de fauna y flora, profesionales. En esta red, los fotógrafos profesionales son nuestros mayores aliados. Y Canal YouTube: 12 videos publicados a través de esta red que con corte a marzo de 2022 cuenta con 15.682 suscriptores. Anexo 2 Informe Redes Sociales 1 trimestre 
Evidencia: https://drive.google.com/drive/folders/1WhHzolTwPDkud71RbBw5UEW0x1npzNS5
GPM- Monitoreo e Investigación: El 21 de febrero se realizó un Facebook Live para conmemorar la celebracion del dia internacional de los osos, en el cual se contaron las experiencias de conservacion del oso andino por parte de los guardaparques y la comunidad asociada desde algunas areas protegidas, en el marco de la implementacion de la Estrategia de Conservación de Oso Adino de PNN.                                                                                                                    Evidencia: Facebook live día del oso
</t>
    </r>
    <r>
      <rPr>
        <sz val="10"/>
        <color rgb="FF000000"/>
        <rFont val="Arial Narrow"/>
        <family val="2"/>
      </rPr>
      <t xml:space="preserve">SSNA: </t>
    </r>
    <r>
      <rPr>
        <sz val="10"/>
        <color rgb="FF000000"/>
        <rFont val="Arial Narrow"/>
        <family val="2"/>
      </rPr>
      <t xml:space="preserve">Salud Naturalmente en los Parques: Durante el primer trimestre del 2022 bajo el marco del programa Salud Naturalmente en los Parques y junto a las Subdirección de Gestión y Manejo, se logró realizar una charla el 22 de marzo acerca de “Baños De Naturaleza” dictada por el ingeniero forestal de la Corporación Nacional Forestal del Estado chileno (CONAF) Ángel Lazo, contó con la asistencia de 30 profesionales ecoturísticos de PNN.
-Feria Vitrina Anato:Durante el primer trimestre del 2022 desde la Subdirección de Sostenibilidad y Negocios Ambientales se lideró con la gestión para la participación con un stand en la Feria Vitrina Anato, celebrada en Corferias desde el 23 al 25 de febrero del presente año, la participación tuvo tres objetivos específicos para la entidad:
-Se realiza un propueta de prensa que tiene como objetivo Realizar una campaña de promoción y divulgación de las 21 áreas protegidas abiertas con vocación ecoturística , en la cual se resalten las principales actividades y servicios de cada uno de los parques.
-Baños de Naturaleza: Es una estrategia de posicinamiento con el fin de llevar a acbo actvidadaes de endfasis en el ambito público del area protegida , especialmente en el Area de ecoturismo.
Se anexan las respectivas evidencias de lascatividades realizadas.
DTAO: Se esta programando la realización de un foro de rendición de cuentas para el segundo trimestre.
DTAM: 2.se realizan solicitudes para publicaciones portal web: ecosistemas hídricos del área protegida para ser divulgado por los canales comunicativos institucionales. Anexo 2  PUBLICACIÓN COMUNICACIÓN EXTERNA PNN LA PAYA.  
2. dar a conocer a la ciudadanía la funcionalidad ecológica y cultural, como también, los servicios ecosistémica que ofrece el PNN la Paya. Anexo 3 PUBLICACIÓN COMUNICACIÓN EXTERNA PNN LA PAYA.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u/>
        <sz val="10"/>
        <color rgb="FF1155CC"/>
        <rFont val="Arial Narrow"/>
        <family val="2"/>
      </rPr>
      <t xml:space="preserve">https://twitter.com/parquescolombia/status/1509564342739607560?s=24&amp;t=f1O_EaPs-CEhWqBnCOJL1Q
DTCA: A través de la red social Facebook, en el perfil de la entidad la DTCA con las áreas protegidas se ha divulgado información sobre la gestión institucional. Evidenciamos listado de algunas  publicaciones realizadas en la red social facebook. Publicaciones en facebook
</t>
    </r>
    <r>
      <rPr>
        <sz val="10"/>
        <color rgb="FF000000"/>
        <rFont val="Arial Narrow"/>
        <family val="2"/>
      </rPr>
      <t>DTCA: Hasta la fecha la DTCA no ha realizado foros temáticos en tono a la gestión institucional, se tiene previsto la planeación del mismo en la agenda del comité territorial que se desarrollatá el 3,4 y 5 de mayo de 2022, para trabajarlo con las áreas protegidas.
OBS OAP,: Se proporciona el avance con lo realizado en el cuatrimestre</t>
    </r>
  </si>
  <si>
    <t>2.2.</t>
  </si>
  <si>
    <t>Realizar sondeo ciudadano para priorizar los temas a tratar en las acciones de diálogo social a realizarse</t>
  </si>
  <si>
    <t>Encuesta virtual realizada y resultados</t>
  </si>
  <si>
    <t xml:space="preserve">Grupo de Comunicaciones - GCM </t>
  </si>
  <si>
    <t>01/04/2022 al 01/08/2022</t>
  </si>
  <si>
    <r>
      <rPr>
        <sz val="10"/>
        <color rgb="FF000000"/>
        <rFont val="Arial Narrow"/>
        <family val="2"/>
      </rPr>
      <t>GCM:</t>
    </r>
    <r>
      <rPr>
        <sz val="10"/>
        <color rgb="FF000000"/>
        <rFont val="Arial Narrow"/>
        <family val="2"/>
      </rPr>
      <t xml:space="preserve"> Para este perioso se realizó el diseño del banner de encabezado para la encuesta virtual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https://docs.google.com/forms/d/1vlGuOJjETL_MAVUyfpGqhzpLdKxlswTKXt7QwHcQpvE/edit)
Evidencia: </t>
    </r>
    <r>
      <rPr>
        <u/>
        <sz val="10"/>
        <color rgb="FF1155CC"/>
        <rFont val="Arial Narrow"/>
        <family val="2"/>
      </rPr>
      <t>https://drive.google.com/drive/folders/1WhHzolTwPDkud71RbBw5UEW0x1npzNS5</t>
    </r>
  </si>
  <si>
    <t>2.3.</t>
  </si>
  <si>
    <t>Realizar acciones de diálogo social en torno a la gestión institucional, previa aprobación de temas y mecanismos para su desarrollo en el Comité institucional de gestión y desempeño.</t>
  </si>
  <si>
    <t xml:space="preserve">3 acciones de diálogo según priorización aprobada en el comité  institucional de gestión y desempeño. 
</t>
  </si>
  <si>
    <t>Oficina Asesora de Planeación - Grupo de Comunicaciones - GCM y todas las dependencias de la entidad y Direcciones Territoriales (que propongan su realización) . 
SAF para temas administrativoc, financieros y contractuales</t>
  </si>
  <si>
    <r>
      <rPr>
        <sz val="10"/>
        <color rgb="FF000000"/>
        <rFont val="Arial Narrow"/>
        <family val="2"/>
      </rPr>
      <t xml:space="preserve">GCM: Las acciones de diálogo previstas en el marco de la estrategia de rendición de cuenta 2022, incian en el mes de mayo de 2022
DTAM: No se registran avances en este periodo
DTAN: En el primer cuatriemestre no se tiene programado en al Direccion Territorial Andes Nororientales, la realizacion de algun foro con los temas realcioandos.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https://drive.google.com/drive/folders/1cN-BMfIz3SwoQ3HuJ3MFFJt0om58a_5H?usp=sharing  Evidencia: No se adjunta evidencia fisica en el DRIVE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sz val="10"/>
        <color rgb="FF000000"/>
        <rFont val="Arial Narrow"/>
        <family val="2"/>
      </rPr>
      <t xml:space="preserve"> </t>
    </r>
    <r>
      <rPr>
        <u/>
        <sz val="10"/>
        <color rgb="FF1155CC"/>
        <rFont val="Arial Narrow"/>
        <family val="2"/>
      </rPr>
      <t xml:space="preserve">https://twitter.com/parquescolombia/status/1509564342739607560?s=24&amp;t=f1O_EaPs-CEhWqBnCOJL1Q
</t>
    </r>
    <r>
      <rPr>
        <sz val="10"/>
        <color rgb="FF000000"/>
        <rFont val="Arial Narrow"/>
        <family val="2"/>
      </rPr>
      <t>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t>
    </r>
  </si>
  <si>
    <t>2.4.</t>
  </si>
  <si>
    <t xml:space="preserve">Evaluar las acciones de diálogo realizadas </t>
  </si>
  <si>
    <t>Informe que muestre el resultado de la estrategia implementada</t>
  </si>
  <si>
    <t>30/04/2022 al 31/04/2022</t>
  </si>
  <si>
    <t>2.5.</t>
  </si>
  <si>
    <t>Promover y posicionar el servicio de guardaparques voluntario, permitiendo una participación activa de la ciudadanía interesada en este programa</t>
  </si>
  <si>
    <t xml:space="preserve">70 ciudadanos formados como guardarparques voluntarios, los cuales serán incorporados para apoyar la conservación de las Áreas Protegidas, </t>
  </si>
  <si>
    <t xml:space="preserve">Grupo de Planeación del Manejo con el apoyo del Grupo de Comunicaciones - GCM </t>
  </si>
  <si>
    <r>
      <rPr>
        <b/>
        <sz val="12"/>
        <color theme="1"/>
        <rFont val="Arial Narrow"/>
        <family val="2"/>
      </rPr>
      <t xml:space="preserve">Subcomponente 3   </t>
    </r>
    <r>
      <rPr>
        <sz val="12"/>
        <color theme="1"/>
        <rFont val="Arial Narrow"/>
        <family val="2"/>
      </rPr>
      <t>Responsabilidad</t>
    </r>
    <r>
      <rPr>
        <b/>
        <sz val="12"/>
        <color theme="1"/>
        <rFont val="Arial Narrow"/>
        <family val="2"/>
      </rPr>
      <t xml:space="preserve">  -                       </t>
    </r>
    <r>
      <rPr>
        <sz val="12"/>
        <color theme="1"/>
        <rFont val="Arial Narrow"/>
        <family val="2"/>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</si>
  <si>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</si>
  <si>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</si>
  <si>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 GCM</t>
  </si>
  <si>
    <r>
      <rPr>
        <sz val="10"/>
        <color rgb="FF000000"/>
        <rFont val="Arial Narrow"/>
        <family val="2"/>
      </rPr>
      <t xml:space="preserve">GPM- </t>
    </r>
    <r>
      <rPr>
        <sz val="10"/>
        <color rgb="FF000000"/>
        <rFont val="Arial Narrow"/>
        <family val="2"/>
      </rPr>
      <t xml:space="preserve">Monitoreo e Investigación:Se realizó un evento presencial con la comunidad académica de la Universidad Agraria de Colombia en el marco del Convenio recientremente firmado entre Parques Nacionales de Colombia y la UNIAGRARIA, con el fin de presentar las necesidades de investigacion que se tienen desde la entidad y que pueden ser objeto de interes para desarrollar en este convenio.                                                                                                       Evidencia: Presentacion necesidades PNN Uniagraria abril 2022.
</t>
    </r>
    <r>
      <rPr>
        <sz val="10"/>
        <color rgb="FF000000"/>
        <rFont val="Arial Narrow"/>
        <family val="2"/>
      </rPr>
      <t>DTAO:</t>
    </r>
    <r>
      <rPr>
        <sz val="10"/>
        <color rgb="FF000000"/>
        <rFont val="Arial Narrow"/>
        <family val="2"/>
      </rPr>
      <t xml:space="preserve"> Selva de Florencia: En el trimestre l se sembraron en total 2564 individuos. En febrero se sembraron 804 individuos en dos de los tres sectores de manejo (SdM) del AP asi: En el SdM Samaná, predio Planes se sembraron 17 individuos el 4-Feb en resiembra. En el SdM Florencia todas las siembras son en sitios nuevos, predio Los Cedros se sembraron 99 individuos el 2-Feb; predio Las Mercedes se sembraron 405 individuos el 4-Feb y 164 individuos el 17-feb; predio Pelahuevos se sembraron 119 individuos el 16-Feb. En marzo se sembraron 1.761 individuos en dos de los tres sectores de manejo (SdM) del AP asi: En el SdM Samaná, predio Planes se sembraron 479 individuos el 4 y 17-Marzo en resiembra. En el SdM Florencia todas las siembras son en sitios nuevos, predio Las Mercedes se sembraron 399 individuos el 4-Marzo, en el predio Pelahuevos se sembraron 835 individuos el 2-Marzo. También se sembraron 16 individuos en la vereda Jardines el 7 de Marzo y 32 individuos el 10 de Marzo en la vereda Las Colonias. 
NHU: Reactivacion del vivero Regional en el municpio de Santa Maria Huila con la comundiad, se desarrollaron actividades de preparación de sustrato, mezclado, embolsado, encarrilado, siembra, también se trabaja en planes de control de plagas, enfermedades, riego y fertilización de material vegetal existente en vivero actualmente. Actualmente se cuenta en vivero con 11.500 individuos.
Evidencias: Carpeta Rendición ctas, 3.1_Acciones de conservacion con comunidades
DTAM: Con relación a UOT: reuniones con las APs: RNN Nukak, SF Plantas Medicinales Orito y PNN Alto Fragua Indi Wasi en las cuales se han abordado situaciones que rodean la suscripción de acuerdos con comunidades campesinas, ocupantes de las APs o de sus zonas con función amortiguadora. Entre los asuntos tratados están: cumplimiento a acuerdos, seguimiento a los acuerdos y a las implementaciones, estrategias de UOT, y la articulación con otras entidades como la Dirección Nacional de Sustitución de Cultivos de uso ilícito (DSCI), las corporaciones autónomas regionales y ONGs. Anexo 1. Reunión UOT-Restauración RNN Nukak
Anexo 4 Mesa técnica PNIS - PNN AFIW
Anexo 5 reunion implementacion PNIS - SFPMOIA
Anexo 6 reunion uot restauracion nukak
Anexo 7 Revision proceso UOT - acuerdos PNN AFIW
Anexo 8 revision_presiones_acuerdosRE_PNNAFIW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DTPA: Se han desarrollado acciones asociadas a los indicadores de restauración, siembra de individuos en donde se ha contado con la particiación de comunidades e instituciones.
Anexo 01. REGISTRO FOTOGRÁFICO
Anexo 02. Acta_Siembra institucionaldf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DTAN: La direccion territorial muestra  avances en sus AP en plantaciones de material vegetal nativo para promover la recuperación de areas degradadas tanto en el interior como en su zona de influencia en las cuales  se promueve  la participación de pobladores de la zona para el desarrollo de las actividades a ejecutadas: Para el primer trimestre del 2022 se reporta un avance de 21.780 individuos plantados de especies nativas de habito de crecimiento arbóreo, las cuales fueron establecidas en la zona de influencia del Parque Nacional Natural Serranía de los Yariguíes en el marco del contrato DTAN-CPS-170-2021 para impulsar procesos de rehabilitación.  
Se espera que una vez finalice el contrato DTAN-CPS-170-2021, el material vegetal se establezca y cumpla con las funciones sociales, productivas y ecológicas para lo cual fue sembrado, este avance se esta reportando en la denominada meta rezago, ya que se realizó con recursos del años 2021, es decir, el contrato inició la ejecución finalizando el año 2021 pero por cuestiones climaticas se solicitó suspención y las están terminando en el año 2022. 
En el mes de marzo, se registra  un avance de 357 individuos sembrados en el PNN Pisba que le aportan a la meta territorial. Sin embargo, se reportarán oficialmente finalizando el mes de abril, una vez diligenciados los anexos para cargar al aplicativo y contar con los polígonos de los sitios de siembra, validados por el SIG. 
Además, se han realizado otras plantaciones, por ejemplo, para el caso del SFF Guanentá, se adelantó la plantación de 737 individuos en el predio Medellín (Encino, Santander) como parte de las resiembras en este sector.  Se reporta esta actividad como parte de la gestión del AP, sin embargo, teniendo en cuenta la instrucción de nivel central no se pueden considerar los replantes como avance de la meta de individuos sembrados dado que se puede incurrir en duplicidad de la información.
En el PNN E Cocuy ya inició con el traslado de 3420 individuos a zona de rusificación, los cuales serán entregados a la Asociación de Acueducto Comunitario ASOAGUABLANCA, quienes realizarán la plantación en el valle de los frailejones una vez se den las condiciones de pluviosidad.
Para el caso del PNN Tamá, el equipo del parque entre el mes de febrero y marzo ha entregado 832 individuos de especies nativas a las familias vinculadas a la estrategia de SSC.  Una vez se valide su siembra en sitio definitivo en la zona de influencia del área protegida, se reportará en el aplicativo. En la actualidad, las condiciones de verano intenso no han permitido sembrar el material vegetal.    Las evidencias reposan en el siguiente link: https://drive.google.com/drive/folders/165cFOwwfvNC7m7zlobEt9ws7SyfCDmgF?usp=sharing                                Evidencia: No se adjunta evidencia fisica en el DRIVE
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
DTCA: En el marco de los procesos de restauración ecológica se han suscrito acuerdos de restauración con las comunidades de las AP: PNN SNSM y VIPIS, de esta manera se han realizado reuniones de sensibilización para el seguimiento de estos acuerdos, en los que se recuerdan conceptos básicos sobre restauración ecológica, las presiones y los tensionantes que limitan la regeneración natural. Así mismo, la organización comunitaria en trabajo correspondiente a viveros.Acta seguimiento Acuerdo de conservación 160322 (1); Avances La Ruta de la Conservación (1)
</t>
    </r>
  </si>
  <si>
    <t xml:space="preserve">Identificación del grupo de valor,o del ciudadano a destacar  
Publicación en portal Web de las persona o entidades con mayor participación en las convocatorias por medios electrónicos  </t>
  </si>
  <si>
    <t xml:space="preserve">Comité de Gestión y Evaluación del desempeño Institucional con el apoyo del Grupo de Comunicaciones - GCM </t>
  </si>
  <si>
    <t xml:space="preserve">Publicación en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</si>
  <si>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</si>
  <si>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 GCM con apoyo de DT-AP y NC</t>
  </si>
  <si>
    <r>
      <rPr>
        <b/>
        <sz val="12"/>
        <color theme="1"/>
        <rFont val="Arial Narrow"/>
        <family val="2"/>
      </rPr>
      <t>Subcomponente 4</t>
    </r>
    <r>
      <rPr>
        <sz val="12"/>
        <color theme="1"/>
        <rFont val="Arial Narrow"/>
        <family val="2"/>
      </rPr>
      <t xml:space="preserve">                              Evaluación y retroalimentación a  la gestión institucional</t>
    </r>
  </si>
  <si>
    <t xml:space="preserve">Elaboración de informe de evaluación del proceso de rendición de cuentas (Incluye la respuesta a grupos de valor o de interés). </t>
  </si>
  <si>
    <t>Informe del proceso de rendición de cuentas</t>
  </si>
  <si>
    <t xml:space="preserve">  Grupo Control Interno </t>
  </si>
  <si>
    <t>01/07/2022 al 30/12/2022</t>
  </si>
  <si>
    <r>
      <rPr>
        <sz val="10"/>
        <color rgb="FF000000"/>
        <rFont val="Arial Narrow"/>
        <family val="2"/>
      </rPr>
      <t xml:space="preserve">GCI: </t>
    </r>
    <r>
      <rPr>
        <sz val="10"/>
        <color rgb="FF000000"/>
        <rFont val="Arial Narrow"/>
        <family val="2"/>
      </rPr>
      <t>A la fecha,  no se han realizado por PNNC, Audiencias de Rendiciòn de Cuentas que ameriten seguimiento y evaluación por parte del Grupo de Control Interno.</t>
    </r>
  </si>
  <si>
    <t>Publicación del Informe en el portal Web</t>
  </si>
  <si>
    <t>Informe publicado en portal Web</t>
  </si>
  <si>
    <t>Grupo Control Interno</t>
  </si>
  <si>
    <t>01/07/2022 al 30/10/2022</t>
  </si>
  <si>
    <r>
      <rPr>
        <sz val="10"/>
        <color rgb="FF000000"/>
        <rFont val="Arial Narrow"/>
        <family val="2"/>
      </rPr>
      <t xml:space="preserve">GCI: </t>
    </r>
    <r>
      <rPr>
        <sz val="10"/>
        <color rgb="FF000000"/>
        <rFont val="Arial Narrow"/>
        <family val="2"/>
      </rPr>
      <t>A la fecha,  no se han realizado por PNNC, Audiencias de Rendiciòn de Cuentas que ameriten seguimiento y evaluación por parte del Grupo de Control Interno.</t>
    </r>
  </si>
  <si>
    <t xml:space="preserve">Elaboración de acciones de mejoramiento dentro del proceso de rendición de cuentas que ameritan intervención y ajustes  </t>
  </si>
  <si>
    <t xml:space="preserve">Plan de mejoramiento </t>
  </si>
  <si>
    <t>30/10/2022 al 31/01/2023</t>
  </si>
  <si>
    <r>
      <rPr>
        <sz val="10"/>
        <color rgb="FF000000"/>
        <rFont val="Arial Narrow"/>
        <family val="2"/>
      </rPr>
      <t xml:space="preserve">GCI: </t>
    </r>
    <r>
      <rPr>
        <sz val="10"/>
        <color rgb="FF000000"/>
        <rFont val="Arial Narrow"/>
        <family val="2"/>
      </rPr>
      <t>A la fecha,  no se han realizado por PNNC, Audiencias de Rendiciòn de Cuentas que ameriten seguimiento y evaluación por parte del Grupo de Control Interno.</t>
    </r>
  </si>
  <si>
    <t>AVANCE PROMEDIO POR CUATRIMESTRE RENDICIÓN DE CUENTAS</t>
  </si>
  <si>
    <r>
      <rPr>
        <b/>
        <sz val="16"/>
        <color theme="1"/>
        <rFont val="Calibri"/>
        <family val="2"/>
      </rPr>
      <t>Plan Anticorrupción y de Atención al Ciudadano - Vigencia</t>
    </r>
    <r>
      <rPr>
        <b/>
        <i/>
        <sz val="16"/>
        <color theme="1"/>
        <rFont val="Calibri"/>
        <family val="2"/>
      </rPr>
      <t xml:space="preserve">_2022_V2 </t>
    </r>
    <r>
      <rPr>
        <b/>
        <sz val="16"/>
        <color theme="1"/>
        <rFont val="Calibri"/>
        <family val="2"/>
      </rPr>
      <t xml:space="preserve"> </t>
    </r>
  </si>
  <si>
    <t>Componente 5:  Transparencia y Acceso a la Información</t>
  </si>
  <si>
    <t>Indicadores</t>
  </si>
  <si>
    <r>
      <rPr>
        <b/>
        <sz val="12"/>
        <color theme="1"/>
        <rFont val="Calibri"/>
        <family val="2"/>
      </rPr>
      <t>Subcomponente 1</t>
    </r>
    <r>
      <rPr>
        <sz val="12"/>
        <color theme="1"/>
        <rFont val="Calibri"/>
        <family val="2"/>
      </rPr>
      <t xml:space="preserve">                                                                          Lineamientos de Transparencia Activa</t>
    </r>
  </si>
  <si>
    <t>Actualización permanente de la información mínima obligatoria (estructura, procedimientos, servicios y funcionamiento). Ley 1712 de 2014</t>
  </si>
  <si>
    <t>100% de la publicación en portal Web actualizada.</t>
  </si>
  <si>
    <r>
      <rPr>
        <sz val="10"/>
        <color theme="1"/>
        <rFont val="Arial Narrow"/>
        <family val="2"/>
      </rPr>
      <t>Lideres de cada unidad de decisión</t>
    </r>
    <r>
      <rPr>
        <sz val="10"/>
        <color rgb="FFFF0000"/>
        <rFont val="Arial Narrow"/>
        <family val="2"/>
      </rPr>
      <t xml:space="preserve"> </t>
    </r>
    <r>
      <rPr>
        <sz val="10"/>
        <color theme="1"/>
        <rFont val="Arial Narrow"/>
        <family val="2"/>
      </rPr>
      <t>(Central, Territorial y Local).</t>
    </r>
  </si>
  <si>
    <r>
      <rPr>
        <sz val="10"/>
        <rFont val="Arial Narrow"/>
        <family val="2"/>
      </rPr>
      <t xml:space="preserve">SAF: A la fecha la información de cargo del GAU se encuentra actualizada en el portal Web.
Conforme a lo ordenado en la circular 20191020002303 del 27 de mayo de 2019, la información del Grupo de Contratos  se encuentra actualizada la página WEB y la Intranet con corte  al 30 de abril </t>
    </r>
    <r>
      <rPr>
        <u/>
        <sz val="10"/>
        <color rgb="FF1155CC"/>
        <rFont val="Arial Narrow"/>
        <family val="2"/>
      </rPr>
      <t xml:space="preserve">https://intranet.parquesnacionales.gov.co/recorrido-virtual/
</t>
    </r>
    <r>
      <rPr>
        <sz val="10"/>
        <rFont val="Arial Narrow"/>
        <family val="2"/>
      </rPr>
      <t xml:space="preserve">GGIS: Bajo el memorando 20222100000463 del 8 de abril se certifica desde el GGIS la actualizacion de los contenidos de la pagina web 
SSNA: LA SSNA actualizao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OBSV OAP: No se aportó cumplimiento a la circular de DG-GCM en relación con la certificación, actividad parcial (100/2)
OAP: con fecha 6 de abril/2022 la OAP remitió certificación al GCM relacionada con  el cumplimiento de la circular 201910002303/19, de la cual GCM acusó recibo.
GCI:   Mediante Orfeo No. 20221200002923 del 31 de marzo del 2022, el Grupo de Comunicaciones remitió la certificación que los contenidos correspondientes  a los Roles, Funciones y Actividades desarrolladas y ejecutadas por el Grupo de Control Interno, se encuentran actualizados conforme a lo dispuesto por la Ley de Transparencia y Gobierno Digital.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OBSV OAP: No se aportó cumplimiento a la circular de DG-GCM en relación con la certificación, actividad parcial (100/2)
OCID:La Oficina de Control Disciplinario Interno, por medio de memorando No. 20224100005413 del 08 de abril de 2022, certificó al Coordinador Grupo de Comunicaciones la actualización de la pagina web de Parques Nacionales Naturales de Colombia, en lo que respecta a la información de la OCDI.  
DTAO: Se reporta el portal web e Intranet (recorrido virtual) actualizado con certificación de gobierno en línea del reporte de las Ap y la DTAO.
Evidencias: Carpeta Transparencia- 1.1 Actualización información
DTAM: En este periodo se generaron las actualizaciones de la intranet, así: Anexo 1 actualizacion contenidos DTAM, Anexo 2 actualización contenidos PNN  Chiribiquete, Anexo 3 actualización contenidos PNN Alto Fragua, Anexo 4 actualización contenidos PNN Amacayacu, Anexo 5 actualización contenidos PNN CAHUINARÍ, Anexo 6 actualización contenidos PNN CHURUMBELOS, Anexo 7 actualización contenidos PNN La Paya, Anexo 8 actualización contenidos PNN yaigojé, Anexo 9 actualización contenidos RNN Nukak, Anexo 10 actualización contenidos RNN  Puinawai, Anexo 11 actualización contenidos SFPM ORITO, Anexo 12 actualización contenidos PNN Rio Pure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En este caso una infoermación es publicada en la WEB por la DT y otra es consolñidada por los líders proceso NC.
Anexo 12.1 información puiblicada Ley 1712
DTAN: La direccion terriotial viene haciendo la actualización de los contenidos de la pagina web  e intranet  de cada una de las areas protegidas de la direccion territorial y de la sede adminsitriva en Bucaramanga. Se adjuntan 10 archivos que permiten evidenciar la actualizacion efectuada en el primer cuatriesmtre de 2022. ANEXOS: 1O archivos en PDF con la actualizacion de recorrido virtual y pagina web  en la DTAN
OBSV OAP: No se aportó cumplimiento a la circular de DG-GCM en relación con la certificación, actividad parcial (100/2)
DTPA: los lideres de las unidades de decisión adjudicados a la territorial, realizaron el proceso de actualización correspondiente al recorrido virtual.
Evidencia:
-Recorrido virtual
OBSV OAP: No se aportó cumplimiento a la circular de DG-GCM en relación con la certificación, actividad parcial (100/2)
Grupo de Atención al ciudadano
DTOR: Se realizó actualización de web de acuerdo con los lineamientos de la Entidad, en cumplimiento a la Ley 1712 de 2014.
Anexo 1.1.1 DTOR
Anexo 1.1.2 Chingaza
Anexo 1.1.3 Macarena
Anexo 1.1.4 Picachos
Anexo 1.1.5 Sumapaz
Anexo 1.1.6 Tinigua
Anexo 1.1.7 Tuparro
Anexo 1.1.8 Cinaruco
</t>
    </r>
  </si>
  <si>
    <t xml:space="preserve">Gestionar y actualizar estado de las hojas de vida y declaración de bienes y rentas de cada servidor de la entidad en el  Sistema de Información y Gestión del Empleo Público - SIGEP
Nota. A nivel Territorial se verifica su cumplimiento con base en la información del Nivel Central  para generar alertas tempranas </t>
  </si>
  <si>
    <t>100% de las hojas de vida de los servidores públicos y contratistas de la entidad  publicados en el aplicativo SIGEP.
100% de la declaración de bienes y rentas de los funcionarios de la entidad actualizada en el SIGEP.</t>
  </si>
  <si>
    <r>
      <rPr>
        <sz val="10"/>
        <color theme="1"/>
        <rFont val="Arial Narrow"/>
        <family val="2"/>
      </rPr>
      <t xml:space="preserve">Grupo de Gestión Humana  y Grupo de Contratos y </t>
    </r>
    <r>
      <rPr>
        <b/>
        <i/>
        <sz val="10"/>
        <color theme="1"/>
        <rFont val="Arial Narrow"/>
        <family val="2"/>
      </rPr>
      <t>Direcciones Territoriales</t>
    </r>
  </si>
  <si>
    <r>
      <rPr>
        <sz val="10"/>
        <rFont val="Arial Narrow"/>
        <family val="2"/>
      </rPr>
      <t xml:space="preserve">SAF: Hoja de  vida de los contratistas actualizada  al corte del 30 de abril                    </t>
    </r>
    <r>
      <rPr>
        <u/>
        <sz val="10"/>
        <color rgb="FF1155CC"/>
        <rFont val="Arial Narrow"/>
        <family val="2"/>
      </rPr>
      <t xml:space="preserve">https://www.funcionpublica.gov.co/dafpIndexerBHV/
</t>
    </r>
    <r>
      <rPr>
        <sz val="10"/>
        <rFont val="Arial Narrow"/>
        <family val="2"/>
      </rPr>
      <t xml:space="preserve">DTAO:  La actualización de las hojas de vida y la declaración de bienes y rentas de los funcionarios esta en curso y se tiene plazo hasta el 30 de mayo, la DT envió correo de solicitud y realiza el seguimiento a dichas actualizaciones.
Evidencias: Carpeta Transparencia - 1.2 Hojas de vida y declaración de bienes y rentas SIGEPCorreo  - CIRCULAR ACTUALIZACIÓN DECLARACIÓN DE BIENES Y RENTAS SIGEP II.pdf
Seguimiento  HV SIGEP 2022.xls
DTAO CONTRATISTAS- Se gestionaron y actualizaron un total de 145 hojas de vida en el Sistema de Información y Gestión del Empleo Público -SIGEP-, de los 148 contratistas que se contrataron en estos primeros 4 meses del año, lo anterior, obedece a que la plataforma presentó inconvenientes para el registro y otras siuaciones juridicas que se deben resolver.
Evidencias: Carpeta Transparencia - 1.2 Hojas de vida y declaración de bienes y rentas SIGEP
DTAM: Con relación a la Circular 20224400000014 del 07 de abril, la Dirección Territorial gestiona a través de la profesional que apoya esta activida en hacer el seguimiento y el control de los registros de actualización (Declaración de Bienes) para  reportar más tardar el día 10 de junio de 2022 el cumplimiento de esta actividad.
Anexo 13 solicitud actualizacion informacion SIGEP y rentas DTAM.
Respecto a la contratación de prestación de servicios, cada abogado al realizar el rpoceso verifica la información actualizada del contratista en SIGEP II.
Anexo 13 solicitud actualizacion informacion SIGEP y rentas DTAM
Anexo 13.1 Matriz contratos de prestación de servicios 
DTAN: El proceso de actualización de las hojas de vida y declaracion de bienes y rentas de los funcionarios de la DTAN se encuentran en proceso actualización teniendo como fecha limite legal el mes de mayo de 2022. La informacion se presentara para el segundo seguimiento del PAAC 2022. 
 DTPA: La territorial cuenta con los documentos de funcionarios y contratistas actualizados en la plataforma SIGEP; en este momento los funcionarios estan actualizando el formato de declaración de bienes y rentas
Anexo 01. Verificación hojas de vida sigep
DTOR: No se presenta avance en el periodo de reporte. </t>
    </r>
  </si>
  <si>
    <t>Avanzar en la construcción del conjunto de datos abiertos, divulgarlos y evaluar su uso.</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</si>
  <si>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</si>
  <si>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 GCM </t>
  </si>
  <si>
    <t>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OBS OAP: Avance no corresponde con la actividad, por tanto no se incluye</t>
  </si>
  <si>
    <r>
      <rPr>
        <b/>
        <sz val="12"/>
        <color theme="1"/>
        <rFont val="Calibri"/>
        <family val="2"/>
      </rPr>
      <t xml:space="preserve">Subcomponente 2                                                                          </t>
    </r>
    <r>
      <rPr>
        <sz val="12"/>
        <color theme="1"/>
        <rFont val="Calibri"/>
        <family val="2"/>
      </rPr>
      <t>Lineamientos de Transparencia Pasiva</t>
    </r>
  </si>
  <si>
    <t>Asegurar el cumplimiento de lo establecido en la Ley 1712 de 2014, sobre . Y el Decreto 2106 del 22/11/19</t>
  </si>
  <si>
    <t xml:space="preserve">% de avance del desarrollo de los lineamientos establecidos sobre gratuidad y los estándares de contenido y oportunidad </t>
  </si>
  <si>
    <t>Grupo de Procesos Corporativos</t>
  </si>
  <si>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
OBS OAP: el avance no evidencia % de cumplimiento. </t>
  </si>
  <si>
    <r>
      <rPr>
        <b/>
        <sz val="12"/>
        <color theme="1"/>
        <rFont val="Calibri"/>
        <family val="2"/>
      </rPr>
      <t xml:space="preserve">Subcomponente 3                                                                          </t>
    </r>
    <r>
      <rPr>
        <sz val="12"/>
        <color theme="1"/>
        <rFont val="Calibri"/>
        <family val="2"/>
      </rPr>
      <t>Elaboración los Instrumentos de Gestión de la Información</t>
    </r>
  </si>
  <si>
    <t>Elaborar y mantener actualizado el inventario de activos de información.</t>
  </si>
  <si>
    <t>% de avance en el levantamiento y consolidación del Inventario de activos de Información</t>
  </si>
  <si>
    <r>
      <rPr>
        <sz val="10"/>
        <color theme="1"/>
        <rFont val="Arial Narrow"/>
        <family val="2"/>
      </rPr>
      <t xml:space="preserve">Grupo de Procesos Corporativos con el apoyo de GTIC Todas las dependencias y las </t>
    </r>
    <r>
      <rPr>
        <b/>
        <i/>
        <sz val="10"/>
        <color theme="1"/>
        <rFont val="Arial Narrow"/>
        <family val="2"/>
      </rPr>
      <t>Direcciones Territoriales</t>
    </r>
    <r>
      <rPr>
        <sz val="10"/>
        <color theme="1"/>
        <rFont val="Arial Narrow"/>
        <family val="2"/>
      </rPr>
      <t>.</t>
    </r>
  </si>
  <si>
    <r>
      <rPr>
        <sz val="10"/>
        <rFont val="Arial Narrow"/>
        <family val="2"/>
      </rPr>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de la información del Registro de Activos de Información para la vigencia 2022.
Anexo 3.1. CRONOGRAMA PLAN GDTAL
OBS OAP: se aplica proporcional el % de avance a lo reportado
DTAO: 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Carpeta Transparencia-3.1 INVENTARIO DE ACTIVOS
DTAM: Esta información es consolidada desde nivel central con seguimiento del GPC
DTAN: 1. Se adjuntan soporte de rutas de almacenamiento de copias de seguridad de los usuarios de la DTAN y sus áreas protegidas distribuidos así:
1. Parte 1:  En un disco duro externo de 4tb se almacenan trimestralmente las copias de los usuarios funcionarios y contratista de la DTAN
2. parte 2: En un drive anidado al correo de soporteit.dtan@parquesnacionales.gov.co se recopilan las copias de seguridad de los usuarios de las áreas protegidas, quienes suben sus archivos trimestralmente.                                                              ANEXOS: Copias de seguridad de usuarios de la DTAN y AREAS
DTPA: Se tiene el inventario de activos de información reportado en la dirección electronica a continuación coordinada desde nivel central.</t>
    </r>
    <r>
      <rPr>
        <sz val="10"/>
        <color rgb="FF000000"/>
        <rFont val="Arial Narrow"/>
        <family val="2"/>
      </rPr>
      <t xml:space="preserve"> </t>
    </r>
    <r>
      <rPr>
        <u/>
        <sz val="10"/>
        <color rgb="FF1155CC"/>
        <rFont val="Arial Narrow"/>
        <family val="2"/>
      </rPr>
      <t xml:space="preserve">https://www.parquesnacionales.gov.co/portal/es/gestion-documental-ita/registro-de-activos-de-informacion/
</t>
    </r>
    <r>
      <rPr>
        <sz val="10"/>
        <rFont val="Arial Narrow"/>
        <family val="2"/>
      </rPr>
      <t xml:space="preserve">DTOR: No se presenta avance en el periodo de reporte. </t>
    </r>
  </si>
  <si>
    <t>Mantener la estructura y actualización del esquema de publicación de información en el portal Institucional</t>
  </si>
  <si>
    <t>% de avance en el levantamiento y consolidación del Esquema de Información</t>
  </si>
  <si>
    <t>Grupo de Comunicaciones - GCM con el apoyo de todas las dependencias responsables de mantener actualizada la página web
Nota para la intranet es responsabilidad de cada Unidad de decisión en lo relacionado con el recorrido virtual.</t>
  </si>
  <si>
    <r>
      <rPr>
        <sz val="10"/>
        <rFont val="Arial Narrow"/>
        <family val="2"/>
      </rPr>
      <t xml:space="preserve">GCM: Durante este periodo se realizó seguimiento a las certificaciones de cumplimiento de publicación en página web e intranet por parte de las unidades de ecición Anexo 1 Certificaciones.
Evidencia: </t>
    </r>
    <r>
      <rPr>
        <u/>
        <sz val="10"/>
        <color rgb="FF1155CC"/>
        <rFont val="Arial Narrow"/>
        <family val="2"/>
      </rPr>
      <t xml:space="preserve">https://drive.google.com/drive/folders/1WhHzolTwPDkud71RbBw5UEW0x1npzNS5
</t>
    </r>
    <r>
      <rPr>
        <sz val="10"/>
        <rFont val="Arial Narrow"/>
        <family val="2"/>
      </rPr>
      <t xml:space="preserve">SSNA: LA SSNA actualizó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DTAO: Se reporta el portal web e Intranet (recorrido virtual) actualizado con certificación de gobierno en línea del reporte de las Ap y la DTAO.
Evidencias:Carpeta Transparencia- 3.2 información en el portal
</t>
    </r>
  </si>
  <si>
    <t>Actualizar el índice de información clasificada y reservada</t>
  </si>
  <si>
    <t>% avance en el Índice de información clasificada y reservada publicada y actualizada en el portal web.</t>
  </si>
  <si>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la información del Índice de Información Clasificada y Reservada para la vigencia 2021.
Anexo 3.3. CRONOGRAMA PLAN GDTAL</t>
  </si>
  <si>
    <r>
      <rPr>
        <b/>
        <sz val="12"/>
        <color theme="1"/>
        <rFont val="Calibri"/>
        <family val="2"/>
      </rPr>
      <t>Subcomponente 4</t>
    </r>
    <r>
      <rPr>
        <sz val="12"/>
        <color theme="1"/>
        <rFont val="Calibri"/>
        <family val="2"/>
      </rPr>
      <t xml:space="preserve">
Criterio diferencial de accesibilidad</t>
    </r>
  </si>
  <si>
    <t>Diseñar, implementar y divulgar información en formatos alternativos comprensibles, para facilitar acceso a grupos étnicos y personas con discapacidad, cuando sea requerido.</t>
  </si>
  <si>
    <t xml:space="preserve">% de avance en la construcción de formatos alternativos </t>
  </si>
  <si>
    <t>Grupo de Comunicaciones - GCM y Grupo de atenciòn al ciudadano</t>
  </si>
  <si>
    <t>GCM: Durante este periodo no se generaron acciones puntuales para esta actividad, a partir del mes de mayo se inicia el proceso de planeación frente a la definición e implementación de actividades que permitan generar información comprensible para grupo étnicos y peronas con discapacidad
OBS OAP: La actividad está programada a partir del 02/01/2022, sin embargo no hay avances</t>
  </si>
  <si>
    <t xml:space="preserve">Portal Web con publicaciones para permitir el acceso de la página y noticias principales en idioma inglés y una lengua de un grupo étnico y cultural del país. </t>
  </si>
  <si>
    <t>Información publicada en diversos idiomas y lenguas de acuerdo a la solicitud realizada por las autoridades de las comunidades</t>
  </si>
  <si>
    <t>GCM: Durante este periodo no se generaron acciones puntuales para esta actividad, a partir del mes de Junio se tiene previsto generar actividades que permtitan generar contenidos en idioma inglés para publicar a través del portal web, revisar si se requiere la consecusión de resursos económicos para su cumplimiento
OBS OAP: La actividad está programada a partir del 02/01/2022, sin embargo no hay avances</t>
  </si>
  <si>
    <r>
      <rPr>
        <b/>
        <sz val="12"/>
        <color theme="1"/>
        <rFont val="Calibri"/>
        <family val="2"/>
      </rPr>
      <t xml:space="preserve">Subcomponente 5                                                                                      </t>
    </r>
    <r>
      <rPr>
        <sz val="12"/>
        <color theme="1"/>
        <rFont val="Calibri"/>
        <family val="2"/>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</si>
  <si>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</si>
  <si>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</si>
  <si>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Grupo de Atención al ciudadano</t>
  </si>
  <si>
    <t>02/062022 al 30/01/2023</t>
  </si>
  <si>
    <t xml:space="preserve">SAF-GAU: El informe de resultados de PQRSD se presenta de manera trimestral y se publica en la página web de la entidad en el siguiente link: 
https://www.parquesnacionales.gov.co/portal/es/servicio-al-ciudadano/informe-de-peticiones-quejas-y-reglamos/
</t>
  </si>
  <si>
    <t>Realizar la publicación en la página Web de los procesos de contratación así como el directorio de contratistas y las bases de datos de la contracción de acuerdo con los formatos establecidos y compartido en el drive  por el Grupo de contratos</t>
  </si>
  <si>
    <t>Grupo de Contratos/ Direcciones Territoriales</t>
  </si>
  <si>
    <r>
      <rPr>
        <sz val="10"/>
        <rFont val="Arial Narrow"/>
        <family val="2"/>
      </rPr>
      <t xml:space="preserve">SAF: Conforme a lo ordenado en la circular 20191020002303 del 27 de mayo de 2019, la información del Grupo de Contratos  se encuentra actualizada la página WEB y la Intranet en lo que corresponde al tema contractual con corte al 30 de abril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https://www.parquesnacionales.gov.co/portal/es/contratacion/contratacion/nivel-central/2022-2/contratacion-directa/  
DTAO:  Como una obligación de carácter legal es la publicación en la página WEB de la entidad, se cumplió con el 100% de la publicación de los procesos de contratación, así mismo, se procedió con la publicación e lDirectorio de los contratistas y las bases de datos correspondientes a la contratación en estos primeros meses del año.
Evidencia:Carpeta 5.2. Publicación en la página Web  contratación 
DTAM: Se genera la publicación de la Contratación y Directorio de contratistas del este periodo:
Anexo 14  bdd-dtam-enero-2022[1]
Anexo 15 bdd  dtam febrero febrero 2022
Anexo 16 bdd dtam  marzo 2022
Anexo 17 Links publicacion  PAGINA WEB
DTAN: Se adjunta captura de pantalla de publicación de contratación y directorio de contratistas para el año 2022. ANEXOS: 1. CAPTURA PUBLICACION CONTRATACION PAG WEB PARQUES.-2. CAPTURA PUBLICACION DIRECTORIO CONTRATISTAS 2022 
DTPA: La dirección realiza la publicación del directorio y la bases de datos de contratación del año en curso
</t>
    </r>
    <r>
      <rPr>
        <sz val="10"/>
        <color rgb="FF000000"/>
        <rFont val="Arial Narrow"/>
        <family val="2"/>
      </rPr>
      <t xml:space="preserve">
</t>
    </r>
    <r>
      <rPr>
        <u/>
        <sz val="10"/>
        <color rgb="FF1155CC"/>
        <rFont val="Arial Narrow"/>
        <family val="2"/>
      </rPr>
      <t xml:space="preserve">https://www.parquesnacionales.gov.co/portal/es/contratacion/contratacion/direccion-territorial-pacifico/2022-2/
</t>
    </r>
    <r>
      <rPr>
        <u/>
        <sz val="10"/>
        <color rgb="FFFFFFFF"/>
        <rFont val="Arial Narrow"/>
        <family val="2"/>
      </rPr>
      <t>D</t>
    </r>
    <r>
      <rPr>
        <u/>
        <sz val="10"/>
        <rFont val="Arial Narrow"/>
        <family val="2"/>
      </rPr>
      <t>TOR: DTOR: Se realizó la publicación de los procesos de contratación en la pagina web de PNNC,  y se mantiene actualizado el directorio de contratistas y base de datos de la contratación.
Anexo 5.2.1 Base de datos_2022
Anexo 5.2.2 CD-PNN_2022
Anexo 5.2.3 Directorio de contratistas_2022
Anexo 5.2.4 Mínima Cuantía - PNN</t>
    </r>
    <r>
      <rPr>
        <sz val="10"/>
        <rFont val="Arial Narrow"/>
        <family val="2"/>
      </rPr>
      <t xml:space="preserve">
</t>
    </r>
  </si>
  <si>
    <t>AVANCE PROMEDIO POR CUATRIMESTRE TRANSPARENCIA</t>
  </si>
  <si>
    <r>
      <rPr>
        <b/>
        <sz val="14"/>
        <color theme="1"/>
        <rFont val="Arial Narrow"/>
        <family val="2"/>
      </rPr>
      <t xml:space="preserve">Plan Anticorrupción y de Atención al Ciudadano -  </t>
    </r>
    <r>
      <rPr>
        <b/>
        <i/>
        <sz val="14"/>
        <color theme="1"/>
        <rFont val="Arial Narrow"/>
        <family val="2"/>
      </rPr>
      <t>Proyecto_2022_V2</t>
    </r>
    <r>
      <rPr>
        <b/>
        <sz val="14"/>
        <color theme="1"/>
        <rFont val="Arial Narrow"/>
        <family val="2"/>
      </rPr>
      <t xml:space="preserve">                                                                                                                         </t>
    </r>
  </si>
  <si>
    <t>Componente 5: Iniciativas Adicionales</t>
  </si>
  <si>
    <t xml:space="preserve">Iniciativas adicionales </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</si>
  <si>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</si>
  <si>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</si>
  <si>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Grupo de Gestión Humana-Oficina de Procesos Disciplinarios Internos</t>
  </si>
  <si>
    <t>OCDI: La Oficina de Control Disciplinario, ha publicado flashes informativos sobre el conflicto de intereses:
1. 22 de Febrero de 2022: Que hacer para no concurrir en conflicto de intereses
2. 16 de Marzo de 2022: Código de Ética – El valor de la honestidad. 
3. Se llevó a cabo reunión de socialización Procedimiento Conflicto de Intereses y Código de Integridad, a los intengrantes de la oficina, el día 22 de abril de 2022</t>
  </si>
  <si>
    <t>Realizar actividades de fomento y compromiso de los valores del codigo de integridad, a través de las cuales también se fomentarán los compromisos ético</t>
  </si>
  <si>
    <t>Listados de asistencia, evaluación de las jornadas realizadas.</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</si>
  <si>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</si>
  <si>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areas protegidas a su participación.</t>
  </si>
  <si>
    <t>Grupo de Gestión Humana, Grupo de Contratos y Direcciones Territoriales. Apoyan divulgación el Grupo de Comunicaciones - GCM</t>
  </si>
  <si>
    <t>SAF: Se realizó inducciòn sobre conflicto de intereses y codigo de integridad donde participaron   75 servidores 
GCM: Para este periodo se realizó el 18 de abril una socialización al Grupo de Comunicaciones sobre el procedimiento “Conflicto de intereses” con que cuenta la entidad el cual se puede consultar en la intranet en el proceso de Gestión de Talento Humano, ubicado en el siguiente link: https://intranet.parquesnacionales.gov.co/wp-content/uploads/2021/09/gth_pr_-30_-conflicto-de-intereses_v_1.pdf. Ver Anexo (Procedimiento de Conflicto de Intereses).
Anexo 1 Listado de Asistencia Socializacion Procedimiento Conflicto Intereses 18 Abril 
Como acciones complementarias a este control se realizaron las siguientes actividades:
-Se realizó el diseño de una pieza informativa sobre Conflicto de Intereses 
Anexo 2  Pieza Diseñada Conflicto Intereses
- Se realizó el envío de la pieza diseñada a través del correo interno socializando información a los servidores de PNN el día 30 de marzo.
Anexo 3 Correo Interno socializando Pieza Conflicto Intereses.
Evidencia: https://drive.google.com/drive/folders/1WhHzolTwPDkud71RbBw5UEW0x1npzNS5
DTAN: para el primer cuatrimestre de 2022 no  ha recibido las sensibilizaciones y orientaciones  del nivel central para abordar el tema conflicto dei intereses.
OBS OAP: La DT debe articular con el nivel Cntreal la realización de eesta actividad
DTOR: No se presenta avance en el periodo de reporte.
DTCA: Durante el primer cuatrimestre de la vigencia 2022 la DTCA no realizó esta actividad. Se realizará solicitud al Grupo de gestión Humana de jornada de sencibilización a la DTCA, Se evidencia correo electrónico enviado al grupo de Gestión humana solicitando las sensibilizaciones</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</si>
  <si>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</si>
  <si>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</si>
  <si>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 GCM  y el Grupo Control Disciplinario Interno.</t>
  </si>
  <si>
    <t>SAF: Inducciòn sobre conflicto de intereses y codigo de integridad donde participaron   75 servidores . Se realizó inducciòn sobre el mismo codigo a 14 funcionarios
OBS OAP: El avance no corresponde con la actividad. % avance 0
La Oficina de Control Disciplinario, ha hecho publicaciones de sensibilizaciòn sobre los deberes y prohibiciones que dan lugar a falta disciplinaria, frente a los derechos de los ciudadanos:
1. 29 de Febrero de 2022: La obligación de los servidores públicos de vigilar y salvaguardar los bienes y valores encomendados, y cumpkir con sus deberes y obligaciones sin solicitar dadivas o regalos y favores, etc. 
2. 31 de Marzo de 2022: Deberes – Cumplir con la actualización de bienes y rentas SIGEP. 
Prohibiciones – No ejecutar actos de violencias contra superior o compañeros. 
DTPA: Para el primer cuatrimestre no se han desarrollado sensibilizaciones con el apoyo de comunicaciones
OBS OAP: La DT debe adelantar gestiones con el NC para la realización de la actividad</t>
  </si>
  <si>
    <t>AVANCE PROMEDIO POR CUATRIMESTRE INICIATIVAS ADICIONALES</t>
  </si>
  <si>
    <t>Los soportes suministrados y la descripción de los mismos en la matriz, están relacionados con la actividad planteada.</t>
  </si>
  <si>
    <t>No se reportaron avances.</t>
  </si>
  <si>
    <t>No se presentaron avances.</t>
  </si>
  <si>
    <r>
      <t xml:space="preserve">GPM: </t>
    </r>
    <r>
      <rPr>
        <sz val="10"/>
        <color rgb="FF000000"/>
        <rFont val="Arial Narrow"/>
        <family val="2"/>
      </rPr>
      <t xml:space="preserve">En el programa se ha hecho toda la orientación correspondiente para la vinculación de guardaparques voluntarios en modalidad institucional y comunitaria, en todo lo referente a inscripción, envió de formatos de seguimientos, y envió de carnés digitales. A la fecha se han vinculado 21 guardaparques. 
Por otro lado, en cuanto a guardaparques certificados, se han generado 45 certificados a guardaparques voluntarios, los cuales la gran mayoría pertenecen a la categoría de convocatoria que se lanzó a finales del año 2021. Finalmente, la convocatoria 2022, se espera lanzar el 5 de mayo.                                                                             Evidencias: Carp. Certificados GPV
</t>
    </r>
    <r>
      <rPr>
        <sz val="10"/>
        <color rgb="FF000000"/>
        <rFont val="Arial Narrow"/>
        <family val="2"/>
      </rPr>
      <t xml:space="preserve">OBS OAP: </t>
    </r>
    <r>
      <rPr>
        <sz val="10"/>
        <color rgb="FF000000"/>
        <rFont val="Arial Narrow"/>
        <family val="2"/>
      </rPr>
      <t>Se asigna % proporcial de cumplimiento  (100/3)</t>
    </r>
  </si>
  <si>
    <t>Propuesta actualizada Inicio al proceso de modernización del protal web institucional.</t>
  </si>
  <si>
    <t>Reconocimiento público a través el portal de la entidad al grupo de valor ( persona o entidad - pública o provada) con mayor participación que haya tenido en foros, chats o convocatoria que se de apertura y que este orientada a la rendición de cuentas</t>
  </si>
  <si>
    <t>GCM: una vez realizadas las acciones de diálogo previstas en el marco de la estrategia de rendición de cuentas se realizará el informe con los resultados.</t>
  </si>
  <si>
    <t xml:space="preserve">DTAM: PNN Alto fragua: Publicación de información de interés 20 años  Hasta el momento están participando en la construcción de esta propuesta, delegados de WWF, Amazon Conservation Team-ACT y la Asociación de Cabildos del Pueblo Inga del Caquetá "Tandachiridu Ingakuna", actores estratégicos en la gestión y manejo del parque. Obviamente en esa construcción, desde nivel central nos ha estado acompañando Luisa cuyo acompañamiento se gestionó de acuerdo al conducto regular, desde la DTAM; conversatorio breve con la comunidad indígena (inga) que fue la precursora de la declaración del área protegida. 
Anexo 16 Preparatoria25FebreroAFIWAnexo 
Anexo 17 consolidado Publicación en portal Web Informacion interes
OBS OAP: considerando el avance parcial de la actividad se toma proporcional (100/2) 
DTAN: Se ha consolidado  y compartido información en temas de propagación y generalidades, avances en restauración que correponde a insumos que permiten divulgar los avances de la DTAN en estos temas. La información se ha enviado al nivel central Dra. Johanna Puentes, de la sub direccion de gestion y manejo. La direcion territorial ha comapartido un documento debidamente ilustrado y documentado, que reune las memorias de investigación en los temas de resturaciíón acologica ofreciendio a PNNC el desarrollo de publicaciones de los procesos de investigacion desarrollados en al direccion territorial Andes Nororientales. Las evidencias reposan en el siguiente enlace denominado PUBLICACIÓN DTAN https://drive.google.com/drive/folders/1RFfTJKinIGv8Ppx6_PozOJYiib_vBhMI?usp=sharing                              Evidencia: No se adjunta evidencia fisica en el DRIVE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Anexo 3.3.1 Pub_El_Tuparro
Anexo 3.3.2 Pub_El_Tuparro
Anexo 3.3.3 Pub_El_Tuparro_incendio_f
DTCA: Desde la DTCA se ha apoyado al grupo de comunicaciones para publicación en el portar web, gestiones adelantas para la conservaión y bio diversidad de las áreas protegidas. Se evidencia con el link de las publicaciones:
1) Parques Nacionales Naturales de Colombia, comunidades campesinas y aliados trabajando juntos para la conservación del PNN Paramillo: http://www.parquesnacionales.gov.co/portal/es/parques-nacionales-naturales-de-colombia-comunidades-campesinas-y-aliados-trabajando-juntos-para-la-conservacion-del-pnn-paramillo/ 
2) 30 familias del corregimiento Tomarrazon en la Guajira dan ejemplo de conservación en la Cuenca Camarones:
http://www.parquesnacionales.gov.co/portal/es/30-familias-del-corregimiento-tomarrazon-en-la-guajira-dan-ejemplo-de-conservacion-en-la-cuenca-camarones/
</t>
  </si>
  <si>
    <r>
      <rPr>
        <b/>
        <sz val="14"/>
        <color theme="1"/>
        <rFont val="Arial Narrow"/>
        <family val="2"/>
      </rPr>
      <t>Subcomponente 1</t>
    </r>
    <r>
      <rPr>
        <sz val="14"/>
        <color theme="1"/>
        <rFont val="Arial Narrow"/>
        <family val="2"/>
      </rPr>
      <t xml:space="preserve">               Estructura administrativa y Direccionamiento estratégico </t>
    </r>
  </si>
  <si>
    <t xml:space="preserve">Se presenta un avance parcial en el cumplimeinto de la ejecución de la actividad </t>
  </si>
  <si>
    <t xml:space="preserve">Se presenta un avance parcial en el cumplimiento de la ejecución de la actividad </t>
  </si>
  <si>
    <t>PRIMER SEGUIMIENTO Y VERIFICACIÓN GRUPO DE CONTROL INTERNO -30-04-2022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</si>
</sst>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4" x14ac:knownFonts="1">
    <font>
      <sz val="11"/>
      <color theme="1"/>
      <name val="Arial"/>
      <scheme val="minor"/>
    </font>
    <font>
      <sz val="11"/>
      <color theme="1"/>
      <name val="Calibri"/>
      <family val="2"/>
    </font>
    <font>
      <sz val="11"/>
      <color theme="1"/>
      <name val="Arial"/>
      <family val="2"/>
    </font>
    <font>
      <b/>
      <sz val="14"/>
      <color theme="1"/>
      <name val="Arial Narrow"/>
      <family val="2"/>
    </font>
    <font>
      <sz val="11"/>
      <name val="Arial"/>
      <family val="2"/>
    </font>
    <font>
      <b/>
      <sz val="10"/>
      <color theme="1"/>
      <name val="Arial Narrow"/>
      <family val="2"/>
    </font>
    <font>
      <b/>
      <sz val="11"/>
      <color theme="1"/>
      <name val="&quot;Arial Narrow&quot;"/>
    </font>
    <font>
      <sz val="12"/>
      <color rgb="FF000000"/>
      <name val="Arial Narrow"/>
      <family val="2"/>
    </font>
    <font>
      <sz val="10"/>
      <color theme="1"/>
      <name val="Arial Narrow"/>
      <family val="2"/>
    </font>
    <font>
      <sz val="11"/>
      <color theme="1"/>
      <name val="&quot;Arial Narrow&quot;"/>
    </font>
    <font>
      <sz val="12"/>
      <color theme="1"/>
      <name val="Arial Narrow"/>
      <family val="2"/>
    </font>
    <font>
      <i/>
      <sz val="10"/>
      <color theme="1"/>
      <name val="Arial Narrow"/>
      <family val="2"/>
    </font>
    <font>
      <b/>
      <i/>
      <sz val="12"/>
      <color rgb="FF000000"/>
      <name val="Arial Narrow"/>
      <family val="2"/>
    </font>
    <font>
      <b/>
      <i/>
      <sz val="12"/>
      <color theme="1"/>
      <name val="Arial Narrow"/>
      <family val="2"/>
    </font>
    <font>
      <b/>
      <sz val="12"/>
      <color rgb="FF000000"/>
      <name val="Arial Narrow"/>
      <family val="2"/>
    </font>
    <font>
      <sz val="10"/>
      <color rgb="FF000000"/>
      <name val="Arial Narrow"/>
      <family val="2"/>
    </font>
    <font>
      <b/>
      <sz val="11"/>
      <color theme="1"/>
      <name val="Arial"/>
      <family val="2"/>
    </font>
    <font>
      <b/>
      <sz val="12"/>
      <color rgb="FF333300"/>
      <name val="Arial Narrow"/>
      <family val="2"/>
    </font>
    <font>
      <b/>
      <sz val="10"/>
      <color rgb="FF000000"/>
      <name val="Arial Narrow"/>
      <family val="2"/>
    </font>
    <font>
      <sz val="14"/>
      <color theme="1"/>
      <name val="Calibri"/>
      <family val="2"/>
    </font>
    <font>
      <b/>
      <sz val="14"/>
      <color theme="1"/>
      <name val="Calibri"/>
      <family val="2"/>
    </font>
    <font>
      <sz val="14"/>
      <color theme="1"/>
      <name val="Arial Narrow"/>
      <family val="2"/>
    </font>
    <font>
      <sz val="8"/>
      <color theme="1"/>
      <name val="Calibri"/>
      <family val="2"/>
    </font>
    <font>
      <b/>
      <sz val="12"/>
      <color theme="1"/>
      <name val="Arial Narrow"/>
      <family val="2"/>
    </font>
    <font>
      <b/>
      <sz val="16"/>
      <color theme="1"/>
      <name val="Calibri"/>
      <family val="2"/>
    </font>
    <font>
      <sz val="12"/>
      <color theme="1"/>
      <name val="Calibri"/>
      <family val="2"/>
    </font>
    <font>
      <sz val="10"/>
      <color theme="1"/>
      <name val="Calibri"/>
      <family val="2"/>
    </font>
    <font>
      <b/>
      <i/>
      <sz val="14"/>
      <color theme="1"/>
      <name val="Arial Narrow"/>
      <family val="2"/>
    </font>
    <font>
      <u/>
      <sz val="10"/>
      <color rgb="FF1155CC"/>
      <name val="Arial Narrow"/>
      <family val="2"/>
    </font>
    <font>
      <sz val="10"/>
      <name val="Arial Narrow"/>
      <family val="2"/>
    </font>
    <font>
      <strike/>
      <sz val="10"/>
      <color theme="1"/>
      <name val="Arial Narrow"/>
      <family val="2"/>
    </font>
    <font>
      <i/>
      <u/>
      <sz val="10"/>
      <color theme="1"/>
      <name val="Arial Narrow"/>
      <family val="2"/>
    </font>
    <font>
      <b/>
      <i/>
      <sz val="14"/>
      <color rgb="FFFF0000"/>
      <name val="Arial Narrow"/>
      <family val="2"/>
    </font>
    <font>
      <b/>
      <i/>
      <sz val="16"/>
      <color theme="1"/>
      <name val="Calibri"/>
      <family val="2"/>
    </font>
    <font>
      <b/>
      <sz val="12"/>
      <color theme="1"/>
      <name val="Calibri"/>
      <family val="2"/>
    </font>
    <font>
      <sz val="10"/>
      <color rgb="FFFF0000"/>
      <name val="Arial Narrow"/>
      <family val="2"/>
    </font>
    <font>
      <b/>
      <i/>
      <sz val="10"/>
      <color theme="1"/>
      <name val="Arial Narrow"/>
      <family val="2"/>
    </font>
    <font>
      <u/>
      <sz val="10"/>
      <color rgb="FFFFFFFF"/>
      <name val="Arial Narrow"/>
      <family val="2"/>
    </font>
    <font>
      <u/>
      <sz val="10"/>
      <name val="Arial Narrow"/>
      <family val="2"/>
    </font>
    <font>
      <sz val="10"/>
      <color theme="1"/>
      <name val="Arial Narrow"/>
      <family val="2"/>
    </font>
    <font>
      <b/>
      <sz val="11"/>
      <color theme="1"/>
      <name val="Arial Narrow"/>
      <family val="2"/>
    </font>
    <font>
      <b/>
      <sz val="10"/>
      <color theme="1"/>
      <name val="Arial"/>
      <family val="2"/>
    </font>
    <font>
      <sz val="14"/>
      <color theme="1"/>
      <name val="Arial Narrow"/>
      <family val="2"/>
    </font>
    <font>
      <sz val="11"/>
      <color theme="1"/>
      <name val="Calibri"/>
      <family val="2"/>
    </font>
  </fonts>
  <fills count="13">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FFFFFF"/>
        <bgColor rgb="FFFFFFFF"/>
      </patternFill>
    </fill>
    <fill>
      <patternFill patternType="solid">
        <fgColor rgb="FFDEEAF6"/>
        <bgColor rgb="FFDEEAF6"/>
      </patternFill>
    </fill>
    <fill>
      <patternFill patternType="solid">
        <fgColor rgb="FFB6D7A8"/>
        <bgColor rgb="FFB6D7A8"/>
      </patternFill>
    </fill>
    <fill>
      <patternFill patternType="solid">
        <fgColor theme="0"/>
        <bgColor indexed="64"/>
      </patternFill>
    </fill>
    <fill>
      <patternFill patternType="solid">
        <fgColor theme="7" tint="0.59999389629810485"/>
        <bgColor indexed="64"/>
      </patternFill>
    </fill>
    <fill>
      <patternFill patternType="solid">
        <fgColor theme="7" tint="0.59999389629810485"/>
        <bgColor rgb="FF93C47D"/>
      </patternFill>
    </fill>
    <fill>
      <patternFill patternType="solid">
        <fgColor theme="4" tint="0.39997558519241921"/>
        <bgColor rgb="FFE2EFD9"/>
      </patternFill>
    </fill>
    <fill>
      <patternFill patternType="solid">
        <fgColor theme="4" tint="0.39997558519241921"/>
        <bgColor indexed="64"/>
      </patternFill>
    </fill>
  </fills>
  <borders count="8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2F5496"/>
      </left>
      <right/>
      <top style="medium">
        <color rgb="FF2F5496"/>
      </top>
      <bottom style="medium">
        <color rgb="FF2F5496"/>
      </bottom>
      <diagonal/>
    </border>
    <border>
      <left/>
      <right/>
      <top style="medium">
        <color rgb="FF2F5496"/>
      </top>
      <bottom style="medium">
        <color rgb="FF2F5496"/>
      </bottom>
      <diagonal/>
    </border>
    <border>
      <left/>
      <right style="medium">
        <color rgb="FF2F5496"/>
      </right>
      <top style="medium">
        <color rgb="FF2F5496"/>
      </top>
      <bottom style="medium">
        <color rgb="FF2F5496"/>
      </bottom>
      <diagonal/>
    </border>
    <border>
      <left style="medium">
        <color rgb="FF2F5496"/>
      </left>
      <right style="medium">
        <color rgb="FF2F5496"/>
      </right>
      <top style="medium">
        <color rgb="FF2F5496"/>
      </top>
      <bottom style="medium">
        <color rgb="FF2F5496"/>
      </bottom>
      <diagonal/>
    </border>
    <border>
      <left style="medium">
        <color rgb="FF2F5496"/>
      </left>
      <right style="medium">
        <color rgb="FF2F5496"/>
      </right>
      <top style="medium">
        <color rgb="FF2F5496"/>
      </top>
      <bottom/>
      <diagonal/>
    </border>
    <border>
      <left style="medium">
        <color rgb="FF2F5496"/>
      </left>
      <right style="medium">
        <color rgb="FF2F5496"/>
      </right>
      <top/>
      <bottom/>
      <diagonal/>
    </border>
    <border>
      <left style="medium">
        <color rgb="FF2F5496"/>
      </left>
      <right style="medium">
        <color rgb="FF2F5496"/>
      </right>
      <top/>
      <bottom style="medium">
        <color rgb="FF2F5496"/>
      </bottom>
      <diagonal/>
    </border>
    <border>
      <left style="thin">
        <color rgb="FF000000"/>
      </left>
      <right style="thin">
        <color rgb="FF000000"/>
      </right>
      <top style="thin">
        <color rgb="FF000000"/>
      </top>
      <bottom/>
      <diagonal/>
    </border>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theme="0"/>
      </left>
      <right/>
      <top/>
      <bottom/>
      <diagonal/>
    </border>
    <border>
      <left style="thin">
        <color theme="0"/>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medium">
        <color rgb="FF2F5496"/>
      </right>
      <top style="medium">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style="thick">
        <color rgb="FF000000"/>
      </left>
      <right style="thick">
        <color rgb="FF000000"/>
      </right>
      <top/>
      <bottom style="thick">
        <color rgb="FF000000"/>
      </bottom>
      <diagonal/>
    </border>
    <border>
      <left/>
      <right style="thin">
        <color indexed="64"/>
      </right>
      <top style="thin">
        <color indexed="64"/>
      </top>
      <bottom style="thin">
        <color indexed="64"/>
      </bottom>
      <diagonal/>
    </border>
  </borders>
  <cellStyleXfs count="1">
    <xf numFmtId="0" fontId="0" fillId="0" borderId="0"/>
  </cellStyleXfs>
  <cellXfs count="273">
    <xf numFmtId="0" fontId="0" fillId="0" borderId="0" xfId="0" applyFont="1" applyAlignment="1"/>
    <xf numFmtId="0" fontId="1"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2" fillId="2" borderId="2" xfId="0" applyFont="1" applyFill="1" applyBorder="1" applyAlignment="1"/>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8" fillId="5" borderId="6" xfId="0" applyNumberFormat="1" applyFont="1" applyFill="1" applyBorder="1" applyAlignment="1">
      <alignment horizontal="center" vertical="center" wrapText="1"/>
    </xf>
    <xf numFmtId="0" fontId="1" fillId="2" borderId="1" xfId="0" applyFont="1" applyFill="1" applyBorder="1" applyAlignment="1">
      <alignment vertical="center"/>
    </xf>
    <xf numFmtId="0" fontId="11" fillId="3" borderId="6" xfId="0" applyFont="1" applyFill="1" applyBorder="1" applyAlignment="1">
      <alignment horizontal="center" vertical="center" wrapText="1"/>
    </xf>
    <xf numFmtId="164" fontId="8" fillId="5" borderId="7" xfId="0" applyNumberFormat="1" applyFont="1" applyFill="1" applyBorder="1" applyAlignment="1">
      <alignment horizontal="center" vertical="center" wrapText="1"/>
    </xf>
    <xf numFmtId="0" fontId="1" fillId="2" borderId="11" xfId="0" applyFont="1" applyFill="1" applyBorder="1" applyAlignment="1">
      <alignment horizontal="center"/>
    </xf>
    <xf numFmtId="0" fontId="13" fillId="7" borderId="15" xfId="0" applyFont="1" applyFill="1" applyBorder="1" applyAlignment="1">
      <alignment horizontal="center" vertical="center"/>
    </xf>
    <xf numFmtId="0" fontId="2" fillId="2" borderId="16" xfId="0" applyFont="1" applyFill="1" applyBorder="1"/>
    <xf numFmtId="0" fontId="1" fillId="2" borderId="1" xfId="0" applyFont="1" applyFill="1" applyBorder="1" applyAlignment="1">
      <alignment horizontal="center"/>
    </xf>
    <xf numFmtId="0" fontId="1" fillId="2" borderId="17" xfId="0" applyFont="1" applyFill="1" applyBorder="1"/>
    <xf numFmtId="0" fontId="1" fillId="0" borderId="0" xfId="0" applyFont="1" applyAlignment="1">
      <alignment horizontal="center"/>
    </xf>
    <xf numFmtId="0" fontId="2" fillId="0" borderId="0" xfId="0" applyFont="1" applyAlignment="1"/>
    <xf numFmtId="0" fontId="8" fillId="3" borderId="6" xfId="0" applyFont="1" applyFill="1" applyBorder="1" applyAlignment="1">
      <alignment horizontal="justify" vertical="center" wrapText="1"/>
    </xf>
    <xf numFmtId="0" fontId="39" fillId="3" borderId="6" xfId="0" applyFont="1" applyFill="1" applyBorder="1" applyAlignment="1">
      <alignment horizontal="justify" vertical="center" wrapText="1"/>
    </xf>
    <xf numFmtId="0" fontId="8" fillId="0" borderId="1" xfId="0" applyFont="1" applyFill="1" applyBorder="1"/>
    <xf numFmtId="0" fontId="0" fillId="0" borderId="0" xfId="0" applyFont="1" applyFill="1" applyAlignment="1"/>
    <xf numFmtId="0" fontId="18" fillId="0" borderId="5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8" fillId="0" borderId="58" xfId="0" applyFont="1" applyFill="1" applyBorder="1" applyAlignment="1">
      <alignment vertical="center" wrapText="1"/>
    </xf>
    <xf numFmtId="0" fontId="8" fillId="0" borderId="59" xfId="0" applyFont="1" applyFill="1" applyBorder="1" applyAlignment="1">
      <alignment horizontal="center" vertical="center" wrapText="1"/>
    </xf>
    <xf numFmtId="0" fontId="8" fillId="0" borderId="59" xfId="0" applyFont="1" applyFill="1" applyBorder="1" applyAlignment="1">
      <alignment wrapText="1"/>
    </xf>
    <xf numFmtId="0" fontId="39" fillId="0" borderId="6" xfId="0" applyFont="1" applyFill="1" applyBorder="1" applyAlignment="1">
      <alignment horizontal="justify" vertical="center" wrapText="1"/>
    </xf>
    <xf numFmtId="164" fontId="8" fillId="0" borderId="59" xfId="0" applyNumberFormat="1" applyFont="1" applyFill="1" applyBorder="1" applyAlignment="1">
      <alignment horizontal="center" vertical="center" wrapText="1"/>
    </xf>
    <xf numFmtId="0" fontId="8" fillId="0" borderId="6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164"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justify" vertical="center" wrapText="1"/>
    </xf>
    <xf numFmtId="0" fontId="8" fillId="0" borderId="65" xfId="0" applyFont="1" applyFill="1" applyBorder="1" applyAlignment="1">
      <alignment vertical="center" wrapText="1"/>
    </xf>
    <xf numFmtId="0" fontId="8" fillId="0" borderId="68" xfId="0" applyFont="1" applyFill="1" applyBorder="1" applyAlignment="1">
      <alignment vertical="center" wrapText="1"/>
    </xf>
    <xf numFmtId="0" fontId="8" fillId="0" borderId="10" xfId="0" applyFont="1" applyFill="1" applyBorder="1" applyAlignment="1">
      <alignment vertical="center" wrapText="1"/>
    </xf>
    <xf numFmtId="164" fontId="8" fillId="0" borderId="10" xfId="0" applyNumberFormat="1" applyFont="1" applyFill="1" applyBorder="1" applyAlignment="1">
      <alignment horizontal="center" vertical="center" wrapText="1"/>
    </xf>
    <xf numFmtId="0" fontId="8" fillId="0" borderId="16" xfId="0" applyFont="1" applyFill="1" applyBorder="1"/>
    <xf numFmtId="0" fontId="1" fillId="0" borderId="1" xfId="0" applyFont="1" applyFill="1" applyBorder="1"/>
    <xf numFmtId="0" fontId="1" fillId="0" borderId="0" xfId="0" applyFont="1" applyFill="1"/>
    <xf numFmtId="0" fontId="0" fillId="0" borderId="0" xfId="0" applyFont="1" applyFill="1" applyAlignment="1"/>
    <xf numFmtId="164" fontId="8"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2" xfId="0" applyFont="1" applyFill="1" applyBorder="1" applyAlignment="1">
      <alignment horizontal="center"/>
    </xf>
    <xf numFmtId="0" fontId="2" fillId="0" borderId="0" xfId="0" applyFont="1" applyFill="1"/>
    <xf numFmtId="0" fontId="13" fillId="0" borderId="15" xfId="0" applyFont="1" applyFill="1" applyBorder="1" applyAlignment="1">
      <alignment horizontal="center" vertical="center"/>
    </xf>
    <xf numFmtId="0" fontId="2" fillId="0" borderId="0" xfId="0" applyFont="1" applyFill="1" applyAlignment="1"/>
    <xf numFmtId="0" fontId="22" fillId="0" borderId="1" xfId="0" applyFont="1" applyFill="1" applyBorder="1"/>
    <xf numFmtId="0" fontId="2" fillId="0" borderId="2" xfId="0" applyFont="1" applyFill="1" applyBorder="1" applyAlignment="1"/>
    <xf numFmtId="0" fontId="22" fillId="0" borderId="0" xfId="0" applyFont="1" applyFill="1"/>
    <xf numFmtId="0" fontId="16" fillId="0" borderId="2" xfId="0" applyFont="1" applyFill="1" applyBorder="1" applyAlignment="1"/>
    <xf numFmtId="0" fontId="8" fillId="0" borderId="75" xfId="0" applyFont="1" applyFill="1" applyBorder="1" applyAlignment="1">
      <alignment horizontal="justify" vertical="center" wrapText="1"/>
    </xf>
    <xf numFmtId="9" fontId="2"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16" fillId="0" borderId="0" xfId="0" applyFont="1" applyFill="1" applyAlignment="1"/>
    <xf numFmtId="0" fontId="0" fillId="0" borderId="0" xfId="0" applyFont="1" applyFill="1" applyAlignment="1"/>
    <xf numFmtId="0" fontId="39" fillId="3" borderId="6" xfId="0" applyFont="1" applyFill="1" applyBorder="1" applyAlignment="1">
      <alignment horizontal="justify" vertical="top" wrapText="1"/>
    </xf>
    <xf numFmtId="0" fontId="8" fillId="8" borderId="62" xfId="0" applyFont="1" applyFill="1" applyBorder="1" applyAlignment="1">
      <alignment vertical="center" wrapText="1"/>
    </xf>
    <xf numFmtId="0" fontId="8" fillId="8" borderId="2" xfId="0" applyFont="1" applyFill="1" applyBorder="1" applyAlignment="1">
      <alignment horizontal="center" vertical="center" wrapText="1"/>
    </xf>
    <xf numFmtId="0" fontId="8" fillId="8" borderId="2" xfId="0" applyFont="1" applyFill="1" applyBorder="1" applyAlignment="1">
      <alignment wrapText="1"/>
    </xf>
    <xf numFmtId="0" fontId="39" fillId="8" borderId="6" xfId="0" applyFont="1" applyFill="1" applyBorder="1" applyAlignment="1">
      <alignment horizontal="justify" vertical="center" wrapText="1"/>
    </xf>
    <xf numFmtId="164" fontId="8" fillId="8" borderId="2" xfId="0" applyNumberFormat="1" applyFont="1" applyFill="1" applyBorder="1" applyAlignment="1">
      <alignment horizontal="center" vertical="center" wrapText="1"/>
    </xf>
    <xf numFmtId="0" fontId="8" fillId="8" borderId="1" xfId="0" applyFont="1" applyFill="1" applyBorder="1"/>
    <xf numFmtId="0" fontId="0" fillId="8" borderId="0" xfId="0" applyFont="1" applyFill="1" applyAlignment="1"/>
    <xf numFmtId="0" fontId="8" fillId="8" borderId="2" xfId="0" applyFont="1" applyFill="1" applyBorder="1" applyAlignment="1">
      <alignment vertical="center" wrapText="1"/>
    </xf>
    <xf numFmtId="9" fontId="13" fillId="9" borderId="15" xfId="0" applyNumberFormat="1" applyFont="1" applyFill="1" applyBorder="1" applyAlignment="1">
      <alignment horizontal="center" vertical="center"/>
    </xf>
    <xf numFmtId="9" fontId="13" fillId="10" borderId="15" xfId="0" applyNumberFormat="1" applyFont="1" applyFill="1" applyBorder="1" applyAlignment="1">
      <alignment horizontal="center" vertical="center"/>
    </xf>
    <xf numFmtId="0" fontId="8" fillId="8" borderId="53" xfId="0" applyFont="1" applyFill="1" applyBorder="1"/>
    <xf numFmtId="0" fontId="8" fillId="8" borderId="18" xfId="0" applyFont="1" applyFill="1" applyBorder="1"/>
    <xf numFmtId="0" fontId="8" fillId="8" borderId="19" xfId="0" applyFont="1" applyFill="1" applyBorder="1"/>
    <xf numFmtId="0" fontId="8" fillId="8" borderId="20" xfId="0" applyFont="1" applyFill="1" applyBorder="1"/>
    <xf numFmtId="0" fontId="15" fillId="8" borderId="1" xfId="0" applyFont="1" applyFill="1" applyBorder="1" applyAlignment="1">
      <alignment horizontal="left" vertical="top" wrapText="1"/>
    </xf>
    <xf numFmtId="0" fontId="8" fillId="8" borderId="26" xfId="0" applyFont="1" applyFill="1" applyBorder="1"/>
    <xf numFmtId="0" fontId="15" fillId="8" borderId="27" xfId="0" applyFont="1" applyFill="1" applyBorder="1" applyAlignment="1">
      <alignment horizontal="left" vertical="top" wrapText="1"/>
    </xf>
    <xf numFmtId="0" fontId="15" fillId="8" borderId="47" xfId="0" applyFont="1" applyFill="1" applyBorder="1" applyAlignment="1">
      <alignment horizontal="left" vertical="top" wrapText="1"/>
    </xf>
    <xf numFmtId="0" fontId="8" fillId="8" borderId="48" xfId="0" applyFont="1" applyFill="1" applyBorder="1"/>
    <xf numFmtId="0" fontId="8" fillId="8" borderId="11" xfId="0" applyFont="1" applyFill="1" applyBorder="1"/>
    <xf numFmtId="0" fontId="1" fillId="8" borderId="1" xfId="0" applyFont="1" applyFill="1" applyBorder="1"/>
    <xf numFmtId="0" fontId="1" fillId="8" borderId="0" xfId="0" applyFont="1" applyFill="1"/>
    <xf numFmtId="0" fontId="8" fillId="8" borderId="17" xfId="0" applyFont="1" applyFill="1" applyBorder="1"/>
    <xf numFmtId="0" fontId="8" fillId="8" borderId="1" xfId="0" applyFont="1" applyFill="1" applyBorder="1" applyAlignment="1"/>
    <xf numFmtId="0" fontId="1" fillId="8" borderId="53" xfId="0" applyFont="1" applyFill="1" applyBorder="1"/>
    <xf numFmtId="0" fontId="2" fillId="8" borderId="10" xfId="0" applyFont="1" applyFill="1" applyBorder="1" applyAlignment="1"/>
    <xf numFmtId="0" fontId="1" fillId="8" borderId="16" xfId="0" applyFont="1" applyFill="1" applyBorder="1"/>
    <xf numFmtId="0" fontId="2" fillId="8" borderId="0" xfId="0" applyFont="1" applyFill="1"/>
    <xf numFmtId="0" fontId="13" fillId="8" borderId="15" xfId="0" applyFont="1" applyFill="1" applyBorder="1" applyAlignment="1">
      <alignment horizontal="center" vertical="center"/>
    </xf>
    <xf numFmtId="0" fontId="2" fillId="8" borderId="0" xfId="0" applyFont="1" applyFill="1" applyAlignment="1"/>
    <xf numFmtId="0" fontId="1" fillId="8" borderId="11" xfId="0" applyFont="1" applyFill="1" applyBorder="1"/>
    <xf numFmtId="0" fontId="19" fillId="8" borderId="1" xfId="0" applyFont="1" applyFill="1" applyBorder="1"/>
    <xf numFmtId="0" fontId="2" fillId="8" borderId="2" xfId="0" applyFont="1" applyFill="1" applyBorder="1" applyAlignment="1"/>
    <xf numFmtId="0" fontId="5" fillId="8" borderId="6" xfId="0" applyFont="1" applyFill="1" applyBorder="1" applyAlignment="1">
      <alignment horizontal="center" vertical="center"/>
    </xf>
    <xf numFmtId="0" fontId="5" fillId="8" borderId="6" xfId="0" applyFont="1" applyFill="1" applyBorder="1" applyAlignment="1">
      <alignment horizontal="center" vertical="center" wrapText="1"/>
    </xf>
    <xf numFmtId="0" fontId="6" fillId="8" borderId="2" xfId="0" applyFont="1" applyFill="1" applyBorder="1" applyAlignment="1">
      <alignment horizontal="center"/>
    </xf>
    <xf numFmtId="49" fontId="6" fillId="8" borderId="2" xfId="0" applyNumberFormat="1" applyFont="1" applyFill="1" applyBorder="1" applyAlignment="1">
      <alignment horizontal="center" wrapText="1"/>
    </xf>
    <xf numFmtId="0" fontId="39" fillId="8" borderId="75" xfId="0" applyFont="1" applyFill="1" applyBorder="1" applyAlignment="1">
      <alignment horizontal="justify" vertical="center" wrapText="1"/>
    </xf>
    <xf numFmtId="164" fontId="8" fillId="8" borderId="6" xfId="0" applyNumberFormat="1" applyFont="1" applyFill="1" applyBorder="1" applyAlignment="1">
      <alignment horizontal="center" vertical="center" wrapText="1"/>
    </xf>
    <xf numFmtId="0" fontId="25" fillId="8" borderId="6" xfId="0" applyFont="1" applyFill="1" applyBorder="1" applyAlignment="1">
      <alignmen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5" fillId="8" borderId="3" xfId="0" applyFont="1" applyFill="1" applyBorder="1" applyAlignment="1">
      <alignment horizontal="center" vertical="center" wrapText="1"/>
    </xf>
    <xf numFmtId="0" fontId="8" fillId="8" borderId="75" xfId="0" applyFont="1" applyFill="1" applyBorder="1" applyAlignment="1">
      <alignment horizontal="left" vertical="center" wrapText="1"/>
    </xf>
    <xf numFmtId="164" fontId="8" fillId="8" borderId="4" xfId="0" applyNumberFormat="1" applyFont="1" applyFill="1" applyBorder="1" applyAlignment="1">
      <alignment horizontal="center" vertical="center" wrapText="1"/>
    </xf>
    <xf numFmtId="0" fontId="13" fillId="8" borderId="80" xfId="0" applyFont="1" applyFill="1" applyBorder="1" applyAlignment="1">
      <alignment horizontal="center" vertical="center"/>
    </xf>
    <xf numFmtId="9" fontId="13" fillId="8" borderId="15" xfId="0" applyNumberFormat="1" applyFont="1" applyFill="1" applyBorder="1" applyAlignment="1">
      <alignment horizontal="center" vertical="center"/>
    </xf>
    <xf numFmtId="0" fontId="39" fillId="8" borderId="7" xfId="0" applyFont="1" applyFill="1" applyBorder="1" applyAlignment="1">
      <alignment horizontal="justify" vertical="center" wrapText="1"/>
    </xf>
    <xf numFmtId="9" fontId="9" fillId="8" borderId="2" xfId="0" applyNumberFormat="1" applyFont="1" applyFill="1" applyBorder="1" applyAlignment="1">
      <alignment horizontal="center" vertical="center" wrapText="1"/>
    </xf>
    <xf numFmtId="0" fontId="26" fillId="8" borderId="1" xfId="0" applyFont="1" applyFill="1" applyBorder="1"/>
    <xf numFmtId="0" fontId="39" fillId="8" borderId="7" xfId="0" applyFont="1" applyFill="1" applyBorder="1" applyAlignment="1">
      <alignment horizontal="justify" vertical="top" wrapText="1"/>
    </xf>
    <xf numFmtId="0" fontId="39" fillId="8" borderId="81" xfId="0" applyFont="1" applyFill="1" applyBorder="1" applyAlignment="1">
      <alignment horizontal="justify" vertical="center" wrapText="1"/>
    </xf>
    <xf numFmtId="0" fontId="39" fillId="8" borderId="75" xfId="0" applyFont="1" applyFill="1" applyBorder="1" applyAlignment="1">
      <alignment horizontal="justify" vertical="top" wrapText="1"/>
    </xf>
    <xf numFmtId="9" fontId="9" fillId="8" borderId="64" xfId="0" applyNumberFormat="1" applyFont="1" applyFill="1" applyBorder="1" applyAlignment="1">
      <alignment horizontal="center" vertical="center" wrapText="1"/>
    </xf>
    <xf numFmtId="0" fontId="43" fillId="8" borderId="1" xfId="0" applyFont="1" applyFill="1" applyBorder="1"/>
    <xf numFmtId="0" fontId="1" fillId="8" borderId="1" xfId="0" applyFont="1" applyFill="1" applyBorder="1" applyAlignment="1">
      <alignment horizontal="center" vertical="center"/>
    </xf>
    <xf numFmtId="0" fontId="35" fillId="8" borderId="75" xfId="0" applyFont="1" applyFill="1" applyBorder="1" applyAlignment="1">
      <alignment horizontal="justify" vertical="center" wrapText="1"/>
    </xf>
    <xf numFmtId="0" fontId="8" fillId="0" borderId="75" xfId="0" applyFont="1" applyBorder="1" applyAlignment="1">
      <alignment horizontal="justify" vertical="center" wrapText="1"/>
    </xf>
    <xf numFmtId="0" fontId="8" fillId="8" borderId="6" xfId="0" applyFont="1" applyFill="1" applyBorder="1" applyAlignment="1">
      <alignment horizontal="justify" vertical="center" wrapText="1"/>
    </xf>
    <xf numFmtId="0" fontId="8" fillId="8" borderId="75" xfId="0" applyFont="1" applyFill="1" applyBorder="1" applyAlignment="1">
      <alignment horizontal="justify" vertical="center" wrapText="1"/>
    </xf>
    <xf numFmtId="9" fontId="2" fillId="8" borderId="2" xfId="0" applyNumberFormat="1" applyFont="1" applyFill="1" applyBorder="1" applyAlignment="1">
      <alignment horizontal="center" vertical="center"/>
    </xf>
    <xf numFmtId="0" fontId="15" fillId="8" borderId="6" xfId="0" applyFont="1" applyFill="1" applyBorder="1" applyAlignment="1">
      <alignment horizontal="justify" vertical="center" wrapText="1"/>
    </xf>
    <xf numFmtId="0" fontId="8" fillId="8" borderId="6" xfId="0" applyFont="1" applyFill="1" applyBorder="1" applyAlignment="1">
      <alignment horizontal="center" vertical="center" wrapText="1"/>
    </xf>
    <xf numFmtId="0" fontId="8" fillId="8" borderId="6" xfId="0" applyFont="1" applyFill="1" applyBorder="1" applyAlignment="1">
      <alignment vertical="center" wrapText="1"/>
    </xf>
    <xf numFmtId="0" fontId="39" fillId="8" borderId="6" xfId="0" applyFont="1" applyFill="1" applyBorder="1" applyAlignment="1">
      <alignment horizontal="justify" vertical="top" wrapText="1"/>
    </xf>
    <xf numFmtId="164" fontId="8" fillId="8" borderId="6" xfId="0" applyNumberFormat="1" applyFont="1" applyFill="1" applyBorder="1" applyAlignment="1">
      <alignment horizontal="center" vertical="center"/>
    </xf>
    <xf numFmtId="0" fontId="7" fillId="6" borderId="7" xfId="0" applyFont="1" applyFill="1" applyBorder="1" applyAlignment="1">
      <alignment vertical="center" wrapText="1"/>
    </xf>
    <xf numFmtId="0" fontId="4" fillId="0" borderId="8" xfId="0" applyFont="1" applyBorder="1"/>
    <xf numFmtId="0" fontId="4" fillId="0" borderId="9" xfId="0" applyFont="1" applyBorder="1"/>
    <xf numFmtId="0" fontId="12" fillId="7" borderId="12" xfId="0" applyFont="1" applyFill="1" applyBorder="1" applyAlignment="1">
      <alignment horizontal="center" vertical="center"/>
    </xf>
    <xf numFmtId="0" fontId="4" fillId="0" borderId="13" xfId="0" applyFont="1" applyBorder="1"/>
    <xf numFmtId="0" fontId="4" fillId="0" borderId="14" xfId="0" applyFont="1" applyBorder="1"/>
    <xf numFmtId="0" fontId="3" fillId="3" borderId="3" xfId="0" applyFont="1" applyFill="1" applyBorder="1" applyAlignment="1">
      <alignment horizontal="center" vertical="center" wrapText="1"/>
    </xf>
    <xf numFmtId="0" fontId="4" fillId="0" borderId="4" xfId="0" applyFont="1" applyBorder="1"/>
    <xf numFmtId="0" fontId="4" fillId="0" borderId="5" xfId="0" applyFont="1" applyBorder="1"/>
    <xf numFmtId="0" fontId="3" fillId="4" borderId="3" xfId="0" applyFont="1" applyFill="1" applyBorder="1" applyAlignment="1">
      <alignment horizontal="center" vertical="center"/>
    </xf>
    <xf numFmtId="0" fontId="5" fillId="3" borderId="3" xfId="0" applyFont="1" applyFill="1" applyBorder="1" applyAlignment="1">
      <alignment horizontal="center" vertical="center"/>
    </xf>
    <xf numFmtId="0" fontId="10" fillId="6" borderId="7" xfId="0" applyFont="1" applyFill="1" applyBorder="1" applyAlignment="1">
      <alignment vertical="center" wrapText="1"/>
    </xf>
    <xf numFmtId="0" fontId="8" fillId="0" borderId="63" xfId="0" applyFont="1" applyFill="1" applyBorder="1" applyAlignment="1">
      <alignment vertical="center" wrapText="1"/>
    </xf>
    <xf numFmtId="0" fontId="4" fillId="0" borderId="64" xfId="0" applyFont="1" applyFill="1" applyBorder="1"/>
    <xf numFmtId="0" fontId="8" fillId="0" borderId="60" xfId="0" applyFont="1" applyFill="1" applyBorder="1" applyAlignment="1">
      <alignment horizontal="justify" vertical="center" wrapText="1"/>
    </xf>
    <xf numFmtId="0" fontId="8" fillId="0" borderId="61" xfId="0" applyFont="1" applyFill="1" applyBorder="1" applyAlignment="1">
      <alignment horizontal="justify" vertical="center" wrapText="1"/>
    </xf>
    <xf numFmtId="0" fontId="14" fillId="8" borderId="21" xfId="0" applyFont="1" applyFill="1" applyBorder="1" applyAlignment="1">
      <alignment horizontal="left" vertical="center" wrapText="1"/>
    </xf>
    <xf numFmtId="0" fontId="4" fillId="8" borderId="22" xfId="0" applyFont="1" applyFill="1" applyBorder="1"/>
    <xf numFmtId="0" fontId="14" fillId="8" borderId="23" xfId="0" applyFont="1" applyFill="1" applyBorder="1" applyAlignment="1">
      <alignment horizontal="left" vertical="center" wrapText="1"/>
    </xf>
    <xf numFmtId="0" fontId="4" fillId="8" borderId="24" xfId="0" applyFont="1" applyFill="1" applyBorder="1"/>
    <xf numFmtId="0" fontId="4" fillId="8" borderId="25" xfId="0" applyFont="1" applyFill="1" applyBorder="1"/>
    <xf numFmtId="0" fontId="14" fillId="8" borderId="28" xfId="0" applyFont="1" applyFill="1" applyBorder="1" applyAlignment="1">
      <alignment horizontal="left" vertical="center" wrapText="1"/>
    </xf>
    <xf numFmtId="0" fontId="4" fillId="8" borderId="29" xfId="0" applyFont="1" applyFill="1" applyBorder="1"/>
    <xf numFmtId="0" fontId="4" fillId="8" borderId="34" xfId="0" applyFont="1" applyFill="1" applyBorder="1"/>
    <xf numFmtId="0" fontId="4" fillId="8" borderId="35" xfId="0" applyFont="1" applyFill="1" applyBorder="1"/>
    <xf numFmtId="0" fontId="14" fillId="8" borderId="30" xfId="0" applyFont="1" applyFill="1" applyBorder="1" applyAlignment="1">
      <alignment horizontal="left" vertical="center" wrapText="1"/>
    </xf>
    <xf numFmtId="0" fontId="4" fillId="8" borderId="36" xfId="0" applyFont="1" applyFill="1" applyBorder="1"/>
    <xf numFmtId="0" fontId="14" fillId="8" borderId="31" xfId="0" applyFont="1" applyFill="1" applyBorder="1" applyAlignment="1">
      <alignment horizontal="left" vertical="center" wrapText="1"/>
    </xf>
    <xf numFmtId="0" fontId="4" fillId="8" borderId="32" xfId="0" applyFont="1" applyFill="1" applyBorder="1"/>
    <xf numFmtId="0" fontId="4" fillId="8" borderId="33" xfId="0" applyFont="1" applyFill="1" applyBorder="1"/>
    <xf numFmtId="0" fontId="4" fillId="8" borderId="37" xfId="0" applyFont="1" applyFill="1" applyBorder="1"/>
    <xf numFmtId="0" fontId="4" fillId="8" borderId="38" xfId="0" applyFont="1" applyFill="1" applyBorder="1"/>
    <xf numFmtId="0" fontId="4" fillId="8" borderId="39" xfId="0" applyFont="1" applyFill="1" applyBorder="1"/>
    <xf numFmtId="0" fontId="16" fillId="8" borderId="31" xfId="0" applyFont="1" applyFill="1" applyBorder="1" applyAlignment="1">
      <alignment horizontal="center" vertical="center"/>
    </xf>
    <xf numFmtId="0" fontId="18" fillId="8" borderId="49" xfId="0" applyFont="1" applyFill="1" applyBorder="1" applyAlignment="1">
      <alignment horizontal="center" vertical="center" wrapText="1"/>
    </xf>
    <xf numFmtId="0" fontId="4" fillId="8" borderId="50" xfId="0" applyFont="1" applyFill="1" applyBorder="1"/>
    <xf numFmtId="0" fontId="4" fillId="8" borderId="52" xfId="0" applyFont="1" applyFill="1" applyBorder="1"/>
    <xf numFmtId="0" fontId="18" fillId="8" borderId="23" xfId="0" applyFont="1" applyFill="1" applyBorder="1" applyAlignment="1">
      <alignment horizontal="center" vertical="center" wrapText="1"/>
    </xf>
    <xf numFmtId="0" fontId="4" fillId="8" borderId="40" xfId="0" applyFont="1" applyFill="1" applyBorder="1"/>
    <xf numFmtId="0" fontId="4" fillId="8" borderId="41" xfId="0" applyFont="1" applyFill="1" applyBorder="1"/>
    <xf numFmtId="0" fontId="0" fillId="8" borderId="0" xfId="0" applyFont="1" applyFill="1" applyAlignment="1"/>
    <xf numFmtId="0" fontId="4" fillId="8" borderId="42" xfId="0" applyFont="1" applyFill="1" applyBorder="1"/>
    <xf numFmtId="0" fontId="17" fillId="8" borderId="28" xfId="0" applyFont="1" applyFill="1" applyBorder="1" applyAlignment="1">
      <alignment horizontal="center" vertical="center" wrapText="1"/>
    </xf>
    <xf numFmtId="0" fontId="4" fillId="8" borderId="43" xfId="0" applyFont="1" applyFill="1" applyBorder="1"/>
    <xf numFmtId="0" fontId="4" fillId="8" borderId="44" xfId="0" applyFont="1" applyFill="1" applyBorder="1"/>
    <xf numFmtId="0" fontId="4" fillId="8" borderId="45" xfId="0" applyFont="1" applyFill="1" applyBorder="1"/>
    <xf numFmtId="0" fontId="4" fillId="8" borderId="46" xfId="0" applyFont="1" applyFill="1" applyBorder="1"/>
    <xf numFmtId="0" fontId="17" fillId="8" borderId="23" xfId="0" applyFont="1" applyFill="1" applyBorder="1" applyAlignment="1">
      <alignment horizontal="center" vertical="center" wrapText="1"/>
    </xf>
    <xf numFmtId="0" fontId="4" fillId="8" borderId="51" xfId="0" applyFont="1" applyFill="1" applyBorder="1"/>
    <xf numFmtId="0" fontId="18" fillId="0" borderId="55" xfId="0" applyFont="1" applyFill="1" applyBorder="1" applyAlignment="1">
      <alignment horizontal="center" vertical="center" wrapText="1"/>
    </xf>
    <xf numFmtId="0" fontId="4" fillId="0" borderId="56" xfId="0" applyFont="1" applyFill="1" applyBorder="1"/>
    <xf numFmtId="0" fontId="8" fillId="0" borderId="60"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8" borderId="60" xfId="0" applyFont="1" applyFill="1" applyBorder="1" applyAlignment="1">
      <alignment horizontal="justify" vertical="center" wrapText="1"/>
    </xf>
    <xf numFmtId="0" fontId="8" fillId="8" borderId="61" xfId="0" applyFont="1" applyFill="1" applyBorder="1" applyAlignment="1">
      <alignment horizontal="justify" vertical="center" wrapText="1"/>
    </xf>
    <xf numFmtId="0" fontId="8" fillId="8" borderId="63" xfId="0" applyFont="1" applyFill="1" applyBorder="1" applyAlignment="1">
      <alignment horizontal="center" vertical="center" wrapText="1"/>
    </xf>
    <xf numFmtId="0" fontId="4" fillId="8" borderId="64" xfId="0" applyFont="1" applyFill="1" applyBorder="1"/>
    <xf numFmtId="0" fontId="8" fillId="8" borderId="63" xfId="0" applyFont="1" applyFill="1" applyBorder="1" applyAlignment="1">
      <alignment vertical="center" wrapText="1"/>
    </xf>
    <xf numFmtId="0" fontId="12" fillId="0" borderId="12" xfId="0" applyFont="1" applyFill="1" applyBorder="1" applyAlignment="1">
      <alignment horizontal="center" vertical="center"/>
    </xf>
    <xf numFmtId="0" fontId="4" fillId="0" borderId="13" xfId="0" applyFont="1" applyFill="1" applyBorder="1"/>
    <xf numFmtId="0" fontId="4" fillId="0" borderId="14" xfId="0" applyFont="1" applyFill="1" applyBorder="1"/>
    <xf numFmtId="0" fontId="8" fillId="0" borderId="66" xfId="0" applyFont="1" applyFill="1" applyBorder="1" applyAlignment="1">
      <alignment vertical="center" wrapText="1"/>
    </xf>
    <xf numFmtId="0" fontId="4" fillId="0" borderId="67" xfId="0" applyFont="1" applyFill="1" applyBorder="1"/>
    <xf numFmtId="0" fontId="8" fillId="0" borderId="69" xfId="0" applyFont="1" applyFill="1" applyBorder="1" applyAlignment="1">
      <alignment vertical="center" wrapText="1"/>
    </xf>
    <xf numFmtId="0" fontId="4" fillId="0" borderId="70" xfId="0" applyFont="1" applyFill="1" applyBorder="1"/>
    <xf numFmtId="0" fontId="12" fillId="8" borderId="12" xfId="0" applyFont="1" applyFill="1" applyBorder="1" applyAlignment="1">
      <alignment horizontal="center" vertical="center"/>
    </xf>
    <xf numFmtId="0" fontId="4" fillId="8" borderId="13" xfId="0" applyFont="1" applyFill="1" applyBorder="1"/>
    <xf numFmtId="0" fontId="4" fillId="8" borderId="14" xfId="0" applyFont="1" applyFill="1" applyBorder="1"/>
    <xf numFmtId="0" fontId="3" fillId="0" borderId="3" xfId="0" applyFont="1" applyFill="1" applyBorder="1" applyAlignment="1">
      <alignment horizontal="center" vertical="center" wrapText="1"/>
    </xf>
    <xf numFmtId="0" fontId="4" fillId="0" borderId="4" xfId="0" applyFont="1" applyFill="1" applyBorder="1"/>
    <xf numFmtId="0" fontId="4" fillId="0" borderId="5" xfId="0" applyFont="1" applyFill="1" applyBorder="1"/>
    <xf numFmtId="0" fontId="20"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42" fillId="8" borderId="7" xfId="0" applyFont="1" applyFill="1" applyBorder="1" applyAlignment="1">
      <alignment horizontal="left" vertical="center" wrapText="1"/>
    </xf>
    <xf numFmtId="0" fontId="4" fillId="8" borderId="9" xfId="0" applyFont="1" applyFill="1" applyBorder="1" applyAlignment="1">
      <alignment horizontal="left"/>
    </xf>
    <xf numFmtId="0" fontId="21" fillId="8" borderId="7" xfId="0" applyFont="1" applyFill="1" applyBorder="1" applyAlignment="1">
      <alignment horizontal="center" vertical="center" wrapText="1"/>
    </xf>
    <xf numFmtId="0" fontId="4" fillId="8" borderId="8" xfId="0" applyFont="1" applyFill="1" applyBorder="1"/>
    <xf numFmtId="0" fontId="4" fillId="8" borderId="9" xfId="0" applyFont="1" applyFill="1" applyBorder="1"/>
    <xf numFmtId="0" fontId="8" fillId="8" borderId="7" xfId="0" applyFont="1" applyFill="1" applyBorder="1" applyAlignment="1">
      <alignment horizontal="center" vertical="center" wrapText="1"/>
    </xf>
    <xf numFmtId="0" fontId="8" fillId="8" borderId="7"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7" xfId="0" applyFont="1" applyFill="1" applyBorder="1" applyAlignment="1">
      <alignment horizontal="justify" vertical="center" wrapText="1"/>
    </xf>
    <xf numFmtId="0" fontId="8" fillId="8" borderId="9" xfId="0" applyFont="1" applyFill="1" applyBorder="1" applyAlignment="1">
      <alignment horizontal="justify" vertical="center" wrapText="1"/>
    </xf>
    <xf numFmtId="0" fontId="10" fillId="0" borderId="7" xfId="0" applyFont="1" applyFill="1" applyBorder="1" applyAlignment="1">
      <alignment horizontal="left" vertical="center" wrapText="1"/>
    </xf>
    <xf numFmtId="0" fontId="4" fillId="0" borderId="8" xfId="0" applyFont="1" applyFill="1" applyBorder="1"/>
    <xf numFmtId="0" fontId="4" fillId="0" borderId="9" xfId="0" applyFont="1" applyFill="1" applyBorder="1"/>
    <xf numFmtId="0" fontId="12" fillId="0" borderId="78" xfId="0" applyFont="1" applyFill="1" applyBorder="1" applyAlignment="1">
      <alignment horizontal="center" vertical="center"/>
    </xf>
    <xf numFmtId="0" fontId="4" fillId="0" borderId="79" xfId="0" applyFont="1" applyFill="1" applyBorder="1"/>
    <xf numFmtId="0" fontId="8" fillId="0" borderId="71" xfId="0" applyFont="1" applyFill="1" applyBorder="1"/>
    <xf numFmtId="0" fontId="0" fillId="0" borderId="0" xfId="0" applyFont="1" applyFill="1" applyAlignment="1"/>
    <xf numFmtId="0" fontId="3"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23" fillId="0" borderId="7" xfId="0" applyFont="1" applyFill="1" applyBorder="1" applyAlignment="1">
      <alignment horizontal="left" vertical="center" wrapText="1"/>
    </xf>
    <xf numFmtId="0" fontId="25" fillId="8" borderId="7" xfId="0" applyFont="1" applyFill="1" applyBorder="1" applyAlignment="1">
      <alignment vertical="center" wrapText="1"/>
    </xf>
    <xf numFmtId="0" fontId="12" fillId="8" borderId="78" xfId="0" applyFont="1" applyFill="1" applyBorder="1" applyAlignment="1">
      <alignment horizontal="center" vertical="center"/>
    </xf>
    <xf numFmtId="0" fontId="4" fillId="8" borderId="79" xfId="0" applyFont="1" applyFill="1" applyBorder="1"/>
    <xf numFmtId="0" fontId="24" fillId="8" borderId="3" xfId="0" applyFont="1" applyFill="1" applyBorder="1" applyAlignment="1">
      <alignment horizontal="center" vertical="center"/>
    </xf>
    <xf numFmtId="0" fontId="4" fillId="8" borderId="4" xfId="0" applyFont="1" applyFill="1" applyBorder="1"/>
    <xf numFmtId="0" fontId="4" fillId="8" borderId="5" xfId="0" applyFont="1" applyFill="1" applyBorder="1"/>
    <xf numFmtId="0" fontId="20"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25" fillId="8" borderId="7" xfId="0" applyFont="1" applyFill="1" applyBorder="1" applyAlignment="1">
      <alignment horizontal="left" vertical="center" wrapText="1"/>
    </xf>
    <xf numFmtId="0" fontId="26" fillId="8" borderId="53" xfId="0" applyFont="1" applyFill="1" applyBorder="1"/>
    <xf numFmtId="0" fontId="4" fillId="8" borderId="74" xfId="0" applyFont="1" applyFill="1" applyBorder="1"/>
    <xf numFmtId="0" fontId="4" fillId="8" borderId="17" xfId="0" applyFont="1" applyFill="1" applyBorder="1"/>
    <xf numFmtId="0" fontId="26" fillId="8" borderId="72" xfId="0" applyFont="1" applyFill="1" applyBorder="1"/>
    <xf numFmtId="0" fontId="4" fillId="8" borderId="73" xfId="0" applyFont="1" applyFill="1" applyBorder="1"/>
    <xf numFmtId="0" fontId="4" fillId="8" borderId="16" xfId="0" applyFont="1" applyFill="1" applyBorder="1"/>
    <xf numFmtId="0" fontId="3" fillId="8" borderId="3"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4" fillId="8" borderId="9" xfId="0" applyFont="1" applyFill="1" applyBorder="1" applyAlignment="1">
      <alignment horizontal="justify"/>
    </xf>
    <xf numFmtId="0" fontId="41" fillId="11" borderId="75" xfId="0" applyFont="1" applyFill="1" applyBorder="1" applyAlignment="1">
      <alignment horizontal="justify" vertical="center"/>
    </xf>
    <xf numFmtId="0" fontId="2" fillId="2" borderId="2" xfId="0" applyFont="1" applyFill="1" applyBorder="1" applyAlignment="1">
      <alignment vertical="center"/>
    </xf>
    <xf numFmtId="9" fontId="9" fillId="0" borderId="63"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1" fillId="2" borderId="17" xfId="0" applyFont="1" applyFill="1" applyBorder="1" applyAlignment="1">
      <alignment vertical="center"/>
    </xf>
    <xf numFmtId="0" fontId="2" fillId="0" borderId="0" xfId="0" applyFont="1" applyAlignment="1">
      <alignment vertical="center"/>
    </xf>
    <xf numFmtId="0" fontId="0" fillId="0" borderId="0" xfId="0" applyFont="1" applyAlignment="1">
      <alignment vertical="center"/>
    </xf>
    <xf numFmtId="0" fontId="40" fillId="12" borderId="75" xfId="0" applyFont="1" applyFill="1" applyBorder="1" applyAlignment="1">
      <alignment horizontal="justify"/>
    </xf>
    <xf numFmtId="0" fontId="8" fillId="8" borderId="1" xfId="0" applyFont="1" applyFill="1" applyBorder="1" applyAlignment="1">
      <alignment vertical="center"/>
    </xf>
    <xf numFmtId="0" fontId="40" fillId="12" borderId="75" xfId="0" applyFont="1" applyFill="1" applyBorder="1" applyAlignment="1">
      <alignment horizontal="justify" vertical="center"/>
    </xf>
    <xf numFmtId="0" fontId="39" fillId="0" borderId="75" xfId="0" applyFont="1" applyFill="1" applyBorder="1" applyAlignment="1">
      <alignment vertical="center"/>
    </xf>
    <xf numFmtId="0" fontId="8" fillId="0" borderId="16" xfId="0" applyFont="1" applyFill="1" applyBorder="1" applyAlignment="1">
      <alignment vertical="center"/>
    </xf>
    <xf numFmtId="0" fontId="8" fillId="0" borderId="1" xfId="0" applyFont="1" applyFill="1" applyBorder="1" applyAlignment="1">
      <alignment vertical="center"/>
    </xf>
    <xf numFmtId="0" fontId="0" fillId="0" borderId="0" xfId="0" applyFont="1" applyFill="1" applyAlignment="1">
      <alignment vertical="center"/>
    </xf>
    <xf numFmtId="0" fontId="8" fillId="8" borderId="53" xfId="0" applyFont="1" applyFill="1" applyBorder="1" applyAlignment="1">
      <alignment vertical="center"/>
    </xf>
    <xf numFmtId="9" fontId="9" fillId="0" borderId="76"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8" fillId="8" borderId="17" xfId="0" applyFont="1" applyFill="1" applyBorder="1" applyAlignment="1">
      <alignment vertical="center"/>
    </xf>
    <xf numFmtId="0" fontId="0" fillId="8" borderId="0" xfId="0" applyFont="1" applyFill="1" applyAlignment="1">
      <alignment vertical="center"/>
    </xf>
    <xf numFmtId="0" fontId="2" fillId="8" borderId="10" xfId="0" applyFont="1" applyFill="1" applyBorder="1" applyAlignment="1">
      <alignment vertical="center"/>
    </xf>
    <xf numFmtId="49" fontId="6" fillId="0" borderId="2" xfId="0" applyNumberFormat="1" applyFont="1" applyFill="1" applyBorder="1" applyAlignment="1">
      <alignment horizontal="center" vertical="center" wrapText="1"/>
    </xf>
    <xf numFmtId="0" fontId="1" fillId="8" borderId="1" xfId="0" applyFont="1" applyFill="1" applyBorder="1" applyAlignment="1">
      <alignment vertical="center"/>
    </xf>
    <xf numFmtId="0" fontId="2" fillId="8" borderId="0" xfId="0" applyFont="1" applyFill="1" applyAlignment="1">
      <alignment vertical="center"/>
    </xf>
    <xf numFmtId="0" fontId="2" fillId="0" borderId="0" xfId="0" applyFont="1" applyFill="1" applyAlignment="1">
      <alignment vertical="center"/>
    </xf>
    <xf numFmtId="0" fontId="2" fillId="8" borderId="2" xfId="0" applyFont="1" applyFill="1" applyBorder="1" applyAlignment="1">
      <alignment vertical="center"/>
    </xf>
    <xf numFmtId="49" fontId="6" fillId="8"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7</xdr:col>
      <xdr:colOff>2971800</xdr:colOff>
      <xdr:row>1</xdr:row>
      <xdr:rowOff>295275</xdr:rowOff>
    </xdr:from>
    <xdr:ext cx="1504950" cy="314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104775</xdr:colOff>
      <xdr:row>1</xdr:row>
      <xdr:rowOff>114300</xdr:rowOff>
    </xdr:from>
    <xdr:ext cx="1962150" cy="666750"/>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600075</xdr:colOff>
      <xdr:row>5</xdr:row>
      <xdr:rowOff>76200</xdr:rowOff>
    </xdr:from>
    <xdr:ext cx="2295525" cy="4286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923925</xdr:colOff>
      <xdr:row>0</xdr:row>
      <xdr:rowOff>0</xdr:rowOff>
    </xdr:from>
    <xdr:ext cx="2066925" cy="65722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2781300</xdr:colOff>
      <xdr:row>1</xdr:row>
      <xdr:rowOff>238125</xdr:rowOff>
    </xdr:from>
    <xdr:ext cx="1438275" cy="342900"/>
    <xdr:pic>
      <xdr:nvPicPr>
        <xdr:cNvPr id="2" name="image4.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66675</xdr:colOff>
      <xdr:row>1</xdr:row>
      <xdr:rowOff>47625</xdr:rowOff>
    </xdr:from>
    <xdr:ext cx="1914525" cy="714375"/>
    <xdr:pic>
      <xdr:nvPicPr>
        <xdr:cNvPr id="3" name="image2.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7</xdr:col>
      <xdr:colOff>2324100</xdr:colOff>
      <xdr:row>2</xdr:row>
      <xdr:rowOff>171450</xdr:rowOff>
    </xdr:from>
    <xdr:ext cx="1695450" cy="485775"/>
    <xdr:pic>
      <xdr:nvPicPr>
        <xdr:cNvPr id="2" name="image6.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114300</xdr:colOff>
      <xdr:row>2</xdr:row>
      <xdr:rowOff>95250</xdr:rowOff>
    </xdr:from>
    <xdr:ext cx="1981200" cy="628650"/>
    <xdr:pic>
      <xdr:nvPicPr>
        <xdr:cNvPr id="3" name="image5.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1685925</xdr:colOff>
      <xdr:row>1</xdr:row>
      <xdr:rowOff>342900</xdr:rowOff>
    </xdr:from>
    <xdr:ext cx="1800225" cy="428625"/>
    <xdr:pic>
      <xdr:nvPicPr>
        <xdr:cNvPr id="2" name="image3.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180975</xdr:colOff>
      <xdr:row>1</xdr:row>
      <xdr:rowOff>219075</xdr:rowOff>
    </xdr:from>
    <xdr:ext cx="2105025" cy="781050"/>
    <xdr:pic>
      <xdr:nvPicPr>
        <xdr:cNvPr id="3" name="image2.jp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7</xdr:col>
      <xdr:colOff>1333500</xdr:colOff>
      <xdr:row>1</xdr:row>
      <xdr:rowOff>257175</xdr:rowOff>
    </xdr:from>
    <xdr:ext cx="1466850" cy="381000"/>
    <xdr:pic>
      <xdr:nvPicPr>
        <xdr:cNvPr id="2" name="image7.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219075</xdr:colOff>
      <xdr:row>1</xdr:row>
      <xdr:rowOff>57150</xdr:rowOff>
    </xdr:from>
    <xdr:ext cx="2276475" cy="771525"/>
    <xdr:pic>
      <xdr:nvPicPr>
        <xdr:cNvPr id="3" name="image2.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parquesnacionales.gov.co/portal/es/transparencia-participacion-y-servicio-al-ciudadano/informes-de-evaluacion-y-gestion/vigencia-2022/" TargetMode="External"/><Relationship Id="rId2" Type="http://schemas.openxmlformats.org/officeDocument/2006/relationships/hyperlink" Target="https://community.secop.gov.co/Public/Tendering/OpportunityDetail/Index?noticeUID=CO1.NTC.2630481&amp;isFromPublicArea=True&amp;isModal=Fals" TargetMode="External"/><Relationship Id="rId1" Type="http://schemas.openxmlformats.org/officeDocument/2006/relationships/hyperlink" Target="https://community.secop.gov.co/Public/Tendering/ContractDetailView/Index?UniqueIdentifier=CO1.PCCNTR.3219345"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folders/1WhHzolTwPDkud71RbBw5UEW0x1npzNS5" TargetMode="External"/><Relationship Id="rId2" Type="http://schemas.openxmlformats.org/officeDocument/2006/relationships/hyperlink" Target="https://twitter.com/parquescolombia/status/1509564342739607560?s=24&amp;t=f1O_EaPs-CEhWqBnCOJL1Q" TargetMode="External"/><Relationship Id="rId1" Type="http://schemas.openxmlformats.org/officeDocument/2006/relationships/hyperlink" Target="https://drive.google.com/drive/folders/1WhHzolTwPDkud71RbBw5UEW0x1npzNS5" TargetMode="External"/><Relationship Id="rId5" Type="http://schemas.openxmlformats.org/officeDocument/2006/relationships/drawing" Target="../drawings/drawing4.xml"/><Relationship Id="rId4" Type="http://schemas.openxmlformats.org/officeDocument/2006/relationships/hyperlink" Target="https://twitter.com/parquescolombia/status/1509564342739607560?s=24&amp;t=f1O_EaPs-CEhWqBnCOJL1Q"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parquesnacionales.gov.co/portal/es/gestion-documental-ita/registro-de-activos-de-informacion/" TargetMode="External"/><Relationship Id="rId2" Type="http://schemas.openxmlformats.org/officeDocument/2006/relationships/hyperlink" Target="https://www.funcionpublica.gov.co/dafpIndexerBHV/" TargetMode="External"/><Relationship Id="rId1" Type="http://schemas.openxmlformats.org/officeDocument/2006/relationships/hyperlink" Target="https://intranet.parquesnacionales.gov.co/recorrido-virtual/" TargetMode="External"/><Relationship Id="rId6" Type="http://schemas.openxmlformats.org/officeDocument/2006/relationships/drawing" Target="../drawings/drawing5.xml"/><Relationship Id="rId5" Type="http://schemas.openxmlformats.org/officeDocument/2006/relationships/hyperlink" Target="https://www.parquesnacionales.gov.co/portal/es/contratacion/contratacion/direccion-territorial-pacifico/2022-2/" TargetMode="External"/><Relationship Id="rId4" Type="http://schemas.openxmlformats.org/officeDocument/2006/relationships/hyperlink" Target="https://drive.google.com/drive/folders/1WhHzolTwPDkud71RbBw5UEW0x1npzNS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zoomScale="70" zoomScaleNormal="70" workbookViewId="0">
      <pane ySplit="2" topLeftCell="A3" activePane="bottomLeft" state="frozen"/>
      <selection pane="bottomLeft" activeCell="J4" sqref="J4"/>
    </sheetView>
  </sheetViews>
  <sheetFormatPr baseColWidth="10" defaultColWidth="12.625" defaultRowHeight="15" customHeight="1" x14ac:dyDescent="0.2"/>
  <cols>
    <col min="1" max="1" width="2.875" customWidth="1"/>
    <col min="2" max="2" width="30.5" customWidth="1"/>
    <col min="3" max="3" width="7.25" customWidth="1"/>
    <col min="4" max="4" width="30.25" customWidth="1"/>
    <col min="5" max="5" width="30.125" customWidth="1"/>
    <col min="6" max="6" width="28.25" customWidth="1"/>
    <col min="7" max="7" width="15.625" customWidth="1"/>
    <col min="8" max="8" width="59.625" customWidth="1"/>
    <col min="9" max="9" width="20" style="252" customWidth="1"/>
    <col min="10" max="10" width="38.25" customWidth="1"/>
    <col min="11" max="14" width="9.375" customWidth="1"/>
  </cols>
  <sheetData>
    <row r="1" spans="1:14" x14ac:dyDescent="0.25">
      <c r="A1" s="1" t="s">
        <v>0</v>
      </c>
      <c r="B1" s="2"/>
      <c r="C1" s="3"/>
      <c r="D1" s="2"/>
      <c r="E1" s="2"/>
      <c r="F1" s="2"/>
      <c r="G1" s="2"/>
      <c r="H1" s="4"/>
      <c r="I1" s="246"/>
      <c r="J1" s="2"/>
      <c r="K1" s="2"/>
      <c r="L1" s="2"/>
      <c r="M1" s="2"/>
      <c r="N1" s="2"/>
    </row>
    <row r="2" spans="1:14" ht="69.75" customHeight="1" thickBot="1" x14ac:dyDescent="0.25">
      <c r="A2" s="2"/>
      <c r="B2" s="139" t="s">
        <v>1</v>
      </c>
      <c r="C2" s="140"/>
      <c r="D2" s="140"/>
      <c r="E2" s="140"/>
      <c r="F2" s="140"/>
      <c r="G2" s="140"/>
      <c r="H2" s="140"/>
      <c r="I2" s="141"/>
      <c r="J2" s="2"/>
      <c r="K2" s="2"/>
      <c r="L2" s="2"/>
      <c r="M2" s="2"/>
      <c r="N2" s="2"/>
    </row>
    <row r="3" spans="1:14" ht="18.75" thickBot="1" x14ac:dyDescent="0.25">
      <c r="A3" s="2"/>
      <c r="B3" s="142" t="s">
        <v>2</v>
      </c>
      <c r="C3" s="140"/>
      <c r="D3" s="140"/>
      <c r="E3" s="140"/>
      <c r="F3" s="140"/>
      <c r="G3" s="140"/>
      <c r="H3" s="140"/>
      <c r="I3" s="141"/>
      <c r="J3" s="2"/>
      <c r="K3" s="2"/>
      <c r="L3" s="2"/>
      <c r="M3" s="2"/>
      <c r="N3" s="2"/>
    </row>
    <row r="4" spans="1:14" ht="43.5" customHeight="1" thickBot="1" x14ac:dyDescent="0.3">
      <c r="A4" s="1"/>
      <c r="B4" s="5" t="s">
        <v>3</v>
      </c>
      <c r="C4" s="143" t="s">
        <v>4</v>
      </c>
      <c r="D4" s="141"/>
      <c r="E4" s="6" t="s">
        <v>5</v>
      </c>
      <c r="F4" s="5" t="s">
        <v>6</v>
      </c>
      <c r="G4" s="5" t="s">
        <v>7</v>
      </c>
      <c r="H4" s="5" t="s">
        <v>8</v>
      </c>
      <c r="I4" s="5" t="s">
        <v>9</v>
      </c>
      <c r="J4" s="245" t="s">
        <v>452</v>
      </c>
      <c r="K4" s="2"/>
      <c r="L4" s="2"/>
      <c r="M4" s="2"/>
      <c r="N4" s="2"/>
    </row>
    <row r="5" spans="1:14" ht="203.25" customHeight="1" thickBot="1" x14ac:dyDescent="0.3">
      <c r="A5" s="1"/>
      <c r="B5" s="133" t="s">
        <v>10</v>
      </c>
      <c r="C5" s="7" t="s">
        <v>11</v>
      </c>
      <c r="D5" s="20" t="s">
        <v>12</v>
      </c>
      <c r="E5" s="20" t="s">
        <v>13</v>
      </c>
      <c r="F5" s="20" t="s">
        <v>14</v>
      </c>
      <c r="G5" s="8">
        <v>44712</v>
      </c>
      <c r="H5" s="66" t="s">
        <v>15</v>
      </c>
      <c r="I5" s="247">
        <f>AVERAGE(1,0.5,1,1,1,1,1,1,1,1,0)</f>
        <v>0.86363636363636365</v>
      </c>
      <c r="J5" s="21" t="s">
        <v>441</v>
      </c>
      <c r="K5" s="2"/>
      <c r="L5" s="2"/>
      <c r="M5" s="2"/>
      <c r="N5" s="2"/>
    </row>
    <row r="6" spans="1:14" ht="128.25" customHeight="1" thickBot="1" x14ac:dyDescent="0.3">
      <c r="A6" s="1"/>
      <c r="B6" s="134"/>
      <c r="C6" s="7" t="s">
        <v>16</v>
      </c>
      <c r="D6" s="20" t="s">
        <v>17</v>
      </c>
      <c r="E6" s="20" t="s">
        <v>18</v>
      </c>
      <c r="F6" s="20" t="s">
        <v>19</v>
      </c>
      <c r="G6" s="8">
        <v>44742</v>
      </c>
      <c r="H6" s="66" t="s">
        <v>20</v>
      </c>
      <c r="I6" s="248">
        <f>AVERAGE(,)</f>
        <v>0</v>
      </c>
      <c r="J6" s="20" t="s">
        <v>442</v>
      </c>
      <c r="K6" s="2"/>
      <c r="L6" s="2"/>
      <c r="M6" s="2"/>
      <c r="N6" s="2"/>
    </row>
    <row r="7" spans="1:14" ht="65.25" customHeight="1" thickBot="1" x14ac:dyDescent="0.3">
      <c r="A7" s="1"/>
      <c r="B7" s="134"/>
      <c r="C7" s="7" t="s">
        <v>21</v>
      </c>
      <c r="D7" s="20" t="s">
        <v>22</v>
      </c>
      <c r="E7" s="20" t="s">
        <v>23</v>
      </c>
      <c r="F7" s="20" t="s">
        <v>24</v>
      </c>
      <c r="G7" s="8">
        <v>44804</v>
      </c>
      <c r="H7" s="20" t="s">
        <v>25</v>
      </c>
      <c r="I7" s="248">
        <f t="shared" ref="I7:I8" si="0">AVERAGE(0)</f>
        <v>0</v>
      </c>
      <c r="J7" s="20" t="s">
        <v>442</v>
      </c>
      <c r="K7" s="2"/>
      <c r="L7" s="2"/>
      <c r="M7" s="2"/>
      <c r="N7" s="2"/>
    </row>
    <row r="8" spans="1:14" ht="46.5" customHeight="1" thickBot="1" x14ac:dyDescent="0.3">
      <c r="A8" s="1"/>
      <c r="B8" s="135"/>
      <c r="C8" s="7" t="s">
        <v>26</v>
      </c>
      <c r="D8" s="20" t="s">
        <v>27</v>
      </c>
      <c r="E8" s="20" t="s">
        <v>28</v>
      </c>
      <c r="F8" s="20" t="s">
        <v>19</v>
      </c>
      <c r="G8" s="9">
        <v>44834</v>
      </c>
      <c r="H8" s="20" t="s">
        <v>29</v>
      </c>
      <c r="I8" s="248">
        <f t="shared" si="0"/>
        <v>0</v>
      </c>
      <c r="J8" s="20" t="s">
        <v>442</v>
      </c>
      <c r="K8" s="2"/>
      <c r="L8" s="2"/>
      <c r="M8" s="2"/>
      <c r="N8" s="2"/>
    </row>
    <row r="9" spans="1:14" ht="125.25" customHeight="1" thickBot="1" x14ac:dyDescent="0.3">
      <c r="A9" s="1"/>
      <c r="B9" s="133" t="s">
        <v>30</v>
      </c>
      <c r="C9" s="7" t="s">
        <v>31</v>
      </c>
      <c r="D9" s="20" t="s">
        <v>32</v>
      </c>
      <c r="E9" s="20" t="s">
        <v>33</v>
      </c>
      <c r="F9" s="20" t="s">
        <v>24</v>
      </c>
      <c r="G9" s="8">
        <v>44895</v>
      </c>
      <c r="H9" s="20" t="s">
        <v>34</v>
      </c>
      <c r="I9" s="248">
        <f>AVERAGE(1)</f>
        <v>1</v>
      </c>
      <c r="J9" s="20" t="s">
        <v>441</v>
      </c>
      <c r="K9" s="2"/>
      <c r="L9" s="2"/>
      <c r="M9" s="2"/>
      <c r="N9" s="2"/>
    </row>
    <row r="10" spans="1:14" ht="58.5" customHeight="1" thickBot="1" x14ac:dyDescent="0.3">
      <c r="A10" s="1"/>
      <c r="B10" s="134"/>
      <c r="C10" s="7" t="s">
        <v>35</v>
      </c>
      <c r="D10" s="20" t="s">
        <v>36</v>
      </c>
      <c r="E10" s="20" t="s">
        <v>37</v>
      </c>
      <c r="F10" s="20" t="s">
        <v>24</v>
      </c>
      <c r="G10" s="9">
        <v>44742</v>
      </c>
      <c r="H10" s="20" t="s">
        <v>38</v>
      </c>
      <c r="I10" s="248">
        <f>AVERAGE(0.5)</f>
        <v>0.5</v>
      </c>
      <c r="J10" s="20" t="s">
        <v>441</v>
      </c>
      <c r="K10" s="2"/>
      <c r="L10" s="2"/>
      <c r="M10" s="2"/>
      <c r="N10" s="2"/>
    </row>
    <row r="11" spans="1:14" ht="219" customHeight="1" thickBot="1" x14ac:dyDescent="0.3">
      <c r="A11" s="1"/>
      <c r="B11" s="135"/>
      <c r="C11" s="7" t="s">
        <v>39</v>
      </c>
      <c r="D11" s="20" t="s">
        <v>40</v>
      </c>
      <c r="E11" s="20" t="s">
        <v>41</v>
      </c>
      <c r="F11" s="20" t="s">
        <v>42</v>
      </c>
      <c r="G11" s="8">
        <v>44925</v>
      </c>
      <c r="H11" s="20" t="s">
        <v>43</v>
      </c>
      <c r="I11" s="248">
        <f>AVERAGE(1,1,1,1,1,0,1)</f>
        <v>0.8571428571428571</v>
      </c>
      <c r="J11" s="20" t="s">
        <v>441</v>
      </c>
      <c r="K11" s="2"/>
      <c r="L11" s="2"/>
      <c r="M11" s="2"/>
      <c r="N11" s="2"/>
    </row>
    <row r="12" spans="1:14" ht="64.5" customHeight="1" thickBot="1" x14ac:dyDescent="0.3">
      <c r="A12" s="1"/>
      <c r="B12" s="144" t="s">
        <v>44</v>
      </c>
      <c r="C12" s="7" t="s">
        <v>45</v>
      </c>
      <c r="D12" s="20" t="s">
        <v>46</v>
      </c>
      <c r="E12" s="20" t="s">
        <v>47</v>
      </c>
      <c r="F12" s="20" t="s">
        <v>48</v>
      </c>
      <c r="G12" s="8">
        <v>44925</v>
      </c>
      <c r="H12" s="20" t="s">
        <v>49</v>
      </c>
      <c r="I12" s="248">
        <f>AVERAGE(1)</f>
        <v>1</v>
      </c>
      <c r="J12" s="20" t="s">
        <v>441</v>
      </c>
      <c r="K12" s="2"/>
      <c r="L12" s="2"/>
      <c r="M12" s="2"/>
      <c r="N12" s="2"/>
    </row>
    <row r="13" spans="1:14" ht="128.25" thickBot="1" x14ac:dyDescent="0.3">
      <c r="A13" s="1"/>
      <c r="B13" s="134"/>
      <c r="C13" s="7" t="s">
        <v>50</v>
      </c>
      <c r="D13" s="20" t="s">
        <v>51</v>
      </c>
      <c r="E13" s="20" t="s">
        <v>52</v>
      </c>
      <c r="F13" s="20" t="s">
        <v>53</v>
      </c>
      <c r="G13" s="8">
        <v>44925</v>
      </c>
      <c r="H13" s="20" t="s">
        <v>54</v>
      </c>
      <c r="I13" s="248">
        <f>AVERAGE(1,1,1,1)</f>
        <v>1</v>
      </c>
      <c r="J13" s="20" t="s">
        <v>441</v>
      </c>
      <c r="K13" s="2"/>
      <c r="L13" s="2"/>
      <c r="M13" s="2"/>
      <c r="N13" s="2"/>
    </row>
    <row r="14" spans="1:14" ht="102.75" thickBot="1" x14ac:dyDescent="0.25">
      <c r="A14" s="10"/>
      <c r="B14" s="135"/>
      <c r="C14" s="7" t="s">
        <v>55</v>
      </c>
      <c r="D14" s="20" t="s">
        <v>56</v>
      </c>
      <c r="E14" s="20" t="s">
        <v>57</v>
      </c>
      <c r="F14" s="20" t="s">
        <v>24</v>
      </c>
      <c r="G14" s="8">
        <v>44925</v>
      </c>
      <c r="H14" s="20" t="s">
        <v>58</v>
      </c>
      <c r="I14" s="248">
        <f>AVERAGE(1,1)</f>
        <v>1</v>
      </c>
      <c r="J14" s="20" t="s">
        <v>441</v>
      </c>
      <c r="K14" s="2"/>
      <c r="L14" s="2"/>
      <c r="M14" s="2"/>
      <c r="N14" s="2"/>
    </row>
    <row r="15" spans="1:14" ht="192" customHeight="1" thickBot="1" x14ac:dyDescent="0.3">
      <c r="A15" s="1"/>
      <c r="B15" s="144" t="s">
        <v>59</v>
      </c>
      <c r="C15" s="7" t="s">
        <v>60</v>
      </c>
      <c r="D15" s="20" t="s">
        <v>61</v>
      </c>
      <c r="E15" s="20" t="s">
        <v>62</v>
      </c>
      <c r="F15" s="20" t="s">
        <v>63</v>
      </c>
      <c r="G15" s="8">
        <v>44918</v>
      </c>
      <c r="H15" s="20" t="s">
        <v>64</v>
      </c>
      <c r="I15" s="248">
        <f>AVERAGE(1,1,1,1,1,1,1,1,1,1,1)</f>
        <v>1</v>
      </c>
      <c r="J15" s="20" t="s">
        <v>441</v>
      </c>
      <c r="K15" s="2"/>
      <c r="L15" s="2"/>
      <c r="M15" s="2"/>
      <c r="N15" s="2"/>
    </row>
    <row r="16" spans="1:14" ht="126" customHeight="1" thickBot="1" x14ac:dyDescent="0.3">
      <c r="A16" s="1"/>
      <c r="B16" s="135"/>
      <c r="C16" s="7" t="s">
        <v>65</v>
      </c>
      <c r="D16" s="20" t="s">
        <v>66</v>
      </c>
      <c r="E16" s="20" t="s">
        <v>67</v>
      </c>
      <c r="F16" s="20" t="s">
        <v>68</v>
      </c>
      <c r="G16" s="8">
        <v>44918</v>
      </c>
      <c r="H16" s="20" t="s">
        <v>69</v>
      </c>
      <c r="I16" s="248">
        <f>AVERAGE(1,1,1,1,1,1,1,1,0,1.1)</f>
        <v>0.90999999999999992</v>
      </c>
      <c r="J16" s="20" t="s">
        <v>441</v>
      </c>
      <c r="K16" s="2"/>
      <c r="L16" s="2"/>
      <c r="M16" s="2"/>
      <c r="N16" s="2"/>
    </row>
    <row r="17" spans="1:14" ht="90" thickBot="1" x14ac:dyDescent="0.25">
      <c r="A17" s="10"/>
      <c r="B17" s="133" t="s">
        <v>70</v>
      </c>
      <c r="C17" s="7" t="s">
        <v>71</v>
      </c>
      <c r="D17" s="20" t="s">
        <v>72</v>
      </c>
      <c r="E17" s="20" t="s">
        <v>73</v>
      </c>
      <c r="F17" s="20" t="s">
        <v>74</v>
      </c>
      <c r="G17" s="9">
        <v>44695</v>
      </c>
      <c r="H17" s="20" t="s">
        <v>75</v>
      </c>
      <c r="I17" s="248">
        <f t="shared" ref="I17:I19" si="1">AVERAGE(0)</f>
        <v>0</v>
      </c>
      <c r="J17" s="20" t="s">
        <v>442</v>
      </c>
      <c r="K17" s="2"/>
      <c r="L17" s="2"/>
      <c r="M17" s="2"/>
      <c r="N17" s="2"/>
    </row>
    <row r="18" spans="1:14" ht="26.25" thickBot="1" x14ac:dyDescent="0.25">
      <c r="A18" s="10"/>
      <c r="B18" s="134"/>
      <c r="C18" s="11" t="s">
        <v>76</v>
      </c>
      <c r="D18" s="20" t="s">
        <v>77</v>
      </c>
      <c r="E18" s="20" t="s">
        <v>73</v>
      </c>
      <c r="F18" s="20" t="s">
        <v>74</v>
      </c>
      <c r="G18" s="9">
        <v>44819</v>
      </c>
      <c r="H18" s="20" t="s">
        <v>78</v>
      </c>
      <c r="I18" s="248">
        <f t="shared" si="1"/>
        <v>0</v>
      </c>
      <c r="J18" s="20" t="s">
        <v>442</v>
      </c>
      <c r="K18" s="2"/>
      <c r="L18" s="2"/>
      <c r="M18" s="2"/>
      <c r="N18" s="2"/>
    </row>
    <row r="19" spans="1:14" ht="26.25" thickBot="1" x14ac:dyDescent="0.25">
      <c r="A19" s="10"/>
      <c r="B19" s="135"/>
      <c r="C19" s="7" t="s">
        <v>79</v>
      </c>
      <c r="D19" s="20" t="s">
        <v>80</v>
      </c>
      <c r="E19" s="20" t="s">
        <v>73</v>
      </c>
      <c r="F19" s="20" t="s">
        <v>74</v>
      </c>
      <c r="G19" s="12">
        <v>44942</v>
      </c>
      <c r="H19" s="20" t="s">
        <v>81</v>
      </c>
      <c r="I19" s="249">
        <f t="shared" si="1"/>
        <v>0</v>
      </c>
      <c r="J19" s="20" t="s">
        <v>442</v>
      </c>
      <c r="K19" s="2"/>
      <c r="L19" s="2"/>
      <c r="M19" s="2"/>
      <c r="N19" s="2"/>
    </row>
    <row r="20" spans="1:14" ht="39" customHeight="1" thickTop="1" thickBot="1" x14ac:dyDescent="0.3">
      <c r="A20" s="1"/>
      <c r="B20" s="1"/>
      <c r="C20" s="13"/>
      <c r="D20" s="136" t="s">
        <v>82</v>
      </c>
      <c r="E20" s="137"/>
      <c r="F20" s="137"/>
      <c r="G20" s="138"/>
      <c r="H20" s="14" t="s">
        <v>83</v>
      </c>
      <c r="I20" s="76">
        <v>0.54</v>
      </c>
      <c r="J20" s="15"/>
      <c r="K20" s="2"/>
      <c r="L20" s="2"/>
      <c r="M20" s="2"/>
      <c r="N20" s="2"/>
    </row>
    <row r="21" spans="1:14" ht="15.75" customHeight="1" thickTop="1" x14ac:dyDescent="0.25">
      <c r="A21" s="1"/>
      <c r="B21" s="1"/>
      <c r="C21" s="16"/>
      <c r="D21" s="17"/>
      <c r="E21" s="17"/>
      <c r="F21" s="17"/>
      <c r="G21" s="17"/>
      <c r="H21" s="17"/>
      <c r="I21" s="250"/>
      <c r="J21" s="2"/>
      <c r="K21" s="2"/>
      <c r="L21" s="2"/>
      <c r="M21" s="2"/>
      <c r="N21" s="2"/>
    </row>
    <row r="22" spans="1:14" ht="15.75" customHeight="1" x14ac:dyDescent="0.25">
      <c r="A22" s="1"/>
      <c r="B22" s="1"/>
      <c r="C22" s="16"/>
      <c r="D22" s="1"/>
      <c r="E22" s="1"/>
      <c r="F22" s="1"/>
      <c r="G22" s="1"/>
      <c r="H22" s="1"/>
      <c r="I22" s="10"/>
      <c r="J22" s="2"/>
      <c r="K22" s="2"/>
      <c r="L22" s="2"/>
      <c r="M22" s="2"/>
      <c r="N22" s="2"/>
    </row>
    <row r="23" spans="1:14" ht="15.75" customHeight="1" x14ac:dyDescent="0.25">
      <c r="A23" s="1"/>
      <c r="B23" s="1"/>
      <c r="C23" s="16"/>
      <c r="D23" s="1"/>
      <c r="E23" s="1"/>
      <c r="F23" s="1"/>
      <c r="G23" s="1"/>
      <c r="H23" s="1"/>
      <c r="I23" s="10"/>
      <c r="J23" s="2"/>
      <c r="K23" s="2"/>
      <c r="L23" s="2"/>
      <c r="M23" s="2"/>
      <c r="N23" s="2"/>
    </row>
    <row r="24" spans="1:14" ht="15.75" customHeight="1" x14ac:dyDescent="0.25">
      <c r="A24" s="1"/>
      <c r="B24" s="1"/>
      <c r="C24" s="16"/>
      <c r="D24" s="1"/>
      <c r="E24" s="1"/>
      <c r="F24" s="1"/>
      <c r="G24" s="1"/>
      <c r="H24" s="1"/>
      <c r="I24" s="10"/>
      <c r="J24" s="2"/>
      <c r="K24" s="2"/>
      <c r="L24" s="2"/>
      <c r="M24" s="2"/>
      <c r="N24" s="2"/>
    </row>
    <row r="25" spans="1:14" ht="15.75" customHeight="1" x14ac:dyDescent="0.25">
      <c r="A25" s="1"/>
      <c r="B25" s="1"/>
      <c r="C25" s="16"/>
      <c r="D25" s="1"/>
      <c r="E25" s="1"/>
      <c r="F25" s="1"/>
      <c r="G25" s="1"/>
      <c r="H25" s="1"/>
      <c r="I25" s="10"/>
      <c r="J25" s="2"/>
      <c r="K25" s="2"/>
      <c r="L25" s="2"/>
      <c r="M25" s="2"/>
      <c r="N25" s="2"/>
    </row>
    <row r="26" spans="1:14" ht="15.75" customHeight="1" x14ac:dyDescent="0.25">
      <c r="A26" s="1"/>
      <c r="B26" s="1"/>
      <c r="C26" s="16"/>
      <c r="D26" s="1"/>
      <c r="E26" s="1"/>
      <c r="F26" s="1"/>
      <c r="G26" s="1"/>
      <c r="H26" s="1"/>
      <c r="I26" s="10"/>
      <c r="J26" s="2"/>
      <c r="K26" s="2"/>
      <c r="L26" s="2"/>
      <c r="M26" s="2"/>
      <c r="N26" s="2"/>
    </row>
    <row r="27" spans="1:14" ht="15.75" customHeight="1" x14ac:dyDescent="0.25">
      <c r="A27" s="1"/>
      <c r="B27" s="1"/>
      <c r="C27" s="16"/>
      <c r="D27" s="1"/>
      <c r="E27" s="1"/>
      <c r="F27" s="1"/>
      <c r="G27" s="1"/>
      <c r="H27" s="1"/>
      <c r="I27" s="10"/>
      <c r="J27" s="2"/>
      <c r="K27" s="2"/>
      <c r="L27" s="2"/>
      <c r="M27" s="2"/>
      <c r="N27" s="2"/>
    </row>
    <row r="28" spans="1:14" ht="15.75" customHeight="1" x14ac:dyDescent="0.25">
      <c r="A28" s="1"/>
      <c r="B28" s="1"/>
      <c r="C28" s="16"/>
      <c r="D28" s="1"/>
      <c r="E28" s="1"/>
      <c r="F28" s="1"/>
      <c r="G28" s="1"/>
      <c r="H28" s="1"/>
      <c r="I28" s="10"/>
      <c r="J28" s="2"/>
      <c r="K28" s="2"/>
      <c r="L28" s="2"/>
      <c r="M28" s="2"/>
      <c r="N28" s="2"/>
    </row>
    <row r="29" spans="1:14" ht="15.75" customHeight="1" x14ac:dyDescent="0.25">
      <c r="A29" s="1"/>
      <c r="B29" s="1"/>
      <c r="C29" s="16"/>
      <c r="D29" s="1"/>
      <c r="E29" s="1"/>
      <c r="F29" s="1"/>
      <c r="G29" s="1"/>
      <c r="H29" s="1"/>
      <c r="I29" s="10"/>
      <c r="J29" s="2"/>
      <c r="K29" s="2"/>
      <c r="L29" s="2"/>
      <c r="M29" s="2"/>
      <c r="N29" s="2"/>
    </row>
    <row r="30" spans="1:14" ht="15.75" customHeight="1" x14ac:dyDescent="0.25">
      <c r="A30" s="1"/>
      <c r="B30" s="1"/>
      <c r="C30" s="16"/>
      <c r="D30" s="1"/>
      <c r="E30" s="1"/>
      <c r="F30" s="1"/>
      <c r="G30" s="1"/>
      <c r="H30" s="1"/>
      <c r="I30" s="10"/>
      <c r="J30" s="2"/>
      <c r="K30" s="2"/>
      <c r="L30" s="2"/>
      <c r="M30" s="2"/>
      <c r="N30" s="2"/>
    </row>
    <row r="31" spans="1:14" ht="15.75" customHeight="1" x14ac:dyDescent="0.25">
      <c r="A31" s="1"/>
      <c r="B31" s="1"/>
      <c r="C31" s="16"/>
      <c r="D31" s="1"/>
      <c r="E31" s="1"/>
      <c r="F31" s="1"/>
      <c r="G31" s="1"/>
      <c r="H31" s="1"/>
      <c r="I31" s="10"/>
      <c r="J31" s="2"/>
      <c r="K31" s="2"/>
      <c r="L31" s="2"/>
      <c r="M31" s="2"/>
      <c r="N31" s="2"/>
    </row>
    <row r="32" spans="1:14" ht="15.75" customHeight="1" x14ac:dyDescent="0.25">
      <c r="A32" s="1"/>
      <c r="B32" s="1"/>
      <c r="C32" s="16"/>
      <c r="D32" s="1"/>
      <c r="E32" s="1"/>
      <c r="F32" s="1"/>
      <c r="G32" s="1"/>
      <c r="H32" s="1"/>
      <c r="I32" s="10"/>
      <c r="J32" s="2"/>
      <c r="K32" s="2"/>
      <c r="L32" s="2"/>
      <c r="M32" s="2"/>
      <c r="N32" s="2"/>
    </row>
    <row r="33" spans="1:14" ht="15.75" customHeight="1" x14ac:dyDescent="0.25">
      <c r="A33" s="1"/>
      <c r="B33" s="1"/>
      <c r="C33" s="16"/>
      <c r="D33" s="1"/>
      <c r="E33" s="1"/>
      <c r="F33" s="1"/>
      <c r="G33" s="1"/>
      <c r="H33" s="1"/>
      <c r="I33" s="10"/>
      <c r="J33" s="2"/>
      <c r="K33" s="2"/>
      <c r="L33" s="2"/>
      <c r="M33" s="2"/>
      <c r="N33" s="2"/>
    </row>
    <row r="34" spans="1:14" ht="15.75" customHeight="1" x14ac:dyDescent="0.25">
      <c r="A34" s="1"/>
      <c r="B34" s="1"/>
      <c r="C34" s="16"/>
      <c r="D34" s="1"/>
      <c r="E34" s="1"/>
      <c r="F34" s="1"/>
      <c r="G34" s="1"/>
      <c r="H34" s="1"/>
      <c r="I34" s="10"/>
      <c r="J34" s="2"/>
      <c r="K34" s="2"/>
      <c r="L34" s="2"/>
      <c r="M34" s="2"/>
      <c r="N34" s="2"/>
    </row>
    <row r="35" spans="1:14" ht="15.75" customHeight="1" x14ac:dyDescent="0.25">
      <c r="A35" s="1"/>
      <c r="B35" s="1"/>
      <c r="C35" s="16"/>
      <c r="D35" s="1"/>
      <c r="E35" s="1"/>
      <c r="F35" s="1"/>
      <c r="G35" s="1"/>
      <c r="H35" s="1"/>
      <c r="I35" s="10"/>
      <c r="J35" s="2"/>
      <c r="K35" s="2"/>
      <c r="L35" s="2"/>
      <c r="M35" s="2"/>
      <c r="N35" s="2"/>
    </row>
    <row r="36" spans="1:14" ht="15.75" customHeight="1" x14ac:dyDescent="0.25">
      <c r="A36" s="1"/>
      <c r="B36" s="1"/>
      <c r="C36" s="16"/>
      <c r="D36" s="1"/>
      <c r="E36" s="1"/>
      <c r="F36" s="1"/>
      <c r="G36" s="1"/>
      <c r="H36" s="1"/>
      <c r="I36" s="10"/>
      <c r="J36" s="2"/>
      <c r="K36" s="2"/>
      <c r="L36" s="2"/>
      <c r="M36" s="2"/>
      <c r="N36" s="2"/>
    </row>
    <row r="37" spans="1:14" ht="15.75" customHeight="1" x14ac:dyDescent="0.25">
      <c r="A37" s="1"/>
      <c r="B37" s="1"/>
      <c r="C37" s="16"/>
      <c r="D37" s="1"/>
      <c r="E37" s="1"/>
      <c r="F37" s="1"/>
      <c r="G37" s="1"/>
      <c r="H37" s="1"/>
      <c r="I37" s="10"/>
      <c r="J37" s="2"/>
      <c r="K37" s="2"/>
      <c r="L37" s="2"/>
      <c r="M37" s="2"/>
      <c r="N37" s="2"/>
    </row>
    <row r="38" spans="1:14" ht="15.75" customHeight="1" x14ac:dyDescent="0.25">
      <c r="A38" s="1"/>
      <c r="B38" s="1"/>
      <c r="C38" s="16"/>
      <c r="D38" s="1"/>
      <c r="E38" s="1"/>
      <c r="F38" s="1"/>
      <c r="G38" s="1"/>
      <c r="H38" s="1"/>
      <c r="I38" s="10"/>
      <c r="J38" s="2"/>
      <c r="K38" s="2"/>
      <c r="L38" s="2"/>
      <c r="M38" s="2"/>
      <c r="N38" s="2"/>
    </row>
    <row r="39" spans="1:14" ht="15.75" customHeight="1" x14ac:dyDescent="0.25">
      <c r="A39" s="1"/>
      <c r="B39" s="1"/>
      <c r="C39" s="16"/>
      <c r="D39" s="1"/>
      <c r="E39" s="1"/>
      <c r="F39" s="1"/>
      <c r="G39" s="1"/>
      <c r="H39" s="1"/>
      <c r="I39" s="10"/>
      <c r="J39" s="2"/>
      <c r="K39" s="2"/>
      <c r="L39" s="2"/>
      <c r="M39" s="2"/>
      <c r="N39" s="2"/>
    </row>
    <row r="40" spans="1:14" ht="15.75" customHeight="1" x14ac:dyDescent="0.25">
      <c r="A40" s="1"/>
      <c r="B40" s="1"/>
      <c r="C40" s="16"/>
      <c r="D40" s="1"/>
      <c r="E40" s="1"/>
      <c r="F40" s="1"/>
      <c r="G40" s="1"/>
      <c r="H40" s="1"/>
      <c r="I40" s="10"/>
      <c r="J40" s="2"/>
      <c r="K40" s="2"/>
      <c r="L40" s="2"/>
      <c r="M40" s="2"/>
      <c r="N40" s="2"/>
    </row>
    <row r="41" spans="1:14" ht="15.75" customHeight="1" x14ac:dyDescent="0.25">
      <c r="A41" s="1"/>
      <c r="B41" s="1"/>
      <c r="C41" s="16"/>
      <c r="D41" s="1"/>
      <c r="E41" s="1"/>
      <c r="F41" s="1"/>
      <c r="G41" s="1"/>
      <c r="H41" s="1"/>
      <c r="I41" s="10"/>
      <c r="J41" s="2"/>
      <c r="K41" s="2"/>
      <c r="L41" s="2"/>
      <c r="M41" s="2"/>
      <c r="N41" s="2"/>
    </row>
    <row r="42" spans="1:14" ht="15.75" customHeight="1" x14ac:dyDescent="0.25">
      <c r="A42" s="1"/>
      <c r="B42" s="1"/>
      <c r="C42" s="16"/>
      <c r="D42" s="1"/>
      <c r="E42" s="1"/>
      <c r="F42" s="1"/>
      <c r="G42" s="1"/>
      <c r="H42" s="1"/>
      <c r="I42" s="10"/>
      <c r="J42" s="2"/>
      <c r="K42" s="2"/>
      <c r="L42" s="2"/>
      <c r="M42" s="2"/>
      <c r="N42" s="2"/>
    </row>
    <row r="43" spans="1:14" ht="15.75" customHeight="1" x14ac:dyDescent="0.25">
      <c r="A43" s="1"/>
      <c r="B43" s="1"/>
      <c r="C43" s="16"/>
      <c r="D43" s="1"/>
      <c r="E43" s="1"/>
      <c r="F43" s="1"/>
      <c r="G43" s="1"/>
      <c r="H43" s="1"/>
      <c r="I43" s="10"/>
      <c r="J43" s="2"/>
      <c r="K43" s="2"/>
      <c r="L43" s="2"/>
      <c r="M43" s="2"/>
      <c r="N43" s="2"/>
    </row>
    <row r="44" spans="1:14" ht="15.75" customHeight="1" x14ac:dyDescent="0.25">
      <c r="A44" s="1"/>
      <c r="B44" s="1"/>
      <c r="C44" s="16"/>
      <c r="D44" s="1"/>
      <c r="E44" s="1"/>
      <c r="F44" s="1"/>
      <c r="G44" s="1"/>
      <c r="H44" s="1"/>
      <c r="I44" s="10"/>
      <c r="J44" s="2"/>
      <c r="K44" s="2"/>
      <c r="L44" s="2"/>
      <c r="M44" s="2"/>
      <c r="N44" s="2"/>
    </row>
    <row r="45" spans="1:14" ht="15.75" customHeight="1" x14ac:dyDescent="0.25">
      <c r="A45" s="1"/>
      <c r="B45" s="1"/>
      <c r="C45" s="16"/>
      <c r="D45" s="1"/>
      <c r="E45" s="1"/>
      <c r="F45" s="1"/>
      <c r="G45" s="1"/>
      <c r="H45" s="1"/>
      <c r="I45" s="10"/>
      <c r="J45" s="2"/>
      <c r="K45" s="2"/>
      <c r="L45" s="2"/>
      <c r="M45" s="2"/>
      <c r="N45" s="2"/>
    </row>
    <row r="46" spans="1:14" ht="15.75" customHeight="1" x14ac:dyDescent="0.25">
      <c r="A46" s="1"/>
      <c r="B46" s="1"/>
      <c r="C46" s="16"/>
      <c r="D46" s="1"/>
      <c r="E46" s="1"/>
      <c r="F46" s="1"/>
      <c r="G46" s="1"/>
      <c r="H46" s="1"/>
      <c r="I46" s="10"/>
      <c r="J46" s="2"/>
      <c r="K46" s="2"/>
      <c r="L46" s="2"/>
      <c r="M46" s="2"/>
      <c r="N46" s="2"/>
    </row>
    <row r="47" spans="1:14" ht="15.75" customHeight="1" x14ac:dyDescent="0.25">
      <c r="A47" s="1"/>
      <c r="B47" s="1"/>
      <c r="C47" s="16"/>
      <c r="D47" s="1"/>
      <c r="E47" s="1"/>
      <c r="F47" s="1"/>
      <c r="G47" s="1"/>
      <c r="H47" s="1"/>
      <c r="I47" s="10"/>
      <c r="J47" s="2"/>
      <c r="K47" s="2"/>
      <c r="L47" s="2"/>
      <c r="M47" s="2"/>
      <c r="N47" s="2"/>
    </row>
    <row r="48" spans="1:14" ht="15.75" customHeight="1" x14ac:dyDescent="0.25">
      <c r="A48" s="1"/>
      <c r="B48" s="1"/>
      <c r="C48" s="16"/>
      <c r="D48" s="1"/>
      <c r="E48" s="1"/>
      <c r="F48" s="1"/>
      <c r="G48" s="1"/>
      <c r="H48" s="1"/>
      <c r="I48" s="10"/>
      <c r="J48" s="2"/>
      <c r="K48" s="2"/>
      <c r="L48" s="2"/>
      <c r="M48" s="2"/>
      <c r="N48" s="2"/>
    </row>
    <row r="49" spans="3:9" ht="15.75" customHeight="1" x14ac:dyDescent="0.25">
      <c r="C49" s="18"/>
      <c r="H49" s="19"/>
      <c r="I49" s="251"/>
    </row>
    <row r="50" spans="3:9" ht="15.75" customHeight="1" x14ac:dyDescent="0.25">
      <c r="C50" s="18"/>
      <c r="H50" s="19"/>
      <c r="I50" s="251"/>
    </row>
    <row r="51" spans="3:9" ht="15.75" customHeight="1" x14ac:dyDescent="0.25">
      <c r="C51" s="18"/>
      <c r="H51" s="19"/>
      <c r="I51" s="251"/>
    </row>
    <row r="52" spans="3:9" ht="15.75" customHeight="1" x14ac:dyDescent="0.25">
      <c r="C52" s="18"/>
      <c r="H52" s="19"/>
      <c r="I52" s="251"/>
    </row>
    <row r="53" spans="3:9" ht="15.75" customHeight="1" x14ac:dyDescent="0.25">
      <c r="C53" s="18"/>
      <c r="H53" s="19"/>
      <c r="I53" s="251"/>
    </row>
    <row r="54" spans="3:9" ht="15.75" customHeight="1" x14ac:dyDescent="0.25">
      <c r="C54" s="18"/>
      <c r="H54" s="19"/>
      <c r="I54" s="251"/>
    </row>
    <row r="55" spans="3:9" ht="15.75" customHeight="1" x14ac:dyDescent="0.25">
      <c r="C55" s="18"/>
      <c r="H55" s="19"/>
      <c r="I55" s="251"/>
    </row>
    <row r="56" spans="3:9" ht="15.75" customHeight="1" x14ac:dyDescent="0.25">
      <c r="C56" s="18"/>
      <c r="H56" s="19"/>
      <c r="I56" s="251"/>
    </row>
    <row r="57" spans="3:9" ht="15.75" customHeight="1" x14ac:dyDescent="0.25">
      <c r="C57" s="18"/>
      <c r="H57" s="19"/>
      <c r="I57" s="251"/>
    </row>
    <row r="58" spans="3:9" ht="15.75" customHeight="1" x14ac:dyDescent="0.25">
      <c r="C58" s="18"/>
      <c r="H58" s="19"/>
      <c r="I58" s="251"/>
    </row>
    <row r="59" spans="3:9" ht="15.75" customHeight="1" x14ac:dyDescent="0.25">
      <c r="C59" s="18"/>
      <c r="H59" s="19"/>
      <c r="I59" s="251"/>
    </row>
    <row r="60" spans="3:9" ht="15.75" customHeight="1" x14ac:dyDescent="0.25">
      <c r="C60" s="18"/>
      <c r="H60" s="19"/>
      <c r="I60" s="251"/>
    </row>
    <row r="61" spans="3:9" ht="15.75" customHeight="1" x14ac:dyDescent="0.25">
      <c r="C61" s="18"/>
      <c r="H61" s="19"/>
      <c r="I61" s="251"/>
    </row>
    <row r="62" spans="3:9" ht="15.75" customHeight="1" x14ac:dyDescent="0.25">
      <c r="C62" s="18"/>
      <c r="H62" s="19"/>
      <c r="I62" s="251"/>
    </row>
    <row r="63" spans="3:9" ht="15.75" customHeight="1" x14ac:dyDescent="0.25">
      <c r="C63" s="18"/>
      <c r="H63" s="19"/>
      <c r="I63" s="251"/>
    </row>
    <row r="64" spans="3:9" ht="15.75" customHeight="1" x14ac:dyDescent="0.25">
      <c r="C64" s="18"/>
      <c r="H64" s="19"/>
      <c r="I64" s="251"/>
    </row>
    <row r="65" spans="3:9" ht="15.75" customHeight="1" x14ac:dyDescent="0.25">
      <c r="C65" s="18"/>
      <c r="H65" s="19"/>
      <c r="I65" s="251"/>
    </row>
    <row r="66" spans="3:9" ht="15.75" customHeight="1" x14ac:dyDescent="0.25">
      <c r="C66" s="18"/>
      <c r="H66" s="19"/>
      <c r="I66" s="251"/>
    </row>
    <row r="67" spans="3:9" ht="15.75" customHeight="1" x14ac:dyDescent="0.25">
      <c r="C67" s="18"/>
      <c r="H67" s="19"/>
      <c r="I67" s="251"/>
    </row>
    <row r="68" spans="3:9" ht="15.75" customHeight="1" x14ac:dyDescent="0.25">
      <c r="C68" s="18"/>
      <c r="H68" s="19"/>
      <c r="I68" s="251"/>
    </row>
    <row r="69" spans="3:9" ht="15.75" customHeight="1" x14ac:dyDescent="0.25">
      <c r="C69" s="18"/>
      <c r="H69" s="19"/>
      <c r="I69" s="251"/>
    </row>
    <row r="70" spans="3:9" ht="15.75" customHeight="1" x14ac:dyDescent="0.25">
      <c r="C70" s="18"/>
      <c r="H70" s="19"/>
      <c r="I70" s="251"/>
    </row>
    <row r="71" spans="3:9" ht="15.75" customHeight="1" x14ac:dyDescent="0.25">
      <c r="C71" s="18"/>
      <c r="H71" s="19"/>
      <c r="I71" s="251"/>
    </row>
    <row r="72" spans="3:9" ht="15.75" customHeight="1" x14ac:dyDescent="0.25">
      <c r="C72" s="18"/>
      <c r="H72" s="19"/>
      <c r="I72" s="251"/>
    </row>
    <row r="73" spans="3:9" ht="15.75" customHeight="1" x14ac:dyDescent="0.25">
      <c r="C73" s="18"/>
      <c r="H73" s="19"/>
      <c r="I73" s="251"/>
    </row>
    <row r="74" spans="3:9" ht="15.75" customHeight="1" x14ac:dyDescent="0.25">
      <c r="C74" s="18"/>
      <c r="H74" s="19"/>
      <c r="I74" s="251"/>
    </row>
    <row r="75" spans="3:9" ht="15.75" customHeight="1" x14ac:dyDescent="0.25">
      <c r="C75" s="18"/>
      <c r="H75" s="19"/>
      <c r="I75" s="251"/>
    </row>
    <row r="76" spans="3:9" ht="15.75" customHeight="1" x14ac:dyDescent="0.25">
      <c r="C76" s="18"/>
      <c r="H76" s="19"/>
      <c r="I76" s="251"/>
    </row>
    <row r="77" spans="3:9" ht="15.75" customHeight="1" x14ac:dyDescent="0.25">
      <c r="C77" s="18"/>
      <c r="H77" s="19"/>
      <c r="I77" s="251"/>
    </row>
    <row r="78" spans="3:9" ht="15.75" customHeight="1" x14ac:dyDescent="0.25">
      <c r="C78" s="18"/>
      <c r="H78" s="19"/>
      <c r="I78" s="251"/>
    </row>
    <row r="79" spans="3:9" ht="15.75" customHeight="1" x14ac:dyDescent="0.25">
      <c r="C79" s="18"/>
      <c r="H79" s="19"/>
      <c r="I79" s="251"/>
    </row>
    <row r="80" spans="3:9" ht="15.75" customHeight="1" x14ac:dyDescent="0.25">
      <c r="C80" s="18"/>
      <c r="H80" s="19"/>
      <c r="I80" s="251"/>
    </row>
    <row r="81" spans="3:9" ht="15.75" customHeight="1" x14ac:dyDescent="0.25">
      <c r="C81" s="18"/>
      <c r="H81" s="19"/>
      <c r="I81" s="251"/>
    </row>
    <row r="82" spans="3:9" ht="15.75" customHeight="1" x14ac:dyDescent="0.25">
      <c r="C82" s="18"/>
      <c r="H82" s="19"/>
      <c r="I82" s="251"/>
    </row>
    <row r="83" spans="3:9" ht="15.75" customHeight="1" x14ac:dyDescent="0.25">
      <c r="C83" s="18"/>
      <c r="H83" s="19"/>
      <c r="I83" s="251"/>
    </row>
    <row r="84" spans="3:9" ht="15.75" customHeight="1" x14ac:dyDescent="0.25">
      <c r="C84" s="18"/>
      <c r="H84" s="19"/>
      <c r="I84" s="251"/>
    </row>
    <row r="85" spans="3:9" ht="15.75" customHeight="1" x14ac:dyDescent="0.25">
      <c r="C85" s="18"/>
      <c r="H85" s="19"/>
      <c r="I85" s="251"/>
    </row>
    <row r="86" spans="3:9" ht="15.75" customHeight="1" x14ac:dyDescent="0.25">
      <c r="C86" s="18"/>
      <c r="H86" s="19"/>
      <c r="I86" s="251"/>
    </row>
    <row r="87" spans="3:9" ht="15.75" customHeight="1" x14ac:dyDescent="0.25">
      <c r="C87" s="18"/>
      <c r="H87" s="19"/>
      <c r="I87" s="251"/>
    </row>
    <row r="88" spans="3:9" ht="15.75" customHeight="1" x14ac:dyDescent="0.25">
      <c r="C88" s="18"/>
      <c r="H88" s="19"/>
      <c r="I88" s="251"/>
    </row>
    <row r="89" spans="3:9" ht="15.75" customHeight="1" x14ac:dyDescent="0.25">
      <c r="C89" s="18"/>
      <c r="H89" s="19"/>
      <c r="I89" s="251"/>
    </row>
    <row r="90" spans="3:9" ht="15.75" customHeight="1" x14ac:dyDescent="0.25">
      <c r="C90" s="18"/>
      <c r="H90" s="19"/>
      <c r="I90" s="251"/>
    </row>
    <row r="91" spans="3:9" ht="15.75" customHeight="1" x14ac:dyDescent="0.25">
      <c r="C91" s="18"/>
      <c r="H91" s="19"/>
      <c r="I91" s="251"/>
    </row>
    <row r="92" spans="3:9" ht="15.75" customHeight="1" x14ac:dyDescent="0.25">
      <c r="C92" s="18"/>
      <c r="H92" s="19"/>
      <c r="I92" s="251"/>
    </row>
    <row r="93" spans="3:9" ht="15.75" customHeight="1" x14ac:dyDescent="0.25">
      <c r="C93" s="18"/>
      <c r="H93" s="19"/>
      <c r="I93" s="251"/>
    </row>
    <row r="94" spans="3:9" ht="15.75" customHeight="1" x14ac:dyDescent="0.25">
      <c r="C94" s="18"/>
      <c r="H94" s="19"/>
      <c r="I94" s="251"/>
    </row>
    <row r="95" spans="3:9" ht="15.75" customHeight="1" x14ac:dyDescent="0.25">
      <c r="C95" s="18"/>
      <c r="H95" s="19"/>
      <c r="I95" s="251"/>
    </row>
    <row r="96" spans="3:9" ht="15.75" customHeight="1" x14ac:dyDescent="0.25">
      <c r="C96" s="18"/>
      <c r="H96" s="19"/>
      <c r="I96" s="251"/>
    </row>
    <row r="97" spans="3:9" ht="15.75" customHeight="1" x14ac:dyDescent="0.25">
      <c r="C97" s="18"/>
      <c r="H97" s="19"/>
      <c r="I97" s="251"/>
    </row>
    <row r="98" spans="3:9" ht="15.75" customHeight="1" x14ac:dyDescent="0.25">
      <c r="C98" s="18"/>
      <c r="H98" s="19"/>
      <c r="I98" s="251"/>
    </row>
    <row r="99" spans="3:9" ht="15.75" customHeight="1" x14ac:dyDescent="0.25">
      <c r="C99" s="18"/>
      <c r="H99" s="19"/>
      <c r="I99" s="251"/>
    </row>
    <row r="100" spans="3:9" ht="15.75" customHeight="1" x14ac:dyDescent="0.25">
      <c r="C100" s="18"/>
      <c r="H100" s="19"/>
      <c r="I100" s="251"/>
    </row>
    <row r="101" spans="3:9" ht="15.75" customHeight="1" x14ac:dyDescent="0.25">
      <c r="C101" s="18"/>
      <c r="H101" s="19"/>
      <c r="I101" s="251"/>
    </row>
    <row r="102" spans="3:9" ht="15.75" customHeight="1" x14ac:dyDescent="0.25">
      <c r="C102" s="18"/>
      <c r="H102" s="19"/>
      <c r="I102" s="251"/>
    </row>
    <row r="103" spans="3:9" ht="15.75" customHeight="1" x14ac:dyDescent="0.25">
      <c r="C103" s="18"/>
      <c r="H103" s="19"/>
      <c r="I103" s="251"/>
    </row>
    <row r="104" spans="3:9" ht="15.75" customHeight="1" x14ac:dyDescent="0.25">
      <c r="C104" s="18"/>
      <c r="H104" s="19"/>
      <c r="I104" s="251"/>
    </row>
    <row r="105" spans="3:9" ht="15.75" customHeight="1" x14ac:dyDescent="0.25">
      <c r="C105" s="18"/>
      <c r="H105" s="19"/>
      <c r="I105" s="251"/>
    </row>
    <row r="106" spans="3:9" ht="15.75" customHeight="1" x14ac:dyDescent="0.25">
      <c r="C106" s="18"/>
      <c r="H106" s="19"/>
      <c r="I106" s="251"/>
    </row>
    <row r="107" spans="3:9" ht="15.75" customHeight="1" x14ac:dyDescent="0.25">
      <c r="C107" s="18"/>
      <c r="H107" s="19"/>
      <c r="I107" s="251"/>
    </row>
    <row r="108" spans="3:9" ht="15.75" customHeight="1" x14ac:dyDescent="0.25">
      <c r="C108" s="18"/>
      <c r="H108" s="19"/>
      <c r="I108" s="251"/>
    </row>
    <row r="109" spans="3:9" ht="15.75" customHeight="1" x14ac:dyDescent="0.25">
      <c r="C109" s="18"/>
      <c r="H109" s="19"/>
      <c r="I109" s="251"/>
    </row>
    <row r="110" spans="3:9" ht="15.75" customHeight="1" x14ac:dyDescent="0.25">
      <c r="C110" s="18"/>
      <c r="H110" s="19"/>
      <c r="I110" s="251"/>
    </row>
    <row r="111" spans="3:9" ht="15.75" customHeight="1" x14ac:dyDescent="0.25">
      <c r="C111" s="18"/>
      <c r="H111" s="19"/>
      <c r="I111" s="251"/>
    </row>
    <row r="112" spans="3:9" ht="15.75" customHeight="1" x14ac:dyDescent="0.25">
      <c r="C112" s="18"/>
      <c r="H112" s="19"/>
      <c r="I112" s="251"/>
    </row>
    <row r="113" spans="3:9" ht="15.75" customHeight="1" x14ac:dyDescent="0.25">
      <c r="C113" s="18"/>
      <c r="H113" s="19"/>
      <c r="I113" s="251"/>
    </row>
    <row r="114" spans="3:9" ht="15.75" customHeight="1" x14ac:dyDescent="0.25">
      <c r="C114" s="18"/>
      <c r="H114" s="19"/>
      <c r="I114" s="251"/>
    </row>
    <row r="115" spans="3:9" ht="15.75" customHeight="1" x14ac:dyDescent="0.25">
      <c r="C115" s="18"/>
      <c r="H115" s="19"/>
      <c r="I115" s="251"/>
    </row>
    <row r="116" spans="3:9" ht="15.75" customHeight="1" x14ac:dyDescent="0.25">
      <c r="C116" s="18"/>
      <c r="H116" s="19"/>
      <c r="I116" s="251"/>
    </row>
    <row r="117" spans="3:9" ht="15.75" customHeight="1" x14ac:dyDescent="0.25">
      <c r="C117" s="18"/>
      <c r="H117" s="19"/>
      <c r="I117" s="251"/>
    </row>
    <row r="118" spans="3:9" ht="15.75" customHeight="1" x14ac:dyDescent="0.25">
      <c r="C118" s="18"/>
      <c r="H118" s="19"/>
      <c r="I118" s="251"/>
    </row>
    <row r="119" spans="3:9" ht="15.75" customHeight="1" x14ac:dyDescent="0.25">
      <c r="C119" s="18"/>
      <c r="H119" s="19"/>
      <c r="I119" s="251"/>
    </row>
    <row r="120" spans="3:9" ht="15.75" customHeight="1" x14ac:dyDescent="0.25">
      <c r="C120" s="18"/>
      <c r="H120" s="19"/>
      <c r="I120" s="251"/>
    </row>
    <row r="121" spans="3:9" ht="15.75" customHeight="1" x14ac:dyDescent="0.25">
      <c r="C121" s="18"/>
      <c r="H121" s="19"/>
      <c r="I121" s="251"/>
    </row>
    <row r="122" spans="3:9" ht="15.75" customHeight="1" x14ac:dyDescent="0.25">
      <c r="C122" s="18"/>
      <c r="H122" s="19"/>
      <c r="I122" s="251"/>
    </row>
    <row r="123" spans="3:9" ht="15.75" customHeight="1" x14ac:dyDescent="0.25">
      <c r="C123" s="18"/>
      <c r="H123" s="19"/>
      <c r="I123" s="251"/>
    </row>
    <row r="124" spans="3:9" ht="15.75" customHeight="1" x14ac:dyDescent="0.25">
      <c r="C124" s="18"/>
      <c r="H124" s="19"/>
      <c r="I124" s="251"/>
    </row>
    <row r="125" spans="3:9" ht="15.75" customHeight="1" x14ac:dyDescent="0.25">
      <c r="C125" s="18"/>
      <c r="H125" s="19"/>
      <c r="I125" s="251"/>
    </row>
    <row r="126" spans="3:9" ht="15.75" customHeight="1" x14ac:dyDescent="0.25">
      <c r="C126" s="18"/>
      <c r="H126" s="19"/>
      <c r="I126" s="251"/>
    </row>
    <row r="127" spans="3:9" ht="15.75" customHeight="1" x14ac:dyDescent="0.25">
      <c r="C127" s="18"/>
      <c r="H127" s="19"/>
      <c r="I127" s="251"/>
    </row>
    <row r="128" spans="3:9" ht="15.75" customHeight="1" x14ac:dyDescent="0.25">
      <c r="C128" s="18"/>
      <c r="H128" s="19"/>
      <c r="I128" s="251"/>
    </row>
    <row r="129" spans="3:9" ht="15.75" customHeight="1" x14ac:dyDescent="0.25">
      <c r="C129" s="18"/>
      <c r="H129" s="19"/>
      <c r="I129" s="251"/>
    </row>
    <row r="130" spans="3:9" ht="15.75" customHeight="1" x14ac:dyDescent="0.25">
      <c r="C130" s="18"/>
      <c r="H130" s="19"/>
      <c r="I130" s="251"/>
    </row>
    <row r="131" spans="3:9" ht="15.75" customHeight="1" x14ac:dyDescent="0.25">
      <c r="C131" s="18"/>
      <c r="H131" s="19"/>
      <c r="I131" s="251"/>
    </row>
    <row r="132" spans="3:9" ht="15.75" customHeight="1" x14ac:dyDescent="0.25">
      <c r="C132" s="18"/>
      <c r="H132" s="19"/>
      <c r="I132" s="251"/>
    </row>
    <row r="133" spans="3:9" ht="15.75" customHeight="1" x14ac:dyDescent="0.25">
      <c r="C133" s="18"/>
      <c r="H133" s="19"/>
      <c r="I133" s="251"/>
    </row>
    <row r="134" spans="3:9" ht="15.75" customHeight="1" x14ac:dyDescent="0.25">
      <c r="C134" s="18"/>
      <c r="H134" s="19"/>
      <c r="I134" s="251"/>
    </row>
    <row r="135" spans="3:9" ht="15.75" customHeight="1" x14ac:dyDescent="0.25">
      <c r="C135" s="18"/>
      <c r="H135" s="19"/>
      <c r="I135" s="251"/>
    </row>
    <row r="136" spans="3:9" ht="15.75" customHeight="1" x14ac:dyDescent="0.25">
      <c r="C136" s="18"/>
      <c r="H136" s="19"/>
      <c r="I136" s="251"/>
    </row>
    <row r="137" spans="3:9" ht="15.75" customHeight="1" x14ac:dyDescent="0.25">
      <c r="C137" s="18"/>
      <c r="H137" s="19"/>
      <c r="I137" s="251"/>
    </row>
    <row r="138" spans="3:9" ht="15.75" customHeight="1" x14ac:dyDescent="0.25">
      <c r="C138" s="18"/>
      <c r="H138" s="19"/>
      <c r="I138" s="251"/>
    </row>
    <row r="139" spans="3:9" ht="15.75" customHeight="1" x14ac:dyDescent="0.25">
      <c r="C139" s="18"/>
      <c r="H139" s="19"/>
      <c r="I139" s="251"/>
    </row>
    <row r="140" spans="3:9" ht="15.75" customHeight="1" x14ac:dyDescent="0.25">
      <c r="C140" s="18"/>
      <c r="H140" s="19"/>
      <c r="I140" s="251"/>
    </row>
    <row r="141" spans="3:9" ht="15.75" customHeight="1" x14ac:dyDescent="0.25">
      <c r="C141" s="18"/>
      <c r="H141" s="19"/>
      <c r="I141" s="251"/>
    </row>
    <row r="142" spans="3:9" ht="15.75" customHeight="1" x14ac:dyDescent="0.25">
      <c r="C142" s="18"/>
      <c r="H142" s="19"/>
      <c r="I142" s="251"/>
    </row>
    <row r="143" spans="3:9" ht="15.75" customHeight="1" x14ac:dyDescent="0.25">
      <c r="C143" s="18"/>
      <c r="H143" s="19"/>
      <c r="I143" s="251"/>
    </row>
    <row r="144" spans="3:9" ht="15.75" customHeight="1" x14ac:dyDescent="0.25">
      <c r="C144" s="18"/>
      <c r="H144" s="19"/>
      <c r="I144" s="251"/>
    </row>
    <row r="145" spans="3:9" ht="15.75" customHeight="1" x14ac:dyDescent="0.25">
      <c r="C145" s="18"/>
      <c r="H145" s="19"/>
      <c r="I145" s="251"/>
    </row>
    <row r="146" spans="3:9" ht="15.75" customHeight="1" x14ac:dyDescent="0.25">
      <c r="C146" s="18"/>
      <c r="H146" s="19"/>
      <c r="I146" s="251"/>
    </row>
    <row r="147" spans="3:9" ht="15.75" customHeight="1" x14ac:dyDescent="0.25">
      <c r="C147" s="18"/>
      <c r="H147" s="19"/>
      <c r="I147" s="251"/>
    </row>
    <row r="148" spans="3:9" ht="15.75" customHeight="1" x14ac:dyDescent="0.25">
      <c r="C148" s="18"/>
      <c r="H148" s="19"/>
      <c r="I148" s="251"/>
    </row>
    <row r="149" spans="3:9" ht="15.75" customHeight="1" x14ac:dyDescent="0.25">
      <c r="C149" s="18"/>
      <c r="H149" s="19"/>
      <c r="I149" s="251"/>
    </row>
    <row r="150" spans="3:9" ht="15.75" customHeight="1" x14ac:dyDescent="0.25">
      <c r="C150" s="18"/>
      <c r="H150" s="19"/>
      <c r="I150" s="251"/>
    </row>
    <row r="151" spans="3:9" ht="15.75" customHeight="1" x14ac:dyDescent="0.25">
      <c r="C151" s="18"/>
      <c r="H151" s="19"/>
      <c r="I151" s="251"/>
    </row>
    <row r="152" spans="3:9" ht="15.75" customHeight="1" x14ac:dyDescent="0.25">
      <c r="C152" s="18"/>
      <c r="H152" s="19"/>
      <c r="I152" s="251"/>
    </row>
    <row r="153" spans="3:9" ht="15.75" customHeight="1" x14ac:dyDescent="0.25">
      <c r="C153" s="18"/>
      <c r="H153" s="19"/>
      <c r="I153" s="251"/>
    </row>
    <row r="154" spans="3:9" ht="15.75" customHeight="1" x14ac:dyDescent="0.25">
      <c r="C154" s="18"/>
      <c r="H154" s="19"/>
      <c r="I154" s="251"/>
    </row>
    <row r="155" spans="3:9" ht="15.75" customHeight="1" x14ac:dyDescent="0.25">
      <c r="C155" s="18"/>
      <c r="H155" s="19"/>
      <c r="I155" s="251"/>
    </row>
    <row r="156" spans="3:9" ht="15.75" customHeight="1" x14ac:dyDescent="0.25">
      <c r="C156" s="18"/>
      <c r="H156" s="19"/>
      <c r="I156" s="251"/>
    </row>
    <row r="157" spans="3:9" ht="15.75" customHeight="1" x14ac:dyDescent="0.25">
      <c r="C157" s="18"/>
      <c r="H157" s="19"/>
      <c r="I157" s="251"/>
    </row>
    <row r="158" spans="3:9" ht="15.75" customHeight="1" x14ac:dyDescent="0.25">
      <c r="C158" s="18"/>
      <c r="H158" s="19"/>
      <c r="I158" s="251"/>
    </row>
    <row r="159" spans="3:9" ht="15.75" customHeight="1" x14ac:dyDescent="0.25">
      <c r="C159" s="18"/>
      <c r="H159" s="19"/>
      <c r="I159" s="251"/>
    </row>
    <row r="160" spans="3:9" ht="15.75" customHeight="1" x14ac:dyDescent="0.25">
      <c r="C160" s="18"/>
      <c r="H160" s="19"/>
      <c r="I160" s="251"/>
    </row>
    <row r="161" spans="3:9" ht="15.75" customHeight="1" x14ac:dyDescent="0.25">
      <c r="C161" s="18"/>
      <c r="H161" s="19"/>
      <c r="I161" s="251"/>
    </row>
    <row r="162" spans="3:9" ht="15.75" customHeight="1" x14ac:dyDescent="0.25">
      <c r="C162" s="18"/>
      <c r="H162" s="19"/>
      <c r="I162" s="251"/>
    </row>
    <row r="163" spans="3:9" ht="15.75" customHeight="1" x14ac:dyDescent="0.25">
      <c r="C163" s="18"/>
      <c r="H163" s="19"/>
      <c r="I163" s="251"/>
    </row>
    <row r="164" spans="3:9" ht="15.75" customHeight="1" x14ac:dyDescent="0.25">
      <c r="C164" s="18"/>
      <c r="H164" s="19"/>
      <c r="I164" s="251"/>
    </row>
    <row r="165" spans="3:9" ht="15.75" customHeight="1" x14ac:dyDescent="0.25">
      <c r="C165" s="18"/>
      <c r="H165" s="19"/>
      <c r="I165" s="251"/>
    </row>
    <row r="166" spans="3:9" ht="15.75" customHeight="1" x14ac:dyDescent="0.25">
      <c r="C166" s="18"/>
      <c r="H166" s="19"/>
      <c r="I166" s="251"/>
    </row>
    <row r="167" spans="3:9" ht="15.75" customHeight="1" x14ac:dyDescent="0.25">
      <c r="C167" s="18"/>
      <c r="H167" s="19"/>
      <c r="I167" s="251"/>
    </row>
    <row r="168" spans="3:9" ht="15.75" customHeight="1" x14ac:dyDescent="0.25">
      <c r="C168" s="18"/>
      <c r="H168" s="19"/>
      <c r="I168" s="251"/>
    </row>
    <row r="169" spans="3:9" ht="15.75" customHeight="1" x14ac:dyDescent="0.25">
      <c r="C169" s="18"/>
      <c r="H169" s="19"/>
      <c r="I169" s="251"/>
    </row>
    <row r="170" spans="3:9" ht="15.75" customHeight="1" x14ac:dyDescent="0.25">
      <c r="C170" s="18"/>
      <c r="H170" s="19"/>
      <c r="I170" s="251"/>
    </row>
    <row r="171" spans="3:9" ht="15.75" customHeight="1" x14ac:dyDescent="0.25">
      <c r="C171" s="18"/>
      <c r="H171" s="19"/>
      <c r="I171" s="251"/>
    </row>
    <row r="172" spans="3:9" ht="15.75" customHeight="1" x14ac:dyDescent="0.25">
      <c r="C172" s="18"/>
      <c r="H172" s="19"/>
      <c r="I172" s="251"/>
    </row>
    <row r="173" spans="3:9" ht="15.75" customHeight="1" x14ac:dyDescent="0.25">
      <c r="C173" s="18"/>
      <c r="H173" s="19"/>
      <c r="I173" s="251"/>
    </row>
    <row r="174" spans="3:9" ht="15.75" customHeight="1" x14ac:dyDescent="0.25">
      <c r="C174" s="18"/>
      <c r="H174" s="19"/>
      <c r="I174" s="251"/>
    </row>
    <row r="175" spans="3:9" ht="15.75" customHeight="1" x14ac:dyDescent="0.25">
      <c r="C175" s="18"/>
      <c r="H175" s="19"/>
      <c r="I175" s="251"/>
    </row>
    <row r="176" spans="3:9" ht="15.75" customHeight="1" x14ac:dyDescent="0.25">
      <c r="C176" s="18"/>
      <c r="H176" s="19"/>
      <c r="I176" s="251"/>
    </row>
    <row r="177" spans="3:9" ht="15.75" customHeight="1" x14ac:dyDescent="0.25">
      <c r="C177" s="18"/>
      <c r="H177" s="19"/>
      <c r="I177" s="251"/>
    </row>
    <row r="178" spans="3:9" ht="15.75" customHeight="1" x14ac:dyDescent="0.25">
      <c r="C178" s="18"/>
      <c r="H178" s="19"/>
      <c r="I178" s="251"/>
    </row>
    <row r="179" spans="3:9" ht="15.75" customHeight="1" x14ac:dyDescent="0.25">
      <c r="C179" s="18"/>
      <c r="H179" s="19"/>
      <c r="I179" s="251"/>
    </row>
    <row r="180" spans="3:9" ht="15.75" customHeight="1" x14ac:dyDescent="0.25">
      <c r="C180" s="18"/>
      <c r="H180" s="19"/>
      <c r="I180" s="251"/>
    </row>
    <row r="181" spans="3:9" ht="15.75" customHeight="1" x14ac:dyDescent="0.25">
      <c r="C181" s="18"/>
      <c r="H181" s="19"/>
      <c r="I181" s="251"/>
    </row>
    <row r="182" spans="3:9" ht="15.75" customHeight="1" x14ac:dyDescent="0.25">
      <c r="C182" s="18"/>
      <c r="H182" s="19"/>
      <c r="I182" s="251"/>
    </row>
    <row r="183" spans="3:9" ht="15.75" customHeight="1" x14ac:dyDescent="0.25">
      <c r="C183" s="18"/>
      <c r="H183" s="19"/>
      <c r="I183" s="251"/>
    </row>
    <row r="184" spans="3:9" ht="15.75" customHeight="1" x14ac:dyDescent="0.25">
      <c r="C184" s="18"/>
      <c r="H184" s="19"/>
      <c r="I184" s="251"/>
    </row>
    <row r="185" spans="3:9" ht="15.75" customHeight="1" x14ac:dyDescent="0.25">
      <c r="C185" s="18"/>
      <c r="H185" s="19"/>
      <c r="I185" s="251"/>
    </row>
    <row r="186" spans="3:9" ht="15.75" customHeight="1" x14ac:dyDescent="0.25">
      <c r="C186" s="18"/>
      <c r="H186" s="19"/>
      <c r="I186" s="251"/>
    </row>
    <row r="187" spans="3:9" ht="15.75" customHeight="1" x14ac:dyDescent="0.25">
      <c r="C187" s="18"/>
      <c r="H187" s="19"/>
      <c r="I187" s="251"/>
    </row>
    <row r="188" spans="3:9" ht="15.75" customHeight="1" x14ac:dyDescent="0.25">
      <c r="C188" s="18"/>
      <c r="H188" s="19"/>
      <c r="I188" s="251"/>
    </row>
    <row r="189" spans="3:9" ht="15.75" customHeight="1" x14ac:dyDescent="0.25">
      <c r="C189" s="18"/>
      <c r="H189" s="19"/>
      <c r="I189" s="251"/>
    </row>
    <row r="190" spans="3:9" ht="15.75" customHeight="1" x14ac:dyDescent="0.25">
      <c r="C190" s="18"/>
      <c r="H190" s="19"/>
      <c r="I190" s="251"/>
    </row>
    <row r="191" spans="3:9" ht="15.75" customHeight="1" x14ac:dyDescent="0.25">
      <c r="C191" s="18"/>
      <c r="H191" s="19"/>
      <c r="I191" s="251"/>
    </row>
    <row r="192" spans="3:9" ht="15.75" customHeight="1" x14ac:dyDescent="0.25">
      <c r="C192" s="18"/>
      <c r="H192" s="19"/>
      <c r="I192" s="251"/>
    </row>
    <row r="193" spans="3:9" ht="15.75" customHeight="1" x14ac:dyDescent="0.25">
      <c r="C193" s="18"/>
      <c r="H193" s="19"/>
      <c r="I193" s="251"/>
    </row>
    <row r="194" spans="3:9" ht="15.75" customHeight="1" x14ac:dyDescent="0.25">
      <c r="C194" s="18"/>
      <c r="H194" s="19"/>
      <c r="I194" s="251"/>
    </row>
    <row r="195" spans="3:9" ht="15.75" customHeight="1" x14ac:dyDescent="0.25">
      <c r="C195" s="18"/>
      <c r="H195" s="19"/>
      <c r="I195" s="251"/>
    </row>
    <row r="196" spans="3:9" ht="15.75" customHeight="1" x14ac:dyDescent="0.25">
      <c r="C196" s="18"/>
      <c r="H196" s="19"/>
      <c r="I196" s="251"/>
    </row>
    <row r="197" spans="3:9" ht="15.75" customHeight="1" x14ac:dyDescent="0.25">
      <c r="C197" s="18"/>
      <c r="H197" s="19"/>
      <c r="I197" s="251"/>
    </row>
    <row r="198" spans="3:9" ht="15.75" customHeight="1" x14ac:dyDescent="0.25">
      <c r="C198" s="18"/>
      <c r="H198" s="19"/>
      <c r="I198" s="251"/>
    </row>
    <row r="199" spans="3:9" ht="15.75" customHeight="1" x14ac:dyDescent="0.25">
      <c r="C199" s="18"/>
      <c r="H199" s="19"/>
      <c r="I199" s="251"/>
    </row>
    <row r="200" spans="3:9" ht="15.75" customHeight="1" x14ac:dyDescent="0.25">
      <c r="C200" s="18"/>
      <c r="H200" s="19"/>
      <c r="I200" s="251"/>
    </row>
    <row r="201" spans="3:9" ht="15.75" customHeight="1" x14ac:dyDescent="0.25">
      <c r="C201" s="18"/>
      <c r="H201" s="19"/>
      <c r="I201" s="251"/>
    </row>
    <row r="202" spans="3:9" ht="15.75" customHeight="1" x14ac:dyDescent="0.25">
      <c r="C202" s="18"/>
      <c r="H202" s="19"/>
      <c r="I202" s="251"/>
    </row>
    <row r="203" spans="3:9" ht="15.75" customHeight="1" x14ac:dyDescent="0.25">
      <c r="C203" s="18"/>
      <c r="H203" s="19"/>
      <c r="I203" s="251"/>
    </row>
    <row r="204" spans="3:9" ht="15.75" customHeight="1" x14ac:dyDescent="0.25">
      <c r="C204" s="18"/>
      <c r="H204" s="19"/>
      <c r="I204" s="251"/>
    </row>
    <row r="205" spans="3:9" ht="15.75" customHeight="1" x14ac:dyDescent="0.25">
      <c r="C205" s="18"/>
      <c r="H205" s="19"/>
      <c r="I205" s="251"/>
    </row>
    <row r="206" spans="3:9" ht="15.75" customHeight="1" x14ac:dyDescent="0.25">
      <c r="C206" s="18"/>
      <c r="H206" s="19"/>
      <c r="I206" s="251"/>
    </row>
    <row r="207" spans="3:9" ht="15.75" customHeight="1" x14ac:dyDescent="0.25">
      <c r="C207" s="18"/>
      <c r="H207" s="19"/>
      <c r="I207" s="251"/>
    </row>
    <row r="208" spans="3:9" ht="15.75" customHeight="1" x14ac:dyDescent="0.25">
      <c r="C208" s="18"/>
      <c r="H208" s="19"/>
      <c r="I208" s="251"/>
    </row>
    <row r="209" spans="3:9" ht="15.75" customHeight="1" x14ac:dyDescent="0.25">
      <c r="C209" s="18"/>
      <c r="H209" s="19"/>
      <c r="I209" s="251"/>
    </row>
    <row r="210" spans="3:9" ht="15.75" customHeight="1" x14ac:dyDescent="0.25">
      <c r="C210" s="18"/>
      <c r="H210" s="19"/>
      <c r="I210" s="251"/>
    </row>
    <row r="211" spans="3:9" ht="15.75" customHeight="1" x14ac:dyDescent="0.25">
      <c r="C211" s="18"/>
      <c r="H211" s="19"/>
      <c r="I211" s="251"/>
    </row>
    <row r="212" spans="3:9" ht="15.75" customHeight="1" x14ac:dyDescent="0.25">
      <c r="C212" s="18"/>
      <c r="H212" s="19"/>
      <c r="I212" s="251"/>
    </row>
    <row r="213" spans="3:9" ht="15.75" customHeight="1" x14ac:dyDescent="0.25">
      <c r="C213" s="18"/>
      <c r="H213" s="19"/>
      <c r="I213" s="251"/>
    </row>
    <row r="214" spans="3:9" ht="15.75" customHeight="1" x14ac:dyDescent="0.25">
      <c r="C214" s="18"/>
      <c r="H214" s="19"/>
      <c r="I214" s="251"/>
    </row>
    <row r="215" spans="3:9" ht="15.75" customHeight="1" x14ac:dyDescent="0.25">
      <c r="C215" s="18"/>
      <c r="H215" s="19"/>
      <c r="I215" s="251"/>
    </row>
    <row r="216" spans="3:9" ht="15.75" customHeight="1" x14ac:dyDescent="0.25">
      <c r="C216" s="18"/>
      <c r="H216" s="19"/>
      <c r="I216" s="251"/>
    </row>
    <row r="217" spans="3:9" ht="15.75" customHeight="1" x14ac:dyDescent="0.25">
      <c r="C217" s="18"/>
      <c r="H217" s="19"/>
      <c r="I217" s="251"/>
    </row>
    <row r="218" spans="3:9" ht="15.75" customHeight="1" x14ac:dyDescent="0.25">
      <c r="C218" s="18"/>
      <c r="H218" s="19"/>
      <c r="I218" s="251"/>
    </row>
    <row r="219" spans="3:9" ht="15.75" customHeight="1" x14ac:dyDescent="0.25">
      <c r="C219" s="18"/>
      <c r="H219" s="19"/>
      <c r="I219" s="251"/>
    </row>
    <row r="220" spans="3:9" ht="15.75" customHeight="1" x14ac:dyDescent="0.25">
      <c r="C220" s="18"/>
      <c r="H220" s="19"/>
      <c r="I220" s="251"/>
    </row>
    <row r="221" spans="3:9" ht="15.75" customHeight="1" x14ac:dyDescent="0.2">
      <c r="H221" s="19"/>
      <c r="I221" s="251"/>
    </row>
    <row r="222" spans="3:9" ht="15.75" customHeight="1" x14ac:dyDescent="0.2">
      <c r="H222" s="19"/>
      <c r="I222" s="251"/>
    </row>
    <row r="223" spans="3:9" ht="15.75" customHeight="1" x14ac:dyDescent="0.2">
      <c r="H223" s="19"/>
      <c r="I223" s="251"/>
    </row>
    <row r="224" spans="3:9" ht="15.75" customHeight="1" x14ac:dyDescent="0.2">
      <c r="H224" s="19"/>
      <c r="I224" s="251"/>
    </row>
    <row r="225" spans="8:9" ht="15.75" customHeight="1" x14ac:dyDescent="0.2">
      <c r="H225" s="19"/>
      <c r="I225" s="251"/>
    </row>
    <row r="226" spans="8:9" ht="15.75" customHeight="1" x14ac:dyDescent="0.2">
      <c r="H226" s="19"/>
      <c r="I226" s="251"/>
    </row>
    <row r="227" spans="8:9" ht="15.75" customHeight="1" x14ac:dyDescent="0.2">
      <c r="H227" s="19"/>
      <c r="I227" s="251"/>
    </row>
    <row r="228" spans="8:9" ht="15.75" customHeight="1" x14ac:dyDescent="0.2">
      <c r="H228" s="19"/>
      <c r="I228" s="251"/>
    </row>
    <row r="229" spans="8:9" ht="15.75" customHeight="1" x14ac:dyDescent="0.2">
      <c r="H229" s="19"/>
      <c r="I229" s="251"/>
    </row>
    <row r="230" spans="8:9" ht="15.75" customHeight="1" x14ac:dyDescent="0.2">
      <c r="H230" s="19"/>
      <c r="I230" s="251"/>
    </row>
    <row r="231" spans="8:9" ht="15.75" customHeight="1" x14ac:dyDescent="0.2">
      <c r="H231" s="19"/>
      <c r="I231" s="251"/>
    </row>
    <row r="232" spans="8:9" ht="15.75" customHeight="1" x14ac:dyDescent="0.2">
      <c r="H232" s="19"/>
      <c r="I232" s="251"/>
    </row>
    <row r="233" spans="8:9" ht="15.75" customHeight="1" x14ac:dyDescent="0.2">
      <c r="H233" s="19"/>
      <c r="I233" s="251"/>
    </row>
    <row r="234" spans="8:9" ht="15.75" customHeight="1" x14ac:dyDescent="0.2">
      <c r="H234" s="19"/>
      <c r="I234" s="251"/>
    </row>
    <row r="235" spans="8:9" ht="15.75" customHeight="1" x14ac:dyDescent="0.2">
      <c r="H235" s="19"/>
      <c r="I235" s="251"/>
    </row>
    <row r="236" spans="8:9" ht="15.75" customHeight="1" x14ac:dyDescent="0.2">
      <c r="H236" s="19"/>
      <c r="I236" s="251"/>
    </row>
    <row r="237" spans="8:9" ht="15.75" customHeight="1" x14ac:dyDescent="0.2">
      <c r="H237" s="19"/>
      <c r="I237" s="251"/>
    </row>
    <row r="238" spans="8:9" ht="15.75" customHeight="1" x14ac:dyDescent="0.2">
      <c r="H238" s="19"/>
      <c r="I238" s="251"/>
    </row>
    <row r="239" spans="8:9" ht="15.75" customHeight="1" x14ac:dyDescent="0.2">
      <c r="H239" s="19"/>
      <c r="I239" s="251"/>
    </row>
    <row r="240" spans="8:9" ht="15.75" customHeight="1" x14ac:dyDescent="0.2">
      <c r="H240" s="19"/>
      <c r="I240" s="251"/>
    </row>
    <row r="241" spans="8:9" ht="15.75" customHeight="1" x14ac:dyDescent="0.2">
      <c r="H241" s="19"/>
      <c r="I241" s="251"/>
    </row>
    <row r="242" spans="8:9" ht="15.75" customHeight="1" x14ac:dyDescent="0.2">
      <c r="H242" s="19"/>
      <c r="I242" s="251"/>
    </row>
    <row r="243" spans="8:9" ht="15.75" customHeight="1" x14ac:dyDescent="0.2">
      <c r="H243" s="19"/>
      <c r="I243" s="251"/>
    </row>
    <row r="244" spans="8:9" ht="15.75" customHeight="1" x14ac:dyDescent="0.2">
      <c r="H244" s="19"/>
      <c r="I244" s="251"/>
    </row>
    <row r="245" spans="8:9" ht="15.75" customHeight="1" x14ac:dyDescent="0.2">
      <c r="H245" s="19"/>
      <c r="I245" s="251"/>
    </row>
    <row r="246" spans="8:9" ht="15.75" customHeight="1" x14ac:dyDescent="0.2">
      <c r="H246" s="19"/>
      <c r="I246" s="251"/>
    </row>
    <row r="247" spans="8:9" ht="15.75" customHeight="1" x14ac:dyDescent="0.2">
      <c r="H247" s="19"/>
      <c r="I247" s="251"/>
    </row>
    <row r="248" spans="8:9" ht="15.75" customHeight="1" x14ac:dyDescent="0.2">
      <c r="H248" s="19"/>
      <c r="I248" s="251"/>
    </row>
    <row r="249" spans="8:9" ht="15.75" customHeight="1" x14ac:dyDescent="0.2">
      <c r="H249" s="19"/>
      <c r="I249" s="251"/>
    </row>
    <row r="250" spans="8:9" ht="15.75" customHeight="1" x14ac:dyDescent="0.2">
      <c r="H250" s="19"/>
      <c r="I250" s="251"/>
    </row>
    <row r="251" spans="8:9" ht="15.75" customHeight="1" x14ac:dyDescent="0.2">
      <c r="H251" s="19"/>
      <c r="I251" s="251"/>
    </row>
    <row r="252" spans="8:9" ht="15.75" customHeight="1" x14ac:dyDescent="0.2">
      <c r="H252" s="19"/>
      <c r="I252" s="251"/>
    </row>
    <row r="253" spans="8:9" ht="15.75" customHeight="1" x14ac:dyDescent="0.2">
      <c r="H253" s="19"/>
      <c r="I253" s="251"/>
    </row>
    <row r="254" spans="8:9" ht="15.75" customHeight="1" x14ac:dyDescent="0.2">
      <c r="H254" s="19"/>
      <c r="I254" s="251"/>
    </row>
    <row r="255" spans="8:9" ht="15.75" customHeight="1" x14ac:dyDescent="0.2">
      <c r="H255" s="19"/>
      <c r="I255" s="251"/>
    </row>
    <row r="256" spans="8:9" ht="15.75" customHeight="1" x14ac:dyDescent="0.2">
      <c r="H256" s="19"/>
      <c r="I256" s="251"/>
    </row>
    <row r="257" spans="8:9" ht="15.75" customHeight="1" x14ac:dyDescent="0.2">
      <c r="H257" s="19"/>
      <c r="I257" s="251"/>
    </row>
    <row r="258" spans="8:9" ht="15.75" customHeight="1" x14ac:dyDescent="0.2">
      <c r="H258" s="19"/>
      <c r="I258" s="251"/>
    </row>
    <row r="259" spans="8:9" ht="15.75" customHeight="1" x14ac:dyDescent="0.2">
      <c r="H259" s="19"/>
      <c r="I259" s="251"/>
    </row>
    <row r="260" spans="8:9" ht="15.75" customHeight="1" x14ac:dyDescent="0.2">
      <c r="H260" s="19"/>
      <c r="I260" s="251"/>
    </row>
    <row r="261" spans="8:9" ht="15.75" customHeight="1" x14ac:dyDescent="0.2">
      <c r="H261" s="19"/>
      <c r="I261" s="251"/>
    </row>
    <row r="262" spans="8:9" ht="15.75" customHeight="1" x14ac:dyDescent="0.2">
      <c r="H262" s="19"/>
      <c r="I262" s="251"/>
    </row>
    <row r="263" spans="8:9" ht="15.75" customHeight="1" x14ac:dyDescent="0.2">
      <c r="H263" s="19"/>
      <c r="I263" s="251"/>
    </row>
    <row r="264" spans="8:9" ht="15.75" customHeight="1" x14ac:dyDescent="0.2">
      <c r="H264" s="19"/>
      <c r="I264" s="251"/>
    </row>
    <row r="265" spans="8:9" ht="15.75" customHeight="1" x14ac:dyDescent="0.2">
      <c r="H265" s="19"/>
      <c r="I265" s="251"/>
    </row>
    <row r="266" spans="8:9" ht="15.75" customHeight="1" x14ac:dyDescent="0.2">
      <c r="H266" s="19"/>
      <c r="I266" s="251"/>
    </row>
    <row r="267" spans="8:9" ht="15.75" customHeight="1" x14ac:dyDescent="0.2">
      <c r="H267" s="19"/>
      <c r="I267" s="251"/>
    </row>
    <row r="268" spans="8:9" ht="15.75" customHeight="1" x14ac:dyDescent="0.2">
      <c r="H268" s="19"/>
      <c r="I268" s="251"/>
    </row>
    <row r="269" spans="8:9" ht="15.75" customHeight="1" x14ac:dyDescent="0.2">
      <c r="H269" s="19"/>
      <c r="I269" s="251"/>
    </row>
    <row r="270" spans="8:9" ht="15.75" customHeight="1" x14ac:dyDescent="0.2">
      <c r="H270" s="19"/>
      <c r="I270" s="251"/>
    </row>
    <row r="271" spans="8:9" ht="15.75" customHeight="1" x14ac:dyDescent="0.2">
      <c r="H271" s="19"/>
      <c r="I271" s="251"/>
    </row>
    <row r="272" spans="8:9" ht="15.75" customHeight="1" x14ac:dyDescent="0.2">
      <c r="H272" s="19"/>
      <c r="I272" s="251"/>
    </row>
    <row r="273" spans="8:9" ht="15.75" customHeight="1" x14ac:dyDescent="0.2">
      <c r="H273" s="19"/>
      <c r="I273" s="251"/>
    </row>
    <row r="274" spans="8:9" ht="15.75" customHeight="1" x14ac:dyDescent="0.2">
      <c r="H274" s="19"/>
      <c r="I274" s="251"/>
    </row>
    <row r="275" spans="8:9" ht="15.75" customHeight="1" x14ac:dyDescent="0.2">
      <c r="H275" s="19"/>
      <c r="I275" s="251"/>
    </row>
    <row r="276" spans="8:9" ht="15.75" customHeight="1" x14ac:dyDescent="0.2">
      <c r="H276" s="19"/>
      <c r="I276" s="251"/>
    </row>
    <row r="277" spans="8:9" ht="15.75" customHeight="1" x14ac:dyDescent="0.2">
      <c r="H277" s="19"/>
      <c r="I277" s="251"/>
    </row>
    <row r="278" spans="8:9" ht="15.75" customHeight="1" x14ac:dyDescent="0.2">
      <c r="H278" s="19"/>
      <c r="I278" s="251"/>
    </row>
    <row r="279" spans="8:9" ht="15.75" customHeight="1" x14ac:dyDescent="0.2">
      <c r="H279" s="19"/>
      <c r="I279" s="251"/>
    </row>
    <row r="280" spans="8:9" ht="15.75" customHeight="1" x14ac:dyDescent="0.2">
      <c r="H280" s="19"/>
      <c r="I280" s="251"/>
    </row>
    <row r="281" spans="8:9" ht="15.75" customHeight="1" x14ac:dyDescent="0.2">
      <c r="H281" s="19"/>
      <c r="I281" s="251"/>
    </row>
    <row r="282" spans="8:9" ht="15.75" customHeight="1" x14ac:dyDescent="0.2">
      <c r="H282" s="19"/>
      <c r="I282" s="251"/>
    </row>
    <row r="283" spans="8:9" ht="15.75" customHeight="1" x14ac:dyDescent="0.2">
      <c r="H283" s="19"/>
      <c r="I283" s="251"/>
    </row>
    <row r="284" spans="8:9" ht="15.75" customHeight="1" x14ac:dyDescent="0.2">
      <c r="H284" s="19"/>
      <c r="I284" s="251"/>
    </row>
    <row r="285" spans="8:9" ht="15.75" customHeight="1" x14ac:dyDescent="0.2">
      <c r="H285" s="19"/>
      <c r="I285" s="251"/>
    </row>
    <row r="286" spans="8:9" ht="15.75" customHeight="1" x14ac:dyDescent="0.2">
      <c r="H286" s="19"/>
      <c r="I286" s="251"/>
    </row>
    <row r="287" spans="8:9" ht="15.75" customHeight="1" x14ac:dyDescent="0.2">
      <c r="H287" s="19"/>
      <c r="I287" s="251"/>
    </row>
    <row r="288" spans="8:9" ht="15.75" customHeight="1" x14ac:dyDescent="0.2">
      <c r="H288" s="19"/>
      <c r="I288" s="251"/>
    </row>
    <row r="289" spans="8:9" ht="15.75" customHeight="1" x14ac:dyDescent="0.2">
      <c r="H289" s="19"/>
      <c r="I289" s="251"/>
    </row>
    <row r="290" spans="8:9" ht="15.75" customHeight="1" x14ac:dyDescent="0.2">
      <c r="H290" s="19"/>
      <c r="I290" s="251"/>
    </row>
    <row r="291" spans="8:9" ht="15.75" customHeight="1" x14ac:dyDescent="0.2">
      <c r="H291" s="19"/>
      <c r="I291" s="251"/>
    </row>
    <row r="292" spans="8:9" ht="15.75" customHeight="1" x14ac:dyDescent="0.2">
      <c r="H292" s="19"/>
      <c r="I292" s="251"/>
    </row>
    <row r="293" spans="8:9" ht="15.75" customHeight="1" x14ac:dyDescent="0.2">
      <c r="H293" s="19"/>
      <c r="I293" s="251"/>
    </row>
    <row r="294" spans="8:9" ht="15.75" customHeight="1" x14ac:dyDescent="0.2">
      <c r="H294" s="19"/>
      <c r="I294" s="251"/>
    </row>
    <row r="295" spans="8:9" ht="15.75" customHeight="1" x14ac:dyDescent="0.2">
      <c r="H295" s="19"/>
      <c r="I295" s="251"/>
    </row>
    <row r="296" spans="8:9" ht="15.75" customHeight="1" x14ac:dyDescent="0.2">
      <c r="H296" s="19"/>
      <c r="I296" s="251"/>
    </row>
    <row r="297" spans="8:9" ht="15.75" customHeight="1" x14ac:dyDescent="0.2">
      <c r="H297" s="19"/>
      <c r="I297" s="251"/>
    </row>
    <row r="298" spans="8:9" ht="15.75" customHeight="1" x14ac:dyDescent="0.2">
      <c r="H298" s="19"/>
      <c r="I298" s="251"/>
    </row>
    <row r="299" spans="8:9" ht="15.75" customHeight="1" x14ac:dyDescent="0.2">
      <c r="H299" s="19"/>
      <c r="I299" s="251"/>
    </row>
    <row r="300" spans="8:9" ht="15.75" customHeight="1" x14ac:dyDescent="0.2">
      <c r="H300" s="19"/>
      <c r="I300" s="251"/>
    </row>
    <row r="301" spans="8:9" ht="15.75" customHeight="1" x14ac:dyDescent="0.2">
      <c r="H301" s="19"/>
      <c r="I301" s="251"/>
    </row>
    <row r="302" spans="8:9" ht="15.75" customHeight="1" x14ac:dyDescent="0.2">
      <c r="H302" s="19"/>
      <c r="I302" s="251"/>
    </row>
    <row r="303" spans="8:9" ht="15.75" customHeight="1" x14ac:dyDescent="0.2">
      <c r="H303" s="19"/>
      <c r="I303" s="251"/>
    </row>
    <row r="304" spans="8:9" ht="15.75" customHeight="1" x14ac:dyDescent="0.2">
      <c r="H304" s="19"/>
      <c r="I304" s="251"/>
    </row>
    <row r="305" spans="8:9" ht="15.75" customHeight="1" x14ac:dyDescent="0.2">
      <c r="H305" s="19"/>
      <c r="I305" s="251"/>
    </row>
    <row r="306" spans="8:9" ht="15.75" customHeight="1" x14ac:dyDescent="0.2">
      <c r="H306" s="19"/>
      <c r="I306" s="251"/>
    </row>
    <row r="307" spans="8:9" ht="15.75" customHeight="1" x14ac:dyDescent="0.2">
      <c r="H307" s="19"/>
      <c r="I307" s="251"/>
    </row>
    <row r="308" spans="8:9" ht="15.75" customHeight="1" x14ac:dyDescent="0.2">
      <c r="H308" s="19"/>
      <c r="I308" s="251"/>
    </row>
    <row r="309" spans="8:9" ht="15.75" customHeight="1" x14ac:dyDescent="0.2">
      <c r="H309" s="19"/>
      <c r="I309" s="251"/>
    </row>
    <row r="310" spans="8:9" ht="15.75" customHeight="1" x14ac:dyDescent="0.2">
      <c r="H310" s="19"/>
      <c r="I310" s="251"/>
    </row>
    <row r="311" spans="8:9" ht="15.75" customHeight="1" x14ac:dyDescent="0.2">
      <c r="H311" s="19"/>
      <c r="I311" s="251"/>
    </row>
    <row r="312" spans="8:9" ht="15.75" customHeight="1" x14ac:dyDescent="0.2">
      <c r="H312" s="19"/>
      <c r="I312" s="251"/>
    </row>
    <row r="313" spans="8:9" ht="15.75" customHeight="1" x14ac:dyDescent="0.2">
      <c r="H313" s="19"/>
      <c r="I313" s="251"/>
    </row>
    <row r="314" spans="8:9" ht="15.75" customHeight="1" x14ac:dyDescent="0.2">
      <c r="H314" s="19"/>
      <c r="I314" s="251"/>
    </row>
    <row r="315" spans="8:9" ht="15.75" customHeight="1" x14ac:dyDescent="0.2">
      <c r="H315" s="19"/>
      <c r="I315" s="251"/>
    </row>
    <row r="316" spans="8:9" ht="15.75" customHeight="1" x14ac:dyDescent="0.2">
      <c r="H316" s="19"/>
      <c r="I316" s="251"/>
    </row>
    <row r="317" spans="8:9" ht="15.75" customHeight="1" x14ac:dyDescent="0.2">
      <c r="H317" s="19"/>
      <c r="I317" s="251"/>
    </row>
    <row r="318" spans="8:9" ht="15.75" customHeight="1" x14ac:dyDescent="0.2">
      <c r="H318" s="19"/>
      <c r="I318" s="251"/>
    </row>
    <row r="319" spans="8:9" ht="15.75" customHeight="1" x14ac:dyDescent="0.2">
      <c r="H319" s="19"/>
      <c r="I319" s="251"/>
    </row>
    <row r="320" spans="8:9" ht="15.75" customHeight="1" x14ac:dyDescent="0.2">
      <c r="H320" s="19"/>
      <c r="I320" s="251"/>
    </row>
    <row r="321" spans="8:9" ht="15.75" customHeight="1" x14ac:dyDescent="0.2">
      <c r="H321" s="19"/>
      <c r="I321" s="251"/>
    </row>
    <row r="322" spans="8:9" ht="15.75" customHeight="1" x14ac:dyDescent="0.2">
      <c r="H322" s="19"/>
      <c r="I322" s="251"/>
    </row>
    <row r="323" spans="8:9" ht="15.75" customHeight="1" x14ac:dyDescent="0.2">
      <c r="H323" s="19"/>
      <c r="I323" s="251"/>
    </row>
    <row r="324" spans="8:9" ht="15.75" customHeight="1" x14ac:dyDescent="0.2">
      <c r="H324" s="19"/>
      <c r="I324" s="251"/>
    </row>
    <row r="325" spans="8:9" ht="15.75" customHeight="1" x14ac:dyDescent="0.2">
      <c r="H325" s="19"/>
      <c r="I325" s="251"/>
    </row>
    <row r="326" spans="8:9" ht="15.75" customHeight="1" x14ac:dyDescent="0.2">
      <c r="H326" s="19"/>
      <c r="I326" s="251"/>
    </row>
    <row r="327" spans="8:9" ht="15.75" customHeight="1" x14ac:dyDescent="0.2">
      <c r="H327" s="19"/>
      <c r="I327" s="251"/>
    </row>
    <row r="328" spans="8:9" ht="15.75" customHeight="1" x14ac:dyDescent="0.2">
      <c r="H328" s="19"/>
      <c r="I328" s="251"/>
    </row>
    <row r="329" spans="8:9" ht="15.75" customHeight="1" x14ac:dyDescent="0.2">
      <c r="H329" s="19"/>
      <c r="I329" s="251"/>
    </row>
    <row r="330" spans="8:9" ht="15.75" customHeight="1" x14ac:dyDescent="0.2">
      <c r="H330" s="19"/>
      <c r="I330" s="251"/>
    </row>
    <row r="331" spans="8:9" ht="15.75" customHeight="1" x14ac:dyDescent="0.2">
      <c r="H331" s="19"/>
      <c r="I331" s="251"/>
    </row>
    <row r="332" spans="8:9" ht="15.75" customHeight="1" x14ac:dyDescent="0.2">
      <c r="H332" s="19"/>
      <c r="I332" s="251"/>
    </row>
    <row r="333" spans="8:9" ht="15.75" customHeight="1" x14ac:dyDescent="0.2">
      <c r="H333" s="19"/>
      <c r="I333" s="251"/>
    </row>
    <row r="334" spans="8:9" ht="15.75" customHeight="1" x14ac:dyDescent="0.2">
      <c r="H334" s="19"/>
      <c r="I334" s="251"/>
    </row>
    <row r="335" spans="8:9" ht="15.75" customHeight="1" x14ac:dyDescent="0.2">
      <c r="H335" s="19"/>
      <c r="I335" s="251"/>
    </row>
    <row r="336" spans="8:9" ht="15.75" customHeight="1" x14ac:dyDescent="0.2">
      <c r="H336" s="19"/>
      <c r="I336" s="251"/>
    </row>
    <row r="337" spans="8:9" ht="15.75" customHeight="1" x14ac:dyDescent="0.2">
      <c r="H337" s="19"/>
      <c r="I337" s="251"/>
    </row>
    <row r="338" spans="8:9" ht="15.75" customHeight="1" x14ac:dyDescent="0.2">
      <c r="H338" s="19"/>
      <c r="I338" s="251"/>
    </row>
    <row r="339" spans="8:9" ht="15.75" customHeight="1" x14ac:dyDescent="0.2">
      <c r="H339" s="19"/>
      <c r="I339" s="251"/>
    </row>
    <row r="340" spans="8:9" ht="15.75" customHeight="1" x14ac:dyDescent="0.2">
      <c r="H340" s="19"/>
      <c r="I340" s="251"/>
    </row>
    <row r="341" spans="8:9" ht="15.75" customHeight="1" x14ac:dyDescent="0.2">
      <c r="H341" s="19"/>
      <c r="I341" s="251"/>
    </row>
    <row r="342" spans="8:9" ht="15.75" customHeight="1" x14ac:dyDescent="0.2">
      <c r="H342" s="19"/>
      <c r="I342" s="251"/>
    </row>
    <row r="343" spans="8:9" ht="15.75" customHeight="1" x14ac:dyDescent="0.2">
      <c r="H343" s="19"/>
      <c r="I343" s="251"/>
    </row>
    <row r="344" spans="8:9" ht="15.75" customHeight="1" x14ac:dyDescent="0.2">
      <c r="H344" s="19"/>
      <c r="I344" s="251"/>
    </row>
    <row r="345" spans="8:9" ht="15.75" customHeight="1" x14ac:dyDescent="0.2">
      <c r="H345" s="19"/>
      <c r="I345" s="251"/>
    </row>
    <row r="346" spans="8:9" ht="15.75" customHeight="1" x14ac:dyDescent="0.2">
      <c r="H346" s="19"/>
      <c r="I346" s="251"/>
    </row>
    <row r="347" spans="8:9" ht="15.75" customHeight="1" x14ac:dyDescent="0.2">
      <c r="H347" s="19"/>
      <c r="I347" s="251"/>
    </row>
    <row r="348" spans="8:9" ht="15.75" customHeight="1" x14ac:dyDescent="0.2">
      <c r="H348" s="19"/>
      <c r="I348" s="251"/>
    </row>
    <row r="349" spans="8:9" ht="15.75" customHeight="1" x14ac:dyDescent="0.2">
      <c r="H349" s="19"/>
      <c r="I349" s="251"/>
    </row>
    <row r="350" spans="8:9" ht="15.75" customHeight="1" x14ac:dyDescent="0.2">
      <c r="H350" s="19"/>
      <c r="I350" s="251"/>
    </row>
    <row r="351" spans="8:9" ht="15.75" customHeight="1" x14ac:dyDescent="0.2">
      <c r="H351" s="19"/>
      <c r="I351" s="251"/>
    </row>
    <row r="352" spans="8:9" ht="15.75" customHeight="1" x14ac:dyDescent="0.2">
      <c r="H352" s="19"/>
      <c r="I352" s="251"/>
    </row>
    <row r="353" spans="8:9" ht="15.75" customHeight="1" x14ac:dyDescent="0.2">
      <c r="H353" s="19"/>
      <c r="I353" s="251"/>
    </row>
    <row r="354" spans="8:9" ht="15.75" customHeight="1" x14ac:dyDescent="0.2">
      <c r="H354" s="19"/>
      <c r="I354" s="251"/>
    </row>
    <row r="355" spans="8:9" ht="15.75" customHeight="1" x14ac:dyDescent="0.2">
      <c r="H355" s="19"/>
      <c r="I355" s="251"/>
    </row>
    <row r="356" spans="8:9" ht="15.75" customHeight="1" x14ac:dyDescent="0.2">
      <c r="H356" s="19"/>
      <c r="I356" s="251"/>
    </row>
    <row r="357" spans="8:9" ht="15.75" customHeight="1" x14ac:dyDescent="0.2">
      <c r="H357" s="19"/>
      <c r="I357" s="251"/>
    </row>
    <row r="358" spans="8:9" ht="15.75" customHeight="1" x14ac:dyDescent="0.2">
      <c r="H358" s="19"/>
      <c r="I358" s="251"/>
    </row>
    <row r="359" spans="8:9" ht="15.75" customHeight="1" x14ac:dyDescent="0.2">
      <c r="H359" s="19"/>
      <c r="I359" s="251"/>
    </row>
    <row r="360" spans="8:9" ht="15.75" customHeight="1" x14ac:dyDescent="0.2">
      <c r="H360" s="19"/>
      <c r="I360" s="251"/>
    </row>
    <row r="361" spans="8:9" ht="15.75" customHeight="1" x14ac:dyDescent="0.2">
      <c r="H361" s="19"/>
      <c r="I361" s="251"/>
    </row>
    <row r="362" spans="8:9" ht="15.75" customHeight="1" x14ac:dyDescent="0.2">
      <c r="H362" s="19"/>
      <c r="I362" s="251"/>
    </row>
    <row r="363" spans="8:9" ht="15.75" customHeight="1" x14ac:dyDescent="0.2">
      <c r="H363" s="19"/>
      <c r="I363" s="251"/>
    </row>
    <row r="364" spans="8:9" ht="15.75" customHeight="1" x14ac:dyDescent="0.2">
      <c r="H364" s="19"/>
      <c r="I364" s="251"/>
    </row>
    <row r="365" spans="8:9" ht="15.75" customHeight="1" x14ac:dyDescent="0.2">
      <c r="H365" s="19"/>
      <c r="I365" s="251"/>
    </row>
    <row r="366" spans="8:9" ht="15.75" customHeight="1" x14ac:dyDescent="0.2">
      <c r="H366" s="19"/>
      <c r="I366" s="251"/>
    </row>
    <row r="367" spans="8:9" ht="15.75" customHeight="1" x14ac:dyDescent="0.2">
      <c r="H367" s="19"/>
      <c r="I367" s="251"/>
    </row>
    <row r="368" spans="8:9" ht="15.75" customHeight="1" x14ac:dyDescent="0.2">
      <c r="H368" s="19"/>
      <c r="I368" s="251"/>
    </row>
    <row r="369" spans="8:9" ht="15.75" customHeight="1" x14ac:dyDescent="0.2">
      <c r="H369" s="19"/>
      <c r="I369" s="251"/>
    </row>
    <row r="370" spans="8:9" ht="15.75" customHeight="1" x14ac:dyDescent="0.2">
      <c r="H370" s="19"/>
      <c r="I370" s="251"/>
    </row>
    <row r="371" spans="8:9" ht="15.75" customHeight="1" x14ac:dyDescent="0.2">
      <c r="H371" s="19"/>
      <c r="I371" s="251"/>
    </row>
    <row r="372" spans="8:9" ht="15.75" customHeight="1" x14ac:dyDescent="0.2">
      <c r="H372" s="19"/>
      <c r="I372" s="251"/>
    </row>
    <row r="373" spans="8:9" ht="15.75" customHeight="1" x14ac:dyDescent="0.2">
      <c r="H373" s="19"/>
      <c r="I373" s="251"/>
    </row>
    <row r="374" spans="8:9" ht="15.75" customHeight="1" x14ac:dyDescent="0.2">
      <c r="H374" s="19"/>
      <c r="I374" s="251"/>
    </row>
    <row r="375" spans="8:9" ht="15.75" customHeight="1" x14ac:dyDescent="0.2">
      <c r="H375" s="19"/>
      <c r="I375" s="251"/>
    </row>
    <row r="376" spans="8:9" ht="15.75" customHeight="1" x14ac:dyDescent="0.2">
      <c r="H376" s="19"/>
      <c r="I376" s="251"/>
    </row>
    <row r="377" spans="8:9" ht="15.75" customHeight="1" x14ac:dyDescent="0.2">
      <c r="H377" s="19"/>
      <c r="I377" s="251"/>
    </row>
    <row r="378" spans="8:9" ht="15.75" customHeight="1" x14ac:dyDescent="0.2">
      <c r="H378" s="19"/>
      <c r="I378" s="251"/>
    </row>
    <row r="379" spans="8:9" ht="15.75" customHeight="1" x14ac:dyDescent="0.2">
      <c r="H379" s="19"/>
      <c r="I379" s="251"/>
    </row>
    <row r="380" spans="8:9" ht="15.75" customHeight="1" x14ac:dyDescent="0.2">
      <c r="H380" s="19"/>
      <c r="I380" s="251"/>
    </row>
    <row r="381" spans="8:9" ht="15.75" customHeight="1" x14ac:dyDescent="0.2">
      <c r="H381" s="19"/>
      <c r="I381" s="251"/>
    </row>
    <row r="382" spans="8:9" ht="15.75" customHeight="1" x14ac:dyDescent="0.2">
      <c r="H382" s="19"/>
      <c r="I382" s="251"/>
    </row>
    <row r="383" spans="8:9" ht="15.75" customHeight="1" x14ac:dyDescent="0.2">
      <c r="H383" s="19"/>
      <c r="I383" s="251"/>
    </row>
    <row r="384" spans="8:9" ht="15.75" customHeight="1" x14ac:dyDescent="0.2">
      <c r="H384" s="19"/>
      <c r="I384" s="251"/>
    </row>
    <row r="385" spans="8:9" ht="15.75" customHeight="1" x14ac:dyDescent="0.2">
      <c r="H385" s="19"/>
      <c r="I385" s="251"/>
    </row>
    <row r="386" spans="8:9" ht="15.75" customHeight="1" x14ac:dyDescent="0.2">
      <c r="H386" s="19"/>
      <c r="I386" s="251"/>
    </row>
    <row r="387" spans="8:9" ht="15.75" customHeight="1" x14ac:dyDescent="0.2">
      <c r="H387" s="19"/>
      <c r="I387" s="251"/>
    </row>
    <row r="388" spans="8:9" ht="15.75" customHeight="1" x14ac:dyDescent="0.2">
      <c r="H388" s="19"/>
      <c r="I388" s="251"/>
    </row>
    <row r="389" spans="8:9" ht="15.75" customHeight="1" x14ac:dyDescent="0.2">
      <c r="H389" s="19"/>
      <c r="I389" s="251"/>
    </row>
    <row r="390" spans="8:9" ht="15.75" customHeight="1" x14ac:dyDescent="0.2">
      <c r="H390" s="19"/>
      <c r="I390" s="251"/>
    </row>
    <row r="391" spans="8:9" ht="15.75" customHeight="1" x14ac:dyDescent="0.2">
      <c r="H391" s="19"/>
      <c r="I391" s="251"/>
    </row>
    <row r="392" spans="8:9" ht="15.75" customHeight="1" x14ac:dyDescent="0.2">
      <c r="H392" s="19"/>
      <c r="I392" s="251"/>
    </row>
    <row r="393" spans="8:9" ht="15.75" customHeight="1" x14ac:dyDescent="0.2">
      <c r="H393" s="19"/>
      <c r="I393" s="251"/>
    </row>
    <row r="394" spans="8:9" ht="15.75" customHeight="1" x14ac:dyDescent="0.2">
      <c r="H394" s="19"/>
      <c r="I394" s="251"/>
    </row>
    <row r="395" spans="8:9" ht="15.75" customHeight="1" x14ac:dyDescent="0.2">
      <c r="H395" s="19"/>
      <c r="I395" s="251"/>
    </row>
    <row r="396" spans="8:9" ht="15.75" customHeight="1" x14ac:dyDescent="0.2">
      <c r="H396" s="19"/>
      <c r="I396" s="251"/>
    </row>
    <row r="397" spans="8:9" ht="15.75" customHeight="1" x14ac:dyDescent="0.2">
      <c r="H397" s="19"/>
      <c r="I397" s="251"/>
    </row>
    <row r="398" spans="8:9" ht="15.75" customHeight="1" x14ac:dyDescent="0.2">
      <c r="H398" s="19"/>
      <c r="I398" s="251"/>
    </row>
    <row r="399" spans="8:9" ht="15.75" customHeight="1" x14ac:dyDescent="0.2">
      <c r="H399" s="19"/>
      <c r="I399" s="251"/>
    </row>
    <row r="400" spans="8:9" ht="15.75" customHeight="1" x14ac:dyDescent="0.2">
      <c r="H400" s="19"/>
      <c r="I400" s="251"/>
    </row>
    <row r="401" spans="8:9" ht="15.75" customHeight="1" x14ac:dyDescent="0.2">
      <c r="H401" s="19"/>
      <c r="I401" s="251"/>
    </row>
    <row r="402" spans="8:9" ht="15.75" customHeight="1" x14ac:dyDescent="0.2">
      <c r="H402" s="19"/>
      <c r="I402" s="251"/>
    </row>
    <row r="403" spans="8:9" ht="15.75" customHeight="1" x14ac:dyDescent="0.2">
      <c r="H403" s="19"/>
      <c r="I403" s="251"/>
    </row>
    <row r="404" spans="8:9" ht="15.75" customHeight="1" x14ac:dyDescent="0.2">
      <c r="H404" s="19"/>
      <c r="I404" s="251"/>
    </row>
    <row r="405" spans="8:9" ht="15.75" customHeight="1" x14ac:dyDescent="0.2">
      <c r="H405" s="19"/>
      <c r="I405" s="251"/>
    </row>
    <row r="406" spans="8:9" ht="15.75" customHeight="1" x14ac:dyDescent="0.2">
      <c r="H406" s="19"/>
      <c r="I406" s="251"/>
    </row>
    <row r="407" spans="8:9" ht="15.75" customHeight="1" x14ac:dyDescent="0.2">
      <c r="H407" s="19"/>
      <c r="I407" s="251"/>
    </row>
    <row r="408" spans="8:9" ht="15.75" customHeight="1" x14ac:dyDescent="0.2">
      <c r="H408" s="19"/>
      <c r="I408" s="251"/>
    </row>
    <row r="409" spans="8:9" ht="15.75" customHeight="1" x14ac:dyDescent="0.2">
      <c r="H409" s="19"/>
      <c r="I409" s="251"/>
    </row>
    <row r="410" spans="8:9" ht="15.75" customHeight="1" x14ac:dyDescent="0.2">
      <c r="H410" s="19"/>
      <c r="I410" s="251"/>
    </row>
    <row r="411" spans="8:9" ht="15.75" customHeight="1" x14ac:dyDescent="0.2">
      <c r="H411" s="19"/>
      <c r="I411" s="251"/>
    </row>
    <row r="412" spans="8:9" ht="15.75" customHeight="1" x14ac:dyDescent="0.2">
      <c r="H412" s="19"/>
      <c r="I412" s="251"/>
    </row>
    <row r="413" spans="8:9" ht="15.75" customHeight="1" x14ac:dyDescent="0.2">
      <c r="H413" s="19"/>
      <c r="I413" s="251"/>
    </row>
    <row r="414" spans="8:9" ht="15.75" customHeight="1" x14ac:dyDescent="0.2">
      <c r="H414" s="19"/>
      <c r="I414" s="251"/>
    </row>
    <row r="415" spans="8:9" ht="15.75" customHeight="1" x14ac:dyDescent="0.2">
      <c r="H415" s="19"/>
      <c r="I415" s="251"/>
    </row>
    <row r="416" spans="8:9" ht="15.75" customHeight="1" x14ac:dyDescent="0.2">
      <c r="H416" s="19"/>
      <c r="I416" s="251"/>
    </row>
    <row r="417" spans="8:9" ht="15.75" customHeight="1" x14ac:dyDescent="0.2">
      <c r="H417" s="19"/>
      <c r="I417" s="251"/>
    </row>
    <row r="418" spans="8:9" ht="15.75" customHeight="1" x14ac:dyDescent="0.2">
      <c r="H418" s="19"/>
      <c r="I418" s="251"/>
    </row>
    <row r="419" spans="8:9" ht="15.75" customHeight="1" x14ac:dyDescent="0.2">
      <c r="H419" s="19"/>
      <c r="I419" s="251"/>
    </row>
    <row r="420" spans="8:9" ht="15.75" customHeight="1" x14ac:dyDescent="0.2">
      <c r="H420" s="19"/>
      <c r="I420" s="251"/>
    </row>
    <row r="421" spans="8:9" ht="15.75" customHeight="1" x14ac:dyDescent="0.2">
      <c r="H421" s="19"/>
      <c r="I421" s="251"/>
    </row>
    <row r="422" spans="8:9" ht="15.75" customHeight="1" x14ac:dyDescent="0.2">
      <c r="H422" s="19"/>
      <c r="I422" s="251"/>
    </row>
    <row r="423" spans="8:9" ht="15.75" customHeight="1" x14ac:dyDescent="0.2">
      <c r="H423" s="19"/>
      <c r="I423" s="251"/>
    </row>
    <row r="424" spans="8:9" ht="15.75" customHeight="1" x14ac:dyDescent="0.2">
      <c r="H424" s="19"/>
      <c r="I424" s="251"/>
    </row>
    <row r="425" spans="8:9" ht="15.75" customHeight="1" x14ac:dyDescent="0.2">
      <c r="H425" s="19"/>
      <c r="I425" s="251"/>
    </row>
    <row r="426" spans="8:9" ht="15.75" customHeight="1" x14ac:dyDescent="0.2">
      <c r="H426" s="19"/>
      <c r="I426" s="251"/>
    </row>
    <row r="427" spans="8:9" ht="15.75" customHeight="1" x14ac:dyDescent="0.2">
      <c r="H427" s="19"/>
      <c r="I427" s="251"/>
    </row>
    <row r="428" spans="8:9" ht="15.75" customHeight="1" x14ac:dyDescent="0.2">
      <c r="H428" s="19"/>
      <c r="I428" s="251"/>
    </row>
    <row r="429" spans="8:9" ht="15.75" customHeight="1" x14ac:dyDescent="0.2">
      <c r="H429" s="19"/>
      <c r="I429" s="251"/>
    </row>
    <row r="430" spans="8:9" ht="15.75" customHeight="1" x14ac:dyDescent="0.2">
      <c r="H430" s="19"/>
      <c r="I430" s="251"/>
    </row>
    <row r="431" spans="8:9" ht="15.75" customHeight="1" x14ac:dyDescent="0.2">
      <c r="H431" s="19"/>
      <c r="I431" s="251"/>
    </row>
    <row r="432" spans="8:9" ht="15.75" customHeight="1" x14ac:dyDescent="0.2">
      <c r="H432" s="19"/>
      <c r="I432" s="251"/>
    </row>
    <row r="433" spans="8:9" ht="15.75" customHeight="1" x14ac:dyDescent="0.2">
      <c r="H433" s="19"/>
      <c r="I433" s="251"/>
    </row>
    <row r="434" spans="8:9" ht="15.75" customHeight="1" x14ac:dyDescent="0.2">
      <c r="H434" s="19"/>
      <c r="I434" s="251"/>
    </row>
    <row r="435" spans="8:9" ht="15.75" customHeight="1" x14ac:dyDescent="0.2">
      <c r="H435" s="19"/>
      <c r="I435" s="251"/>
    </row>
    <row r="436" spans="8:9" ht="15.75" customHeight="1" x14ac:dyDescent="0.2">
      <c r="H436" s="19"/>
      <c r="I436" s="251"/>
    </row>
    <row r="437" spans="8:9" ht="15.75" customHeight="1" x14ac:dyDescent="0.2">
      <c r="H437" s="19"/>
      <c r="I437" s="251"/>
    </row>
    <row r="438" spans="8:9" ht="15.75" customHeight="1" x14ac:dyDescent="0.2">
      <c r="H438" s="19"/>
      <c r="I438" s="251"/>
    </row>
    <row r="439" spans="8:9" ht="15.75" customHeight="1" x14ac:dyDescent="0.2">
      <c r="H439" s="19"/>
      <c r="I439" s="251"/>
    </row>
    <row r="440" spans="8:9" ht="15.75" customHeight="1" x14ac:dyDescent="0.2">
      <c r="H440" s="19"/>
      <c r="I440" s="251"/>
    </row>
    <row r="441" spans="8:9" ht="15.75" customHeight="1" x14ac:dyDescent="0.2">
      <c r="H441" s="19"/>
      <c r="I441" s="251"/>
    </row>
    <row r="442" spans="8:9" ht="15.75" customHeight="1" x14ac:dyDescent="0.2">
      <c r="H442" s="19"/>
      <c r="I442" s="251"/>
    </row>
    <row r="443" spans="8:9" ht="15.75" customHeight="1" x14ac:dyDescent="0.2">
      <c r="H443" s="19"/>
      <c r="I443" s="251"/>
    </row>
    <row r="444" spans="8:9" ht="15.75" customHeight="1" x14ac:dyDescent="0.2">
      <c r="H444" s="19"/>
      <c r="I444" s="251"/>
    </row>
    <row r="445" spans="8:9" ht="15.75" customHeight="1" x14ac:dyDescent="0.2">
      <c r="H445" s="19"/>
      <c r="I445" s="251"/>
    </row>
    <row r="446" spans="8:9" ht="15.75" customHeight="1" x14ac:dyDescent="0.2">
      <c r="H446" s="19"/>
      <c r="I446" s="251"/>
    </row>
    <row r="447" spans="8:9" ht="15.75" customHeight="1" x14ac:dyDescent="0.2">
      <c r="H447" s="19"/>
      <c r="I447" s="251"/>
    </row>
    <row r="448" spans="8:9" ht="15.75" customHeight="1" x14ac:dyDescent="0.2">
      <c r="H448" s="19"/>
      <c r="I448" s="251"/>
    </row>
    <row r="449" spans="8:9" ht="15.75" customHeight="1" x14ac:dyDescent="0.2">
      <c r="H449" s="19"/>
      <c r="I449" s="251"/>
    </row>
    <row r="450" spans="8:9" ht="15.75" customHeight="1" x14ac:dyDescent="0.2">
      <c r="H450" s="19"/>
      <c r="I450" s="251"/>
    </row>
    <row r="451" spans="8:9" ht="15.75" customHeight="1" x14ac:dyDescent="0.2">
      <c r="H451" s="19"/>
      <c r="I451" s="251"/>
    </row>
    <row r="452" spans="8:9" ht="15.75" customHeight="1" x14ac:dyDescent="0.2">
      <c r="H452" s="19"/>
      <c r="I452" s="251"/>
    </row>
    <row r="453" spans="8:9" ht="15.75" customHeight="1" x14ac:dyDescent="0.2">
      <c r="H453" s="19"/>
      <c r="I453" s="251"/>
    </row>
    <row r="454" spans="8:9" ht="15.75" customHeight="1" x14ac:dyDescent="0.2">
      <c r="H454" s="19"/>
      <c r="I454" s="251"/>
    </row>
    <row r="455" spans="8:9" ht="15.75" customHeight="1" x14ac:dyDescent="0.2">
      <c r="H455" s="19"/>
      <c r="I455" s="251"/>
    </row>
    <row r="456" spans="8:9" ht="15.75" customHeight="1" x14ac:dyDescent="0.2">
      <c r="H456" s="19"/>
      <c r="I456" s="251"/>
    </row>
    <row r="457" spans="8:9" ht="15.75" customHeight="1" x14ac:dyDescent="0.2">
      <c r="H457" s="19"/>
      <c r="I457" s="251"/>
    </row>
    <row r="458" spans="8:9" ht="15.75" customHeight="1" x14ac:dyDescent="0.2">
      <c r="H458" s="19"/>
      <c r="I458" s="251"/>
    </row>
    <row r="459" spans="8:9" ht="15.75" customHeight="1" x14ac:dyDescent="0.2">
      <c r="H459" s="19"/>
      <c r="I459" s="251"/>
    </row>
    <row r="460" spans="8:9" ht="15.75" customHeight="1" x14ac:dyDescent="0.2">
      <c r="H460" s="19"/>
      <c r="I460" s="251"/>
    </row>
    <row r="461" spans="8:9" ht="15.75" customHeight="1" x14ac:dyDescent="0.2">
      <c r="H461" s="19"/>
      <c r="I461" s="251"/>
    </row>
    <row r="462" spans="8:9" ht="15.75" customHeight="1" x14ac:dyDescent="0.2">
      <c r="H462" s="19"/>
      <c r="I462" s="251"/>
    </row>
    <row r="463" spans="8:9" ht="15.75" customHeight="1" x14ac:dyDescent="0.2">
      <c r="H463" s="19"/>
      <c r="I463" s="251"/>
    </row>
    <row r="464" spans="8:9" ht="15.75" customHeight="1" x14ac:dyDescent="0.2">
      <c r="H464" s="19"/>
      <c r="I464" s="251"/>
    </row>
    <row r="465" spans="8:9" ht="15.75" customHeight="1" x14ac:dyDescent="0.2">
      <c r="H465" s="19"/>
      <c r="I465" s="251"/>
    </row>
    <row r="466" spans="8:9" ht="15.75" customHeight="1" x14ac:dyDescent="0.2">
      <c r="H466" s="19"/>
      <c r="I466" s="251"/>
    </row>
    <row r="467" spans="8:9" ht="15.75" customHeight="1" x14ac:dyDescent="0.2">
      <c r="H467" s="19"/>
      <c r="I467" s="251"/>
    </row>
    <row r="468" spans="8:9" ht="15.75" customHeight="1" x14ac:dyDescent="0.2">
      <c r="H468" s="19"/>
      <c r="I468" s="251"/>
    </row>
    <row r="469" spans="8:9" ht="15.75" customHeight="1" x14ac:dyDescent="0.2">
      <c r="H469" s="19"/>
      <c r="I469" s="251"/>
    </row>
    <row r="470" spans="8:9" ht="15.75" customHeight="1" x14ac:dyDescent="0.2">
      <c r="H470" s="19"/>
      <c r="I470" s="251"/>
    </row>
    <row r="471" spans="8:9" ht="15.75" customHeight="1" x14ac:dyDescent="0.2">
      <c r="H471" s="19"/>
      <c r="I471" s="251"/>
    </row>
    <row r="472" spans="8:9" ht="15.75" customHeight="1" x14ac:dyDescent="0.2">
      <c r="H472" s="19"/>
      <c r="I472" s="251"/>
    </row>
    <row r="473" spans="8:9" ht="15.75" customHeight="1" x14ac:dyDescent="0.2">
      <c r="H473" s="19"/>
      <c r="I473" s="251"/>
    </row>
    <row r="474" spans="8:9" ht="15.75" customHeight="1" x14ac:dyDescent="0.2">
      <c r="H474" s="19"/>
      <c r="I474" s="251"/>
    </row>
    <row r="475" spans="8:9" ht="15.75" customHeight="1" x14ac:dyDescent="0.2">
      <c r="H475" s="19"/>
      <c r="I475" s="251"/>
    </row>
    <row r="476" spans="8:9" ht="15.75" customHeight="1" x14ac:dyDescent="0.2">
      <c r="H476" s="19"/>
      <c r="I476" s="251"/>
    </row>
    <row r="477" spans="8:9" ht="15.75" customHeight="1" x14ac:dyDescent="0.2">
      <c r="H477" s="19"/>
      <c r="I477" s="251"/>
    </row>
    <row r="478" spans="8:9" ht="15.75" customHeight="1" x14ac:dyDescent="0.2">
      <c r="H478" s="19"/>
      <c r="I478" s="251"/>
    </row>
    <row r="479" spans="8:9" ht="15.75" customHeight="1" x14ac:dyDescent="0.2">
      <c r="H479" s="19"/>
      <c r="I479" s="251"/>
    </row>
    <row r="480" spans="8:9" ht="15.75" customHeight="1" x14ac:dyDescent="0.2">
      <c r="H480" s="19"/>
      <c r="I480" s="251"/>
    </row>
    <row r="481" spans="8:9" ht="15.75" customHeight="1" x14ac:dyDescent="0.2">
      <c r="H481" s="19"/>
      <c r="I481" s="251"/>
    </row>
    <row r="482" spans="8:9" ht="15.75" customHeight="1" x14ac:dyDescent="0.2">
      <c r="H482" s="19"/>
      <c r="I482" s="251"/>
    </row>
    <row r="483" spans="8:9" ht="15.75" customHeight="1" x14ac:dyDescent="0.2">
      <c r="H483" s="19"/>
      <c r="I483" s="251"/>
    </row>
    <row r="484" spans="8:9" ht="15.75" customHeight="1" x14ac:dyDescent="0.2">
      <c r="H484" s="19"/>
      <c r="I484" s="251"/>
    </row>
    <row r="485" spans="8:9" ht="15.75" customHeight="1" x14ac:dyDescent="0.2">
      <c r="H485" s="19"/>
      <c r="I485" s="251"/>
    </row>
    <row r="486" spans="8:9" ht="15.75" customHeight="1" x14ac:dyDescent="0.2">
      <c r="H486" s="19"/>
      <c r="I486" s="251"/>
    </row>
    <row r="487" spans="8:9" ht="15.75" customHeight="1" x14ac:dyDescent="0.2">
      <c r="H487" s="19"/>
      <c r="I487" s="251"/>
    </row>
    <row r="488" spans="8:9" ht="15.75" customHeight="1" x14ac:dyDescent="0.2">
      <c r="H488" s="19"/>
      <c r="I488" s="251"/>
    </row>
    <row r="489" spans="8:9" ht="15.75" customHeight="1" x14ac:dyDescent="0.2">
      <c r="H489" s="19"/>
      <c r="I489" s="251"/>
    </row>
    <row r="490" spans="8:9" ht="15.75" customHeight="1" x14ac:dyDescent="0.2">
      <c r="H490" s="19"/>
      <c r="I490" s="251"/>
    </row>
    <row r="491" spans="8:9" ht="15.75" customHeight="1" x14ac:dyDescent="0.2">
      <c r="H491" s="19"/>
      <c r="I491" s="251"/>
    </row>
    <row r="492" spans="8:9" ht="15.75" customHeight="1" x14ac:dyDescent="0.2">
      <c r="H492" s="19"/>
      <c r="I492" s="251"/>
    </row>
    <row r="493" spans="8:9" ht="15.75" customHeight="1" x14ac:dyDescent="0.2">
      <c r="H493" s="19"/>
      <c r="I493" s="251"/>
    </row>
    <row r="494" spans="8:9" ht="15.75" customHeight="1" x14ac:dyDescent="0.2">
      <c r="H494" s="19"/>
      <c r="I494" s="251"/>
    </row>
    <row r="495" spans="8:9" ht="15.75" customHeight="1" x14ac:dyDescent="0.2">
      <c r="H495" s="19"/>
      <c r="I495" s="251"/>
    </row>
    <row r="496" spans="8:9" ht="15.75" customHeight="1" x14ac:dyDescent="0.2">
      <c r="H496" s="19"/>
      <c r="I496" s="251"/>
    </row>
    <row r="497" spans="8:9" ht="15.75" customHeight="1" x14ac:dyDescent="0.2">
      <c r="H497" s="19"/>
      <c r="I497" s="251"/>
    </row>
    <row r="498" spans="8:9" ht="15.75" customHeight="1" x14ac:dyDescent="0.2">
      <c r="H498" s="19"/>
      <c r="I498" s="251"/>
    </row>
    <row r="499" spans="8:9" ht="15.75" customHeight="1" x14ac:dyDescent="0.2">
      <c r="H499" s="19"/>
      <c r="I499" s="251"/>
    </row>
    <row r="500" spans="8:9" ht="15.75" customHeight="1" x14ac:dyDescent="0.2">
      <c r="H500" s="19"/>
      <c r="I500" s="251"/>
    </row>
    <row r="501" spans="8:9" ht="15.75" customHeight="1" x14ac:dyDescent="0.2">
      <c r="H501" s="19"/>
      <c r="I501" s="251"/>
    </row>
    <row r="502" spans="8:9" ht="15.75" customHeight="1" x14ac:dyDescent="0.2">
      <c r="H502" s="19"/>
      <c r="I502" s="251"/>
    </row>
    <row r="503" spans="8:9" ht="15.75" customHeight="1" x14ac:dyDescent="0.2">
      <c r="H503" s="19"/>
      <c r="I503" s="251"/>
    </row>
    <row r="504" spans="8:9" ht="15.75" customHeight="1" x14ac:dyDescent="0.2">
      <c r="H504" s="19"/>
      <c r="I504" s="251"/>
    </row>
    <row r="505" spans="8:9" ht="15.75" customHeight="1" x14ac:dyDescent="0.2">
      <c r="H505" s="19"/>
      <c r="I505" s="251"/>
    </row>
    <row r="506" spans="8:9" ht="15.75" customHeight="1" x14ac:dyDescent="0.2">
      <c r="H506" s="19"/>
      <c r="I506" s="251"/>
    </row>
    <row r="507" spans="8:9" ht="15.75" customHeight="1" x14ac:dyDescent="0.2">
      <c r="H507" s="19"/>
      <c r="I507" s="251"/>
    </row>
    <row r="508" spans="8:9" ht="15.75" customHeight="1" x14ac:dyDescent="0.2">
      <c r="H508" s="19"/>
      <c r="I508" s="251"/>
    </row>
    <row r="509" spans="8:9" ht="15.75" customHeight="1" x14ac:dyDescent="0.2">
      <c r="H509" s="19"/>
      <c r="I509" s="251"/>
    </row>
    <row r="510" spans="8:9" ht="15.75" customHeight="1" x14ac:dyDescent="0.2">
      <c r="H510" s="19"/>
      <c r="I510" s="251"/>
    </row>
    <row r="511" spans="8:9" ht="15.75" customHeight="1" x14ac:dyDescent="0.2">
      <c r="H511" s="19"/>
      <c r="I511" s="251"/>
    </row>
    <row r="512" spans="8:9" ht="15.75" customHeight="1" x14ac:dyDescent="0.2">
      <c r="H512" s="19"/>
      <c r="I512" s="251"/>
    </row>
    <row r="513" spans="8:9" ht="15.75" customHeight="1" x14ac:dyDescent="0.2">
      <c r="H513" s="19"/>
      <c r="I513" s="251"/>
    </row>
    <row r="514" spans="8:9" ht="15.75" customHeight="1" x14ac:dyDescent="0.2">
      <c r="H514" s="19"/>
      <c r="I514" s="251"/>
    </row>
    <row r="515" spans="8:9" ht="15.75" customHeight="1" x14ac:dyDescent="0.2">
      <c r="H515" s="19"/>
      <c r="I515" s="251"/>
    </row>
    <row r="516" spans="8:9" ht="15.75" customHeight="1" x14ac:dyDescent="0.2">
      <c r="H516" s="19"/>
      <c r="I516" s="251"/>
    </row>
    <row r="517" spans="8:9" ht="15.75" customHeight="1" x14ac:dyDescent="0.2">
      <c r="H517" s="19"/>
      <c r="I517" s="251"/>
    </row>
    <row r="518" spans="8:9" ht="15.75" customHeight="1" x14ac:dyDescent="0.2">
      <c r="H518" s="19"/>
      <c r="I518" s="251"/>
    </row>
    <row r="519" spans="8:9" ht="15.75" customHeight="1" x14ac:dyDescent="0.2">
      <c r="H519" s="19"/>
      <c r="I519" s="251"/>
    </row>
    <row r="520" spans="8:9" ht="15.75" customHeight="1" x14ac:dyDescent="0.2">
      <c r="H520" s="19"/>
      <c r="I520" s="251"/>
    </row>
    <row r="521" spans="8:9" ht="15.75" customHeight="1" x14ac:dyDescent="0.2">
      <c r="H521" s="19"/>
      <c r="I521" s="251"/>
    </row>
    <row r="522" spans="8:9" ht="15.75" customHeight="1" x14ac:dyDescent="0.2">
      <c r="H522" s="19"/>
      <c r="I522" s="251"/>
    </row>
    <row r="523" spans="8:9" ht="15.75" customHeight="1" x14ac:dyDescent="0.2">
      <c r="H523" s="19"/>
      <c r="I523" s="251"/>
    </row>
    <row r="524" spans="8:9" ht="15.75" customHeight="1" x14ac:dyDescent="0.2">
      <c r="H524" s="19"/>
      <c r="I524" s="251"/>
    </row>
    <row r="525" spans="8:9" ht="15.75" customHeight="1" x14ac:dyDescent="0.2">
      <c r="H525" s="19"/>
      <c r="I525" s="251"/>
    </row>
    <row r="526" spans="8:9" ht="15.75" customHeight="1" x14ac:dyDescent="0.2">
      <c r="H526" s="19"/>
      <c r="I526" s="251"/>
    </row>
    <row r="527" spans="8:9" ht="15.75" customHeight="1" x14ac:dyDescent="0.2">
      <c r="H527" s="19"/>
      <c r="I527" s="251"/>
    </row>
    <row r="528" spans="8:9" ht="15.75" customHeight="1" x14ac:dyDescent="0.2">
      <c r="H528" s="19"/>
      <c r="I528" s="251"/>
    </row>
    <row r="529" spans="8:9" ht="15.75" customHeight="1" x14ac:dyDescent="0.2">
      <c r="H529" s="19"/>
      <c r="I529" s="251"/>
    </row>
    <row r="530" spans="8:9" ht="15.75" customHeight="1" x14ac:dyDescent="0.2">
      <c r="H530" s="19"/>
      <c r="I530" s="251"/>
    </row>
    <row r="531" spans="8:9" ht="15.75" customHeight="1" x14ac:dyDescent="0.2">
      <c r="H531" s="19"/>
      <c r="I531" s="251"/>
    </row>
    <row r="532" spans="8:9" ht="15.75" customHeight="1" x14ac:dyDescent="0.2">
      <c r="H532" s="19"/>
      <c r="I532" s="251"/>
    </row>
    <row r="533" spans="8:9" ht="15.75" customHeight="1" x14ac:dyDescent="0.2">
      <c r="H533" s="19"/>
      <c r="I533" s="251"/>
    </row>
    <row r="534" spans="8:9" ht="15.75" customHeight="1" x14ac:dyDescent="0.2">
      <c r="H534" s="19"/>
      <c r="I534" s="251"/>
    </row>
    <row r="535" spans="8:9" ht="15.75" customHeight="1" x14ac:dyDescent="0.2">
      <c r="H535" s="19"/>
      <c r="I535" s="251"/>
    </row>
    <row r="536" spans="8:9" ht="15.75" customHeight="1" x14ac:dyDescent="0.2">
      <c r="H536" s="19"/>
      <c r="I536" s="251"/>
    </row>
    <row r="537" spans="8:9" ht="15.75" customHeight="1" x14ac:dyDescent="0.2">
      <c r="H537" s="19"/>
      <c r="I537" s="251"/>
    </row>
    <row r="538" spans="8:9" ht="15.75" customHeight="1" x14ac:dyDescent="0.2">
      <c r="H538" s="19"/>
      <c r="I538" s="251"/>
    </row>
    <row r="539" spans="8:9" ht="15.75" customHeight="1" x14ac:dyDescent="0.2">
      <c r="H539" s="19"/>
      <c r="I539" s="251"/>
    </row>
    <row r="540" spans="8:9" ht="15.75" customHeight="1" x14ac:dyDescent="0.2">
      <c r="H540" s="19"/>
      <c r="I540" s="251"/>
    </row>
    <row r="541" spans="8:9" ht="15.75" customHeight="1" x14ac:dyDescent="0.2">
      <c r="H541" s="19"/>
      <c r="I541" s="251"/>
    </row>
    <row r="542" spans="8:9" ht="15.75" customHeight="1" x14ac:dyDescent="0.2">
      <c r="H542" s="19"/>
      <c r="I542" s="251"/>
    </row>
    <row r="543" spans="8:9" ht="15.75" customHeight="1" x14ac:dyDescent="0.2">
      <c r="H543" s="19"/>
      <c r="I543" s="251"/>
    </row>
    <row r="544" spans="8:9" ht="15.75" customHeight="1" x14ac:dyDescent="0.2">
      <c r="H544" s="19"/>
      <c r="I544" s="251"/>
    </row>
    <row r="545" spans="8:9" ht="15.75" customHeight="1" x14ac:dyDescent="0.2">
      <c r="H545" s="19"/>
      <c r="I545" s="251"/>
    </row>
    <row r="546" spans="8:9" ht="15.75" customHeight="1" x14ac:dyDescent="0.2">
      <c r="H546" s="19"/>
      <c r="I546" s="251"/>
    </row>
    <row r="547" spans="8:9" ht="15.75" customHeight="1" x14ac:dyDescent="0.2">
      <c r="H547" s="19"/>
      <c r="I547" s="251"/>
    </row>
    <row r="548" spans="8:9" ht="15.75" customHeight="1" x14ac:dyDescent="0.2">
      <c r="H548" s="19"/>
      <c r="I548" s="251"/>
    </row>
    <row r="549" spans="8:9" ht="15.75" customHeight="1" x14ac:dyDescent="0.2">
      <c r="H549" s="19"/>
      <c r="I549" s="251"/>
    </row>
    <row r="550" spans="8:9" ht="15.75" customHeight="1" x14ac:dyDescent="0.2">
      <c r="H550" s="19"/>
      <c r="I550" s="251"/>
    </row>
    <row r="551" spans="8:9" ht="15.75" customHeight="1" x14ac:dyDescent="0.2">
      <c r="H551" s="19"/>
      <c r="I551" s="251"/>
    </row>
    <row r="552" spans="8:9" ht="15.75" customHeight="1" x14ac:dyDescent="0.2">
      <c r="H552" s="19"/>
      <c r="I552" s="251"/>
    </row>
    <row r="553" spans="8:9" ht="15.75" customHeight="1" x14ac:dyDescent="0.2">
      <c r="H553" s="19"/>
      <c r="I553" s="251"/>
    </row>
    <row r="554" spans="8:9" ht="15.75" customHeight="1" x14ac:dyDescent="0.2">
      <c r="H554" s="19"/>
      <c r="I554" s="251"/>
    </row>
    <row r="555" spans="8:9" ht="15.75" customHeight="1" x14ac:dyDescent="0.2">
      <c r="H555" s="19"/>
      <c r="I555" s="251"/>
    </row>
    <row r="556" spans="8:9" ht="15.75" customHeight="1" x14ac:dyDescent="0.2">
      <c r="H556" s="19"/>
      <c r="I556" s="251"/>
    </row>
    <row r="557" spans="8:9" ht="15.75" customHeight="1" x14ac:dyDescent="0.2">
      <c r="H557" s="19"/>
      <c r="I557" s="251"/>
    </row>
    <row r="558" spans="8:9" ht="15.75" customHeight="1" x14ac:dyDescent="0.2">
      <c r="H558" s="19"/>
      <c r="I558" s="251"/>
    </row>
    <row r="559" spans="8:9" ht="15.75" customHeight="1" x14ac:dyDescent="0.2">
      <c r="H559" s="19"/>
      <c r="I559" s="251"/>
    </row>
    <row r="560" spans="8:9" ht="15.75" customHeight="1" x14ac:dyDescent="0.2">
      <c r="H560" s="19"/>
      <c r="I560" s="251"/>
    </row>
    <row r="561" spans="8:9" ht="15.75" customHeight="1" x14ac:dyDescent="0.2">
      <c r="H561" s="19"/>
      <c r="I561" s="251"/>
    </row>
    <row r="562" spans="8:9" ht="15.75" customHeight="1" x14ac:dyDescent="0.2">
      <c r="H562" s="19"/>
      <c r="I562" s="251"/>
    </row>
    <row r="563" spans="8:9" ht="15.75" customHeight="1" x14ac:dyDescent="0.2">
      <c r="H563" s="19"/>
      <c r="I563" s="251"/>
    </row>
    <row r="564" spans="8:9" ht="15.75" customHeight="1" x14ac:dyDescent="0.2">
      <c r="H564" s="19"/>
      <c r="I564" s="251"/>
    </row>
    <row r="565" spans="8:9" ht="15.75" customHeight="1" x14ac:dyDescent="0.2">
      <c r="H565" s="19"/>
      <c r="I565" s="251"/>
    </row>
    <row r="566" spans="8:9" ht="15.75" customHeight="1" x14ac:dyDescent="0.2">
      <c r="H566" s="19"/>
      <c r="I566" s="251"/>
    </row>
    <row r="567" spans="8:9" ht="15.75" customHeight="1" x14ac:dyDescent="0.2">
      <c r="H567" s="19"/>
      <c r="I567" s="251"/>
    </row>
    <row r="568" spans="8:9" ht="15.75" customHeight="1" x14ac:dyDescent="0.2">
      <c r="H568" s="19"/>
      <c r="I568" s="251"/>
    </row>
    <row r="569" spans="8:9" ht="15.75" customHeight="1" x14ac:dyDescent="0.2">
      <c r="H569" s="19"/>
      <c r="I569" s="251"/>
    </row>
    <row r="570" spans="8:9" ht="15.75" customHeight="1" x14ac:dyDescent="0.2">
      <c r="H570" s="19"/>
      <c r="I570" s="251"/>
    </row>
    <row r="571" spans="8:9" ht="15.75" customHeight="1" x14ac:dyDescent="0.2">
      <c r="H571" s="19"/>
      <c r="I571" s="251"/>
    </row>
    <row r="572" spans="8:9" ht="15.75" customHeight="1" x14ac:dyDescent="0.2">
      <c r="H572" s="19"/>
      <c r="I572" s="251"/>
    </row>
    <row r="573" spans="8:9" ht="15.75" customHeight="1" x14ac:dyDescent="0.2">
      <c r="H573" s="19"/>
      <c r="I573" s="251"/>
    </row>
    <row r="574" spans="8:9" ht="15.75" customHeight="1" x14ac:dyDescent="0.2">
      <c r="H574" s="19"/>
      <c r="I574" s="251"/>
    </row>
    <row r="575" spans="8:9" ht="15.75" customHeight="1" x14ac:dyDescent="0.2">
      <c r="H575" s="19"/>
      <c r="I575" s="251"/>
    </row>
    <row r="576" spans="8:9" ht="15.75" customHeight="1" x14ac:dyDescent="0.2">
      <c r="H576" s="19"/>
      <c r="I576" s="251"/>
    </row>
    <row r="577" spans="8:9" ht="15.75" customHeight="1" x14ac:dyDescent="0.2">
      <c r="H577" s="19"/>
      <c r="I577" s="251"/>
    </row>
    <row r="578" spans="8:9" ht="15.75" customHeight="1" x14ac:dyDescent="0.2">
      <c r="H578" s="19"/>
      <c r="I578" s="251"/>
    </row>
    <row r="579" spans="8:9" ht="15.75" customHeight="1" x14ac:dyDescent="0.2">
      <c r="H579" s="19"/>
      <c r="I579" s="251"/>
    </row>
    <row r="580" spans="8:9" ht="15.75" customHeight="1" x14ac:dyDescent="0.2">
      <c r="H580" s="19"/>
      <c r="I580" s="251"/>
    </row>
    <row r="581" spans="8:9" ht="15.75" customHeight="1" x14ac:dyDescent="0.2">
      <c r="H581" s="19"/>
      <c r="I581" s="251"/>
    </row>
    <row r="582" spans="8:9" ht="15.75" customHeight="1" x14ac:dyDescent="0.2">
      <c r="H582" s="19"/>
      <c r="I582" s="251"/>
    </row>
    <row r="583" spans="8:9" ht="15.75" customHeight="1" x14ac:dyDescent="0.2">
      <c r="H583" s="19"/>
      <c r="I583" s="251"/>
    </row>
    <row r="584" spans="8:9" ht="15.75" customHeight="1" x14ac:dyDescent="0.2">
      <c r="H584" s="19"/>
      <c r="I584" s="251"/>
    </row>
    <row r="585" spans="8:9" ht="15.75" customHeight="1" x14ac:dyDescent="0.2">
      <c r="H585" s="19"/>
      <c r="I585" s="251"/>
    </row>
    <row r="586" spans="8:9" ht="15.75" customHeight="1" x14ac:dyDescent="0.2">
      <c r="H586" s="19"/>
      <c r="I586" s="251"/>
    </row>
    <row r="587" spans="8:9" ht="15.75" customHeight="1" x14ac:dyDescent="0.2">
      <c r="H587" s="19"/>
      <c r="I587" s="251"/>
    </row>
    <row r="588" spans="8:9" ht="15.75" customHeight="1" x14ac:dyDescent="0.2">
      <c r="H588" s="19"/>
      <c r="I588" s="251"/>
    </row>
    <row r="589" spans="8:9" ht="15.75" customHeight="1" x14ac:dyDescent="0.2">
      <c r="H589" s="19"/>
      <c r="I589" s="251"/>
    </row>
    <row r="590" spans="8:9" ht="15.75" customHeight="1" x14ac:dyDescent="0.2">
      <c r="H590" s="19"/>
      <c r="I590" s="251"/>
    </row>
    <row r="591" spans="8:9" ht="15.75" customHeight="1" x14ac:dyDescent="0.2">
      <c r="H591" s="19"/>
      <c r="I591" s="251"/>
    </row>
    <row r="592" spans="8:9" ht="15.75" customHeight="1" x14ac:dyDescent="0.2">
      <c r="H592" s="19"/>
      <c r="I592" s="251"/>
    </row>
    <row r="593" spans="8:9" ht="15.75" customHeight="1" x14ac:dyDescent="0.2">
      <c r="H593" s="19"/>
      <c r="I593" s="251"/>
    </row>
    <row r="594" spans="8:9" ht="15.75" customHeight="1" x14ac:dyDescent="0.2">
      <c r="H594" s="19"/>
      <c r="I594" s="251"/>
    </row>
    <row r="595" spans="8:9" ht="15.75" customHeight="1" x14ac:dyDescent="0.2">
      <c r="H595" s="19"/>
      <c r="I595" s="251"/>
    </row>
    <row r="596" spans="8:9" ht="15.75" customHeight="1" x14ac:dyDescent="0.2">
      <c r="H596" s="19"/>
      <c r="I596" s="251"/>
    </row>
    <row r="597" spans="8:9" ht="15.75" customHeight="1" x14ac:dyDescent="0.2">
      <c r="H597" s="19"/>
      <c r="I597" s="251"/>
    </row>
    <row r="598" spans="8:9" ht="15.75" customHeight="1" x14ac:dyDescent="0.2">
      <c r="H598" s="19"/>
      <c r="I598" s="251"/>
    </row>
    <row r="599" spans="8:9" ht="15.75" customHeight="1" x14ac:dyDescent="0.2">
      <c r="H599" s="19"/>
      <c r="I599" s="251"/>
    </row>
    <row r="600" spans="8:9" ht="15.75" customHeight="1" x14ac:dyDescent="0.2">
      <c r="H600" s="19"/>
      <c r="I600" s="251"/>
    </row>
    <row r="601" spans="8:9" ht="15.75" customHeight="1" x14ac:dyDescent="0.2">
      <c r="H601" s="19"/>
      <c r="I601" s="251"/>
    </row>
    <row r="602" spans="8:9" ht="15.75" customHeight="1" x14ac:dyDescent="0.2">
      <c r="H602" s="19"/>
      <c r="I602" s="251"/>
    </row>
    <row r="603" spans="8:9" ht="15.75" customHeight="1" x14ac:dyDescent="0.2">
      <c r="H603" s="19"/>
      <c r="I603" s="251"/>
    </row>
    <row r="604" spans="8:9" ht="15.75" customHeight="1" x14ac:dyDescent="0.2">
      <c r="H604" s="19"/>
      <c r="I604" s="251"/>
    </row>
    <row r="605" spans="8:9" ht="15.75" customHeight="1" x14ac:dyDescent="0.2">
      <c r="H605" s="19"/>
      <c r="I605" s="251"/>
    </row>
    <row r="606" spans="8:9" ht="15.75" customHeight="1" x14ac:dyDescent="0.2">
      <c r="H606" s="19"/>
      <c r="I606" s="251"/>
    </row>
    <row r="607" spans="8:9" ht="15.75" customHeight="1" x14ac:dyDescent="0.2">
      <c r="H607" s="19"/>
      <c r="I607" s="251"/>
    </row>
    <row r="608" spans="8:9" ht="15.75" customHeight="1" x14ac:dyDescent="0.2">
      <c r="H608" s="19"/>
      <c r="I608" s="251"/>
    </row>
    <row r="609" spans="8:9" ht="15.75" customHeight="1" x14ac:dyDescent="0.2">
      <c r="H609" s="19"/>
      <c r="I609" s="251"/>
    </row>
    <row r="610" spans="8:9" ht="15.75" customHeight="1" x14ac:dyDescent="0.2">
      <c r="H610" s="19"/>
      <c r="I610" s="251"/>
    </row>
    <row r="611" spans="8:9" ht="15.75" customHeight="1" x14ac:dyDescent="0.2">
      <c r="H611" s="19"/>
      <c r="I611" s="251"/>
    </row>
    <row r="612" spans="8:9" ht="15.75" customHeight="1" x14ac:dyDescent="0.2">
      <c r="H612" s="19"/>
      <c r="I612" s="251"/>
    </row>
    <row r="613" spans="8:9" ht="15.75" customHeight="1" x14ac:dyDescent="0.2">
      <c r="H613" s="19"/>
      <c r="I613" s="251"/>
    </row>
    <row r="614" spans="8:9" ht="15.75" customHeight="1" x14ac:dyDescent="0.2">
      <c r="H614" s="19"/>
      <c r="I614" s="251"/>
    </row>
    <row r="615" spans="8:9" ht="15.75" customHeight="1" x14ac:dyDescent="0.2">
      <c r="H615" s="19"/>
      <c r="I615" s="251"/>
    </row>
    <row r="616" spans="8:9" ht="15.75" customHeight="1" x14ac:dyDescent="0.2">
      <c r="H616" s="19"/>
      <c r="I616" s="251"/>
    </row>
    <row r="617" spans="8:9" ht="15.75" customHeight="1" x14ac:dyDescent="0.2">
      <c r="H617" s="19"/>
      <c r="I617" s="251"/>
    </row>
    <row r="618" spans="8:9" ht="15.75" customHeight="1" x14ac:dyDescent="0.2">
      <c r="H618" s="19"/>
      <c r="I618" s="251"/>
    </row>
    <row r="619" spans="8:9" ht="15.75" customHeight="1" x14ac:dyDescent="0.2">
      <c r="H619" s="19"/>
      <c r="I619" s="251"/>
    </row>
    <row r="620" spans="8:9" ht="15.75" customHeight="1" x14ac:dyDescent="0.2">
      <c r="H620" s="19"/>
      <c r="I620" s="251"/>
    </row>
    <row r="621" spans="8:9" ht="15.75" customHeight="1" x14ac:dyDescent="0.2">
      <c r="H621" s="19"/>
      <c r="I621" s="251"/>
    </row>
    <row r="622" spans="8:9" ht="15.75" customHeight="1" x14ac:dyDescent="0.2">
      <c r="H622" s="19"/>
      <c r="I622" s="251"/>
    </row>
    <row r="623" spans="8:9" ht="15.75" customHeight="1" x14ac:dyDescent="0.2">
      <c r="H623" s="19"/>
      <c r="I623" s="251"/>
    </row>
    <row r="624" spans="8:9" ht="15.75" customHeight="1" x14ac:dyDescent="0.2">
      <c r="H624" s="19"/>
      <c r="I624" s="251"/>
    </row>
    <row r="625" spans="8:9" ht="15.75" customHeight="1" x14ac:dyDescent="0.2">
      <c r="H625" s="19"/>
      <c r="I625" s="251"/>
    </row>
    <row r="626" spans="8:9" ht="15.75" customHeight="1" x14ac:dyDescent="0.2">
      <c r="H626" s="19"/>
      <c r="I626" s="251"/>
    </row>
    <row r="627" spans="8:9" ht="15.75" customHeight="1" x14ac:dyDescent="0.2">
      <c r="H627" s="19"/>
      <c r="I627" s="251"/>
    </row>
    <row r="628" spans="8:9" ht="15.75" customHeight="1" x14ac:dyDescent="0.2">
      <c r="H628" s="19"/>
      <c r="I628" s="251"/>
    </row>
    <row r="629" spans="8:9" ht="15.75" customHeight="1" x14ac:dyDescent="0.2">
      <c r="H629" s="19"/>
      <c r="I629" s="251"/>
    </row>
    <row r="630" spans="8:9" ht="15.75" customHeight="1" x14ac:dyDescent="0.2">
      <c r="H630" s="19"/>
      <c r="I630" s="251"/>
    </row>
    <row r="631" spans="8:9" ht="15.75" customHeight="1" x14ac:dyDescent="0.2">
      <c r="H631" s="19"/>
      <c r="I631" s="251"/>
    </row>
    <row r="632" spans="8:9" ht="15.75" customHeight="1" x14ac:dyDescent="0.2">
      <c r="H632" s="19"/>
      <c r="I632" s="251"/>
    </row>
    <row r="633" spans="8:9" ht="15.75" customHeight="1" x14ac:dyDescent="0.2">
      <c r="H633" s="19"/>
      <c r="I633" s="251"/>
    </row>
    <row r="634" spans="8:9" ht="15.75" customHeight="1" x14ac:dyDescent="0.2">
      <c r="H634" s="19"/>
      <c r="I634" s="251"/>
    </row>
    <row r="635" spans="8:9" ht="15.75" customHeight="1" x14ac:dyDescent="0.2">
      <c r="H635" s="19"/>
      <c r="I635" s="251"/>
    </row>
    <row r="636" spans="8:9" ht="15.75" customHeight="1" x14ac:dyDescent="0.2">
      <c r="H636" s="19"/>
      <c r="I636" s="251"/>
    </row>
    <row r="637" spans="8:9" ht="15.75" customHeight="1" x14ac:dyDescent="0.2">
      <c r="H637" s="19"/>
      <c r="I637" s="251"/>
    </row>
    <row r="638" spans="8:9" ht="15.75" customHeight="1" x14ac:dyDescent="0.2">
      <c r="H638" s="19"/>
      <c r="I638" s="251"/>
    </row>
    <row r="639" spans="8:9" ht="15.75" customHeight="1" x14ac:dyDescent="0.2">
      <c r="H639" s="19"/>
      <c r="I639" s="251"/>
    </row>
    <row r="640" spans="8:9" ht="15.75" customHeight="1" x14ac:dyDescent="0.2">
      <c r="H640" s="19"/>
      <c r="I640" s="251"/>
    </row>
    <row r="641" spans="8:9" ht="15.75" customHeight="1" x14ac:dyDescent="0.2">
      <c r="H641" s="19"/>
      <c r="I641" s="251"/>
    </row>
    <row r="642" spans="8:9" ht="15.75" customHeight="1" x14ac:dyDescent="0.2">
      <c r="H642" s="19"/>
      <c r="I642" s="251"/>
    </row>
    <row r="643" spans="8:9" ht="15.75" customHeight="1" x14ac:dyDescent="0.2">
      <c r="H643" s="19"/>
      <c r="I643" s="251"/>
    </row>
    <row r="644" spans="8:9" ht="15.75" customHeight="1" x14ac:dyDescent="0.2">
      <c r="H644" s="19"/>
      <c r="I644" s="251"/>
    </row>
    <row r="645" spans="8:9" ht="15.75" customHeight="1" x14ac:dyDescent="0.2">
      <c r="H645" s="19"/>
      <c r="I645" s="251"/>
    </row>
    <row r="646" spans="8:9" ht="15.75" customHeight="1" x14ac:dyDescent="0.2">
      <c r="H646" s="19"/>
      <c r="I646" s="251"/>
    </row>
    <row r="647" spans="8:9" ht="15.75" customHeight="1" x14ac:dyDescent="0.2">
      <c r="H647" s="19"/>
      <c r="I647" s="251"/>
    </row>
    <row r="648" spans="8:9" ht="15.75" customHeight="1" x14ac:dyDescent="0.2">
      <c r="H648" s="19"/>
      <c r="I648" s="251"/>
    </row>
    <row r="649" spans="8:9" ht="15.75" customHeight="1" x14ac:dyDescent="0.2">
      <c r="H649" s="19"/>
      <c r="I649" s="251"/>
    </row>
    <row r="650" spans="8:9" ht="15.75" customHeight="1" x14ac:dyDescent="0.2">
      <c r="H650" s="19"/>
      <c r="I650" s="251"/>
    </row>
    <row r="651" spans="8:9" ht="15.75" customHeight="1" x14ac:dyDescent="0.2">
      <c r="H651" s="19"/>
      <c r="I651" s="251"/>
    </row>
    <row r="652" spans="8:9" ht="15.75" customHeight="1" x14ac:dyDescent="0.2">
      <c r="H652" s="19"/>
      <c r="I652" s="251"/>
    </row>
    <row r="653" spans="8:9" ht="15.75" customHeight="1" x14ac:dyDescent="0.2">
      <c r="H653" s="19"/>
      <c r="I653" s="251"/>
    </row>
    <row r="654" spans="8:9" ht="15.75" customHeight="1" x14ac:dyDescent="0.2">
      <c r="H654" s="19"/>
      <c r="I654" s="251"/>
    </row>
    <row r="655" spans="8:9" ht="15.75" customHeight="1" x14ac:dyDescent="0.2">
      <c r="H655" s="19"/>
      <c r="I655" s="251"/>
    </row>
    <row r="656" spans="8:9" ht="15.75" customHeight="1" x14ac:dyDescent="0.2">
      <c r="H656" s="19"/>
      <c r="I656" s="251"/>
    </row>
    <row r="657" spans="8:9" ht="15.75" customHeight="1" x14ac:dyDescent="0.2">
      <c r="H657" s="19"/>
      <c r="I657" s="251"/>
    </row>
    <row r="658" spans="8:9" ht="15.75" customHeight="1" x14ac:dyDescent="0.2">
      <c r="H658" s="19"/>
      <c r="I658" s="251"/>
    </row>
    <row r="659" spans="8:9" ht="15.75" customHeight="1" x14ac:dyDescent="0.2">
      <c r="H659" s="19"/>
      <c r="I659" s="251"/>
    </row>
    <row r="660" spans="8:9" ht="15.75" customHeight="1" x14ac:dyDescent="0.2">
      <c r="H660" s="19"/>
      <c r="I660" s="251"/>
    </row>
    <row r="661" spans="8:9" ht="15.75" customHeight="1" x14ac:dyDescent="0.2">
      <c r="H661" s="19"/>
      <c r="I661" s="251"/>
    </row>
    <row r="662" spans="8:9" ht="15.75" customHeight="1" x14ac:dyDescent="0.2">
      <c r="H662" s="19"/>
      <c r="I662" s="251"/>
    </row>
    <row r="663" spans="8:9" ht="15.75" customHeight="1" x14ac:dyDescent="0.2">
      <c r="H663" s="19"/>
      <c r="I663" s="251"/>
    </row>
    <row r="664" spans="8:9" ht="15.75" customHeight="1" x14ac:dyDescent="0.2">
      <c r="H664" s="19"/>
      <c r="I664" s="251"/>
    </row>
    <row r="665" spans="8:9" ht="15.75" customHeight="1" x14ac:dyDescent="0.2">
      <c r="H665" s="19"/>
      <c r="I665" s="251"/>
    </row>
    <row r="666" spans="8:9" ht="15.75" customHeight="1" x14ac:dyDescent="0.2">
      <c r="H666" s="19"/>
      <c r="I666" s="251"/>
    </row>
    <row r="667" spans="8:9" ht="15.75" customHeight="1" x14ac:dyDescent="0.2">
      <c r="H667" s="19"/>
      <c r="I667" s="251"/>
    </row>
    <row r="668" spans="8:9" ht="15.75" customHeight="1" x14ac:dyDescent="0.2">
      <c r="H668" s="19"/>
      <c r="I668" s="251"/>
    </row>
    <row r="669" spans="8:9" ht="15.75" customHeight="1" x14ac:dyDescent="0.2">
      <c r="H669" s="19"/>
      <c r="I669" s="251"/>
    </row>
    <row r="670" spans="8:9" ht="15.75" customHeight="1" x14ac:dyDescent="0.2">
      <c r="H670" s="19"/>
      <c r="I670" s="251"/>
    </row>
    <row r="671" spans="8:9" ht="15.75" customHeight="1" x14ac:dyDescent="0.2">
      <c r="H671" s="19"/>
      <c r="I671" s="251"/>
    </row>
    <row r="672" spans="8:9" ht="15.75" customHeight="1" x14ac:dyDescent="0.2">
      <c r="H672" s="19"/>
      <c r="I672" s="251"/>
    </row>
    <row r="673" spans="8:9" ht="15.75" customHeight="1" x14ac:dyDescent="0.2">
      <c r="H673" s="19"/>
      <c r="I673" s="251"/>
    </row>
    <row r="674" spans="8:9" ht="15.75" customHeight="1" x14ac:dyDescent="0.2">
      <c r="H674" s="19"/>
      <c r="I674" s="251"/>
    </row>
    <row r="675" spans="8:9" ht="15.75" customHeight="1" x14ac:dyDescent="0.2">
      <c r="H675" s="19"/>
      <c r="I675" s="251"/>
    </row>
    <row r="676" spans="8:9" ht="15.75" customHeight="1" x14ac:dyDescent="0.2">
      <c r="H676" s="19"/>
      <c r="I676" s="251"/>
    </row>
    <row r="677" spans="8:9" ht="15.75" customHeight="1" x14ac:dyDescent="0.2">
      <c r="H677" s="19"/>
      <c r="I677" s="251"/>
    </row>
    <row r="678" spans="8:9" ht="15.75" customHeight="1" x14ac:dyDescent="0.2">
      <c r="H678" s="19"/>
      <c r="I678" s="251"/>
    </row>
    <row r="679" spans="8:9" ht="15.75" customHeight="1" x14ac:dyDescent="0.2">
      <c r="H679" s="19"/>
      <c r="I679" s="251"/>
    </row>
    <row r="680" spans="8:9" ht="15.75" customHeight="1" x14ac:dyDescent="0.2">
      <c r="H680" s="19"/>
      <c r="I680" s="251"/>
    </row>
    <row r="681" spans="8:9" ht="15.75" customHeight="1" x14ac:dyDescent="0.2">
      <c r="H681" s="19"/>
      <c r="I681" s="251"/>
    </row>
    <row r="682" spans="8:9" ht="15.75" customHeight="1" x14ac:dyDescent="0.2">
      <c r="H682" s="19"/>
      <c r="I682" s="251"/>
    </row>
    <row r="683" spans="8:9" ht="15.75" customHeight="1" x14ac:dyDescent="0.2">
      <c r="H683" s="19"/>
      <c r="I683" s="251"/>
    </row>
    <row r="684" spans="8:9" ht="15.75" customHeight="1" x14ac:dyDescent="0.2">
      <c r="H684" s="19"/>
      <c r="I684" s="251"/>
    </row>
    <row r="685" spans="8:9" ht="15.75" customHeight="1" x14ac:dyDescent="0.2">
      <c r="H685" s="19"/>
      <c r="I685" s="251"/>
    </row>
    <row r="686" spans="8:9" ht="15.75" customHeight="1" x14ac:dyDescent="0.2">
      <c r="H686" s="19"/>
      <c r="I686" s="251"/>
    </row>
    <row r="687" spans="8:9" ht="15.75" customHeight="1" x14ac:dyDescent="0.2">
      <c r="H687" s="19"/>
      <c r="I687" s="251"/>
    </row>
    <row r="688" spans="8:9" ht="15.75" customHeight="1" x14ac:dyDescent="0.2">
      <c r="H688" s="19"/>
      <c r="I688" s="251"/>
    </row>
    <row r="689" spans="8:9" ht="15.75" customHeight="1" x14ac:dyDescent="0.2">
      <c r="H689" s="19"/>
      <c r="I689" s="251"/>
    </row>
    <row r="690" spans="8:9" ht="15.75" customHeight="1" x14ac:dyDescent="0.2">
      <c r="H690" s="19"/>
      <c r="I690" s="251"/>
    </row>
    <row r="691" spans="8:9" ht="15.75" customHeight="1" x14ac:dyDescent="0.2">
      <c r="H691" s="19"/>
      <c r="I691" s="251"/>
    </row>
    <row r="692" spans="8:9" ht="15.75" customHeight="1" x14ac:dyDescent="0.2">
      <c r="H692" s="19"/>
      <c r="I692" s="251"/>
    </row>
    <row r="693" spans="8:9" ht="15.75" customHeight="1" x14ac:dyDescent="0.2">
      <c r="H693" s="19"/>
      <c r="I693" s="251"/>
    </row>
    <row r="694" spans="8:9" ht="15.75" customHeight="1" x14ac:dyDescent="0.2">
      <c r="H694" s="19"/>
      <c r="I694" s="251"/>
    </row>
    <row r="695" spans="8:9" ht="15.75" customHeight="1" x14ac:dyDescent="0.2">
      <c r="H695" s="19"/>
      <c r="I695" s="251"/>
    </row>
    <row r="696" spans="8:9" ht="15.75" customHeight="1" x14ac:dyDescent="0.2">
      <c r="H696" s="19"/>
      <c r="I696" s="251"/>
    </row>
    <row r="697" spans="8:9" ht="15.75" customHeight="1" x14ac:dyDescent="0.2">
      <c r="H697" s="19"/>
      <c r="I697" s="251"/>
    </row>
    <row r="698" spans="8:9" ht="15.75" customHeight="1" x14ac:dyDescent="0.2">
      <c r="H698" s="19"/>
      <c r="I698" s="251"/>
    </row>
    <row r="699" spans="8:9" ht="15.75" customHeight="1" x14ac:dyDescent="0.2">
      <c r="H699" s="19"/>
      <c r="I699" s="251"/>
    </row>
    <row r="700" spans="8:9" ht="15.75" customHeight="1" x14ac:dyDescent="0.2">
      <c r="H700" s="19"/>
      <c r="I700" s="251"/>
    </row>
    <row r="701" spans="8:9" ht="15.75" customHeight="1" x14ac:dyDescent="0.2">
      <c r="H701" s="19"/>
      <c r="I701" s="251"/>
    </row>
    <row r="702" spans="8:9" ht="15.75" customHeight="1" x14ac:dyDescent="0.2">
      <c r="H702" s="19"/>
      <c r="I702" s="251"/>
    </row>
    <row r="703" spans="8:9" ht="15.75" customHeight="1" x14ac:dyDescent="0.2">
      <c r="H703" s="19"/>
      <c r="I703" s="251"/>
    </row>
    <row r="704" spans="8:9" ht="15.75" customHeight="1" x14ac:dyDescent="0.2">
      <c r="H704" s="19"/>
      <c r="I704" s="251"/>
    </row>
    <row r="705" spans="8:9" ht="15.75" customHeight="1" x14ac:dyDescent="0.2">
      <c r="H705" s="19"/>
      <c r="I705" s="251"/>
    </row>
    <row r="706" spans="8:9" ht="15.75" customHeight="1" x14ac:dyDescent="0.2">
      <c r="H706" s="19"/>
      <c r="I706" s="251"/>
    </row>
    <row r="707" spans="8:9" ht="15.75" customHeight="1" x14ac:dyDescent="0.2">
      <c r="H707" s="19"/>
      <c r="I707" s="251"/>
    </row>
    <row r="708" spans="8:9" ht="15.75" customHeight="1" x14ac:dyDescent="0.2">
      <c r="H708" s="19"/>
      <c r="I708" s="251"/>
    </row>
    <row r="709" spans="8:9" ht="15.75" customHeight="1" x14ac:dyDescent="0.2">
      <c r="H709" s="19"/>
      <c r="I709" s="251"/>
    </row>
    <row r="710" spans="8:9" ht="15.75" customHeight="1" x14ac:dyDescent="0.2">
      <c r="H710" s="19"/>
      <c r="I710" s="251"/>
    </row>
    <row r="711" spans="8:9" ht="15.75" customHeight="1" x14ac:dyDescent="0.2">
      <c r="H711" s="19"/>
      <c r="I711" s="251"/>
    </row>
    <row r="712" spans="8:9" ht="15.75" customHeight="1" x14ac:dyDescent="0.2">
      <c r="H712" s="19"/>
      <c r="I712" s="251"/>
    </row>
    <row r="713" spans="8:9" ht="15.75" customHeight="1" x14ac:dyDescent="0.2">
      <c r="H713" s="19"/>
      <c r="I713" s="251"/>
    </row>
    <row r="714" spans="8:9" ht="15.75" customHeight="1" x14ac:dyDescent="0.2">
      <c r="H714" s="19"/>
      <c r="I714" s="251"/>
    </row>
    <row r="715" spans="8:9" ht="15.75" customHeight="1" x14ac:dyDescent="0.2">
      <c r="H715" s="19"/>
      <c r="I715" s="251"/>
    </row>
    <row r="716" spans="8:9" ht="15.75" customHeight="1" x14ac:dyDescent="0.2">
      <c r="H716" s="19"/>
      <c r="I716" s="251"/>
    </row>
    <row r="717" spans="8:9" ht="15.75" customHeight="1" x14ac:dyDescent="0.2">
      <c r="H717" s="19"/>
      <c r="I717" s="251"/>
    </row>
    <row r="718" spans="8:9" ht="15.75" customHeight="1" x14ac:dyDescent="0.2">
      <c r="H718" s="19"/>
      <c r="I718" s="251"/>
    </row>
    <row r="719" spans="8:9" ht="15.75" customHeight="1" x14ac:dyDescent="0.2">
      <c r="H719" s="19"/>
      <c r="I719" s="251"/>
    </row>
    <row r="720" spans="8:9" ht="15.75" customHeight="1" x14ac:dyDescent="0.2">
      <c r="H720" s="19"/>
      <c r="I720" s="251"/>
    </row>
    <row r="721" spans="8:9" ht="15.75" customHeight="1" x14ac:dyDescent="0.2">
      <c r="H721" s="19"/>
      <c r="I721" s="251"/>
    </row>
    <row r="722" spans="8:9" ht="15.75" customHeight="1" x14ac:dyDescent="0.2">
      <c r="H722" s="19"/>
      <c r="I722" s="251"/>
    </row>
    <row r="723" spans="8:9" ht="15.75" customHeight="1" x14ac:dyDescent="0.2">
      <c r="H723" s="19"/>
      <c r="I723" s="251"/>
    </row>
    <row r="724" spans="8:9" ht="15.75" customHeight="1" x14ac:dyDescent="0.2">
      <c r="H724" s="19"/>
      <c r="I724" s="251"/>
    </row>
    <row r="725" spans="8:9" ht="15.75" customHeight="1" x14ac:dyDescent="0.2">
      <c r="H725" s="19"/>
      <c r="I725" s="251"/>
    </row>
    <row r="726" spans="8:9" ht="15.75" customHeight="1" x14ac:dyDescent="0.2">
      <c r="H726" s="19"/>
      <c r="I726" s="251"/>
    </row>
    <row r="727" spans="8:9" ht="15.75" customHeight="1" x14ac:dyDescent="0.2">
      <c r="H727" s="19"/>
      <c r="I727" s="251"/>
    </row>
    <row r="728" spans="8:9" ht="15.75" customHeight="1" x14ac:dyDescent="0.2">
      <c r="H728" s="19"/>
      <c r="I728" s="251"/>
    </row>
    <row r="729" spans="8:9" ht="15.75" customHeight="1" x14ac:dyDescent="0.2">
      <c r="H729" s="19"/>
      <c r="I729" s="251"/>
    </row>
    <row r="730" spans="8:9" ht="15.75" customHeight="1" x14ac:dyDescent="0.2">
      <c r="H730" s="19"/>
      <c r="I730" s="251"/>
    </row>
    <row r="731" spans="8:9" ht="15.75" customHeight="1" x14ac:dyDescent="0.2">
      <c r="H731" s="19"/>
      <c r="I731" s="251"/>
    </row>
    <row r="732" spans="8:9" ht="15.75" customHeight="1" x14ac:dyDescent="0.2">
      <c r="H732" s="19"/>
      <c r="I732" s="251"/>
    </row>
    <row r="733" spans="8:9" ht="15.75" customHeight="1" x14ac:dyDescent="0.2">
      <c r="H733" s="19"/>
      <c r="I733" s="251"/>
    </row>
    <row r="734" spans="8:9" ht="15.75" customHeight="1" x14ac:dyDescent="0.2">
      <c r="H734" s="19"/>
      <c r="I734" s="251"/>
    </row>
    <row r="735" spans="8:9" ht="15.75" customHeight="1" x14ac:dyDescent="0.2">
      <c r="H735" s="19"/>
      <c r="I735" s="251"/>
    </row>
    <row r="736" spans="8:9" ht="15.75" customHeight="1" x14ac:dyDescent="0.2">
      <c r="H736" s="19"/>
      <c r="I736" s="251"/>
    </row>
    <row r="737" spans="8:9" ht="15.75" customHeight="1" x14ac:dyDescent="0.2">
      <c r="H737" s="19"/>
      <c r="I737" s="251"/>
    </row>
    <row r="738" spans="8:9" ht="15.75" customHeight="1" x14ac:dyDescent="0.2">
      <c r="H738" s="19"/>
      <c r="I738" s="251"/>
    </row>
    <row r="739" spans="8:9" ht="15.75" customHeight="1" x14ac:dyDescent="0.2">
      <c r="H739" s="19"/>
      <c r="I739" s="251"/>
    </row>
    <row r="740" spans="8:9" ht="15.75" customHeight="1" x14ac:dyDescent="0.2">
      <c r="H740" s="19"/>
      <c r="I740" s="251"/>
    </row>
    <row r="741" spans="8:9" ht="15.75" customHeight="1" x14ac:dyDescent="0.2">
      <c r="H741" s="19"/>
      <c r="I741" s="251"/>
    </row>
    <row r="742" spans="8:9" ht="15.75" customHeight="1" x14ac:dyDescent="0.2">
      <c r="H742" s="19"/>
      <c r="I742" s="251"/>
    </row>
    <row r="743" spans="8:9" ht="15.75" customHeight="1" x14ac:dyDescent="0.2">
      <c r="H743" s="19"/>
      <c r="I743" s="251"/>
    </row>
    <row r="744" spans="8:9" ht="15.75" customHeight="1" x14ac:dyDescent="0.2">
      <c r="H744" s="19"/>
      <c r="I744" s="251"/>
    </row>
    <row r="745" spans="8:9" ht="15.75" customHeight="1" x14ac:dyDescent="0.2">
      <c r="H745" s="19"/>
      <c r="I745" s="251"/>
    </row>
    <row r="746" spans="8:9" ht="15.75" customHeight="1" x14ac:dyDescent="0.2">
      <c r="H746" s="19"/>
      <c r="I746" s="251"/>
    </row>
    <row r="747" spans="8:9" ht="15.75" customHeight="1" x14ac:dyDescent="0.2">
      <c r="H747" s="19"/>
      <c r="I747" s="251"/>
    </row>
    <row r="748" spans="8:9" ht="15.75" customHeight="1" x14ac:dyDescent="0.2">
      <c r="H748" s="19"/>
      <c r="I748" s="251"/>
    </row>
    <row r="749" spans="8:9" ht="15.75" customHeight="1" x14ac:dyDescent="0.2">
      <c r="H749" s="19"/>
      <c r="I749" s="251"/>
    </row>
    <row r="750" spans="8:9" ht="15.75" customHeight="1" x14ac:dyDescent="0.2">
      <c r="H750" s="19"/>
      <c r="I750" s="251"/>
    </row>
    <row r="751" spans="8:9" ht="15.75" customHeight="1" x14ac:dyDescent="0.2">
      <c r="H751" s="19"/>
      <c r="I751" s="251"/>
    </row>
    <row r="752" spans="8:9" ht="15.75" customHeight="1" x14ac:dyDescent="0.2">
      <c r="H752" s="19"/>
      <c r="I752" s="251"/>
    </row>
    <row r="753" spans="8:9" ht="15.75" customHeight="1" x14ac:dyDescent="0.2">
      <c r="H753" s="19"/>
      <c r="I753" s="251"/>
    </row>
    <row r="754" spans="8:9" ht="15.75" customHeight="1" x14ac:dyDescent="0.2">
      <c r="H754" s="19"/>
      <c r="I754" s="251"/>
    </row>
    <row r="755" spans="8:9" ht="15.75" customHeight="1" x14ac:dyDescent="0.2">
      <c r="H755" s="19"/>
      <c r="I755" s="251"/>
    </row>
    <row r="756" spans="8:9" ht="15.75" customHeight="1" x14ac:dyDescent="0.2">
      <c r="H756" s="19"/>
      <c r="I756" s="251"/>
    </row>
    <row r="757" spans="8:9" ht="15.75" customHeight="1" x14ac:dyDescent="0.2">
      <c r="H757" s="19"/>
      <c r="I757" s="251"/>
    </row>
    <row r="758" spans="8:9" ht="15.75" customHeight="1" x14ac:dyDescent="0.2">
      <c r="H758" s="19"/>
      <c r="I758" s="251"/>
    </row>
    <row r="759" spans="8:9" ht="15.75" customHeight="1" x14ac:dyDescent="0.2">
      <c r="H759" s="19"/>
      <c r="I759" s="251"/>
    </row>
    <row r="760" spans="8:9" ht="15.75" customHeight="1" x14ac:dyDescent="0.2">
      <c r="H760" s="19"/>
      <c r="I760" s="251"/>
    </row>
    <row r="761" spans="8:9" ht="15.75" customHeight="1" x14ac:dyDescent="0.2">
      <c r="H761" s="19"/>
      <c r="I761" s="251"/>
    </row>
    <row r="762" spans="8:9" ht="15.75" customHeight="1" x14ac:dyDescent="0.2">
      <c r="H762" s="19"/>
      <c r="I762" s="251"/>
    </row>
    <row r="763" spans="8:9" ht="15.75" customHeight="1" x14ac:dyDescent="0.2">
      <c r="H763" s="19"/>
      <c r="I763" s="251"/>
    </row>
    <row r="764" spans="8:9" ht="15.75" customHeight="1" x14ac:dyDescent="0.2">
      <c r="H764" s="19"/>
      <c r="I764" s="251"/>
    </row>
    <row r="765" spans="8:9" ht="15.75" customHeight="1" x14ac:dyDescent="0.2">
      <c r="H765" s="19"/>
      <c r="I765" s="251"/>
    </row>
    <row r="766" spans="8:9" ht="15.75" customHeight="1" x14ac:dyDescent="0.2">
      <c r="H766" s="19"/>
      <c r="I766" s="251"/>
    </row>
    <row r="767" spans="8:9" ht="15.75" customHeight="1" x14ac:dyDescent="0.2">
      <c r="H767" s="19"/>
      <c r="I767" s="251"/>
    </row>
    <row r="768" spans="8:9" ht="15.75" customHeight="1" x14ac:dyDescent="0.2">
      <c r="H768" s="19"/>
      <c r="I768" s="251"/>
    </row>
    <row r="769" spans="8:9" ht="15.75" customHeight="1" x14ac:dyDescent="0.2">
      <c r="H769" s="19"/>
      <c r="I769" s="251"/>
    </row>
    <row r="770" spans="8:9" ht="15.75" customHeight="1" x14ac:dyDescent="0.2">
      <c r="H770" s="19"/>
      <c r="I770" s="251"/>
    </row>
    <row r="771" spans="8:9" ht="15.75" customHeight="1" x14ac:dyDescent="0.2">
      <c r="H771" s="19"/>
      <c r="I771" s="251"/>
    </row>
    <row r="772" spans="8:9" ht="15.75" customHeight="1" x14ac:dyDescent="0.2">
      <c r="H772" s="19"/>
      <c r="I772" s="251"/>
    </row>
    <row r="773" spans="8:9" ht="15.75" customHeight="1" x14ac:dyDescent="0.2">
      <c r="H773" s="19"/>
      <c r="I773" s="251"/>
    </row>
    <row r="774" spans="8:9" ht="15.75" customHeight="1" x14ac:dyDescent="0.2">
      <c r="H774" s="19"/>
      <c r="I774" s="251"/>
    </row>
    <row r="775" spans="8:9" ht="15.75" customHeight="1" x14ac:dyDescent="0.2">
      <c r="H775" s="19"/>
      <c r="I775" s="251"/>
    </row>
    <row r="776" spans="8:9" ht="15.75" customHeight="1" x14ac:dyDescent="0.2">
      <c r="H776" s="19"/>
      <c r="I776" s="251"/>
    </row>
    <row r="777" spans="8:9" ht="15.75" customHeight="1" x14ac:dyDescent="0.2">
      <c r="H777" s="19"/>
      <c r="I777" s="251"/>
    </row>
    <row r="778" spans="8:9" ht="15.75" customHeight="1" x14ac:dyDescent="0.2">
      <c r="H778" s="19"/>
      <c r="I778" s="251"/>
    </row>
    <row r="779" spans="8:9" ht="15.75" customHeight="1" x14ac:dyDescent="0.2">
      <c r="H779" s="19"/>
      <c r="I779" s="251"/>
    </row>
    <row r="780" spans="8:9" ht="15.75" customHeight="1" x14ac:dyDescent="0.2">
      <c r="H780" s="19"/>
      <c r="I780" s="251"/>
    </row>
    <row r="781" spans="8:9" ht="15.75" customHeight="1" x14ac:dyDescent="0.2">
      <c r="H781" s="19"/>
      <c r="I781" s="251"/>
    </row>
    <row r="782" spans="8:9" ht="15.75" customHeight="1" x14ac:dyDescent="0.2">
      <c r="H782" s="19"/>
      <c r="I782" s="251"/>
    </row>
    <row r="783" spans="8:9" ht="15.75" customHeight="1" x14ac:dyDescent="0.2">
      <c r="H783" s="19"/>
      <c r="I783" s="251"/>
    </row>
    <row r="784" spans="8:9" ht="15.75" customHeight="1" x14ac:dyDescent="0.2">
      <c r="H784" s="19"/>
      <c r="I784" s="251"/>
    </row>
    <row r="785" spans="8:9" ht="15.75" customHeight="1" x14ac:dyDescent="0.2">
      <c r="H785" s="19"/>
      <c r="I785" s="251"/>
    </row>
    <row r="786" spans="8:9" ht="15.75" customHeight="1" x14ac:dyDescent="0.2">
      <c r="H786" s="19"/>
      <c r="I786" s="251"/>
    </row>
    <row r="787" spans="8:9" ht="15.75" customHeight="1" x14ac:dyDescent="0.2">
      <c r="H787" s="19"/>
      <c r="I787" s="251"/>
    </row>
    <row r="788" spans="8:9" ht="15.75" customHeight="1" x14ac:dyDescent="0.2">
      <c r="H788" s="19"/>
      <c r="I788" s="251"/>
    </row>
    <row r="789" spans="8:9" ht="15.75" customHeight="1" x14ac:dyDescent="0.2">
      <c r="H789" s="19"/>
      <c r="I789" s="251"/>
    </row>
    <row r="790" spans="8:9" ht="15.75" customHeight="1" x14ac:dyDescent="0.2">
      <c r="H790" s="19"/>
      <c r="I790" s="251"/>
    </row>
    <row r="791" spans="8:9" ht="15.75" customHeight="1" x14ac:dyDescent="0.2">
      <c r="H791" s="19"/>
      <c r="I791" s="251"/>
    </row>
    <row r="792" spans="8:9" ht="15.75" customHeight="1" x14ac:dyDescent="0.2">
      <c r="H792" s="19"/>
      <c r="I792" s="251"/>
    </row>
    <row r="793" spans="8:9" ht="15.75" customHeight="1" x14ac:dyDescent="0.2">
      <c r="H793" s="19"/>
      <c r="I793" s="251"/>
    </row>
    <row r="794" spans="8:9" ht="15.75" customHeight="1" x14ac:dyDescent="0.2">
      <c r="H794" s="19"/>
      <c r="I794" s="251"/>
    </row>
    <row r="795" spans="8:9" ht="15.75" customHeight="1" x14ac:dyDescent="0.2">
      <c r="H795" s="19"/>
      <c r="I795" s="251"/>
    </row>
    <row r="796" spans="8:9" ht="15.75" customHeight="1" x14ac:dyDescent="0.2">
      <c r="H796" s="19"/>
      <c r="I796" s="251"/>
    </row>
    <row r="797" spans="8:9" ht="15.75" customHeight="1" x14ac:dyDescent="0.2">
      <c r="H797" s="19"/>
      <c r="I797" s="251"/>
    </row>
    <row r="798" spans="8:9" ht="15.75" customHeight="1" x14ac:dyDescent="0.2">
      <c r="H798" s="19"/>
      <c r="I798" s="251"/>
    </row>
    <row r="799" spans="8:9" ht="15.75" customHeight="1" x14ac:dyDescent="0.2">
      <c r="H799" s="19"/>
      <c r="I799" s="251"/>
    </row>
    <row r="800" spans="8:9" ht="15.75" customHeight="1" x14ac:dyDescent="0.2">
      <c r="H800" s="19"/>
      <c r="I800" s="251"/>
    </row>
    <row r="801" spans="8:9" ht="15.75" customHeight="1" x14ac:dyDescent="0.2">
      <c r="H801" s="19"/>
      <c r="I801" s="251"/>
    </row>
    <row r="802" spans="8:9" ht="15.75" customHeight="1" x14ac:dyDescent="0.2">
      <c r="H802" s="19"/>
      <c r="I802" s="251"/>
    </row>
    <row r="803" spans="8:9" ht="15.75" customHeight="1" x14ac:dyDescent="0.2">
      <c r="H803" s="19"/>
      <c r="I803" s="251"/>
    </row>
    <row r="804" spans="8:9" ht="15.75" customHeight="1" x14ac:dyDescent="0.2">
      <c r="H804" s="19"/>
      <c r="I804" s="251"/>
    </row>
    <row r="805" spans="8:9" ht="15.75" customHeight="1" x14ac:dyDescent="0.2">
      <c r="H805" s="19"/>
      <c r="I805" s="251"/>
    </row>
    <row r="806" spans="8:9" ht="15.75" customHeight="1" x14ac:dyDescent="0.2">
      <c r="H806" s="19"/>
      <c r="I806" s="251"/>
    </row>
    <row r="807" spans="8:9" ht="15.75" customHeight="1" x14ac:dyDescent="0.2">
      <c r="H807" s="19"/>
      <c r="I807" s="251"/>
    </row>
    <row r="808" spans="8:9" ht="15.75" customHeight="1" x14ac:dyDescent="0.2">
      <c r="H808" s="19"/>
      <c r="I808" s="251"/>
    </row>
    <row r="809" spans="8:9" ht="15.75" customHeight="1" x14ac:dyDescent="0.2">
      <c r="H809" s="19"/>
      <c r="I809" s="251"/>
    </row>
    <row r="810" spans="8:9" ht="15.75" customHeight="1" x14ac:dyDescent="0.2">
      <c r="H810" s="19"/>
      <c r="I810" s="251"/>
    </row>
    <row r="811" spans="8:9" ht="15.75" customHeight="1" x14ac:dyDescent="0.2">
      <c r="H811" s="19"/>
      <c r="I811" s="251"/>
    </row>
    <row r="812" spans="8:9" ht="15.75" customHeight="1" x14ac:dyDescent="0.2">
      <c r="H812" s="19"/>
      <c r="I812" s="251"/>
    </row>
    <row r="813" spans="8:9" ht="15.75" customHeight="1" x14ac:dyDescent="0.2">
      <c r="H813" s="19"/>
      <c r="I813" s="251"/>
    </row>
    <row r="814" spans="8:9" ht="15.75" customHeight="1" x14ac:dyDescent="0.2">
      <c r="H814" s="19"/>
      <c r="I814" s="251"/>
    </row>
    <row r="815" spans="8:9" ht="15.75" customHeight="1" x14ac:dyDescent="0.2">
      <c r="H815" s="19"/>
      <c r="I815" s="251"/>
    </row>
    <row r="816" spans="8:9" ht="15.75" customHeight="1" x14ac:dyDescent="0.2">
      <c r="H816" s="19"/>
      <c r="I816" s="251"/>
    </row>
    <row r="817" spans="8:9" ht="15.75" customHeight="1" x14ac:dyDescent="0.2">
      <c r="H817" s="19"/>
      <c r="I817" s="251"/>
    </row>
    <row r="818" spans="8:9" ht="15.75" customHeight="1" x14ac:dyDescent="0.2">
      <c r="H818" s="19"/>
      <c r="I818" s="251"/>
    </row>
    <row r="819" spans="8:9" ht="15.75" customHeight="1" x14ac:dyDescent="0.2">
      <c r="H819" s="19"/>
      <c r="I819" s="251"/>
    </row>
    <row r="820" spans="8:9" ht="15.75" customHeight="1" x14ac:dyDescent="0.2">
      <c r="H820" s="19"/>
      <c r="I820" s="251"/>
    </row>
    <row r="821" spans="8:9" ht="15.75" customHeight="1" x14ac:dyDescent="0.2">
      <c r="H821" s="19"/>
      <c r="I821" s="251"/>
    </row>
    <row r="822" spans="8:9" ht="15.75" customHeight="1" x14ac:dyDescent="0.2">
      <c r="H822" s="19"/>
      <c r="I822" s="251"/>
    </row>
    <row r="823" spans="8:9" ht="15.75" customHeight="1" x14ac:dyDescent="0.2">
      <c r="H823" s="19"/>
      <c r="I823" s="251"/>
    </row>
    <row r="824" spans="8:9" ht="15.75" customHeight="1" x14ac:dyDescent="0.2">
      <c r="H824" s="19"/>
      <c r="I824" s="251"/>
    </row>
    <row r="825" spans="8:9" ht="15.75" customHeight="1" x14ac:dyDescent="0.2">
      <c r="H825" s="19"/>
      <c r="I825" s="251"/>
    </row>
    <row r="826" spans="8:9" ht="15.75" customHeight="1" x14ac:dyDescent="0.2">
      <c r="H826" s="19"/>
      <c r="I826" s="251"/>
    </row>
    <row r="827" spans="8:9" ht="15.75" customHeight="1" x14ac:dyDescent="0.2">
      <c r="H827" s="19"/>
      <c r="I827" s="251"/>
    </row>
    <row r="828" spans="8:9" ht="15.75" customHeight="1" x14ac:dyDescent="0.2">
      <c r="H828" s="19"/>
      <c r="I828" s="251"/>
    </row>
    <row r="829" spans="8:9" ht="15.75" customHeight="1" x14ac:dyDescent="0.2">
      <c r="H829" s="19"/>
      <c r="I829" s="251"/>
    </row>
    <row r="830" spans="8:9" ht="15.75" customHeight="1" x14ac:dyDescent="0.2">
      <c r="H830" s="19"/>
      <c r="I830" s="251"/>
    </row>
    <row r="831" spans="8:9" ht="15.75" customHeight="1" x14ac:dyDescent="0.2">
      <c r="H831" s="19"/>
      <c r="I831" s="251"/>
    </row>
    <row r="832" spans="8:9" ht="15.75" customHeight="1" x14ac:dyDescent="0.2">
      <c r="H832" s="19"/>
      <c r="I832" s="251"/>
    </row>
    <row r="833" spans="8:9" ht="15.75" customHeight="1" x14ac:dyDescent="0.2">
      <c r="H833" s="19"/>
      <c r="I833" s="251"/>
    </row>
    <row r="834" spans="8:9" ht="15.75" customHeight="1" x14ac:dyDescent="0.2">
      <c r="H834" s="19"/>
      <c r="I834" s="251"/>
    </row>
    <row r="835" spans="8:9" ht="15.75" customHeight="1" x14ac:dyDescent="0.2">
      <c r="H835" s="19"/>
      <c r="I835" s="251"/>
    </row>
    <row r="836" spans="8:9" ht="15.75" customHeight="1" x14ac:dyDescent="0.2">
      <c r="H836" s="19"/>
      <c r="I836" s="251"/>
    </row>
    <row r="837" spans="8:9" ht="15.75" customHeight="1" x14ac:dyDescent="0.2">
      <c r="H837" s="19"/>
      <c r="I837" s="251"/>
    </row>
    <row r="838" spans="8:9" ht="15.75" customHeight="1" x14ac:dyDescent="0.2">
      <c r="H838" s="19"/>
      <c r="I838" s="251"/>
    </row>
    <row r="839" spans="8:9" ht="15.75" customHeight="1" x14ac:dyDescent="0.2">
      <c r="H839" s="19"/>
      <c r="I839" s="251"/>
    </row>
    <row r="840" spans="8:9" ht="15.75" customHeight="1" x14ac:dyDescent="0.2">
      <c r="H840" s="19"/>
      <c r="I840" s="251"/>
    </row>
    <row r="841" spans="8:9" ht="15.75" customHeight="1" x14ac:dyDescent="0.2">
      <c r="H841" s="19"/>
      <c r="I841" s="251"/>
    </row>
    <row r="842" spans="8:9" ht="15.75" customHeight="1" x14ac:dyDescent="0.2">
      <c r="H842" s="19"/>
      <c r="I842" s="251"/>
    </row>
    <row r="843" spans="8:9" ht="15.75" customHeight="1" x14ac:dyDescent="0.2">
      <c r="H843" s="19"/>
      <c r="I843" s="251"/>
    </row>
    <row r="844" spans="8:9" ht="15.75" customHeight="1" x14ac:dyDescent="0.2">
      <c r="H844" s="19"/>
      <c r="I844" s="251"/>
    </row>
    <row r="845" spans="8:9" ht="15.75" customHeight="1" x14ac:dyDescent="0.2">
      <c r="H845" s="19"/>
      <c r="I845" s="251"/>
    </row>
    <row r="846" spans="8:9" ht="15.75" customHeight="1" x14ac:dyDescent="0.2">
      <c r="H846" s="19"/>
      <c r="I846" s="251"/>
    </row>
    <row r="847" spans="8:9" ht="15.75" customHeight="1" x14ac:dyDescent="0.2">
      <c r="H847" s="19"/>
      <c r="I847" s="251"/>
    </row>
    <row r="848" spans="8:9" ht="15.75" customHeight="1" x14ac:dyDescent="0.2">
      <c r="H848" s="19"/>
      <c r="I848" s="251"/>
    </row>
    <row r="849" spans="8:9" ht="15.75" customHeight="1" x14ac:dyDescent="0.2">
      <c r="H849" s="19"/>
      <c r="I849" s="251"/>
    </row>
    <row r="850" spans="8:9" ht="15.75" customHeight="1" x14ac:dyDescent="0.2">
      <c r="H850" s="19"/>
      <c r="I850" s="251"/>
    </row>
    <row r="851" spans="8:9" ht="15.75" customHeight="1" x14ac:dyDescent="0.2">
      <c r="H851" s="19"/>
      <c r="I851" s="251"/>
    </row>
    <row r="852" spans="8:9" ht="15.75" customHeight="1" x14ac:dyDescent="0.2">
      <c r="H852" s="19"/>
      <c r="I852" s="251"/>
    </row>
    <row r="853" spans="8:9" ht="15.75" customHeight="1" x14ac:dyDescent="0.2">
      <c r="H853" s="19"/>
      <c r="I853" s="251"/>
    </row>
    <row r="854" spans="8:9" ht="15.75" customHeight="1" x14ac:dyDescent="0.2">
      <c r="H854" s="19"/>
      <c r="I854" s="251"/>
    </row>
    <row r="855" spans="8:9" ht="15.75" customHeight="1" x14ac:dyDescent="0.2">
      <c r="H855" s="19"/>
      <c r="I855" s="251"/>
    </row>
    <row r="856" spans="8:9" ht="15.75" customHeight="1" x14ac:dyDescent="0.2">
      <c r="H856" s="19"/>
      <c r="I856" s="251"/>
    </row>
    <row r="857" spans="8:9" ht="15.75" customHeight="1" x14ac:dyDescent="0.2">
      <c r="H857" s="19"/>
      <c r="I857" s="251"/>
    </row>
    <row r="858" spans="8:9" ht="15.75" customHeight="1" x14ac:dyDescent="0.2">
      <c r="H858" s="19"/>
      <c r="I858" s="251"/>
    </row>
    <row r="859" spans="8:9" ht="15.75" customHeight="1" x14ac:dyDescent="0.2">
      <c r="H859" s="19"/>
      <c r="I859" s="251"/>
    </row>
    <row r="860" spans="8:9" ht="15.75" customHeight="1" x14ac:dyDescent="0.2">
      <c r="H860" s="19"/>
      <c r="I860" s="251"/>
    </row>
    <row r="861" spans="8:9" ht="15.75" customHeight="1" x14ac:dyDescent="0.2">
      <c r="H861" s="19"/>
      <c r="I861" s="251"/>
    </row>
    <row r="862" spans="8:9" ht="15.75" customHeight="1" x14ac:dyDescent="0.2">
      <c r="H862" s="19"/>
      <c r="I862" s="251"/>
    </row>
    <row r="863" spans="8:9" ht="15.75" customHeight="1" x14ac:dyDescent="0.2">
      <c r="H863" s="19"/>
      <c r="I863" s="251"/>
    </row>
    <row r="864" spans="8:9" ht="15.75" customHeight="1" x14ac:dyDescent="0.2">
      <c r="H864" s="19"/>
      <c r="I864" s="251"/>
    </row>
    <row r="865" spans="8:9" ht="15.75" customHeight="1" x14ac:dyDescent="0.2">
      <c r="H865" s="19"/>
      <c r="I865" s="251"/>
    </row>
    <row r="866" spans="8:9" ht="15.75" customHeight="1" x14ac:dyDescent="0.2">
      <c r="H866" s="19"/>
      <c r="I866" s="251"/>
    </row>
    <row r="867" spans="8:9" ht="15.75" customHeight="1" x14ac:dyDescent="0.2">
      <c r="H867" s="19"/>
      <c r="I867" s="251"/>
    </row>
    <row r="868" spans="8:9" ht="15.75" customHeight="1" x14ac:dyDescent="0.2">
      <c r="H868" s="19"/>
      <c r="I868" s="251"/>
    </row>
    <row r="869" spans="8:9" ht="15.75" customHeight="1" x14ac:dyDescent="0.2">
      <c r="H869" s="19"/>
      <c r="I869" s="251"/>
    </row>
    <row r="870" spans="8:9" ht="15.75" customHeight="1" x14ac:dyDescent="0.2">
      <c r="H870" s="19"/>
      <c r="I870" s="251"/>
    </row>
    <row r="871" spans="8:9" ht="15.75" customHeight="1" x14ac:dyDescent="0.2">
      <c r="H871" s="19"/>
      <c r="I871" s="251"/>
    </row>
    <row r="872" spans="8:9" ht="15.75" customHeight="1" x14ac:dyDescent="0.2">
      <c r="H872" s="19"/>
      <c r="I872" s="251"/>
    </row>
    <row r="873" spans="8:9" ht="15.75" customHeight="1" x14ac:dyDescent="0.2">
      <c r="H873" s="19"/>
      <c r="I873" s="251"/>
    </row>
    <row r="874" spans="8:9" ht="15.75" customHeight="1" x14ac:dyDescent="0.2">
      <c r="H874" s="19"/>
      <c r="I874" s="251"/>
    </row>
    <row r="875" spans="8:9" ht="15.75" customHeight="1" x14ac:dyDescent="0.2">
      <c r="H875" s="19"/>
      <c r="I875" s="251"/>
    </row>
    <row r="876" spans="8:9" ht="15.75" customHeight="1" x14ac:dyDescent="0.2">
      <c r="H876" s="19"/>
      <c r="I876" s="251"/>
    </row>
    <row r="877" spans="8:9" ht="15.75" customHeight="1" x14ac:dyDescent="0.2">
      <c r="H877" s="19"/>
      <c r="I877" s="251"/>
    </row>
    <row r="878" spans="8:9" ht="15.75" customHeight="1" x14ac:dyDescent="0.2">
      <c r="H878" s="19"/>
      <c r="I878" s="251"/>
    </row>
    <row r="879" spans="8:9" ht="15.75" customHeight="1" x14ac:dyDescent="0.2">
      <c r="H879" s="19"/>
      <c r="I879" s="251"/>
    </row>
    <row r="880" spans="8:9" ht="15.75" customHeight="1" x14ac:dyDescent="0.2">
      <c r="H880" s="19"/>
      <c r="I880" s="251"/>
    </row>
    <row r="881" spans="8:9" ht="15.75" customHeight="1" x14ac:dyDescent="0.2">
      <c r="H881" s="19"/>
      <c r="I881" s="251"/>
    </row>
    <row r="882" spans="8:9" ht="15.75" customHeight="1" x14ac:dyDescent="0.2">
      <c r="H882" s="19"/>
      <c r="I882" s="251"/>
    </row>
    <row r="883" spans="8:9" ht="15.75" customHeight="1" x14ac:dyDescent="0.2">
      <c r="H883" s="19"/>
      <c r="I883" s="251"/>
    </row>
    <row r="884" spans="8:9" ht="15.75" customHeight="1" x14ac:dyDescent="0.2">
      <c r="H884" s="19"/>
      <c r="I884" s="251"/>
    </row>
    <row r="885" spans="8:9" ht="15.75" customHeight="1" x14ac:dyDescent="0.2">
      <c r="H885" s="19"/>
      <c r="I885" s="251"/>
    </row>
    <row r="886" spans="8:9" ht="15.75" customHeight="1" x14ac:dyDescent="0.2">
      <c r="H886" s="19"/>
      <c r="I886" s="251"/>
    </row>
    <row r="887" spans="8:9" ht="15.75" customHeight="1" x14ac:dyDescent="0.2">
      <c r="H887" s="19"/>
      <c r="I887" s="251"/>
    </row>
    <row r="888" spans="8:9" ht="15.75" customHeight="1" x14ac:dyDescent="0.2">
      <c r="H888" s="19"/>
      <c r="I888" s="251"/>
    </row>
    <row r="889" spans="8:9" ht="15.75" customHeight="1" x14ac:dyDescent="0.2">
      <c r="H889" s="19"/>
      <c r="I889" s="251"/>
    </row>
    <row r="890" spans="8:9" ht="15.75" customHeight="1" x14ac:dyDescent="0.2">
      <c r="H890" s="19"/>
      <c r="I890" s="251"/>
    </row>
    <row r="891" spans="8:9" ht="15.75" customHeight="1" x14ac:dyDescent="0.2">
      <c r="H891" s="19"/>
      <c r="I891" s="251"/>
    </row>
    <row r="892" spans="8:9" ht="15.75" customHeight="1" x14ac:dyDescent="0.2">
      <c r="H892" s="19"/>
      <c r="I892" s="251"/>
    </row>
    <row r="893" spans="8:9" ht="15.75" customHeight="1" x14ac:dyDescent="0.2">
      <c r="H893" s="19"/>
      <c r="I893" s="251"/>
    </row>
    <row r="894" spans="8:9" ht="15.75" customHeight="1" x14ac:dyDescent="0.2">
      <c r="H894" s="19"/>
      <c r="I894" s="251"/>
    </row>
    <row r="895" spans="8:9" ht="15.75" customHeight="1" x14ac:dyDescent="0.2">
      <c r="H895" s="19"/>
      <c r="I895" s="251"/>
    </row>
    <row r="896" spans="8:9" ht="15.75" customHeight="1" x14ac:dyDescent="0.2">
      <c r="H896" s="19"/>
      <c r="I896" s="251"/>
    </row>
    <row r="897" spans="8:9" ht="15.75" customHeight="1" x14ac:dyDescent="0.2">
      <c r="H897" s="19"/>
      <c r="I897" s="251"/>
    </row>
    <row r="898" spans="8:9" ht="15.75" customHeight="1" x14ac:dyDescent="0.2">
      <c r="H898" s="19"/>
      <c r="I898" s="251"/>
    </row>
    <row r="899" spans="8:9" ht="15.75" customHeight="1" x14ac:dyDescent="0.2">
      <c r="H899" s="19"/>
      <c r="I899" s="251"/>
    </row>
    <row r="900" spans="8:9" ht="15.75" customHeight="1" x14ac:dyDescent="0.2">
      <c r="H900" s="19"/>
      <c r="I900" s="251"/>
    </row>
    <row r="901" spans="8:9" ht="15.75" customHeight="1" x14ac:dyDescent="0.2">
      <c r="H901" s="19"/>
      <c r="I901" s="251"/>
    </row>
    <row r="902" spans="8:9" ht="15.75" customHeight="1" x14ac:dyDescent="0.2">
      <c r="H902" s="19"/>
      <c r="I902" s="251"/>
    </row>
    <row r="903" spans="8:9" ht="15.75" customHeight="1" x14ac:dyDescent="0.2">
      <c r="H903" s="19"/>
      <c r="I903" s="251"/>
    </row>
    <row r="904" spans="8:9" ht="15.75" customHeight="1" x14ac:dyDescent="0.2">
      <c r="H904" s="19"/>
      <c r="I904" s="251"/>
    </row>
    <row r="905" spans="8:9" ht="15.75" customHeight="1" x14ac:dyDescent="0.2">
      <c r="H905" s="19"/>
      <c r="I905" s="251"/>
    </row>
    <row r="906" spans="8:9" ht="15.75" customHeight="1" x14ac:dyDescent="0.2">
      <c r="H906" s="19"/>
      <c r="I906" s="251"/>
    </row>
    <row r="907" spans="8:9" ht="15.75" customHeight="1" x14ac:dyDescent="0.2">
      <c r="H907" s="19"/>
      <c r="I907" s="251"/>
    </row>
    <row r="908" spans="8:9" ht="15.75" customHeight="1" x14ac:dyDescent="0.2">
      <c r="H908" s="19"/>
      <c r="I908" s="251"/>
    </row>
    <row r="909" spans="8:9" ht="15.75" customHeight="1" x14ac:dyDescent="0.2">
      <c r="H909" s="19"/>
      <c r="I909" s="251"/>
    </row>
    <row r="910" spans="8:9" ht="15.75" customHeight="1" x14ac:dyDescent="0.2">
      <c r="H910" s="19"/>
      <c r="I910" s="251"/>
    </row>
    <row r="911" spans="8:9" ht="15.75" customHeight="1" x14ac:dyDescent="0.2">
      <c r="H911" s="19"/>
      <c r="I911" s="251"/>
    </row>
    <row r="912" spans="8:9" ht="15.75" customHeight="1" x14ac:dyDescent="0.2">
      <c r="H912" s="19"/>
      <c r="I912" s="251"/>
    </row>
    <row r="913" spans="8:9" ht="15.75" customHeight="1" x14ac:dyDescent="0.2">
      <c r="H913" s="19"/>
      <c r="I913" s="251"/>
    </row>
    <row r="914" spans="8:9" ht="15.75" customHeight="1" x14ac:dyDescent="0.2">
      <c r="H914" s="19"/>
      <c r="I914" s="251"/>
    </row>
    <row r="915" spans="8:9" ht="15.75" customHeight="1" x14ac:dyDescent="0.2">
      <c r="H915" s="19"/>
      <c r="I915" s="251"/>
    </row>
    <row r="916" spans="8:9" ht="15.75" customHeight="1" x14ac:dyDescent="0.2">
      <c r="H916" s="19"/>
      <c r="I916" s="251"/>
    </row>
    <row r="917" spans="8:9" ht="15.75" customHeight="1" x14ac:dyDescent="0.2">
      <c r="H917" s="19"/>
      <c r="I917" s="251"/>
    </row>
    <row r="918" spans="8:9" ht="15.75" customHeight="1" x14ac:dyDescent="0.2">
      <c r="H918" s="19"/>
      <c r="I918" s="251"/>
    </row>
    <row r="919" spans="8:9" ht="15.75" customHeight="1" x14ac:dyDescent="0.2">
      <c r="H919" s="19"/>
      <c r="I919" s="251"/>
    </row>
    <row r="920" spans="8:9" ht="15.75" customHeight="1" x14ac:dyDescent="0.2">
      <c r="H920" s="19"/>
      <c r="I920" s="251"/>
    </row>
    <row r="921" spans="8:9" ht="15.75" customHeight="1" x14ac:dyDescent="0.2">
      <c r="H921" s="19"/>
      <c r="I921" s="251"/>
    </row>
    <row r="922" spans="8:9" ht="15.75" customHeight="1" x14ac:dyDescent="0.2">
      <c r="H922" s="19"/>
      <c r="I922" s="251"/>
    </row>
    <row r="923" spans="8:9" ht="15.75" customHeight="1" x14ac:dyDescent="0.2">
      <c r="H923" s="19"/>
      <c r="I923" s="251"/>
    </row>
    <row r="924" spans="8:9" ht="15.75" customHeight="1" x14ac:dyDescent="0.2">
      <c r="H924" s="19"/>
      <c r="I924" s="251"/>
    </row>
    <row r="925" spans="8:9" ht="15.75" customHeight="1" x14ac:dyDescent="0.2">
      <c r="H925" s="19"/>
      <c r="I925" s="251"/>
    </row>
    <row r="926" spans="8:9" ht="15.75" customHeight="1" x14ac:dyDescent="0.2">
      <c r="H926" s="19"/>
      <c r="I926" s="251"/>
    </row>
    <row r="927" spans="8:9" ht="15.75" customHeight="1" x14ac:dyDescent="0.2">
      <c r="H927" s="19"/>
      <c r="I927" s="251"/>
    </row>
    <row r="928" spans="8:9" ht="15.75" customHeight="1" x14ac:dyDescent="0.2">
      <c r="H928" s="19"/>
      <c r="I928" s="251"/>
    </row>
    <row r="929" spans="8:9" ht="15.75" customHeight="1" x14ac:dyDescent="0.2">
      <c r="H929" s="19"/>
      <c r="I929" s="251"/>
    </row>
    <row r="930" spans="8:9" ht="15.75" customHeight="1" x14ac:dyDescent="0.2">
      <c r="H930" s="19"/>
      <c r="I930" s="251"/>
    </row>
    <row r="931" spans="8:9" ht="15.75" customHeight="1" x14ac:dyDescent="0.2">
      <c r="H931" s="19"/>
      <c r="I931" s="251"/>
    </row>
    <row r="932" spans="8:9" ht="15.75" customHeight="1" x14ac:dyDescent="0.2">
      <c r="H932" s="19"/>
      <c r="I932" s="251"/>
    </row>
    <row r="933" spans="8:9" ht="15.75" customHeight="1" x14ac:dyDescent="0.2">
      <c r="H933" s="19"/>
      <c r="I933" s="251"/>
    </row>
    <row r="934" spans="8:9" ht="15.75" customHeight="1" x14ac:dyDescent="0.2">
      <c r="H934" s="19"/>
      <c r="I934" s="251"/>
    </row>
    <row r="935" spans="8:9" ht="15.75" customHeight="1" x14ac:dyDescent="0.2">
      <c r="H935" s="19"/>
      <c r="I935" s="251"/>
    </row>
    <row r="936" spans="8:9" ht="15.75" customHeight="1" x14ac:dyDescent="0.2">
      <c r="H936" s="19"/>
      <c r="I936" s="251"/>
    </row>
    <row r="937" spans="8:9" ht="15.75" customHeight="1" x14ac:dyDescent="0.2">
      <c r="H937" s="19"/>
      <c r="I937" s="251"/>
    </row>
    <row r="938" spans="8:9" ht="15.75" customHeight="1" x14ac:dyDescent="0.2">
      <c r="H938" s="19"/>
      <c r="I938" s="251"/>
    </row>
    <row r="939" spans="8:9" ht="15.75" customHeight="1" x14ac:dyDescent="0.2">
      <c r="H939" s="19"/>
      <c r="I939" s="251"/>
    </row>
    <row r="940" spans="8:9" ht="15.75" customHeight="1" x14ac:dyDescent="0.2">
      <c r="H940" s="19"/>
      <c r="I940" s="251"/>
    </row>
    <row r="941" spans="8:9" ht="15.75" customHeight="1" x14ac:dyDescent="0.2">
      <c r="H941" s="19"/>
      <c r="I941" s="251"/>
    </row>
    <row r="942" spans="8:9" ht="15.75" customHeight="1" x14ac:dyDescent="0.2">
      <c r="H942" s="19"/>
      <c r="I942" s="251"/>
    </row>
    <row r="943" spans="8:9" ht="15.75" customHeight="1" x14ac:dyDescent="0.2">
      <c r="H943" s="19"/>
      <c r="I943" s="251"/>
    </row>
    <row r="944" spans="8:9" ht="15.75" customHeight="1" x14ac:dyDescent="0.2">
      <c r="H944" s="19"/>
      <c r="I944" s="251"/>
    </row>
    <row r="945" spans="8:9" ht="15.75" customHeight="1" x14ac:dyDescent="0.2">
      <c r="H945" s="19"/>
      <c r="I945" s="251"/>
    </row>
    <row r="946" spans="8:9" ht="15.75" customHeight="1" x14ac:dyDescent="0.2">
      <c r="H946" s="19"/>
      <c r="I946" s="251"/>
    </row>
    <row r="947" spans="8:9" ht="15.75" customHeight="1" x14ac:dyDescent="0.2">
      <c r="H947" s="19"/>
      <c r="I947" s="251"/>
    </row>
    <row r="948" spans="8:9" ht="15.75" customHeight="1" x14ac:dyDescent="0.2">
      <c r="H948" s="19"/>
      <c r="I948" s="251"/>
    </row>
    <row r="949" spans="8:9" ht="15.75" customHeight="1" x14ac:dyDescent="0.2">
      <c r="H949" s="19"/>
      <c r="I949" s="251"/>
    </row>
    <row r="950" spans="8:9" ht="15.75" customHeight="1" x14ac:dyDescent="0.2">
      <c r="H950" s="19"/>
      <c r="I950" s="251"/>
    </row>
    <row r="951" spans="8:9" ht="15.75" customHeight="1" x14ac:dyDescent="0.2">
      <c r="H951" s="19"/>
      <c r="I951" s="251"/>
    </row>
    <row r="952" spans="8:9" ht="15.75" customHeight="1" x14ac:dyDescent="0.2">
      <c r="H952" s="19"/>
      <c r="I952" s="251"/>
    </row>
    <row r="953" spans="8:9" ht="15.75" customHeight="1" x14ac:dyDescent="0.2">
      <c r="H953" s="19"/>
      <c r="I953" s="251"/>
    </row>
    <row r="954" spans="8:9" ht="15.75" customHeight="1" x14ac:dyDescent="0.2">
      <c r="H954" s="19"/>
      <c r="I954" s="251"/>
    </row>
    <row r="955" spans="8:9" ht="15.75" customHeight="1" x14ac:dyDescent="0.2">
      <c r="H955" s="19"/>
      <c r="I955" s="251"/>
    </row>
    <row r="956" spans="8:9" ht="15.75" customHeight="1" x14ac:dyDescent="0.2">
      <c r="H956" s="19"/>
      <c r="I956" s="251"/>
    </row>
    <row r="957" spans="8:9" ht="15.75" customHeight="1" x14ac:dyDescent="0.2">
      <c r="H957" s="19"/>
      <c r="I957" s="251"/>
    </row>
    <row r="958" spans="8:9" ht="15.75" customHeight="1" x14ac:dyDescent="0.2">
      <c r="H958" s="19"/>
      <c r="I958" s="251"/>
    </row>
    <row r="959" spans="8:9" ht="15.75" customHeight="1" x14ac:dyDescent="0.2">
      <c r="H959" s="19"/>
      <c r="I959" s="251"/>
    </row>
    <row r="960" spans="8:9" ht="15.75" customHeight="1" x14ac:dyDescent="0.2">
      <c r="H960" s="19"/>
      <c r="I960" s="251"/>
    </row>
    <row r="961" spans="8:9" ht="15.75" customHeight="1" x14ac:dyDescent="0.2">
      <c r="H961" s="19"/>
      <c r="I961" s="251"/>
    </row>
    <row r="962" spans="8:9" ht="15.75" customHeight="1" x14ac:dyDescent="0.2">
      <c r="H962" s="19"/>
      <c r="I962" s="251"/>
    </row>
    <row r="963" spans="8:9" ht="15.75" customHeight="1" x14ac:dyDescent="0.2">
      <c r="H963" s="19"/>
      <c r="I963" s="251"/>
    </row>
    <row r="964" spans="8:9" ht="15.75" customHeight="1" x14ac:dyDescent="0.2">
      <c r="H964" s="19"/>
      <c r="I964" s="251"/>
    </row>
    <row r="965" spans="8:9" ht="15.75" customHeight="1" x14ac:dyDescent="0.2">
      <c r="H965" s="19"/>
      <c r="I965" s="251"/>
    </row>
    <row r="966" spans="8:9" ht="15.75" customHeight="1" x14ac:dyDescent="0.2">
      <c r="H966" s="19"/>
      <c r="I966" s="251"/>
    </row>
    <row r="967" spans="8:9" ht="15.75" customHeight="1" x14ac:dyDescent="0.2">
      <c r="H967" s="19"/>
      <c r="I967" s="251"/>
    </row>
    <row r="968" spans="8:9" ht="15.75" customHeight="1" x14ac:dyDescent="0.2">
      <c r="H968" s="19"/>
      <c r="I968" s="251"/>
    </row>
    <row r="969" spans="8:9" ht="15.75" customHeight="1" x14ac:dyDescent="0.2">
      <c r="H969" s="19"/>
      <c r="I969" s="251"/>
    </row>
    <row r="970" spans="8:9" ht="15.75" customHeight="1" x14ac:dyDescent="0.2">
      <c r="H970" s="19"/>
      <c r="I970" s="251"/>
    </row>
    <row r="971" spans="8:9" ht="15.75" customHeight="1" x14ac:dyDescent="0.2">
      <c r="H971" s="19"/>
      <c r="I971" s="251"/>
    </row>
    <row r="972" spans="8:9" ht="15.75" customHeight="1" x14ac:dyDescent="0.2">
      <c r="H972" s="19"/>
      <c r="I972" s="251"/>
    </row>
    <row r="973" spans="8:9" ht="15.75" customHeight="1" x14ac:dyDescent="0.2">
      <c r="H973" s="19"/>
      <c r="I973" s="251"/>
    </row>
    <row r="974" spans="8:9" ht="15.75" customHeight="1" x14ac:dyDescent="0.2">
      <c r="H974" s="19"/>
      <c r="I974" s="251"/>
    </row>
    <row r="975" spans="8:9" ht="15.75" customHeight="1" x14ac:dyDescent="0.2">
      <c r="H975" s="19"/>
      <c r="I975" s="251"/>
    </row>
    <row r="976" spans="8:9" ht="15.75" customHeight="1" x14ac:dyDescent="0.2">
      <c r="H976" s="19"/>
      <c r="I976" s="251"/>
    </row>
    <row r="977" spans="8:9" ht="15.75" customHeight="1" x14ac:dyDescent="0.2">
      <c r="H977" s="19"/>
      <c r="I977" s="251"/>
    </row>
    <row r="978" spans="8:9" ht="15.75" customHeight="1" x14ac:dyDescent="0.2">
      <c r="H978" s="19"/>
      <c r="I978" s="251"/>
    </row>
    <row r="979" spans="8:9" ht="15.75" customHeight="1" x14ac:dyDescent="0.2">
      <c r="H979" s="19"/>
      <c r="I979" s="251"/>
    </row>
    <row r="980" spans="8:9" ht="15.75" customHeight="1" x14ac:dyDescent="0.2">
      <c r="H980" s="19"/>
      <c r="I980" s="251"/>
    </row>
    <row r="981" spans="8:9" ht="15.75" customHeight="1" x14ac:dyDescent="0.2">
      <c r="H981" s="19"/>
      <c r="I981" s="251"/>
    </row>
    <row r="982" spans="8:9" ht="15.75" customHeight="1" x14ac:dyDescent="0.2">
      <c r="H982" s="19"/>
      <c r="I982" s="251"/>
    </row>
    <row r="983" spans="8:9" ht="15.75" customHeight="1" x14ac:dyDescent="0.2">
      <c r="H983" s="19"/>
      <c r="I983" s="251"/>
    </row>
    <row r="984" spans="8:9" ht="15.75" customHeight="1" x14ac:dyDescent="0.2">
      <c r="H984" s="19"/>
      <c r="I984" s="251"/>
    </row>
    <row r="985" spans="8:9" ht="15.75" customHeight="1" x14ac:dyDescent="0.2">
      <c r="H985" s="19"/>
      <c r="I985" s="251"/>
    </row>
    <row r="986" spans="8:9" ht="15.75" customHeight="1" x14ac:dyDescent="0.2">
      <c r="H986" s="19"/>
      <c r="I986" s="251"/>
    </row>
    <row r="987" spans="8:9" ht="15.75" customHeight="1" x14ac:dyDescent="0.2">
      <c r="H987" s="19"/>
      <c r="I987" s="251"/>
    </row>
    <row r="988" spans="8:9" ht="15.75" customHeight="1" x14ac:dyDescent="0.2">
      <c r="H988" s="19"/>
      <c r="I988" s="251"/>
    </row>
    <row r="989" spans="8:9" ht="15.75" customHeight="1" x14ac:dyDescent="0.2">
      <c r="H989" s="19"/>
      <c r="I989" s="251"/>
    </row>
    <row r="990" spans="8:9" ht="15.75" customHeight="1" x14ac:dyDescent="0.2">
      <c r="H990" s="19"/>
      <c r="I990" s="251"/>
    </row>
    <row r="991" spans="8:9" ht="15.75" customHeight="1" x14ac:dyDescent="0.2">
      <c r="H991" s="19"/>
      <c r="I991" s="251"/>
    </row>
    <row r="992" spans="8:9" ht="15.75" customHeight="1" x14ac:dyDescent="0.2">
      <c r="H992" s="19"/>
      <c r="I992" s="251"/>
    </row>
    <row r="993" spans="8:9" ht="15.75" customHeight="1" x14ac:dyDescent="0.2">
      <c r="H993" s="19"/>
      <c r="I993" s="251"/>
    </row>
    <row r="994" spans="8:9" ht="15.75" customHeight="1" x14ac:dyDescent="0.2">
      <c r="H994" s="19"/>
      <c r="I994" s="251"/>
    </row>
    <row r="995" spans="8:9" ht="15.75" customHeight="1" x14ac:dyDescent="0.2">
      <c r="H995" s="19"/>
      <c r="I995" s="251"/>
    </row>
    <row r="996" spans="8:9" ht="15.75" customHeight="1" x14ac:dyDescent="0.2">
      <c r="H996" s="19"/>
      <c r="I996" s="251"/>
    </row>
    <row r="997" spans="8:9" ht="15.75" customHeight="1" x14ac:dyDescent="0.2">
      <c r="H997" s="19"/>
      <c r="I997" s="251"/>
    </row>
    <row r="998" spans="8:9" ht="15.75" customHeight="1" x14ac:dyDescent="0.2">
      <c r="H998" s="19"/>
      <c r="I998" s="251"/>
    </row>
    <row r="999" spans="8:9" ht="15.75" customHeight="1" x14ac:dyDescent="0.2">
      <c r="H999" s="19"/>
      <c r="I999" s="251"/>
    </row>
    <row r="1000" spans="8:9" ht="15.75" customHeight="1" x14ac:dyDescent="0.2">
      <c r="H1000" s="19"/>
      <c r="I1000" s="251"/>
    </row>
  </sheetData>
  <mergeCells count="9">
    <mergeCell ref="B17:B19"/>
    <mergeCell ref="D20:G20"/>
    <mergeCell ref="B2:I2"/>
    <mergeCell ref="B3:I3"/>
    <mergeCell ref="C4:D4"/>
    <mergeCell ref="B5:B8"/>
    <mergeCell ref="B9:B11"/>
    <mergeCell ref="B12:B14"/>
    <mergeCell ref="B15:B16"/>
  </mergeCells>
  <pageMargins left="0.51181102362204722" right="0.51181102362204722" top="0.74803149606299213" bottom="0.74803149606299213" header="0" footer="0"/>
  <pageSetup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000"/>
  <sheetViews>
    <sheetView topLeftCell="P1" zoomScale="80" zoomScaleNormal="80" workbookViewId="0">
      <selection activeCell="S15" sqref="S15"/>
    </sheetView>
  </sheetViews>
  <sheetFormatPr baseColWidth="10" defaultColWidth="12.625" defaultRowHeight="15" customHeight="1" x14ac:dyDescent="0.2"/>
  <cols>
    <col min="1" max="1" width="11.75" style="65" customWidth="1"/>
    <col min="2" max="2" width="6.625" style="65" customWidth="1"/>
    <col min="3" max="3" width="0.125" style="65" customWidth="1"/>
    <col min="4" max="4" width="20.125" style="65" customWidth="1"/>
    <col min="5" max="5" width="9.5" style="65" customWidth="1"/>
    <col min="6" max="6" width="22.625" style="65" customWidth="1"/>
    <col min="7" max="7" width="24.625" style="65" customWidth="1"/>
    <col min="8" max="8" width="7.75" style="65" customWidth="1"/>
    <col min="9" max="9" width="12" style="65" customWidth="1"/>
    <col min="10" max="10" width="3.5" style="65" customWidth="1"/>
    <col min="11" max="11" width="10.375" style="65" customWidth="1"/>
    <col min="12" max="12" width="12" style="65" customWidth="1"/>
    <col min="13" max="13" width="10.75" style="65" customWidth="1"/>
    <col min="14" max="14" width="12.75" style="65" customWidth="1"/>
    <col min="15" max="15" width="21.875" style="65" customWidth="1"/>
    <col min="16" max="16" width="18.375" style="65" customWidth="1"/>
    <col min="17" max="17" width="40.125" style="65" customWidth="1"/>
    <col min="18" max="18" width="11.25" style="259" customWidth="1"/>
    <col min="19" max="19" width="34.875" style="259" customWidth="1"/>
    <col min="20" max="51" width="12.625" style="73"/>
    <col min="52" max="16384" width="12.625" style="65"/>
  </cols>
  <sheetData>
    <row r="1" spans="1:27" s="73" customFormat="1" ht="20.25" customHeight="1" thickBot="1" x14ac:dyDescent="0.25">
      <c r="A1" s="78"/>
      <c r="B1" s="79"/>
      <c r="C1" s="79"/>
      <c r="D1" s="79"/>
      <c r="E1" s="79"/>
      <c r="F1" s="79"/>
      <c r="G1" s="79"/>
      <c r="H1" s="79"/>
      <c r="I1" s="79"/>
      <c r="J1" s="79"/>
      <c r="K1" s="79"/>
      <c r="L1" s="79"/>
      <c r="M1" s="79"/>
      <c r="N1" s="79"/>
      <c r="O1" s="79"/>
      <c r="P1" s="80"/>
      <c r="Q1" s="72"/>
      <c r="R1" s="254"/>
      <c r="S1" s="254"/>
      <c r="T1" s="72"/>
      <c r="U1" s="72"/>
      <c r="V1" s="72"/>
      <c r="W1" s="72"/>
      <c r="X1" s="72"/>
      <c r="Y1" s="72"/>
      <c r="Z1" s="72"/>
      <c r="AA1" s="72"/>
    </row>
    <row r="2" spans="1:27" s="73" customFormat="1" ht="30" customHeight="1" thickBot="1" x14ac:dyDescent="0.25">
      <c r="A2" s="149" t="s">
        <v>84</v>
      </c>
      <c r="B2" s="150"/>
      <c r="C2" s="151" t="s">
        <v>85</v>
      </c>
      <c r="D2" s="152"/>
      <c r="E2" s="152"/>
      <c r="F2" s="152"/>
      <c r="G2" s="152"/>
      <c r="H2" s="153"/>
      <c r="I2" s="81"/>
      <c r="J2" s="81"/>
      <c r="K2" s="81"/>
      <c r="L2" s="81"/>
      <c r="M2" s="81"/>
      <c r="N2" s="81"/>
      <c r="O2" s="81"/>
      <c r="P2" s="82"/>
      <c r="Q2" s="72"/>
      <c r="R2" s="254"/>
      <c r="S2" s="254"/>
      <c r="T2" s="72"/>
      <c r="U2" s="72"/>
      <c r="V2" s="72"/>
      <c r="W2" s="72"/>
      <c r="X2" s="72"/>
      <c r="Y2" s="72"/>
      <c r="Z2" s="72"/>
      <c r="AA2" s="72"/>
    </row>
    <row r="3" spans="1:27" s="73" customFormat="1" ht="9" customHeight="1" thickBot="1" x14ac:dyDescent="0.25">
      <c r="A3" s="83"/>
      <c r="B3" s="81"/>
      <c r="C3" s="81"/>
      <c r="D3" s="81"/>
      <c r="E3" s="81"/>
      <c r="F3" s="81"/>
      <c r="G3" s="81"/>
      <c r="H3" s="81"/>
      <c r="I3" s="81"/>
      <c r="J3" s="81"/>
      <c r="K3" s="154"/>
      <c r="L3" s="155"/>
      <c r="M3" s="72"/>
      <c r="N3" s="72"/>
      <c r="O3" s="81"/>
      <c r="P3" s="82"/>
      <c r="Q3" s="72"/>
      <c r="R3" s="254"/>
      <c r="S3" s="254"/>
      <c r="T3" s="72"/>
      <c r="U3" s="72"/>
      <c r="V3" s="72"/>
      <c r="W3" s="72"/>
      <c r="X3" s="72"/>
      <c r="Y3" s="72"/>
      <c r="Z3" s="72"/>
      <c r="AA3" s="72"/>
    </row>
    <row r="4" spans="1:27" s="73" customFormat="1" ht="15.75" customHeight="1" x14ac:dyDescent="0.2">
      <c r="A4" s="158" t="s">
        <v>86</v>
      </c>
      <c r="B4" s="155"/>
      <c r="C4" s="160" t="s">
        <v>87</v>
      </c>
      <c r="D4" s="161"/>
      <c r="E4" s="161"/>
      <c r="F4" s="161"/>
      <c r="G4" s="161"/>
      <c r="H4" s="162"/>
      <c r="I4" s="81"/>
      <c r="J4" s="81"/>
      <c r="K4" s="156"/>
      <c r="L4" s="157"/>
      <c r="M4" s="72"/>
      <c r="N4" s="72"/>
      <c r="O4" s="81"/>
      <c r="P4" s="82"/>
      <c r="Q4" s="72"/>
      <c r="R4" s="254"/>
      <c r="S4" s="254"/>
      <c r="T4" s="72"/>
      <c r="U4" s="72"/>
      <c r="V4" s="72"/>
      <c r="W4" s="72"/>
      <c r="X4" s="72"/>
      <c r="Y4" s="72"/>
      <c r="Z4" s="72"/>
      <c r="AA4" s="72"/>
    </row>
    <row r="5" spans="1:27" s="73" customFormat="1" ht="9" customHeight="1" thickBot="1" x14ac:dyDescent="0.25">
      <c r="A5" s="159"/>
      <c r="B5" s="157"/>
      <c r="C5" s="163"/>
      <c r="D5" s="164"/>
      <c r="E5" s="164"/>
      <c r="F5" s="164"/>
      <c r="G5" s="164"/>
      <c r="H5" s="165"/>
      <c r="I5" s="81"/>
      <c r="J5" s="81"/>
      <c r="K5" s="81"/>
      <c r="L5" s="81"/>
      <c r="M5" s="81"/>
      <c r="N5" s="81"/>
      <c r="O5" s="81"/>
      <c r="P5" s="82"/>
      <c r="Q5" s="72"/>
      <c r="R5" s="254"/>
      <c r="S5" s="254"/>
      <c r="T5" s="72"/>
      <c r="U5" s="72"/>
      <c r="V5" s="72"/>
      <c r="W5" s="72"/>
      <c r="X5" s="72"/>
      <c r="Y5" s="72"/>
      <c r="Z5" s="72"/>
      <c r="AA5" s="72"/>
    </row>
    <row r="6" spans="1:27" s="73" customFormat="1" ht="9" customHeight="1" thickBot="1" x14ac:dyDescent="0.25">
      <c r="A6" s="83"/>
      <c r="B6" s="81"/>
      <c r="C6" s="81"/>
      <c r="D6" s="81"/>
      <c r="E6" s="81"/>
      <c r="F6" s="81"/>
      <c r="G6" s="81"/>
      <c r="H6" s="81"/>
      <c r="I6" s="81"/>
      <c r="J6" s="81"/>
      <c r="K6" s="154" t="s">
        <v>88</v>
      </c>
      <c r="L6" s="155"/>
      <c r="M6" s="166">
        <v>2022</v>
      </c>
      <c r="N6" s="162"/>
      <c r="O6" s="81"/>
      <c r="P6" s="82"/>
      <c r="Q6" s="72"/>
      <c r="R6" s="254"/>
      <c r="S6" s="254"/>
      <c r="T6" s="72"/>
      <c r="U6" s="72"/>
      <c r="V6" s="72"/>
      <c r="W6" s="72"/>
      <c r="X6" s="72"/>
      <c r="Y6" s="72"/>
      <c r="Z6" s="72"/>
      <c r="AA6" s="72"/>
    </row>
    <row r="7" spans="1:27" s="73" customFormat="1" ht="15.75" customHeight="1" thickBot="1" x14ac:dyDescent="0.25">
      <c r="A7" s="158" t="s">
        <v>89</v>
      </c>
      <c r="B7" s="155"/>
      <c r="C7" s="160" t="s">
        <v>90</v>
      </c>
      <c r="D7" s="161"/>
      <c r="E7" s="161"/>
      <c r="F7" s="161"/>
      <c r="G7" s="161"/>
      <c r="H7" s="162"/>
      <c r="I7" s="81"/>
      <c r="J7" s="81"/>
      <c r="K7" s="156"/>
      <c r="L7" s="157"/>
      <c r="M7" s="163"/>
      <c r="N7" s="165"/>
      <c r="O7" s="81"/>
      <c r="P7" s="82"/>
      <c r="Q7" s="72"/>
      <c r="R7" s="254"/>
      <c r="S7" s="254"/>
      <c r="T7" s="72"/>
      <c r="U7" s="72"/>
      <c r="V7" s="72"/>
      <c r="W7" s="72"/>
      <c r="X7" s="72"/>
      <c r="Y7" s="72"/>
      <c r="Z7" s="72"/>
      <c r="AA7" s="72"/>
    </row>
    <row r="8" spans="1:27" s="73" customFormat="1" ht="6" customHeight="1" x14ac:dyDescent="0.2">
      <c r="A8" s="171"/>
      <c r="B8" s="172"/>
      <c r="C8" s="171"/>
      <c r="D8" s="173"/>
      <c r="E8" s="173"/>
      <c r="F8" s="173"/>
      <c r="G8" s="173"/>
      <c r="H8" s="174"/>
      <c r="I8" s="81"/>
      <c r="J8" s="81"/>
      <c r="K8" s="81"/>
      <c r="L8" s="81"/>
      <c r="M8" s="81"/>
      <c r="N8" s="81"/>
      <c r="O8" s="81"/>
      <c r="P8" s="82"/>
      <c r="Q8" s="72"/>
      <c r="R8" s="254"/>
      <c r="S8" s="254"/>
      <c r="T8" s="72"/>
      <c r="U8" s="72"/>
      <c r="V8" s="72"/>
      <c r="W8" s="72"/>
      <c r="X8" s="72"/>
      <c r="Y8" s="72"/>
      <c r="Z8" s="72"/>
      <c r="AA8" s="72"/>
    </row>
    <row r="9" spans="1:27" s="73" customFormat="1" ht="3" customHeight="1" thickBot="1" x14ac:dyDescent="0.25">
      <c r="A9" s="159"/>
      <c r="B9" s="157"/>
      <c r="C9" s="163"/>
      <c r="D9" s="164"/>
      <c r="E9" s="164"/>
      <c r="F9" s="164"/>
      <c r="G9" s="164"/>
      <c r="H9" s="165"/>
      <c r="I9" s="81"/>
      <c r="J9" s="81"/>
      <c r="K9" s="175" t="s">
        <v>91</v>
      </c>
      <c r="L9" s="176"/>
      <c r="M9" s="176"/>
      <c r="N9" s="155"/>
      <c r="O9" s="81"/>
      <c r="P9" s="82"/>
      <c r="Q9" s="72"/>
      <c r="R9" s="254"/>
      <c r="S9" s="254"/>
      <c r="T9" s="72"/>
      <c r="U9" s="72"/>
      <c r="V9" s="72"/>
      <c r="W9" s="72"/>
      <c r="X9" s="72"/>
      <c r="Y9" s="72"/>
      <c r="Z9" s="72"/>
      <c r="AA9" s="72"/>
    </row>
    <row r="10" spans="1:27" s="73" customFormat="1" ht="10.5" customHeight="1" thickBot="1" x14ac:dyDescent="0.25">
      <c r="A10" s="83"/>
      <c r="B10" s="81"/>
      <c r="C10" s="81"/>
      <c r="D10" s="81"/>
      <c r="E10" s="81"/>
      <c r="F10" s="81"/>
      <c r="G10" s="81"/>
      <c r="H10" s="81"/>
      <c r="I10" s="81"/>
      <c r="J10" s="81"/>
      <c r="K10" s="177"/>
      <c r="L10" s="173"/>
      <c r="M10" s="173"/>
      <c r="N10" s="172"/>
      <c r="O10" s="81"/>
      <c r="P10" s="82"/>
      <c r="Q10" s="72"/>
      <c r="R10" s="254"/>
      <c r="S10" s="254"/>
      <c r="T10" s="72"/>
      <c r="U10" s="72"/>
      <c r="V10" s="72"/>
      <c r="W10" s="72"/>
      <c r="X10" s="72"/>
      <c r="Y10" s="72"/>
      <c r="Z10" s="72"/>
      <c r="AA10" s="72"/>
    </row>
    <row r="11" spans="1:27" s="73" customFormat="1" ht="6" customHeight="1" x14ac:dyDescent="0.2">
      <c r="A11" s="158" t="s">
        <v>92</v>
      </c>
      <c r="B11" s="155"/>
      <c r="C11" s="160" t="s">
        <v>93</v>
      </c>
      <c r="D11" s="161"/>
      <c r="E11" s="161"/>
      <c r="F11" s="161"/>
      <c r="G11" s="161"/>
      <c r="H11" s="162"/>
      <c r="I11" s="81"/>
      <c r="J11" s="81"/>
      <c r="K11" s="156"/>
      <c r="L11" s="178"/>
      <c r="M11" s="178"/>
      <c r="N11" s="157"/>
      <c r="O11" s="81"/>
      <c r="P11" s="82"/>
      <c r="Q11" s="72"/>
      <c r="R11" s="254"/>
      <c r="S11" s="254"/>
      <c r="T11" s="72"/>
      <c r="U11" s="72"/>
      <c r="V11" s="72"/>
      <c r="W11" s="72"/>
      <c r="X11" s="72"/>
      <c r="Y11" s="72"/>
      <c r="Z11" s="72"/>
      <c r="AA11" s="72"/>
    </row>
    <row r="12" spans="1:27" s="73" customFormat="1" ht="18.75" customHeight="1" thickBot="1" x14ac:dyDescent="0.25">
      <c r="A12" s="163"/>
      <c r="B12" s="179"/>
      <c r="C12" s="163"/>
      <c r="D12" s="164"/>
      <c r="E12" s="164"/>
      <c r="F12" s="164"/>
      <c r="G12" s="164"/>
      <c r="H12" s="165"/>
      <c r="I12" s="84"/>
      <c r="J12" s="84"/>
      <c r="K12" s="84"/>
      <c r="L12" s="84"/>
      <c r="M12" s="84"/>
      <c r="N12" s="84"/>
      <c r="O12" s="84"/>
      <c r="P12" s="85"/>
      <c r="Q12" s="72"/>
      <c r="R12" s="254"/>
      <c r="S12" s="254"/>
      <c r="T12" s="72"/>
      <c r="U12" s="72"/>
      <c r="V12" s="72"/>
      <c r="W12" s="72"/>
      <c r="X12" s="72"/>
      <c r="Y12" s="72"/>
      <c r="Z12" s="72"/>
      <c r="AA12" s="72"/>
    </row>
    <row r="13" spans="1:27" s="73" customFormat="1" ht="19.5" customHeight="1" thickBot="1" x14ac:dyDescent="0.25">
      <c r="A13" s="180" t="s">
        <v>91</v>
      </c>
      <c r="B13" s="152"/>
      <c r="C13" s="152"/>
      <c r="D13" s="152"/>
      <c r="E13" s="152"/>
      <c r="F13" s="152"/>
      <c r="G13" s="152"/>
      <c r="H13" s="152"/>
      <c r="I13" s="152"/>
      <c r="J13" s="152"/>
      <c r="K13" s="152"/>
      <c r="L13" s="152"/>
      <c r="M13" s="152"/>
      <c r="N13" s="152"/>
      <c r="O13" s="152"/>
      <c r="P13" s="153"/>
      <c r="Q13" s="72"/>
      <c r="R13" s="254"/>
      <c r="S13" s="254"/>
      <c r="T13" s="72"/>
      <c r="U13" s="72"/>
      <c r="V13" s="72"/>
      <c r="W13" s="72"/>
      <c r="X13" s="72"/>
      <c r="Y13" s="72"/>
      <c r="Z13" s="72"/>
      <c r="AA13" s="72"/>
    </row>
    <row r="14" spans="1:27" s="73" customFormat="1" ht="42" customHeight="1" thickBot="1" x14ac:dyDescent="0.25">
      <c r="A14" s="167" t="s">
        <v>94</v>
      </c>
      <c r="B14" s="168"/>
      <c r="C14" s="168"/>
      <c r="D14" s="168"/>
      <c r="E14" s="181"/>
      <c r="F14" s="167" t="s">
        <v>95</v>
      </c>
      <c r="G14" s="168"/>
      <c r="H14" s="168"/>
      <c r="I14" s="168"/>
      <c r="J14" s="168"/>
      <c r="K14" s="168"/>
      <c r="L14" s="169"/>
      <c r="M14" s="170" t="s">
        <v>96</v>
      </c>
      <c r="N14" s="152"/>
      <c r="O14" s="152"/>
      <c r="P14" s="153"/>
      <c r="Q14" s="77"/>
      <c r="R14" s="260"/>
      <c r="S14" s="254"/>
      <c r="T14" s="72"/>
      <c r="U14" s="72"/>
      <c r="V14" s="72"/>
      <c r="W14" s="72"/>
      <c r="X14" s="72"/>
      <c r="Y14" s="72"/>
      <c r="Z14" s="72"/>
      <c r="AA14" s="72"/>
    </row>
    <row r="15" spans="1:27" ht="84" customHeight="1" thickTop="1" thickBot="1" x14ac:dyDescent="0.25">
      <c r="A15" s="24" t="s">
        <v>97</v>
      </c>
      <c r="B15" s="182" t="s">
        <v>98</v>
      </c>
      <c r="C15" s="183"/>
      <c r="D15" s="24" t="s">
        <v>99</v>
      </c>
      <c r="E15" s="24" t="s">
        <v>100</v>
      </c>
      <c r="F15" s="24" t="s">
        <v>101</v>
      </c>
      <c r="G15" s="24" t="s">
        <v>102</v>
      </c>
      <c r="H15" s="182" t="s">
        <v>103</v>
      </c>
      <c r="I15" s="183"/>
      <c r="J15" s="182" t="s">
        <v>104</v>
      </c>
      <c r="K15" s="183"/>
      <c r="L15" s="25" t="s">
        <v>105</v>
      </c>
      <c r="M15" s="26" t="s">
        <v>106</v>
      </c>
      <c r="N15" s="27" t="s">
        <v>107</v>
      </c>
      <c r="O15" s="26" t="s">
        <v>108</v>
      </c>
      <c r="P15" s="28" t="s">
        <v>109</v>
      </c>
      <c r="Q15" s="29" t="s">
        <v>8</v>
      </c>
      <c r="R15" s="30" t="s">
        <v>9</v>
      </c>
      <c r="S15" s="255" t="s">
        <v>452</v>
      </c>
      <c r="T15" s="72"/>
      <c r="U15" s="72"/>
      <c r="V15" s="72"/>
      <c r="W15" s="72"/>
      <c r="X15" s="72"/>
      <c r="Y15" s="72"/>
      <c r="Z15" s="72"/>
      <c r="AA15" s="72"/>
    </row>
    <row r="16" spans="1:27" ht="102.75" customHeight="1" thickTop="1" thickBot="1" x14ac:dyDescent="0.25">
      <c r="A16" s="31" t="s">
        <v>110</v>
      </c>
      <c r="B16" s="32" t="s">
        <v>111</v>
      </c>
      <c r="C16" s="33"/>
      <c r="D16" s="34" t="s">
        <v>112</v>
      </c>
      <c r="E16" s="32" t="s">
        <v>113</v>
      </c>
      <c r="F16" s="34" t="s">
        <v>114</v>
      </c>
      <c r="G16" s="34" t="s">
        <v>115</v>
      </c>
      <c r="H16" s="147" t="s">
        <v>116</v>
      </c>
      <c r="I16" s="148"/>
      <c r="J16" s="184" t="s">
        <v>117</v>
      </c>
      <c r="K16" s="185"/>
      <c r="L16" s="34" t="s">
        <v>118</v>
      </c>
      <c r="M16" s="35">
        <v>44563</v>
      </c>
      <c r="N16" s="35">
        <v>44926</v>
      </c>
      <c r="O16" s="34" t="s">
        <v>119</v>
      </c>
      <c r="P16" s="34" t="s">
        <v>120</v>
      </c>
      <c r="Q16" s="34" t="s">
        <v>121</v>
      </c>
      <c r="R16" s="261">
        <f>AVERAGE(0.9)</f>
        <v>0.9</v>
      </c>
      <c r="S16" s="34" t="s">
        <v>441</v>
      </c>
      <c r="T16" s="72"/>
      <c r="U16" s="72"/>
      <c r="V16" s="72"/>
      <c r="W16" s="72"/>
      <c r="X16" s="72"/>
      <c r="Y16" s="72"/>
      <c r="Z16" s="72"/>
      <c r="AA16" s="72"/>
    </row>
    <row r="17" spans="1:27" ht="124.9" customHeight="1" thickBot="1" x14ac:dyDescent="0.25">
      <c r="A17" s="36" t="s">
        <v>110</v>
      </c>
      <c r="B17" s="37" t="s">
        <v>111</v>
      </c>
      <c r="C17" s="38"/>
      <c r="D17" s="34" t="s">
        <v>112</v>
      </c>
      <c r="E17" s="37" t="s">
        <v>113</v>
      </c>
      <c r="F17" s="34" t="s">
        <v>122</v>
      </c>
      <c r="G17" s="34" t="s">
        <v>123</v>
      </c>
      <c r="H17" s="147" t="s">
        <v>124</v>
      </c>
      <c r="I17" s="148"/>
      <c r="J17" s="186" t="s">
        <v>125</v>
      </c>
      <c r="K17" s="146"/>
      <c r="L17" s="34" t="s">
        <v>126</v>
      </c>
      <c r="M17" s="39">
        <v>44563</v>
      </c>
      <c r="N17" s="39">
        <v>44926</v>
      </c>
      <c r="O17" s="34" t="s">
        <v>127</v>
      </c>
      <c r="P17" s="34" t="s">
        <v>128</v>
      </c>
      <c r="Q17" s="34" t="s">
        <v>129</v>
      </c>
      <c r="R17" s="262">
        <f>AVERAGE(0.3)</f>
        <v>0.3</v>
      </c>
      <c r="S17" s="34" t="s">
        <v>450</v>
      </c>
      <c r="T17" s="72"/>
      <c r="U17" s="72"/>
      <c r="V17" s="72"/>
      <c r="W17" s="72"/>
      <c r="X17" s="72"/>
      <c r="Y17" s="72"/>
      <c r="Z17" s="72"/>
      <c r="AA17" s="72"/>
    </row>
    <row r="18" spans="1:27" s="73" customFormat="1" ht="108" customHeight="1" thickBot="1" x14ac:dyDescent="0.25">
      <c r="A18" s="67" t="s">
        <v>130</v>
      </c>
      <c r="B18" s="68"/>
      <c r="C18" s="69"/>
      <c r="D18" s="70" t="s">
        <v>131</v>
      </c>
      <c r="E18" s="68" t="s">
        <v>132</v>
      </c>
      <c r="F18" s="70" t="s">
        <v>133</v>
      </c>
      <c r="G18" s="70" t="s">
        <v>134</v>
      </c>
      <c r="H18" s="187" t="s">
        <v>135</v>
      </c>
      <c r="I18" s="188"/>
      <c r="J18" s="189" t="s">
        <v>136</v>
      </c>
      <c r="K18" s="190"/>
      <c r="L18" s="70" t="s">
        <v>137</v>
      </c>
      <c r="M18" s="71">
        <v>44563</v>
      </c>
      <c r="N18" s="71">
        <v>44804</v>
      </c>
      <c r="O18" s="70" t="s">
        <v>138</v>
      </c>
      <c r="P18" s="70" t="s">
        <v>139</v>
      </c>
      <c r="Q18" s="70" t="s">
        <v>140</v>
      </c>
      <c r="R18" s="115">
        <f>AVERAGE(0.1,0.1)</f>
        <v>0.1</v>
      </c>
      <c r="S18" s="34" t="s">
        <v>450</v>
      </c>
      <c r="T18" s="72"/>
      <c r="U18" s="72"/>
      <c r="V18" s="72"/>
      <c r="W18" s="72"/>
      <c r="X18" s="72"/>
      <c r="Y18" s="72"/>
      <c r="Z18" s="72"/>
      <c r="AA18" s="72"/>
    </row>
    <row r="19" spans="1:27" s="73" customFormat="1" ht="102.75" thickBot="1" x14ac:dyDescent="0.25">
      <c r="A19" s="67" t="s">
        <v>110</v>
      </c>
      <c r="B19" s="191">
        <v>490</v>
      </c>
      <c r="C19" s="190"/>
      <c r="D19" s="70" t="s">
        <v>141</v>
      </c>
      <c r="E19" s="74" t="s">
        <v>113</v>
      </c>
      <c r="F19" s="70" t="s">
        <v>142</v>
      </c>
      <c r="G19" s="70" t="s">
        <v>143</v>
      </c>
      <c r="H19" s="187" t="s">
        <v>144</v>
      </c>
      <c r="I19" s="188"/>
      <c r="J19" s="189" t="s">
        <v>136</v>
      </c>
      <c r="K19" s="190"/>
      <c r="L19" s="70" t="s">
        <v>145</v>
      </c>
      <c r="M19" s="71">
        <v>44563</v>
      </c>
      <c r="N19" s="71">
        <v>44804</v>
      </c>
      <c r="O19" s="70" t="s">
        <v>138</v>
      </c>
      <c r="P19" s="70" t="s">
        <v>128</v>
      </c>
      <c r="Q19" s="70" t="s">
        <v>146</v>
      </c>
      <c r="R19" s="115">
        <f>AVERAGE(0.2,0.2)</f>
        <v>0.2</v>
      </c>
      <c r="S19" s="34" t="s">
        <v>450</v>
      </c>
      <c r="T19" s="72"/>
      <c r="U19" s="72"/>
      <c r="V19" s="72"/>
      <c r="W19" s="72"/>
      <c r="X19" s="72"/>
      <c r="Y19" s="72"/>
      <c r="Z19" s="72"/>
      <c r="AA19" s="72"/>
    </row>
    <row r="20" spans="1:27" ht="72.75" customHeight="1" thickBot="1" x14ac:dyDescent="0.25">
      <c r="A20" s="36" t="s">
        <v>110</v>
      </c>
      <c r="B20" s="145">
        <v>457</v>
      </c>
      <c r="C20" s="146"/>
      <c r="D20" s="34" t="s">
        <v>147</v>
      </c>
      <c r="E20" s="40" t="s">
        <v>113</v>
      </c>
      <c r="F20" s="34" t="s">
        <v>148</v>
      </c>
      <c r="G20" s="34" t="s">
        <v>149</v>
      </c>
      <c r="H20" s="147" t="s">
        <v>150</v>
      </c>
      <c r="I20" s="148"/>
      <c r="J20" s="145" t="s">
        <v>151</v>
      </c>
      <c r="K20" s="146"/>
      <c r="L20" s="34" t="s">
        <v>152</v>
      </c>
      <c r="M20" s="39">
        <v>44563</v>
      </c>
      <c r="N20" s="39">
        <v>44771</v>
      </c>
      <c r="O20" s="34" t="s">
        <v>153</v>
      </c>
      <c r="P20" s="34" t="s">
        <v>154</v>
      </c>
      <c r="Q20" s="34" t="s">
        <v>155</v>
      </c>
      <c r="R20" s="262">
        <f>AVERAGE(0.05)</f>
        <v>0.05</v>
      </c>
      <c r="S20" s="34" t="s">
        <v>450</v>
      </c>
      <c r="T20" s="72"/>
      <c r="U20" s="72"/>
      <c r="V20" s="72"/>
      <c r="W20" s="72"/>
      <c r="X20" s="72"/>
      <c r="Y20" s="72"/>
      <c r="Z20" s="72"/>
      <c r="AA20" s="72"/>
    </row>
    <row r="21" spans="1:27" ht="83.25" customHeight="1" thickBot="1" x14ac:dyDescent="0.25">
      <c r="A21" s="36" t="s">
        <v>110</v>
      </c>
      <c r="B21" s="145">
        <v>457</v>
      </c>
      <c r="C21" s="146"/>
      <c r="D21" s="34" t="s">
        <v>147</v>
      </c>
      <c r="E21" s="40" t="s">
        <v>113</v>
      </c>
      <c r="F21" s="34" t="s">
        <v>156</v>
      </c>
      <c r="G21" s="34" t="s">
        <v>157</v>
      </c>
      <c r="H21" s="147" t="s">
        <v>116</v>
      </c>
      <c r="I21" s="148"/>
      <c r="J21" s="145" t="s">
        <v>151</v>
      </c>
      <c r="K21" s="146"/>
      <c r="L21" s="34" t="s">
        <v>158</v>
      </c>
      <c r="M21" s="39">
        <v>44563</v>
      </c>
      <c r="N21" s="39">
        <v>44771</v>
      </c>
      <c r="O21" s="34" t="s">
        <v>153</v>
      </c>
      <c r="P21" s="34" t="s">
        <v>159</v>
      </c>
      <c r="Q21" s="34" t="s">
        <v>160</v>
      </c>
      <c r="R21" s="262">
        <f>AVERAGE(,)</f>
        <v>0</v>
      </c>
      <c r="S21" s="256" t="s">
        <v>443</v>
      </c>
      <c r="T21" s="72"/>
      <c r="U21" s="72"/>
      <c r="V21" s="72"/>
      <c r="W21" s="72"/>
      <c r="X21" s="72"/>
      <c r="Y21" s="72"/>
      <c r="Z21" s="72"/>
      <c r="AA21" s="72"/>
    </row>
    <row r="22" spans="1:27" ht="84" customHeight="1" thickBot="1" x14ac:dyDescent="0.25">
      <c r="A22" s="36" t="s">
        <v>110</v>
      </c>
      <c r="B22" s="145">
        <v>490</v>
      </c>
      <c r="C22" s="146"/>
      <c r="D22" s="34" t="s">
        <v>141</v>
      </c>
      <c r="E22" s="40" t="s">
        <v>113</v>
      </c>
      <c r="F22" s="34" t="s">
        <v>148</v>
      </c>
      <c r="G22" s="34" t="s">
        <v>149</v>
      </c>
      <c r="H22" s="147" t="s">
        <v>150</v>
      </c>
      <c r="I22" s="148"/>
      <c r="J22" s="145" t="s">
        <v>151</v>
      </c>
      <c r="K22" s="146"/>
      <c r="L22" s="34" t="s">
        <v>152</v>
      </c>
      <c r="M22" s="39">
        <v>44563</v>
      </c>
      <c r="N22" s="39">
        <v>44771</v>
      </c>
      <c r="O22" s="34" t="s">
        <v>153</v>
      </c>
      <c r="P22" s="34" t="s">
        <v>159</v>
      </c>
      <c r="Q22" s="34" t="s">
        <v>155</v>
      </c>
      <c r="R22" s="262">
        <f>AVERAGE(0.05)</f>
        <v>0.05</v>
      </c>
      <c r="S22" s="34" t="s">
        <v>450</v>
      </c>
      <c r="T22" s="72"/>
      <c r="U22" s="72"/>
      <c r="V22" s="72"/>
      <c r="W22" s="72"/>
      <c r="X22" s="72"/>
      <c r="Y22" s="72"/>
      <c r="Z22" s="72"/>
      <c r="AA22" s="72"/>
    </row>
    <row r="23" spans="1:27" ht="81" customHeight="1" thickBot="1" x14ac:dyDescent="0.25">
      <c r="A23" s="36" t="s">
        <v>110</v>
      </c>
      <c r="B23" s="145">
        <v>490</v>
      </c>
      <c r="C23" s="146"/>
      <c r="D23" s="34" t="s">
        <v>141</v>
      </c>
      <c r="E23" s="40" t="s">
        <v>113</v>
      </c>
      <c r="F23" s="34" t="s">
        <v>156</v>
      </c>
      <c r="G23" s="34" t="s">
        <v>157</v>
      </c>
      <c r="H23" s="147" t="s">
        <v>161</v>
      </c>
      <c r="I23" s="148"/>
      <c r="J23" s="145" t="s">
        <v>151</v>
      </c>
      <c r="K23" s="146"/>
      <c r="L23" s="34" t="s">
        <v>158</v>
      </c>
      <c r="M23" s="39">
        <v>44563</v>
      </c>
      <c r="N23" s="39">
        <v>44771</v>
      </c>
      <c r="O23" s="34" t="s">
        <v>153</v>
      </c>
      <c r="P23" s="34" t="s">
        <v>159</v>
      </c>
      <c r="Q23" s="34" t="s">
        <v>160</v>
      </c>
      <c r="R23" s="262">
        <f t="shared" ref="R23:R25" si="0">AVERAGE(,)</f>
        <v>0</v>
      </c>
      <c r="S23" s="256" t="s">
        <v>443</v>
      </c>
      <c r="T23" s="72"/>
      <c r="U23" s="72"/>
      <c r="V23" s="72"/>
      <c r="W23" s="72"/>
      <c r="X23" s="72"/>
      <c r="Y23" s="72"/>
      <c r="Z23" s="72"/>
      <c r="AA23" s="72"/>
    </row>
    <row r="24" spans="1:27" ht="71.25" customHeight="1" thickBot="1" x14ac:dyDescent="0.25">
      <c r="A24" s="36" t="s">
        <v>110</v>
      </c>
      <c r="B24" s="145">
        <v>491</v>
      </c>
      <c r="C24" s="146"/>
      <c r="D24" s="34" t="s">
        <v>162</v>
      </c>
      <c r="E24" s="40" t="s">
        <v>113</v>
      </c>
      <c r="F24" s="34" t="s">
        <v>156</v>
      </c>
      <c r="G24" s="34" t="s">
        <v>157</v>
      </c>
      <c r="H24" s="147" t="s">
        <v>116</v>
      </c>
      <c r="I24" s="148"/>
      <c r="J24" s="145" t="s">
        <v>151</v>
      </c>
      <c r="K24" s="146"/>
      <c r="L24" s="34" t="s">
        <v>158</v>
      </c>
      <c r="M24" s="39">
        <v>44563</v>
      </c>
      <c r="N24" s="39">
        <v>44771</v>
      </c>
      <c r="O24" s="34" t="s">
        <v>153</v>
      </c>
      <c r="P24" s="34" t="s">
        <v>154</v>
      </c>
      <c r="Q24" s="34" t="s">
        <v>160</v>
      </c>
      <c r="R24" s="262">
        <f t="shared" si="0"/>
        <v>0</v>
      </c>
      <c r="S24" s="256" t="s">
        <v>443</v>
      </c>
      <c r="T24" s="72"/>
      <c r="U24" s="72"/>
      <c r="V24" s="72"/>
      <c r="W24" s="72"/>
      <c r="X24" s="72"/>
      <c r="Y24" s="72"/>
      <c r="Z24" s="72"/>
      <c r="AA24" s="72"/>
    </row>
    <row r="25" spans="1:27" ht="83.25" customHeight="1" thickBot="1" x14ac:dyDescent="0.25">
      <c r="A25" s="36" t="s">
        <v>110</v>
      </c>
      <c r="B25" s="145">
        <v>491</v>
      </c>
      <c r="C25" s="146"/>
      <c r="D25" s="34" t="s">
        <v>162</v>
      </c>
      <c r="E25" s="40" t="s">
        <v>113</v>
      </c>
      <c r="F25" s="34" t="s">
        <v>163</v>
      </c>
      <c r="G25" s="34" t="s">
        <v>149</v>
      </c>
      <c r="H25" s="147" t="s">
        <v>150</v>
      </c>
      <c r="I25" s="148"/>
      <c r="J25" s="145" t="s">
        <v>151</v>
      </c>
      <c r="K25" s="146"/>
      <c r="L25" s="34" t="s">
        <v>152</v>
      </c>
      <c r="M25" s="39">
        <v>44563</v>
      </c>
      <c r="N25" s="39">
        <v>44771</v>
      </c>
      <c r="O25" s="34" t="s">
        <v>153</v>
      </c>
      <c r="P25" s="34" t="s">
        <v>154</v>
      </c>
      <c r="Q25" s="34" t="s">
        <v>155</v>
      </c>
      <c r="R25" s="262">
        <f t="shared" si="0"/>
        <v>0</v>
      </c>
      <c r="S25" s="256" t="s">
        <v>443</v>
      </c>
      <c r="T25" s="72"/>
      <c r="U25" s="72"/>
      <c r="V25" s="72"/>
      <c r="W25" s="72"/>
      <c r="X25" s="72"/>
      <c r="Y25" s="72"/>
      <c r="Z25" s="72"/>
      <c r="AA25" s="72"/>
    </row>
    <row r="26" spans="1:27" ht="70.150000000000006" customHeight="1" thickBot="1" x14ac:dyDescent="0.25">
      <c r="A26" s="36" t="s">
        <v>110</v>
      </c>
      <c r="B26" s="145">
        <v>916</v>
      </c>
      <c r="C26" s="146"/>
      <c r="D26" s="34" t="s">
        <v>164</v>
      </c>
      <c r="E26" s="40" t="s">
        <v>113</v>
      </c>
      <c r="F26" s="34" t="s">
        <v>163</v>
      </c>
      <c r="G26" s="34" t="s">
        <v>149</v>
      </c>
      <c r="H26" s="147" t="s">
        <v>150</v>
      </c>
      <c r="I26" s="148"/>
      <c r="J26" s="145" t="s">
        <v>151</v>
      </c>
      <c r="K26" s="146"/>
      <c r="L26" s="34" t="s">
        <v>152</v>
      </c>
      <c r="M26" s="39">
        <v>44563</v>
      </c>
      <c r="N26" s="39">
        <v>44771</v>
      </c>
      <c r="O26" s="34" t="s">
        <v>153</v>
      </c>
      <c r="P26" s="34" t="s">
        <v>154</v>
      </c>
      <c r="Q26" s="34" t="s">
        <v>165</v>
      </c>
      <c r="R26" s="262">
        <f>AVERAGE(0.05,)</f>
        <v>2.5000000000000001E-2</v>
      </c>
      <c r="S26" s="34" t="s">
        <v>450</v>
      </c>
      <c r="T26" s="72"/>
      <c r="U26" s="72"/>
      <c r="V26" s="72"/>
      <c r="W26" s="72"/>
      <c r="X26" s="72"/>
      <c r="Y26" s="72"/>
      <c r="Z26" s="72"/>
      <c r="AA26" s="72"/>
    </row>
    <row r="27" spans="1:27" ht="78.75" customHeight="1" thickBot="1" x14ac:dyDescent="0.25">
      <c r="A27" s="36" t="s">
        <v>110</v>
      </c>
      <c r="B27" s="145">
        <v>916</v>
      </c>
      <c r="C27" s="146"/>
      <c r="D27" s="34" t="s">
        <v>164</v>
      </c>
      <c r="E27" s="40" t="s">
        <v>113</v>
      </c>
      <c r="F27" s="34" t="s">
        <v>156</v>
      </c>
      <c r="G27" s="34" t="s">
        <v>157</v>
      </c>
      <c r="H27" s="147" t="s">
        <v>116</v>
      </c>
      <c r="I27" s="148"/>
      <c r="J27" s="145" t="s">
        <v>151</v>
      </c>
      <c r="K27" s="146"/>
      <c r="L27" s="34" t="s">
        <v>158</v>
      </c>
      <c r="M27" s="39">
        <v>44563</v>
      </c>
      <c r="N27" s="39">
        <v>44771</v>
      </c>
      <c r="O27" s="34" t="s">
        <v>153</v>
      </c>
      <c r="P27" s="34" t="s">
        <v>159</v>
      </c>
      <c r="Q27" s="34" t="s">
        <v>166</v>
      </c>
      <c r="R27" s="262">
        <f t="shared" ref="R27:R28" si="1">AVERAGE(,)</f>
        <v>0</v>
      </c>
      <c r="S27" s="256" t="s">
        <v>443</v>
      </c>
      <c r="T27" s="72"/>
      <c r="U27" s="72"/>
      <c r="V27" s="72"/>
      <c r="W27" s="72"/>
      <c r="X27" s="72"/>
      <c r="Y27" s="72"/>
      <c r="Z27" s="72"/>
      <c r="AA27" s="72"/>
    </row>
    <row r="28" spans="1:27" ht="70.150000000000006" customHeight="1" thickBot="1" x14ac:dyDescent="0.25">
      <c r="A28" s="36" t="s">
        <v>130</v>
      </c>
      <c r="B28" s="145">
        <v>7317</v>
      </c>
      <c r="C28" s="146"/>
      <c r="D28" s="34" t="s">
        <v>167</v>
      </c>
      <c r="E28" s="40" t="s">
        <v>113</v>
      </c>
      <c r="F28" s="34" t="s">
        <v>156</v>
      </c>
      <c r="G28" s="34" t="s">
        <v>157</v>
      </c>
      <c r="H28" s="147" t="s">
        <v>161</v>
      </c>
      <c r="I28" s="148"/>
      <c r="J28" s="145" t="s">
        <v>151</v>
      </c>
      <c r="K28" s="146"/>
      <c r="L28" s="34" t="s">
        <v>158</v>
      </c>
      <c r="M28" s="39">
        <v>44563</v>
      </c>
      <c r="N28" s="39">
        <v>44771</v>
      </c>
      <c r="O28" s="34" t="s">
        <v>153</v>
      </c>
      <c r="P28" s="34" t="s">
        <v>159</v>
      </c>
      <c r="Q28" s="34" t="s">
        <v>160</v>
      </c>
      <c r="R28" s="262">
        <f t="shared" si="1"/>
        <v>0</v>
      </c>
      <c r="S28" s="256" t="s">
        <v>443</v>
      </c>
      <c r="T28" s="72"/>
      <c r="U28" s="72"/>
      <c r="V28" s="72"/>
      <c r="W28" s="72"/>
      <c r="X28" s="72"/>
      <c r="Y28" s="72"/>
      <c r="Z28" s="72"/>
      <c r="AA28" s="72"/>
    </row>
    <row r="29" spans="1:27" ht="84.75" customHeight="1" thickBot="1" x14ac:dyDescent="0.25">
      <c r="A29" s="36" t="s">
        <v>168</v>
      </c>
      <c r="B29" s="145">
        <v>30152</v>
      </c>
      <c r="C29" s="146"/>
      <c r="D29" s="34" t="s">
        <v>169</v>
      </c>
      <c r="E29" s="40" t="s">
        <v>113</v>
      </c>
      <c r="F29" s="34" t="s">
        <v>163</v>
      </c>
      <c r="G29" s="34" t="s">
        <v>149</v>
      </c>
      <c r="H29" s="147" t="s">
        <v>150</v>
      </c>
      <c r="I29" s="148"/>
      <c r="J29" s="145" t="s">
        <v>151</v>
      </c>
      <c r="K29" s="146"/>
      <c r="L29" s="34" t="s">
        <v>152</v>
      </c>
      <c r="M29" s="39">
        <v>44563</v>
      </c>
      <c r="N29" s="39">
        <v>44771</v>
      </c>
      <c r="O29" s="34" t="s">
        <v>153</v>
      </c>
      <c r="P29" s="34" t="s">
        <v>159</v>
      </c>
      <c r="Q29" s="34" t="s">
        <v>155</v>
      </c>
      <c r="R29" s="262">
        <f>AVERAGE(0.05)</f>
        <v>0.05</v>
      </c>
      <c r="S29" s="34" t="s">
        <v>450</v>
      </c>
      <c r="T29" s="72"/>
      <c r="U29" s="72"/>
      <c r="V29" s="72"/>
      <c r="W29" s="72"/>
      <c r="X29" s="72"/>
      <c r="Y29" s="72"/>
      <c r="Z29" s="72"/>
      <c r="AA29" s="72"/>
    </row>
    <row r="30" spans="1:27" ht="92.25" customHeight="1" thickBot="1" x14ac:dyDescent="0.25">
      <c r="A30" s="36" t="s">
        <v>168</v>
      </c>
      <c r="B30" s="145">
        <v>30152</v>
      </c>
      <c r="C30" s="146"/>
      <c r="D30" s="34" t="s">
        <v>169</v>
      </c>
      <c r="E30" s="40" t="s">
        <v>113</v>
      </c>
      <c r="F30" s="34" t="s">
        <v>156</v>
      </c>
      <c r="G30" s="34" t="s">
        <v>157</v>
      </c>
      <c r="H30" s="147" t="s">
        <v>161</v>
      </c>
      <c r="I30" s="148"/>
      <c r="J30" s="145" t="s">
        <v>151</v>
      </c>
      <c r="K30" s="146"/>
      <c r="L30" s="34" t="s">
        <v>158</v>
      </c>
      <c r="M30" s="39">
        <v>44563</v>
      </c>
      <c r="N30" s="39">
        <v>44771</v>
      </c>
      <c r="O30" s="34" t="s">
        <v>153</v>
      </c>
      <c r="P30" s="34" t="s">
        <v>154</v>
      </c>
      <c r="Q30" s="34" t="s">
        <v>160</v>
      </c>
      <c r="R30" s="262">
        <f t="shared" ref="R30:R32" si="2">AVERAGE(,)</f>
        <v>0</v>
      </c>
      <c r="S30" s="256" t="s">
        <v>443</v>
      </c>
      <c r="T30" s="72"/>
      <c r="U30" s="72"/>
      <c r="V30" s="72"/>
      <c r="W30" s="72"/>
      <c r="X30" s="72"/>
      <c r="Y30" s="72"/>
      <c r="Z30" s="72"/>
      <c r="AA30" s="72"/>
    </row>
    <row r="31" spans="1:27" ht="82.5" customHeight="1" thickBot="1" x14ac:dyDescent="0.25">
      <c r="A31" s="36" t="s">
        <v>168</v>
      </c>
      <c r="B31" s="145">
        <v>30153</v>
      </c>
      <c r="C31" s="146"/>
      <c r="D31" s="34" t="s">
        <v>170</v>
      </c>
      <c r="E31" s="40" t="s">
        <v>113</v>
      </c>
      <c r="F31" s="34" t="s">
        <v>163</v>
      </c>
      <c r="G31" s="34" t="s">
        <v>149</v>
      </c>
      <c r="H31" s="147" t="s">
        <v>150</v>
      </c>
      <c r="I31" s="148"/>
      <c r="J31" s="145" t="s">
        <v>151</v>
      </c>
      <c r="K31" s="146"/>
      <c r="L31" s="34" t="s">
        <v>152</v>
      </c>
      <c r="M31" s="39">
        <v>44563</v>
      </c>
      <c r="N31" s="39">
        <v>44771</v>
      </c>
      <c r="O31" s="34" t="s">
        <v>153</v>
      </c>
      <c r="P31" s="34" t="s">
        <v>171</v>
      </c>
      <c r="Q31" s="34" t="s">
        <v>155</v>
      </c>
      <c r="R31" s="262">
        <f t="shared" si="2"/>
        <v>0</v>
      </c>
      <c r="S31" s="256" t="s">
        <v>443</v>
      </c>
      <c r="T31" s="72"/>
      <c r="U31" s="72"/>
      <c r="V31" s="72"/>
      <c r="W31" s="72"/>
      <c r="X31" s="72"/>
      <c r="Y31" s="72"/>
      <c r="Z31" s="72"/>
      <c r="AA31" s="72"/>
    </row>
    <row r="32" spans="1:27" ht="68.25" customHeight="1" thickBot="1" x14ac:dyDescent="0.25">
      <c r="A32" s="36" t="s">
        <v>168</v>
      </c>
      <c r="B32" s="145">
        <v>30153</v>
      </c>
      <c r="C32" s="146"/>
      <c r="D32" s="34" t="s">
        <v>170</v>
      </c>
      <c r="E32" s="40" t="s">
        <v>113</v>
      </c>
      <c r="F32" s="34" t="s">
        <v>156</v>
      </c>
      <c r="G32" s="34" t="s">
        <v>157</v>
      </c>
      <c r="H32" s="147" t="s">
        <v>161</v>
      </c>
      <c r="I32" s="148"/>
      <c r="J32" s="145" t="s">
        <v>151</v>
      </c>
      <c r="K32" s="146"/>
      <c r="L32" s="34" t="s">
        <v>158</v>
      </c>
      <c r="M32" s="39">
        <v>44563</v>
      </c>
      <c r="N32" s="39">
        <v>44771</v>
      </c>
      <c r="O32" s="34" t="s">
        <v>153</v>
      </c>
      <c r="P32" s="34" t="s">
        <v>154</v>
      </c>
      <c r="Q32" s="34" t="s">
        <v>160</v>
      </c>
      <c r="R32" s="262">
        <f t="shared" si="2"/>
        <v>0</v>
      </c>
      <c r="S32" s="256" t="s">
        <v>443</v>
      </c>
      <c r="T32" s="72"/>
      <c r="U32" s="72"/>
      <c r="V32" s="72"/>
      <c r="W32" s="72"/>
      <c r="X32" s="72"/>
      <c r="Y32" s="72"/>
      <c r="Z32" s="72"/>
      <c r="AA32" s="72"/>
    </row>
    <row r="33" spans="1:27" ht="73.5" customHeight="1" thickBot="1" x14ac:dyDescent="0.25">
      <c r="A33" s="36" t="s">
        <v>168</v>
      </c>
      <c r="B33" s="145">
        <v>30155</v>
      </c>
      <c r="C33" s="146"/>
      <c r="D33" s="34" t="s">
        <v>172</v>
      </c>
      <c r="E33" s="40" t="s">
        <v>113</v>
      </c>
      <c r="F33" s="34" t="s">
        <v>163</v>
      </c>
      <c r="G33" s="34" t="s">
        <v>149</v>
      </c>
      <c r="H33" s="147" t="s">
        <v>150</v>
      </c>
      <c r="I33" s="148"/>
      <c r="J33" s="145" t="s">
        <v>151</v>
      </c>
      <c r="K33" s="146"/>
      <c r="L33" s="34" t="s">
        <v>152</v>
      </c>
      <c r="M33" s="39">
        <v>44563</v>
      </c>
      <c r="N33" s="39">
        <v>44771</v>
      </c>
      <c r="O33" s="34" t="s">
        <v>153</v>
      </c>
      <c r="P33" s="34" t="s">
        <v>159</v>
      </c>
      <c r="Q33" s="34" t="s">
        <v>155</v>
      </c>
      <c r="R33" s="262">
        <f>AVERAGE(0.05)</f>
        <v>0.05</v>
      </c>
      <c r="S33" s="34" t="s">
        <v>450</v>
      </c>
      <c r="T33" s="72"/>
      <c r="U33" s="72"/>
      <c r="V33" s="72"/>
      <c r="W33" s="72"/>
      <c r="X33" s="72"/>
      <c r="Y33" s="72"/>
      <c r="Z33" s="72"/>
      <c r="AA33" s="72"/>
    </row>
    <row r="34" spans="1:27" ht="78" customHeight="1" thickBot="1" x14ac:dyDescent="0.25">
      <c r="A34" s="36" t="s">
        <v>168</v>
      </c>
      <c r="B34" s="145">
        <v>30155</v>
      </c>
      <c r="C34" s="146"/>
      <c r="D34" s="34" t="s">
        <v>172</v>
      </c>
      <c r="E34" s="40" t="s">
        <v>113</v>
      </c>
      <c r="F34" s="34" t="s">
        <v>156</v>
      </c>
      <c r="G34" s="34" t="s">
        <v>157</v>
      </c>
      <c r="H34" s="147" t="s">
        <v>161</v>
      </c>
      <c r="I34" s="148"/>
      <c r="J34" s="145" t="s">
        <v>151</v>
      </c>
      <c r="K34" s="146"/>
      <c r="L34" s="34" t="s">
        <v>158</v>
      </c>
      <c r="M34" s="39">
        <v>44563</v>
      </c>
      <c r="N34" s="39">
        <v>44771</v>
      </c>
      <c r="O34" s="34" t="s">
        <v>153</v>
      </c>
      <c r="P34" s="34" t="s">
        <v>154</v>
      </c>
      <c r="Q34" s="34" t="s">
        <v>160</v>
      </c>
      <c r="R34" s="262">
        <f>AVERAGE(,)</f>
        <v>0</v>
      </c>
      <c r="S34" s="256" t="s">
        <v>443</v>
      </c>
      <c r="T34" s="72"/>
      <c r="U34" s="72"/>
      <c r="V34" s="72"/>
      <c r="W34" s="72"/>
      <c r="X34" s="72"/>
      <c r="Y34" s="72"/>
      <c r="Z34" s="72"/>
      <c r="AA34" s="72"/>
    </row>
    <row r="35" spans="1:27" ht="87.75" customHeight="1" thickBot="1" x14ac:dyDescent="0.25">
      <c r="A35" s="36" t="s">
        <v>168</v>
      </c>
      <c r="B35" s="145">
        <v>30156</v>
      </c>
      <c r="C35" s="146"/>
      <c r="D35" s="34" t="s">
        <v>173</v>
      </c>
      <c r="E35" s="40" t="s">
        <v>113</v>
      </c>
      <c r="F35" s="34" t="s">
        <v>163</v>
      </c>
      <c r="G35" s="34" t="s">
        <v>149</v>
      </c>
      <c r="H35" s="147" t="s">
        <v>150</v>
      </c>
      <c r="I35" s="148"/>
      <c r="J35" s="145" t="s">
        <v>151</v>
      </c>
      <c r="K35" s="146"/>
      <c r="L35" s="34" t="s">
        <v>152</v>
      </c>
      <c r="M35" s="39">
        <v>44563</v>
      </c>
      <c r="N35" s="39">
        <v>44771</v>
      </c>
      <c r="O35" s="34" t="s">
        <v>153</v>
      </c>
      <c r="P35" s="34" t="s">
        <v>159</v>
      </c>
      <c r="Q35" s="34" t="s">
        <v>155</v>
      </c>
      <c r="R35" s="262">
        <f>AVERAGE(0.05)</f>
        <v>0.05</v>
      </c>
      <c r="S35" s="34" t="s">
        <v>450</v>
      </c>
      <c r="T35" s="72"/>
      <c r="U35" s="72"/>
      <c r="V35" s="72"/>
      <c r="W35" s="72"/>
      <c r="X35" s="72"/>
      <c r="Y35" s="72"/>
      <c r="Z35" s="72"/>
      <c r="AA35" s="72"/>
    </row>
    <row r="36" spans="1:27" ht="69" customHeight="1" thickBot="1" x14ac:dyDescent="0.25">
      <c r="A36" s="36" t="s">
        <v>168</v>
      </c>
      <c r="B36" s="145">
        <v>30156</v>
      </c>
      <c r="C36" s="146"/>
      <c r="D36" s="34" t="s">
        <v>173</v>
      </c>
      <c r="E36" s="40" t="s">
        <v>113</v>
      </c>
      <c r="F36" s="34" t="s">
        <v>156</v>
      </c>
      <c r="G36" s="34" t="s">
        <v>157</v>
      </c>
      <c r="H36" s="147" t="s">
        <v>161</v>
      </c>
      <c r="I36" s="148"/>
      <c r="J36" s="145" t="s">
        <v>151</v>
      </c>
      <c r="K36" s="146"/>
      <c r="L36" s="34" t="s">
        <v>158</v>
      </c>
      <c r="M36" s="39">
        <v>44563</v>
      </c>
      <c r="N36" s="39">
        <v>44771</v>
      </c>
      <c r="O36" s="34" t="s">
        <v>153</v>
      </c>
      <c r="P36" s="34" t="s">
        <v>159</v>
      </c>
      <c r="Q36" s="34" t="s">
        <v>160</v>
      </c>
      <c r="R36" s="262">
        <f t="shared" ref="R36:R37" si="3">AVERAGE(,)</f>
        <v>0</v>
      </c>
      <c r="S36" s="256" t="s">
        <v>443</v>
      </c>
      <c r="T36" s="72"/>
      <c r="U36" s="72"/>
      <c r="V36" s="72"/>
      <c r="W36" s="72"/>
      <c r="X36" s="72"/>
      <c r="Y36" s="72"/>
      <c r="Z36" s="72"/>
      <c r="AA36" s="72"/>
    </row>
    <row r="37" spans="1:27" ht="73.5" customHeight="1" thickBot="1" x14ac:dyDescent="0.25">
      <c r="A37" s="36" t="s">
        <v>168</v>
      </c>
      <c r="B37" s="145">
        <v>30157</v>
      </c>
      <c r="C37" s="146"/>
      <c r="D37" s="34" t="s">
        <v>174</v>
      </c>
      <c r="E37" s="40" t="s">
        <v>113</v>
      </c>
      <c r="F37" s="34" t="s">
        <v>156</v>
      </c>
      <c r="G37" s="34" t="s">
        <v>157</v>
      </c>
      <c r="H37" s="147" t="s">
        <v>161</v>
      </c>
      <c r="I37" s="148"/>
      <c r="J37" s="145" t="s">
        <v>151</v>
      </c>
      <c r="K37" s="146"/>
      <c r="L37" s="34" t="s">
        <v>158</v>
      </c>
      <c r="M37" s="39">
        <v>44563</v>
      </c>
      <c r="N37" s="39">
        <v>44771</v>
      </c>
      <c r="O37" s="34" t="s">
        <v>153</v>
      </c>
      <c r="P37" s="34" t="s">
        <v>154</v>
      </c>
      <c r="Q37" s="34" t="s">
        <v>160</v>
      </c>
      <c r="R37" s="262">
        <f t="shared" si="3"/>
        <v>0</v>
      </c>
      <c r="S37" s="256" t="s">
        <v>443</v>
      </c>
      <c r="T37" s="72"/>
      <c r="U37" s="72"/>
      <c r="V37" s="72"/>
      <c r="W37" s="72"/>
      <c r="X37" s="72"/>
      <c r="Y37" s="72"/>
      <c r="Z37" s="72"/>
      <c r="AA37" s="72"/>
    </row>
    <row r="38" spans="1:27" ht="71.45" customHeight="1" thickBot="1" x14ac:dyDescent="0.25">
      <c r="A38" s="36" t="s">
        <v>110</v>
      </c>
      <c r="B38" s="145">
        <v>31637</v>
      </c>
      <c r="C38" s="146"/>
      <c r="D38" s="34" t="s">
        <v>175</v>
      </c>
      <c r="E38" s="40" t="s">
        <v>113</v>
      </c>
      <c r="F38" s="34" t="s">
        <v>163</v>
      </c>
      <c r="G38" s="34" t="s">
        <v>149</v>
      </c>
      <c r="H38" s="147" t="s">
        <v>150</v>
      </c>
      <c r="I38" s="148"/>
      <c r="J38" s="145" t="s">
        <v>151</v>
      </c>
      <c r="K38" s="146"/>
      <c r="L38" s="34" t="s">
        <v>152</v>
      </c>
      <c r="M38" s="39">
        <v>44563</v>
      </c>
      <c r="N38" s="39">
        <v>44771</v>
      </c>
      <c r="O38" s="34" t="s">
        <v>153</v>
      </c>
      <c r="P38" s="34" t="s">
        <v>154</v>
      </c>
      <c r="Q38" s="34" t="s">
        <v>155</v>
      </c>
      <c r="R38" s="262">
        <f>AVERAGE(0.05)</f>
        <v>0.05</v>
      </c>
      <c r="S38" s="34" t="s">
        <v>450</v>
      </c>
      <c r="T38" s="72"/>
      <c r="U38" s="72"/>
      <c r="V38" s="72"/>
      <c r="W38" s="72"/>
      <c r="X38" s="72"/>
      <c r="Y38" s="72"/>
      <c r="Z38" s="72"/>
      <c r="AA38" s="72"/>
    </row>
    <row r="39" spans="1:27" ht="64.150000000000006" customHeight="1" thickBot="1" x14ac:dyDescent="0.25">
      <c r="A39" s="36" t="s">
        <v>110</v>
      </c>
      <c r="B39" s="145">
        <v>31637</v>
      </c>
      <c r="C39" s="146"/>
      <c r="D39" s="34" t="s">
        <v>175</v>
      </c>
      <c r="E39" s="40" t="s">
        <v>113</v>
      </c>
      <c r="F39" s="34" t="s">
        <v>156</v>
      </c>
      <c r="G39" s="40" t="s">
        <v>157</v>
      </c>
      <c r="H39" s="147" t="s">
        <v>161</v>
      </c>
      <c r="I39" s="148"/>
      <c r="J39" s="145" t="s">
        <v>151</v>
      </c>
      <c r="K39" s="146"/>
      <c r="L39" s="34" t="s">
        <v>158</v>
      </c>
      <c r="M39" s="39">
        <v>44563</v>
      </c>
      <c r="N39" s="39">
        <v>44771</v>
      </c>
      <c r="O39" s="34" t="s">
        <v>153</v>
      </c>
      <c r="P39" s="34" t="s">
        <v>176</v>
      </c>
      <c r="Q39" s="34" t="s">
        <v>160</v>
      </c>
      <c r="R39" s="262">
        <f>AVERAGE(,)</f>
        <v>0</v>
      </c>
      <c r="S39" s="256" t="s">
        <v>443</v>
      </c>
      <c r="T39" s="72"/>
      <c r="U39" s="72"/>
      <c r="V39" s="72"/>
      <c r="W39" s="72"/>
      <c r="X39" s="72"/>
      <c r="Y39" s="72"/>
      <c r="Z39" s="72"/>
      <c r="AA39" s="72"/>
    </row>
    <row r="40" spans="1:27" ht="81" customHeight="1" thickBot="1" x14ac:dyDescent="0.25">
      <c r="A40" s="36" t="s">
        <v>130</v>
      </c>
      <c r="B40" s="145">
        <v>40408</v>
      </c>
      <c r="C40" s="146"/>
      <c r="D40" s="34" t="s">
        <v>177</v>
      </c>
      <c r="E40" s="40" t="s">
        <v>113</v>
      </c>
      <c r="F40" s="34" t="s">
        <v>178</v>
      </c>
      <c r="G40" s="40" t="s">
        <v>179</v>
      </c>
      <c r="H40" s="147" t="s">
        <v>180</v>
      </c>
      <c r="I40" s="148"/>
      <c r="J40" s="145" t="s">
        <v>151</v>
      </c>
      <c r="K40" s="146"/>
      <c r="L40" s="34" t="s">
        <v>181</v>
      </c>
      <c r="M40" s="39">
        <v>44563</v>
      </c>
      <c r="N40" s="39">
        <v>44771</v>
      </c>
      <c r="O40" s="34" t="s">
        <v>182</v>
      </c>
      <c r="P40" s="34"/>
      <c r="Q40" s="34" t="s">
        <v>183</v>
      </c>
      <c r="R40" s="262">
        <f t="shared" ref="R40:R41" si="4">AVERAGE(0.25)</f>
        <v>0.25</v>
      </c>
      <c r="S40" s="34" t="s">
        <v>450</v>
      </c>
      <c r="T40" s="72"/>
      <c r="U40" s="72"/>
      <c r="V40" s="72"/>
      <c r="W40" s="72"/>
      <c r="X40" s="72"/>
      <c r="Y40" s="72"/>
      <c r="Z40" s="72"/>
      <c r="AA40" s="72"/>
    </row>
    <row r="41" spans="1:27" ht="63.75" customHeight="1" thickBot="1" x14ac:dyDescent="0.25">
      <c r="A41" s="36" t="s">
        <v>130</v>
      </c>
      <c r="B41" s="145">
        <v>42096</v>
      </c>
      <c r="C41" s="146"/>
      <c r="D41" s="34" t="s">
        <v>184</v>
      </c>
      <c r="E41" s="40" t="s">
        <v>113</v>
      </c>
      <c r="F41" s="34" t="s">
        <v>178</v>
      </c>
      <c r="G41" s="40" t="s">
        <v>185</v>
      </c>
      <c r="H41" s="147" t="s">
        <v>186</v>
      </c>
      <c r="I41" s="148"/>
      <c r="J41" s="145" t="s">
        <v>151</v>
      </c>
      <c r="K41" s="146"/>
      <c r="L41" s="34" t="s">
        <v>181</v>
      </c>
      <c r="M41" s="39">
        <v>44563</v>
      </c>
      <c r="N41" s="39">
        <v>44771</v>
      </c>
      <c r="O41" s="34" t="s">
        <v>182</v>
      </c>
      <c r="P41" s="34"/>
      <c r="Q41" s="34" t="s">
        <v>187</v>
      </c>
      <c r="R41" s="262">
        <f t="shared" si="4"/>
        <v>0.25</v>
      </c>
      <c r="S41" s="34" t="s">
        <v>450</v>
      </c>
      <c r="T41" s="72"/>
      <c r="U41" s="72"/>
      <c r="V41" s="72"/>
      <c r="W41" s="72"/>
      <c r="X41" s="72"/>
      <c r="Y41" s="72"/>
      <c r="Z41" s="72"/>
      <c r="AA41" s="72"/>
    </row>
    <row r="42" spans="1:27" ht="89.25" customHeight="1" thickBot="1" x14ac:dyDescent="0.25">
      <c r="A42" s="36" t="s">
        <v>168</v>
      </c>
      <c r="B42" s="145">
        <v>48175</v>
      </c>
      <c r="C42" s="146"/>
      <c r="D42" s="34" t="s">
        <v>188</v>
      </c>
      <c r="E42" s="40" t="s">
        <v>113</v>
      </c>
      <c r="F42" s="34" t="s">
        <v>163</v>
      </c>
      <c r="G42" s="41" t="s">
        <v>149</v>
      </c>
      <c r="H42" s="147" t="s">
        <v>150</v>
      </c>
      <c r="I42" s="148"/>
      <c r="J42" s="145" t="s">
        <v>151</v>
      </c>
      <c r="K42" s="146"/>
      <c r="L42" s="34" t="s">
        <v>152</v>
      </c>
      <c r="M42" s="39">
        <v>44563</v>
      </c>
      <c r="N42" s="39">
        <v>44771</v>
      </c>
      <c r="O42" s="34" t="s">
        <v>153</v>
      </c>
      <c r="P42" s="34" t="s">
        <v>189</v>
      </c>
      <c r="Q42" s="34" t="s">
        <v>155</v>
      </c>
      <c r="R42" s="262">
        <f>AVERAGE(0.05)</f>
        <v>0.05</v>
      </c>
      <c r="S42" s="34" t="s">
        <v>450</v>
      </c>
      <c r="T42" s="72"/>
      <c r="U42" s="72"/>
      <c r="V42" s="72"/>
      <c r="W42" s="72"/>
      <c r="X42" s="72"/>
      <c r="Y42" s="72"/>
      <c r="Z42" s="72"/>
      <c r="AA42" s="72"/>
    </row>
    <row r="43" spans="1:27" ht="76.5" customHeight="1" thickBot="1" x14ac:dyDescent="0.25">
      <c r="A43" s="42" t="s">
        <v>168</v>
      </c>
      <c r="B43" s="195">
        <v>48175</v>
      </c>
      <c r="C43" s="196"/>
      <c r="D43" s="34" t="s">
        <v>188</v>
      </c>
      <c r="E43" s="43" t="s">
        <v>113</v>
      </c>
      <c r="F43" s="34" t="s">
        <v>156</v>
      </c>
      <c r="G43" s="44" t="s">
        <v>157</v>
      </c>
      <c r="H43" s="147" t="s">
        <v>116</v>
      </c>
      <c r="I43" s="148"/>
      <c r="J43" s="197" t="s">
        <v>151</v>
      </c>
      <c r="K43" s="198"/>
      <c r="L43" s="34" t="s">
        <v>158</v>
      </c>
      <c r="M43" s="45">
        <v>44563</v>
      </c>
      <c r="N43" s="45">
        <v>44771</v>
      </c>
      <c r="O43" s="34" t="s">
        <v>153</v>
      </c>
      <c r="P43" s="34" t="s">
        <v>154</v>
      </c>
      <c r="Q43" s="34" t="s">
        <v>160</v>
      </c>
      <c r="R43" s="263">
        <f>AVERAGE(,)</f>
        <v>0</v>
      </c>
      <c r="S43" s="256" t="s">
        <v>443</v>
      </c>
      <c r="T43" s="72"/>
      <c r="U43" s="72"/>
      <c r="V43" s="72"/>
      <c r="W43" s="72"/>
      <c r="X43" s="72"/>
      <c r="Y43" s="72"/>
      <c r="Z43" s="72"/>
      <c r="AA43" s="72"/>
    </row>
    <row r="44" spans="1:27" ht="35.25" customHeight="1" thickTop="1" thickBot="1" x14ac:dyDescent="0.25">
      <c r="A44" s="72"/>
      <c r="B44" s="72"/>
      <c r="C44" s="72"/>
      <c r="D44" s="72"/>
      <c r="E44" s="72"/>
      <c r="F44" s="86"/>
      <c r="G44" s="192" t="s">
        <v>190</v>
      </c>
      <c r="H44" s="193"/>
      <c r="I44" s="193"/>
      <c r="J44" s="193"/>
      <c r="K44" s="193"/>
      <c r="L44" s="193"/>
      <c r="M44" s="193"/>
      <c r="N44" s="194"/>
      <c r="O44" s="192" t="s">
        <v>83</v>
      </c>
      <c r="P44" s="193"/>
      <c r="Q44" s="194"/>
      <c r="R44" s="75">
        <f>AVERAGE(R16:R43)</f>
        <v>8.4821428571428575E-2</v>
      </c>
      <c r="S44" s="257"/>
      <c r="T44" s="72"/>
      <c r="U44" s="72"/>
      <c r="V44" s="72"/>
      <c r="W44" s="72"/>
      <c r="X44" s="72"/>
      <c r="Y44" s="72"/>
      <c r="Z44" s="72"/>
      <c r="AA44" s="72"/>
    </row>
    <row r="45" spans="1:27" s="73" customFormat="1" ht="15.75" customHeight="1" thickTop="1" x14ac:dyDescent="0.2">
      <c r="A45" s="72"/>
      <c r="B45" s="72"/>
      <c r="C45" s="72"/>
      <c r="D45" s="72"/>
      <c r="E45" s="72"/>
      <c r="F45" s="72"/>
      <c r="G45" s="89"/>
      <c r="H45" s="89"/>
      <c r="I45" s="89"/>
      <c r="J45" s="89"/>
      <c r="K45" s="89"/>
      <c r="L45" s="89"/>
      <c r="M45" s="89"/>
      <c r="N45" s="89"/>
      <c r="O45" s="72"/>
      <c r="P45" s="72"/>
      <c r="Q45" s="72"/>
      <c r="R45" s="264"/>
      <c r="S45" s="254"/>
      <c r="T45" s="72"/>
      <c r="U45" s="72"/>
      <c r="V45" s="72"/>
      <c r="W45" s="72"/>
      <c r="X45" s="72"/>
      <c r="Y45" s="72"/>
      <c r="Z45" s="72"/>
      <c r="AA45" s="72"/>
    </row>
    <row r="46" spans="1:27" s="73" customFormat="1" ht="15.75" customHeight="1" x14ac:dyDescent="0.2">
      <c r="A46" s="72"/>
      <c r="B46" s="72"/>
      <c r="C46" s="72"/>
      <c r="D46" s="72"/>
      <c r="E46" s="72"/>
      <c r="F46" s="72"/>
      <c r="G46" s="72"/>
      <c r="H46" s="72"/>
      <c r="I46" s="72"/>
      <c r="J46" s="72"/>
      <c r="K46" s="72"/>
      <c r="L46" s="72"/>
      <c r="M46" s="72"/>
      <c r="N46" s="72"/>
      <c r="O46" s="72"/>
      <c r="P46" s="72"/>
      <c r="Q46" s="72"/>
      <c r="R46" s="254"/>
      <c r="S46" s="254"/>
      <c r="T46" s="72"/>
      <c r="U46" s="72"/>
      <c r="V46" s="72"/>
      <c r="W46" s="72"/>
      <c r="X46" s="72"/>
      <c r="Y46" s="72"/>
      <c r="Z46" s="72"/>
      <c r="AA46" s="72"/>
    </row>
    <row r="47" spans="1:27" s="73" customFormat="1" ht="15.75" customHeight="1" x14ac:dyDescent="0.2">
      <c r="A47" s="72"/>
      <c r="B47" s="72"/>
      <c r="C47" s="72"/>
      <c r="D47" s="72"/>
      <c r="E47" s="72"/>
      <c r="F47" s="72"/>
      <c r="G47" s="72"/>
      <c r="H47" s="72"/>
      <c r="I47" s="72"/>
      <c r="J47" s="72"/>
      <c r="K47" s="72"/>
      <c r="L47" s="72"/>
      <c r="M47" s="72"/>
      <c r="N47" s="72"/>
      <c r="O47" s="72"/>
      <c r="P47" s="72"/>
      <c r="Q47" s="72"/>
      <c r="R47" s="254"/>
      <c r="S47" s="254"/>
      <c r="T47" s="72"/>
      <c r="U47" s="72"/>
      <c r="V47" s="72"/>
      <c r="W47" s="72"/>
      <c r="X47" s="72"/>
      <c r="Y47" s="72"/>
      <c r="Z47" s="72"/>
      <c r="AA47" s="72"/>
    </row>
    <row r="48" spans="1:27" s="73" customFormat="1" ht="15.75" customHeight="1" x14ac:dyDescent="0.2">
      <c r="A48" s="72"/>
      <c r="B48" s="72"/>
      <c r="C48" s="72"/>
      <c r="D48" s="72"/>
      <c r="E48" s="72"/>
      <c r="F48" s="72"/>
      <c r="G48" s="72"/>
      <c r="H48" s="72"/>
      <c r="I48" s="72"/>
      <c r="J48" s="72"/>
      <c r="K48" s="72"/>
      <c r="L48" s="72"/>
      <c r="M48" s="72"/>
      <c r="N48" s="72"/>
      <c r="O48" s="72"/>
      <c r="P48" s="72"/>
      <c r="Q48" s="72"/>
      <c r="R48" s="254"/>
      <c r="S48" s="254"/>
      <c r="T48" s="72"/>
      <c r="U48" s="72"/>
      <c r="V48" s="72"/>
      <c r="W48" s="72"/>
      <c r="X48" s="72"/>
      <c r="Y48" s="72"/>
      <c r="Z48" s="72"/>
      <c r="AA48" s="72"/>
    </row>
    <row r="49" spans="1:27" s="73" customFormat="1" ht="15.75" customHeight="1" x14ac:dyDescent="0.2">
      <c r="A49" s="72"/>
      <c r="B49" s="72"/>
      <c r="C49" s="72"/>
      <c r="D49" s="72"/>
      <c r="E49" s="72"/>
      <c r="F49" s="72"/>
      <c r="G49" s="72"/>
      <c r="H49" s="72"/>
      <c r="I49" s="72"/>
      <c r="J49" s="72"/>
      <c r="K49" s="72"/>
      <c r="L49" s="72"/>
      <c r="M49" s="72"/>
      <c r="N49" s="72"/>
      <c r="O49" s="72"/>
      <c r="P49" s="72"/>
      <c r="Q49" s="72"/>
      <c r="R49" s="254"/>
      <c r="S49" s="254"/>
      <c r="T49" s="72"/>
      <c r="U49" s="72"/>
      <c r="V49" s="72"/>
      <c r="W49" s="72"/>
      <c r="X49" s="72"/>
      <c r="Y49" s="72"/>
      <c r="Z49" s="72"/>
      <c r="AA49" s="72"/>
    </row>
    <row r="50" spans="1:27" s="73" customFormat="1" ht="15.75" customHeight="1" x14ac:dyDescent="0.2">
      <c r="A50" s="72"/>
      <c r="B50" s="72"/>
      <c r="C50" s="72"/>
      <c r="D50" s="72"/>
      <c r="E50" s="72"/>
      <c r="F50" s="72"/>
      <c r="G50" s="72"/>
      <c r="H50" s="72"/>
      <c r="I50" s="72"/>
      <c r="J50" s="72"/>
      <c r="K50" s="72"/>
      <c r="L50" s="72"/>
      <c r="M50" s="90" t="s">
        <v>191</v>
      </c>
      <c r="N50" s="72"/>
      <c r="O50" s="72"/>
      <c r="P50" s="72"/>
      <c r="Q50" s="72"/>
      <c r="R50" s="254"/>
      <c r="S50" s="254"/>
      <c r="T50" s="72"/>
      <c r="U50" s="72"/>
      <c r="V50" s="72"/>
      <c r="W50" s="72"/>
      <c r="X50" s="72"/>
      <c r="Y50" s="72"/>
      <c r="Z50" s="72"/>
      <c r="AA50" s="72"/>
    </row>
    <row r="51" spans="1:27" s="73" customFormat="1" ht="15.75" customHeight="1" x14ac:dyDescent="0.2">
      <c r="A51" s="72"/>
      <c r="B51" s="72"/>
      <c r="C51" s="72"/>
      <c r="D51" s="72"/>
      <c r="E51" s="72"/>
      <c r="F51" s="72"/>
      <c r="G51" s="72"/>
      <c r="H51" s="72"/>
      <c r="I51" s="72"/>
      <c r="J51" s="72"/>
      <c r="K51" s="72"/>
      <c r="L51" s="72"/>
      <c r="M51" s="72"/>
      <c r="N51" s="72"/>
      <c r="O51" s="72"/>
      <c r="P51" s="72"/>
      <c r="Q51" s="72"/>
      <c r="R51" s="254"/>
      <c r="S51" s="254"/>
      <c r="T51" s="72"/>
      <c r="U51" s="72"/>
      <c r="V51" s="72"/>
      <c r="W51" s="72"/>
      <c r="X51" s="72"/>
      <c r="Y51" s="72"/>
      <c r="Z51" s="72"/>
      <c r="AA51" s="72"/>
    </row>
    <row r="52" spans="1:27" s="73" customFormat="1" ht="15.75" customHeight="1" x14ac:dyDescent="0.2">
      <c r="A52" s="72"/>
      <c r="B52" s="72"/>
      <c r="C52" s="72"/>
      <c r="D52" s="72"/>
      <c r="E52" s="72"/>
      <c r="F52" s="72"/>
      <c r="G52" s="72"/>
      <c r="H52" s="72"/>
      <c r="I52" s="72"/>
      <c r="J52" s="72"/>
      <c r="K52" s="72"/>
      <c r="L52" s="72"/>
      <c r="M52" s="72"/>
      <c r="N52" s="72"/>
      <c r="O52" s="72"/>
      <c r="P52" s="72"/>
      <c r="R52" s="265"/>
      <c r="S52" s="254"/>
      <c r="T52" s="72"/>
      <c r="U52" s="72"/>
      <c r="V52" s="72"/>
      <c r="W52" s="72"/>
      <c r="X52" s="72"/>
      <c r="Y52" s="72"/>
      <c r="Z52" s="72"/>
      <c r="AA52" s="72"/>
    </row>
    <row r="53" spans="1:27" s="73" customFormat="1" ht="15.75" customHeight="1" x14ac:dyDescent="0.2">
      <c r="A53" s="72"/>
      <c r="B53" s="72"/>
      <c r="C53" s="72"/>
      <c r="D53" s="72"/>
      <c r="E53" s="72"/>
      <c r="F53" s="72"/>
      <c r="G53" s="72"/>
      <c r="H53" s="72"/>
      <c r="I53" s="72"/>
      <c r="J53" s="72"/>
      <c r="K53" s="72"/>
      <c r="L53" s="72"/>
      <c r="M53" s="72"/>
      <c r="N53" s="72"/>
      <c r="O53" s="72"/>
      <c r="P53" s="72"/>
      <c r="R53" s="265"/>
      <c r="S53" s="254"/>
      <c r="T53" s="72"/>
      <c r="U53" s="72"/>
      <c r="V53" s="72"/>
      <c r="W53" s="72"/>
      <c r="X53" s="72"/>
      <c r="Y53" s="72"/>
      <c r="Z53" s="72"/>
      <c r="AA53" s="72"/>
    </row>
    <row r="54" spans="1:27" s="73" customFormat="1" ht="15.75" customHeight="1" x14ac:dyDescent="0.2">
      <c r="A54" s="72"/>
      <c r="B54" s="72"/>
      <c r="C54" s="72"/>
      <c r="D54" s="72"/>
      <c r="E54" s="72"/>
      <c r="F54" s="72"/>
      <c r="G54" s="72"/>
      <c r="H54" s="72"/>
      <c r="I54" s="72"/>
      <c r="J54" s="72"/>
      <c r="K54" s="72"/>
      <c r="L54" s="72"/>
      <c r="M54" s="72"/>
      <c r="N54" s="72"/>
      <c r="O54" s="72"/>
      <c r="P54" s="72"/>
      <c r="R54" s="265"/>
      <c r="S54" s="254"/>
      <c r="T54" s="72"/>
      <c r="U54" s="72"/>
      <c r="V54" s="72"/>
      <c r="W54" s="72"/>
      <c r="X54" s="72"/>
      <c r="Y54" s="72"/>
      <c r="Z54" s="72"/>
      <c r="AA54" s="72"/>
    </row>
    <row r="55" spans="1:27" s="73" customFormat="1" ht="15.75" customHeight="1" x14ac:dyDescent="0.2">
      <c r="A55" s="72"/>
      <c r="B55" s="72"/>
      <c r="C55" s="72"/>
      <c r="D55" s="72"/>
      <c r="E55" s="72"/>
      <c r="F55" s="72"/>
      <c r="G55" s="72"/>
      <c r="H55" s="72"/>
      <c r="I55" s="72"/>
      <c r="J55" s="72"/>
      <c r="K55" s="72"/>
      <c r="L55" s="72"/>
      <c r="M55" s="72"/>
      <c r="N55" s="72"/>
      <c r="O55" s="72"/>
      <c r="P55" s="72"/>
      <c r="R55" s="265"/>
      <c r="S55" s="254"/>
      <c r="T55" s="72"/>
      <c r="U55" s="72"/>
      <c r="V55" s="72"/>
      <c r="W55" s="72"/>
      <c r="X55" s="72"/>
      <c r="Y55" s="72"/>
      <c r="Z55" s="72"/>
      <c r="AA55" s="72"/>
    </row>
    <row r="56" spans="1:27" s="73" customFormat="1" ht="15.75" customHeight="1" x14ac:dyDescent="0.2">
      <c r="A56" s="72"/>
      <c r="B56" s="72"/>
      <c r="C56" s="72"/>
      <c r="D56" s="72"/>
      <c r="E56" s="72"/>
      <c r="F56" s="72"/>
      <c r="G56" s="72"/>
      <c r="H56" s="72"/>
      <c r="I56" s="72"/>
      <c r="J56" s="72"/>
      <c r="K56" s="72"/>
      <c r="L56" s="72"/>
      <c r="M56" s="72"/>
      <c r="N56" s="72"/>
      <c r="O56" s="72"/>
      <c r="P56" s="72"/>
      <c r="R56" s="265"/>
      <c r="S56" s="254"/>
      <c r="T56" s="72"/>
      <c r="U56" s="72"/>
      <c r="V56" s="72"/>
      <c r="W56" s="72"/>
      <c r="X56" s="72"/>
      <c r="Y56" s="72"/>
      <c r="Z56" s="72"/>
      <c r="AA56" s="72"/>
    </row>
    <row r="57" spans="1:27" s="73" customFormat="1" ht="15.75" customHeight="1" x14ac:dyDescent="0.2">
      <c r="A57" s="72"/>
      <c r="B57" s="72"/>
      <c r="C57" s="72"/>
      <c r="D57" s="72"/>
      <c r="E57" s="72"/>
      <c r="F57" s="72"/>
      <c r="G57" s="72"/>
      <c r="H57" s="72"/>
      <c r="I57" s="72"/>
      <c r="J57" s="72"/>
      <c r="K57" s="72"/>
      <c r="L57" s="72"/>
      <c r="M57" s="72"/>
      <c r="N57" s="72"/>
      <c r="O57" s="72"/>
      <c r="P57" s="72"/>
      <c r="R57" s="265"/>
      <c r="S57" s="254"/>
      <c r="T57" s="72"/>
      <c r="U57" s="72"/>
      <c r="V57" s="72"/>
      <c r="W57" s="72"/>
      <c r="X57" s="72"/>
      <c r="Y57" s="72"/>
      <c r="Z57" s="72"/>
      <c r="AA57" s="72"/>
    </row>
    <row r="58" spans="1:27" s="73" customFormat="1" ht="15.75" customHeight="1" x14ac:dyDescent="0.2">
      <c r="A58" s="72"/>
      <c r="B58" s="72"/>
      <c r="C58" s="72"/>
      <c r="D58" s="72"/>
      <c r="E58" s="72"/>
      <c r="F58" s="72"/>
      <c r="G58" s="72"/>
      <c r="H58" s="72"/>
      <c r="I58" s="72"/>
      <c r="J58" s="72"/>
      <c r="K58" s="72"/>
      <c r="L58" s="72"/>
      <c r="M58" s="72"/>
      <c r="N58" s="72"/>
      <c r="O58" s="72"/>
      <c r="P58" s="72"/>
      <c r="R58" s="265"/>
      <c r="S58" s="254"/>
      <c r="T58" s="72"/>
      <c r="U58" s="72"/>
      <c r="V58" s="72"/>
      <c r="W58" s="72"/>
      <c r="X58" s="72"/>
      <c r="Y58" s="72"/>
      <c r="Z58" s="72"/>
      <c r="AA58" s="72"/>
    </row>
    <row r="59" spans="1:27" s="73" customFormat="1" ht="15.75" customHeight="1" x14ac:dyDescent="0.2">
      <c r="A59" s="72"/>
      <c r="B59" s="72"/>
      <c r="C59" s="72"/>
      <c r="D59" s="72"/>
      <c r="E59" s="72"/>
      <c r="F59" s="72"/>
      <c r="G59" s="72"/>
      <c r="H59" s="72"/>
      <c r="I59" s="72"/>
      <c r="J59" s="72"/>
      <c r="K59" s="72"/>
      <c r="L59" s="72"/>
      <c r="M59" s="72"/>
      <c r="N59" s="72"/>
      <c r="O59" s="72"/>
      <c r="P59" s="72"/>
      <c r="R59" s="265"/>
      <c r="S59" s="254"/>
      <c r="T59" s="72"/>
      <c r="U59" s="72"/>
      <c r="V59" s="72"/>
      <c r="W59" s="72"/>
      <c r="X59" s="72"/>
      <c r="Y59" s="72"/>
      <c r="Z59" s="72"/>
      <c r="AA59" s="72"/>
    </row>
    <row r="60" spans="1:27" s="73" customFormat="1" ht="15.75" customHeight="1" x14ac:dyDescent="0.2">
      <c r="A60" s="72"/>
      <c r="B60" s="72"/>
      <c r="C60" s="72"/>
      <c r="D60" s="72"/>
      <c r="E60" s="72"/>
      <c r="F60" s="72"/>
      <c r="G60" s="72"/>
      <c r="H60" s="72"/>
      <c r="I60" s="72"/>
      <c r="J60" s="72"/>
      <c r="K60" s="72"/>
      <c r="L60" s="72"/>
      <c r="M60" s="72"/>
      <c r="N60" s="72"/>
      <c r="O60" s="72"/>
      <c r="P60" s="72"/>
      <c r="R60" s="265"/>
      <c r="S60" s="254"/>
      <c r="T60" s="72"/>
      <c r="U60" s="72"/>
      <c r="V60" s="72"/>
      <c r="W60" s="72"/>
      <c r="X60" s="72"/>
      <c r="Y60" s="72"/>
      <c r="Z60" s="72"/>
      <c r="AA60" s="72"/>
    </row>
    <row r="61" spans="1:27" s="73" customFormat="1" ht="15.75" customHeight="1" x14ac:dyDescent="0.2">
      <c r="A61" s="72"/>
      <c r="B61" s="72"/>
      <c r="C61" s="72"/>
      <c r="D61" s="72"/>
      <c r="E61" s="72"/>
      <c r="F61" s="72"/>
      <c r="G61" s="72"/>
      <c r="H61" s="72"/>
      <c r="I61" s="72"/>
      <c r="J61" s="72"/>
      <c r="K61" s="72"/>
      <c r="L61" s="72"/>
      <c r="M61" s="72"/>
      <c r="N61" s="72"/>
      <c r="O61" s="72"/>
      <c r="P61" s="72"/>
      <c r="R61" s="265"/>
      <c r="S61" s="254"/>
      <c r="T61" s="72"/>
      <c r="U61" s="72"/>
      <c r="V61" s="72"/>
      <c r="W61" s="72"/>
      <c r="X61" s="72"/>
      <c r="Y61" s="72"/>
      <c r="Z61" s="72"/>
      <c r="AA61" s="72"/>
    </row>
    <row r="62" spans="1:27" s="73" customFormat="1" ht="15.75" customHeight="1" x14ac:dyDescent="0.2">
      <c r="A62" s="72"/>
      <c r="B62" s="72"/>
      <c r="C62" s="72"/>
      <c r="D62" s="72"/>
      <c r="E62" s="72"/>
      <c r="F62" s="72"/>
      <c r="G62" s="72"/>
      <c r="H62" s="72"/>
      <c r="I62" s="72"/>
      <c r="J62" s="72"/>
      <c r="K62" s="72"/>
      <c r="L62" s="72"/>
      <c r="M62" s="72"/>
      <c r="N62" s="72"/>
      <c r="O62" s="72"/>
      <c r="P62" s="72"/>
      <c r="R62" s="265"/>
      <c r="S62" s="254"/>
      <c r="T62" s="72"/>
      <c r="U62" s="72"/>
      <c r="V62" s="72"/>
      <c r="W62" s="72"/>
      <c r="X62" s="72"/>
      <c r="Y62" s="72"/>
      <c r="Z62" s="72"/>
      <c r="AA62" s="72"/>
    </row>
    <row r="63" spans="1:27" s="73" customFormat="1" ht="15.75" customHeight="1" x14ac:dyDescent="0.2">
      <c r="A63" s="72"/>
      <c r="B63" s="72"/>
      <c r="C63" s="72"/>
      <c r="D63" s="72"/>
      <c r="E63" s="72"/>
      <c r="F63" s="72"/>
      <c r="G63" s="72"/>
      <c r="H63" s="72"/>
      <c r="I63" s="72"/>
      <c r="J63" s="72"/>
      <c r="K63" s="72"/>
      <c r="L63" s="72"/>
      <c r="M63" s="72"/>
      <c r="N63" s="72"/>
      <c r="O63" s="72"/>
      <c r="P63" s="72"/>
      <c r="R63" s="265"/>
      <c r="S63" s="254"/>
      <c r="T63" s="72"/>
      <c r="U63" s="72"/>
      <c r="V63" s="72"/>
      <c r="W63" s="72"/>
      <c r="X63" s="72"/>
      <c r="Y63" s="72"/>
      <c r="Z63" s="72"/>
      <c r="AA63" s="72"/>
    </row>
    <row r="64" spans="1:27" s="73" customFormat="1" ht="15.75" customHeight="1" x14ac:dyDescent="0.2">
      <c r="A64" s="72"/>
      <c r="B64" s="72"/>
      <c r="C64" s="72"/>
      <c r="D64" s="72"/>
      <c r="E64" s="72"/>
      <c r="F64" s="72"/>
      <c r="G64" s="72"/>
      <c r="H64" s="72"/>
      <c r="I64" s="72"/>
      <c r="J64" s="72"/>
      <c r="K64" s="72"/>
      <c r="L64" s="72"/>
      <c r="M64" s="72"/>
      <c r="N64" s="72"/>
      <c r="O64" s="72"/>
      <c r="P64" s="72"/>
      <c r="R64" s="265"/>
      <c r="S64" s="254"/>
      <c r="T64" s="72"/>
      <c r="U64" s="72"/>
      <c r="V64" s="72"/>
      <c r="W64" s="72"/>
      <c r="X64" s="72"/>
      <c r="Y64" s="72"/>
      <c r="Z64" s="72"/>
      <c r="AA64" s="72"/>
    </row>
    <row r="65" spans="1:27" s="73" customFormat="1" ht="15.75" customHeight="1" x14ac:dyDescent="0.2">
      <c r="A65" s="72"/>
      <c r="B65" s="72"/>
      <c r="C65" s="72"/>
      <c r="D65" s="72"/>
      <c r="E65" s="72"/>
      <c r="F65" s="72"/>
      <c r="G65" s="72"/>
      <c r="H65" s="72"/>
      <c r="I65" s="72"/>
      <c r="J65" s="72"/>
      <c r="K65" s="72"/>
      <c r="L65" s="72"/>
      <c r="M65" s="72"/>
      <c r="N65" s="72"/>
      <c r="O65" s="72"/>
      <c r="P65" s="72"/>
      <c r="R65" s="265"/>
      <c r="S65" s="254"/>
      <c r="T65" s="72"/>
      <c r="U65" s="72"/>
      <c r="V65" s="72"/>
      <c r="W65" s="72"/>
      <c r="X65" s="72"/>
      <c r="Y65" s="72"/>
      <c r="Z65" s="72"/>
      <c r="AA65" s="72"/>
    </row>
    <row r="66" spans="1:27" s="73" customFormat="1" ht="15.75" customHeight="1" x14ac:dyDescent="0.2">
      <c r="A66" s="72"/>
      <c r="B66" s="72"/>
      <c r="C66" s="72"/>
      <c r="D66" s="72"/>
      <c r="E66" s="72"/>
      <c r="F66" s="72"/>
      <c r="G66" s="72"/>
      <c r="H66" s="72"/>
      <c r="I66" s="72"/>
      <c r="J66" s="72"/>
      <c r="K66" s="72"/>
      <c r="L66" s="72"/>
      <c r="M66" s="72"/>
      <c r="N66" s="72"/>
      <c r="O66" s="72"/>
      <c r="P66" s="72"/>
      <c r="R66" s="265"/>
      <c r="S66" s="254"/>
      <c r="T66" s="72"/>
      <c r="U66" s="72"/>
      <c r="V66" s="72"/>
      <c r="W66" s="72"/>
      <c r="X66" s="72"/>
      <c r="Y66" s="72"/>
      <c r="Z66" s="72"/>
      <c r="AA66" s="72"/>
    </row>
    <row r="67" spans="1:27" s="73" customFormat="1" ht="15.75" customHeight="1" x14ac:dyDescent="0.2">
      <c r="A67" s="72"/>
      <c r="B67" s="72"/>
      <c r="C67" s="72"/>
      <c r="D67" s="72"/>
      <c r="E67" s="72"/>
      <c r="F67" s="72"/>
      <c r="G67" s="72"/>
      <c r="H67" s="72"/>
      <c r="I67" s="72"/>
      <c r="J67" s="72"/>
      <c r="K67" s="72"/>
      <c r="L67" s="72"/>
      <c r="M67" s="72"/>
      <c r="N67" s="72"/>
      <c r="O67" s="72"/>
      <c r="P67" s="72"/>
      <c r="R67" s="265"/>
      <c r="S67" s="254"/>
      <c r="T67" s="72"/>
      <c r="U67" s="72"/>
      <c r="V67" s="72"/>
      <c r="W67" s="72"/>
      <c r="X67" s="72"/>
      <c r="Y67" s="72"/>
      <c r="Z67" s="72"/>
      <c r="AA67" s="72"/>
    </row>
    <row r="68" spans="1:27" s="73" customFormat="1" ht="15.75" customHeight="1" x14ac:dyDescent="0.2">
      <c r="A68" s="72"/>
      <c r="B68" s="72"/>
      <c r="C68" s="72"/>
      <c r="D68" s="72"/>
      <c r="E68" s="72"/>
      <c r="F68" s="72"/>
      <c r="G68" s="72"/>
      <c r="H68" s="72"/>
      <c r="I68" s="72"/>
      <c r="J68" s="72"/>
      <c r="K68" s="72"/>
      <c r="L68" s="72"/>
      <c r="M68" s="72"/>
      <c r="N68" s="72"/>
      <c r="O68" s="72"/>
      <c r="P68" s="72"/>
      <c r="R68" s="265"/>
      <c r="S68" s="254"/>
      <c r="T68" s="72"/>
      <c r="U68" s="72"/>
      <c r="V68" s="72"/>
      <c r="W68" s="72"/>
      <c r="X68" s="72"/>
      <c r="Y68" s="72"/>
      <c r="Z68" s="72"/>
      <c r="AA68" s="72"/>
    </row>
    <row r="69" spans="1:27" s="73" customFormat="1" ht="15.75" customHeight="1" x14ac:dyDescent="0.2">
      <c r="A69" s="72"/>
      <c r="B69" s="72"/>
      <c r="C69" s="72"/>
      <c r="D69" s="72"/>
      <c r="E69" s="72"/>
      <c r="F69" s="72"/>
      <c r="G69" s="72"/>
      <c r="H69" s="72"/>
      <c r="I69" s="72"/>
      <c r="J69" s="72"/>
      <c r="K69" s="72"/>
      <c r="L69" s="72"/>
      <c r="M69" s="72"/>
      <c r="N69" s="72"/>
      <c r="O69" s="72"/>
      <c r="P69" s="72"/>
      <c r="R69" s="265"/>
      <c r="S69" s="254"/>
      <c r="T69" s="72"/>
      <c r="U69" s="72"/>
      <c r="V69" s="72"/>
      <c r="W69" s="72"/>
      <c r="X69" s="72"/>
      <c r="Y69" s="72"/>
      <c r="Z69" s="72"/>
      <c r="AA69" s="72"/>
    </row>
    <row r="70" spans="1:27" s="73" customFormat="1" ht="15.75" customHeight="1" x14ac:dyDescent="0.25">
      <c r="A70" s="87"/>
      <c r="B70" s="87"/>
      <c r="C70" s="87"/>
      <c r="D70" s="87"/>
      <c r="E70" s="87"/>
      <c r="F70" s="87"/>
      <c r="G70" s="87"/>
      <c r="H70" s="87"/>
      <c r="I70" s="87"/>
      <c r="J70" s="87"/>
      <c r="K70" s="87"/>
      <c r="L70" s="87"/>
      <c r="M70" s="87"/>
      <c r="N70" s="87"/>
      <c r="O70" s="87"/>
      <c r="P70" s="72"/>
      <c r="R70" s="265"/>
      <c r="S70" s="254"/>
      <c r="T70" s="72"/>
      <c r="U70" s="72"/>
      <c r="V70" s="72"/>
      <c r="W70" s="72"/>
      <c r="X70" s="72"/>
      <c r="Y70" s="72"/>
      <c r="Z70" s="72"/>
      <c r="AA70" s="72"/>
    </row>
    <row r="71" spans="1:27" s="73" customFormat="1" ht="15.75" customHeight="1" x14ac:dyDescent="0.25">
      <c r="A71" s="87"/>
      <c r="B71" s="87"/>
      <c r="C71" s="87"/>
      <c r="D71" s="87"/>
      <c r="E71" s="87"/>
      <c r="F71" s="87"/>
      <c r="G71" s="87"/>
      <c r="H71" s="87"/>
      <c r="I71" s="87"/>
      <c r="J71" s="87"/>
      <c r="K71" s="87"/>
      <c r="L71" s="87"/>
      <c r="M71" s="87"/>
      <c r="N71" s="87"/>
      <c r="O71" s="87"/>
      <c r="P71" s="72"/>
      <c r="R71" s="265"/>
      <c r="S71" s="254"/>
      <c r="T71" s="72"/>
      <c r="U71" s="72"/>
      <c r="V71" s="72"/>
      <c r="W71" s="72"/>
      <c r="X71" s="72"/>
      <c r="Y71" s="72"/>
      <c r="Z71" s="72"/>
      <c r="AA71" s="72"/>
    </row>
    <row r="72" spans="1:27" s="73" customFormat="1" ht="15.75" customHeight="1" x14ac:dyDescent="0.25">
      <c r="A72" s="87"/>
      <c r="B72" s="87"/>
      <c r="C72" s="87"/>
      <c r="D72" s="87"/>
      <c r="E72" s="87"/>
      <c r="F72" s="87"/>
      <c r="G72" s="87"/>
      <c r="H72" s="87"/>
      <c r="I72" s="87"/>
      <c r="J72" s="87"/>
      <c r="K72" s="87"/>
      <c r="L72" s="87"/>
      <c r="M72" s="87"/>
      <c r="N72" s="87"/>
      <c r="O72" s="87"/>
      <c r="P72" s="72"/>
      <c r="R72" s="265"/>
      <c r="S72" s="254"/>
      <c r="T72" s="72"/>
      <c r="U72" s="72"/>
      <c r="V72" s="72"/>
      <c r="W72" s="72"/>
      <c r="X72" s="72"/>
      <c r="Y72" s="72"/>
      <c r="Z72" s="72"/>
      <c r="AA72" s="72"/>
    </row>
    <row r="73" spans="1:27" s="73" customFormat="1" ht="15.75" customHeight="1" x14ac:dyDescent="0.25">
      <c r="A73" s="87"/>
      <c r="B73" s="87"/>
      <c r="C73" s="87"/>
      <c r="D73" s="87"/>
      <c r="E73" s="87"/>
      <c r="F73" s="87"/>
      <c r="G73" s="87"/>
      <c r="H73" s="87"/>
      <c r="I73" s="87"/>
      <c r="J73" s="87"/>
      <c r="K73" s="87"/>
      <c r="L73" s="87"/>
      <c r="M73" s="87"/>
      <c r="N73" s="87"/>
      <c r="O73" s="87"/>
      <c r="P73" s="72"/>
      <c r="R73" s="265"/>
      <c r="S73" s="254"/>
      <c r="T73" s="72"/>
      <c r="U73" s="72"/>
      <c r="V73" s="72"/>
      <c r="W73" s="72"/>
      <c r="X73" s="72"/>
      <c r="Y73" s="72"/>
      <c r="Z73" s="72"/>
      <c r="AA73" s="72"/>
    </row>
    <row r="74" spans="1:27" s="73" customFormat="1" ht="15.75" customHeight="1" x14ac:dyDescent="0.25">
      <c r="A74" s="87"/>
      <c r="B74" s="87"/>
      <c r="C74" s="87"/>
      <c r="D74" s="87"/>
      <c r="E74" s="87"/>
      <c r="F74" s="87"/>
      <c r="G74" s="87"/>
      <c r="H74" s="87"/>
      <c r="I74" s="87"/>
      <c r="J74" s="87"/>
      <c r="K74" s="87"/>
      <c r="L74" s="87"/>
      <c r="M74" s="87"/>
      <c r="N74" s="87"/>
      <c r="O74" s="87"/>
      <c r="P74" s="72"/>
      <c r="R74" s="265"/>
      <c r="S74" s="254"/>
      <c r="T74" s="72"/>
      <c r="U74" s="72"/>
      <c r="V74" s="72"/>
      <c r="W74" s="72"/>
      <c r="X74" s="72"/>
      <c r="Y74" s="72"/>
      <c r="Z74" s="72"/>
      <c r="AA74" s="72"/>
    </row>
    <row r="75" spans="1:27" s="73" customFormat="1" ht="15.75" customHeight="1" x14ac:dyDescent="0.25">
      <c r="A75" s="87"/>
      <c r="B75" s="87"/>
      <c r="C75" s="87"/>
      <c r="D75" s="87"/>
      <c r="E75" s="87"/>
      <c r="F75" s="87"/>
      <c r="G75" s="87"/>
      <c r="H75" s="87"/>
      <c r="I75" s="87"/>
      <c r="J75" s="87"/>
      <c r="K75" s="87"/>
      <c r="L75" s="87"/>
      <c r="M75" s="87"/>
      <c r="N75" s="87"/>
      <c r="O75" s="87"/>
      <c r="P75" s="72"/>
      <c r="R75" s="265"/>
      <c r="S75" s="254"/>
      <c r="T75" s="72"/>
      <c r="U75" s="72"/>
      <c r="V75" s="72"/>
      <c r="W75" s="72"/>
      <c r="X75" s="72"/>
      <c r="Y75" s="72"/>
      <c r="Z75" s="72"/>
      <c r="AA75" s="72"/>
    </row>
    <row r="76" spans="1:27" s="73" customFormat="1" ht="15.75" customHeight="1" x14ac:dyDescent="0.25">
      <c r="A76" s="87"/>
      <c r="B76" s="87"/>
      <c r="C76" s="87"/>
      <c r="D76" s="87"/>
      <c r="E76" s="87"/>
      <c r="F76" s="87"/>
      <c r="G76" s="87"/>
      <c r="H76" s="87"/>
      <c r="I76" s="87"/>
      <c r="J76" s="87"/>
      <c r="K76" s="87"/>
      <c r="L76" s="87"/>
      <c r="M76" s="87"/>
      <c r="N76" s="87"/>
      <c r="O76" s="87"/>
      <c r="P76" s="72"/>
      <c r="R76" s="265"/>
      <c r="S76" s="254"/>
      <c r="T76" s="72"/>
      <c r="U76" s="72"/>
      <c r="V76" s="72"/>
      <c r="W76" s="72"/>
      <c r="X76" s="72"/>
      <c r="Y76" s="72"/>
      <c r="Z76" s="72"/>
      <c r="AA76" s="72"/>
    </row>
    <row r="77" spans="1:27" s="73" customFormat="1" ht="15.75" customHeight="1" x14ac:dyDescent="0.25">
      <c r="A77" s="87"/>
      <c r="B77" s="87"/>
      <c r="C77" s="87"/>
      <c r="D77" s="87"/>
      <c r="E77" s="87"/>
      <c r="F77" s="87"/>
      <c r="G77" s="87"/>
      <c r="H77" s="87"/>
      <c r="I77" s="87"/>
      <c r="J77" s="87"/>
      <c r="K77" s="87"/>
      <c r="L77" s="87"/>
      <c r="M77" s="87"/>
      <c r="N77" s="87"/>
      <c r="O77" s="87"/>
      <c r="P77" s="72"/>
      <c r="R77" s="265"/>
      <c r="S77" s="254"/>
      <c r="T77" s="72"/>
      <c r="U77" s="72"/>
      <c r="V77" s="72"/>
      <c r="W77" s="72"/>
      <c r="X77" s="72"/>
      <c r="Y77" s="72"/>
      <c r="Z77" s="72"/>
      <c r="AA77" s="72"/>
    </row>
    <row r="78" spans="1:27" s="73" customFormat="1" ht="15.75" customHeight="1" x14ac:dyDescent="0.25">
      <c r="A78" s="87"/>
      <c r="B78" s="87"/>
      <c r="C78" s="87"/>
      <c r="D78" s="87"/>
      <c r="E78" s="87"/>
      <c r="F78" s="87"/>
      <c r="G78" s="87"/>
      <c r="H78" s="87"/>
      <c r="I78" s="87"/>
      <c r="J78" s="87"/>
      <c r="K78" s="87"/>
      <c r="L78" s="87"/>
      <c r="M78" s="87"/>
      <c r="N78" s="87"/>
      <c r="O78" s="87"/>
      <c r="P78" s="72"/>
      <c r="R78" s="265"/>
      <c r="S78" s="254"/>
      <c r="T78" s="72"/>
      <c r="U78" s="72"/>
      <c r="V78" s="72"/>
      <c r="W78" s="72"/>
      <c r="X78" s="72"/>
      <c r="Y78" s="72"/>
      <c r="Z78" s="72"/>
      <c r="AA78" s="72"/>
    </row>
    <row r="79" spans="1:27" s="73" customFormat="1" ht="15.75" customHeight="1" x14ac:dyDescent="0.25">
      <c r="A79" s="87"/>
      <c r="B79" s="87"/>
      <c r="C79" s="87"/>
      <c r="D79" s="87"/>
      <c r="E79" s="87"/>
      <c r="F79" s="87"/>
      <c r="G79" s="87"/>
      <c r="H79" s="87"/>
      <c r="I79" s="87"/>
      <c r="J79" s="87"/>
      <c r="K79" s="87"/>
      <c r="L79" s="87"/>
      <c r="M79" s="87"/>
      <c r="N79" s="87"/>
      <c r="O79" s="87"/>
      <c r="P79" s="72"/>
      <c r="R79" s="265"/>
      <c r="S79" s="254"/>
      <c r="T79" s="72"/>
      <c r="U79" s="72"/>
      <c r="V79" s="72"/>
      <c r="W79" s="72"/>
      <c r="X79" s="72"/>
      <c r="Y79" s="72"/>
      <c r="Z79" s="72"/>
      <c r="AA79" s="72"/>
    </row>
    <row r="80" spans="1:27" s="73" customFormat="1" ht="15.75" customHeight="1" x14ac:dyDescent="0.25">
      <c r="A80" s="88"/>
      <c r="B80" s="88"/>
      <c r="C80" s="88"/>
      <c r="D80" s="88"/>
      <c r="E80" s="88"/>
      <c r="F80" s="88"/>
      <c r="G80" s="88"/>
      <c r="H80" s="88"/>
      <c r="I80" s="88"/>
      <c r="J80" s="88"/>
      <c r="K80" s="88"/>
      <c r="L80" s="88"/>
      <c r="M80" s="88"/>
      <c r="N80" s="88"/>
      <c r="O80" s="88"/>
      <c r="P80" s="72"/>
      <c r="R80" s="265"/>
      <c r="S80" s="254"/>
      <c r="T80" s="72"/>
      <c r="U80" s="72"/>
      <c r="V80" s="72"/>
      <c r="W80" s="72"/>
      <c r="X80" s="72"/>
      <c r="Y80" s="72"/>
      <c r="Z80" s="72"/>
      <c r="AA80" s="72"/>
    </row>
    <row r="81" spans="1:27" s="73" customFormat="1" ht="15.75" customHeight="1" x14ac:dyDescent="0.25">
      <c r="A81" s="88"/>
      <c r="B81" s="88"/>
      <c r="C81" s="88"/>
      <c r="D81" s="88"/>
      <c r="E81" s="88"/>
      <c r="F81" s="88"/>
      <c r="G81" s="88"/>
      <c r="H81" s="88"/>
      <c r="I81" s="88"/>
      <c r="J81" s="88"/>
      <c r="K81" s="88"/>
      <c r="L81" s="88"/>
      <c r="M81" s="88"/>
      <c r="N81" s="88"/>
      <c r="O81" s="88"/>
      <c r="P81" s="72"/>
      <c r="R81" s="265"/>
      <c r="S81" s="254"/>
      <c r="T81" s="72"/>
      <c r="U81" s="72"/>
      <c r="V81" s="72"/>
      <c r="W81" s="72"/>
      <c r="X81" s="72"/>
      <c r="Y81" s="72"/>
      <c r="Z81" s="72"/>
      <c r="AA81" s="72"/>
    </row>
    <row r="82" spans="1:27" s="73" customFormat="1" ht="15.75" customHeight="1" x14ac:dyDescent="0.25">
      <c r="A82" s="88"/>
      <c r="B82" s="88"/>
      <c r="C82" s="88"/>
      <c r="D82" s="88"/>
      <c r="E82" s="88"/>
      <c r="F82" s="88"/>
      <c r="G82" s="88"/>
      <c r="H82" s="88"/>
      <c r="I82" s="88"/>
      <c r="J82" s="88"/>
      <c r="K82" s="88"/>
      <c r="L82" s="88"/>
      <c r="M82" s="88"/>
      <c r="N82" s="88"/>
      <c r="O82" s="88"/>
      <c r="P82" s="72"/>
      <c r="R82" s="265"/>
      <c r="S82" s="254"/>
      <c r="T82" s="72"/>
      <c r="U82" s="72"/>
      <c r="V82" s="72"/>
      <c r="W82" s="72"/>
      <c r="X82" s="72"/>
      <c r="Y82" s="72"/>
      <c r="Z82" s="72"/>
      <c r="AA82" s="72"/>
    </row>
    <row r="83" spans="1:27" s="73" customFormat="1" ht="15.75" customHeight="1" x14ac:dyDescent="0.25">
      <c r="A83" s="88"/>
      <c r="B83" s="88"/>
      <c r="C83" s="88"/>
      <c r="D83" s="88"/>
      <c r="E83" s="88"/>
      <c r="F83" s="88"/>
      <c r="G83" s="88"/>
      <c r="H83" s="88"/>
      <c r="I83" s="88"/>
      <c r="J83" s="88"/>
      <c r="K83" s="88"/>
      <c r="L83" s="88"/>
      <c r="M83" s="88"/>
      <c r="N83" s="88"/>
      <c r="O83" s="88"/>
      <c r="P83" s="72"/>
      <c r="R83" s="265"/>
      <c r="S83" s="254"/>
      <c r="T83" s="72"/>
      <c r="U83" s="72"/>
      <c r="V83" s="72"/>
      <c r="W83" s="72"/>
      <c r="X83" s="72"/>
      <c r="Y83" s="72"/>
      <c r="Z83" s="72"/>
      <c r="AA83" s="72"/>
    </row>
    <row r="84" spans="1:27" s="73" customFormat="1" ht="15.75" customHeight="1" x14ac:dyDescent="0.25">
      <c r="A84" s="88"/>
      <c r="B84" s="88"/>
      <c r="C84" s="88"/>
      <c r="D84" s="88"/>
      <c r="E84" s="88"/>
      <c r="F84" s="88"/>
      <c r="G84" s="88"/>
      <c r="H84" s="88"/>
      <c r="I84" s="88"/>
      <c r="J84" s="88"/>
      <c r="K84" s="88"/>
      <c r="L84" s="88"/>
      <c r="M84" s="88"/>
      <c r="N84" s="88"/>
      <c r="O84" s="88"/>
      <c r="P84" s="72"/>
      <c r="R84" s="265"/>
      <c r="S84" s="254"/>
      <c r="T84" s="72"/>
      <c r="U84" s="72"/>
      <c r="V84" s="72"/>
      <c r="W84" s="72"/>
      <c r="X84" s="72"/>
      <c r="Y84" s="72"/>
      <c r="Z84" s="72"/>
      <c r="AA84" s="72"/>
    </row>
    <row r="85" spans="1:27" s="73" customFormat="1" ht="15.75" customHeight="1" x14ac:dyDescent="0.25">
      <c r="A85" s="88"/>
      <c r="B85" s="88"/>
      <c r="C85" s="88"/>
      <c r="D85" s="88"/>
      <c r="E85" s="88"/>
      <c r="F85" s="88"/>
      <c r="G85" s="88"/>
      <c r="H85" s="88"/>
      <c r="I85" s="88"/>
      <c r="J85" s="88"/>
      <c r="K85" s="88"/>
      <c r="L85" s="88"/>
      <c r="M85" s="88"/>
      <c r="N85" s="88"/>
      <c r="O85" s="88"/>
      <c r="P85" s="72"/>
      <c r="R85" s="265"/>
      <c r="S85" s="254"/>
      <c r="T85" s="72"/>
      <c r="U85" s="72"/>
      <c r="V85" s="72"/>
      <c r="W85" s="72"/>
      <c r="X85" s="72"/>
      <c r="Y85" s="72"/>
      <c r="Z85" s="72"/>
      <c r="AA85" s="72"/>
    </row>
    <row r="86" spans="1:27" s="73" customFormat="1" ht="15.75" customHeight="1" x14ac:dyDescent="0.25">
      <c r="A86" s="88"/>
      <c r="B86" s="88"/>
      <c r="C86" s="88"/>
      <c r="D86" s="88"/>
      <c r="E86" s="88"/>
      <c r="F86" s="88"/>
      <c r="G86" s="88"/>
      <c r="H86" s="88"/>
      <c r="I86" s="88"/>
      <c r="J86" s="88"/>
      <c r="K86" s="88"/>
      <c r="L86" s="88"/>
      <c r="M86" s="88"/>
      <c r="N86" s="88"/>
      <c r="O86" s="88"/>
      <c r="P86" s="72"/>
      <c r="R86" s="265"/>
      <c r="S86" s="254"/>
      <c r="T86" s="72"/>
      <c r="U86" s="72"/>
      <c r="V86" s="72"/>
      <c r="W86" s="72"/>
      <c r="X86" s="72"/>
      <c r="Y86" s="72"/>
      <c r="Z86" s="72"/>
      <c r="AA86" s="72"/>
    </row>
    <row r="87" spans="1:27" s="73" customFormat="1" ht="15.75" customHeight="1" x14ac:dyDescent="0.25">
      <c r="A87" s="88"/>
      <c r="B87" s="88"/>
      <c r="C87" s="88"/>
      <c r="D87" s="88"/>
      <c r="E87" s="88"/>
      <c r="F87" s="88"/>
      <c r="G87" s="88"/>
      <c r="H87" s="88"/>
      <c r="I87" s="88"/>
      <c r="J87" s="88"/>
      <c r="K87" s="88"/>
      <c r="L87" s="88"/>
      <c r="M87" s="88"/>
      <c r="N87" s="88"/>
      <c r="O87" s="88"/>
      <c r="P87" s="87"/>
      <c r="R87" s="265"/>
      <c r="S87" s="254"/>
      <c r="T87" s="72"/>
      <c r="U87" s="72"/>
      <c r="V87" s="72"/>
      <c r="W87" s="72"/>
      <c r="X87" s="72"/>
      <c r="Y87" s="72"/>
      <c r="Z87" s="72"/>
      <c r="AA87" s="72"/>
    </row>
    <row r="88" spans="1:27" s="73" customFormat="1" ht="15.75" customHeight="1" x14ac:dyDescent="0.25">
      <c r="A88" s="88"/>
      <c r="B88" s="88"/>
      <c r="C88" s="88"/>
      <c r="D88" s="88"/>
      <c r="E88" s="88"/>
      <c r="F88" s="88"/>
      <c r="G88" s="88"/>
      <c r="H88" s="88"/>
      <c r="I88" s="88"/>
      <c r="J88" s="88"/>
      <c r="K88" s="88"/>
      <c r="L88" s="88"/>
      <c r="M88" s="88"/>
      <c r="N88" s="88"/>
      <c r="O88" s="88"/>
      <c r="P88" s="87"/>
      <c r="R88" s="265"/>
      <c r="S88" s="254"/>
      <c r="T88" s="72"/>
      <c r="U88" s="72"/>
      <c r="V88" s="72"/>
      <c r="W88" s="72"/>
      <c r="X88" s="72"/>
      <c r="Y88" s="72"/>
      <c r="Z88" s="72"/>
      <c r="AA88" s="72"/>
    </row>
    <row r="89" spans="1:27" s="73" customFormat="1" ht="15.75" customHeight="1" x14ac:dyDescent="0.25">
      <c r="A89" s="88"/>
      <c r="B89" s="88"/>
      <c r="C89" s="88"/>
      <c r="D89" s="88"/>
      <c r="E89" s="88"/>
      <c r="F89" s="88"/>
      <c r="G89" s="88"/>
      <c r="H89" s="88"/>
      <c r="I89" s="88"/>
      <c r="J89" s="88"/>
      <c r="K89" s="88"/>
      <c r="L89" s="88"/>
      <c r="M89" s="88"/>
      <c r="N89" s="88"/>
      <c r="O89" s="88"/>
      <c r="P89" s="87"/>
      <c r="R89" s="265"/>
      <c r="S89" s="254"/>
      <c r="T89" s="72"/>
      <c r="U89" s="72"/>
      <c r="V89" s="72"/>
      <c r="W89" s="72"/>
      <c r="X89" s="72"/>
      <c r="Y89" s="72"/>
      <c r="Z89" s="72"/>
      <c r="AA89" s="72"/>
    </row>
    <row r="90" spans="1:27" s="73" customFormat="1" ht="15.75" customHeight="1" x14ac:dyDescent="0.25">
      <c r="A90" s="88"/>
      <c r="B90" s="88"/>
      <c r="C90" s="88"/>
      <c r="D90" s="88"/>
      <c r="E90" s="88"/>
      <c r="F90" s="88"/>
      <c r="G90" s="88"/>
      <c r="H90" s="88"/>
      <c r="I90" s="88"/>
      <c r="J90" s="88"/>
      <c r="K90" s="88"/>
      <c r="L90" s="88"/>
      <c r="M90" s="88"/>
      <c r="N90" s="88"/>
      <c r="O90" s="88"/>
      <c r="P90" s="87"/>
      <c r="R90" s="265"/>
      <c r="S90" s="254"/>
      <c r="T90" s="72"/>
      <c r="U90" s="72"/>
      <c r="V90" s="72"/>
      <c r="W90" s="72"/>
      <c r="X90" s="72"/>
      <c r="Y90" s="72"/>
      <c r="Z90" s="72"/>
      <c r="AA90" s="72"/>
    </row>
    <row r="91" spans="1:27" s="73" customFormat="1" ht="15.75" customHeight="1" x14ac:dyDescent="0.25">
      <c r="A91" s="88"/>
      <c r="B91" s="88"/>
      <c r="C91" s="88"/>
      <c r="D91" s="88"/>
      <c r="E91" s="88"/>
      <c r="F91" s="88"/>
      <c r="G91" s="88"/>
      <c r="H91" s="88"/>
      <c r="I91" s="88"/>
      <c r="J91" s="88"/>
      <c r="K91" s="88"/>
      <c r="L91" s="88"/>
      <c r="M91" s="88"/>
      <c r="N91" s="88"/>
      <c r="O91" s="88"/>
      <c r="P91" s="87"/>
      <c r="R91" s="265"/>
      <c r="S91" s="254"/>
      <c r="T91" s="72"/>
      <c r="U91" s="72"/>
      <c r="V91" s="72"/>
      <c r="W91" s="72"/>
      <c r="X91" s="72"/>
      <c r="Y91" s="72"/>
      <c r="Z91" s="72"/>
      <c r="AA91" s="72"/>
    </row>
    <row r="92" spans="1:27" s="73" customFormat="1" ht="15.75" customHeight="1" x14ac:dyDescent="0.25">
      <c r="A92" s="88"/>
      <c r="B92" s="88"/>
      <c r="C92" s="88"/>
      <c r="D92" s="88"/>
      <c r="E92" s="88"/>
      <c r="F92" s="88"/>
      <c r="G92" s="88"/>
      <c r="H92" s="88"/>
      <c r="I92" s="88"/>
      <c r="J92" s="88"/>
      <c r="K92" s="88"/>
      <c r="L92" s="88"/>
      <c r="M92" s="88"/>
      <c r="N92" s="88"/>
      <c r="O92" s="88"/>
      <c r="P92" s="87"/>
      <c r="R92" s="265"/>
      <c r="S92" s="254"/>
      <c r="T92" s="72"/>
      <c r="U92" s="72"/>
      <c r="V92" s="72"/>
      <c r="W92" s="72"/>
      <c r="X92" s="72"/>
      <c r="Y92" s="72"/>
      <c r="Z92" s="72"/>
      <c r="AA92" s="72"/>
    </row>
    <row r="93" spans="1:27" s="73" customFormat="1" ht="15.75" customHeight="1" x14ac:dyDescent="0.25">
      <c r="A93" s="88"/>
      <c r="B93" s="88"/>
      <c r="C93" s="88"/>
      <c r="D93" s="88"/>
      <c r="E93" s="88"/>
      <c r="F93" s="88"/>
      <c r="G93" s="88"/>
      <c r="H93" s="88"/>
      <c r="I93" s="88"/>
      <c r="J93" s="88"/>
      <c r="K93" s="88"/>
      <c r="L93" s="88"/>
      <c r="M93" s="88"/>
      <c r="N93" s="88"/>
      <c r="O93" s="88"/>
      <c r="P93" s="87"/>
      <c r="R93" s="265"/>
      <c r="S93" s="254"/>
      <c r="T93" s="72"/>
      <c r="U93" s="72"/>
      <c r="V93" s="72"/>
      <c r="W93" s="72"/>
      <c r="X93" s="72"/>
      <c r="Y93" s="72"/>
      <c r="Z93" s="72"/>
      <c r="AA93" s="72"/>
    </row>
    <row r="94" spans="1:27" s="73" customFormat="1" ht="15.75" customHeight="1" x14ac:dyDescent="0.25">
      <c r="A94" s="88"/>
      <c r="B94" s="88"/>
      <c r="C94" s="88"/>
      <c r="D94" s="88"/>
      <c r="E94" s="88"/>
      <c r="F94" s="88"/>
      <c r="G94" s="88"/>
      <c r="H94" s="88"/>
      <c r="I94" s="88"/>
      <c r="J94" s="88"/>
      <c r="K94" s="88"/>
      <c r="L94" s="88"/>
      <c r="M94" s="88"/>
      <c r="N94" s="88"/>
      <c r="O94" s="88"/>
      <c r="P94" s="87"/>
      <c r="R94" s="265"/>
      <c r="S94" s="254"/>
      <c r="T94" s="72"/>
      <c r="U94" s="72"/>
      <c r="V94" s="72"/>
      <c r="W94" s="72"/>
      <c r="X94" s="72"/>
      <c r="Y94" s="72"/>
      <c r="Z94" s="72"/>
      <c r="AA94" s="72"/>
    </row>
    <row r="95" spans="1:27" s="73" customFormat="1" ht="15.75" customHeight="1" x14ac:dyDescent="0.25">
      <c r="A95" s="88"/>
      <c r="B95" s="88"/>
      <c r="C95" s="88"/>
      <c r="D95" s="88"/>
      <c r="E95" s="88"/>
      <c r="F95" s="88"/>
      <c r="G95" s="88"/>
      <c r="H95" s="88"/>
      <c r="I95" s="88"/>
      <c r="J95" s="88"/>
      <c r="K95" s="88"/>
      <c r="L95" s="88"/>
      <c r="M95" s="88"/>
      <c r="N95" s="88"/>
      <c r="O95" s="88"/>
      <c r="P95" s="87"/>
      <c r="R95" s="265"/>
      <c r="S95" s="254"/>
      <c r="T95" s="72"/>
      <c r="U95" s="72"/>
      <c r="V95" s="72"/>
      <c r="W95" s="72"/>
      <c r="X95" s="72"/>
      <c r="Y95" s="72"/>
      <c r="Z95" s="72"/>
      <c r="AA95" s="72"/>
    </row>
    <row r="96" spans="1:27" s="73" customFormat="1" ht="15.75" customHeight="1" x14ac:dyDescent="0.25">
      <c r="A96" s="88"/>
      <c r="B96" s="88"/>
      <c r="C96" s="88"/>
      <c r="D96" s="88"/>
      <c r="E96" s="88"/>
      <c r="F96" s="88"/>
      <c r="G96" s="88"/>
      <c r="H96" s="88"/>
      <c r="I96" s="88"/>
      <c r="J96" s="88"/>
      <c r="K96" s="88"/>
      <c r="L96" s="88"/>
      <c r="M96" s="88"/>
      <c r="N96" s="88"/>
      <c r="O96" s="88"/>
      <c r="P96" s="87"/>
      <c r="R96" s="265"/>
      <c r="S96" s="254"/>
      <c r="T96" s="72"/>
      <c r="U96" s="72"/>
      <c r="V96" s="72"/>
      <c r="W96" s="72"/>
      <c r="X96" s="72"/>
      <c r="Y96" s="72"/>
      <c r="Z96" s="72"/>
      <c r="AA96" s="72"/>
    </row>
    <row r="97" spans="1:27" s="73" customFormat="1" ht="15.75" customHeight="1" x14ac:dyDescent="0.25">
      <c r="A97" s="88"/>
      <c r="B97" s="88"/>
      <c r="C97" s="88"/>
      <c r="D97" s="88"/>
      <c r="E97" s="88"/>
      <c r="F97" s="88"/>
      <c r="G97" s="88"/>
      <c r="H97" s="88"/>
      <c r="I97" s="88"/>
      <c r="J97" s="88"/>
      <c r="K97" s="88"/>
      <c r="L97" s="88"/>
      <c r="M97" s="88"/>
      <c r="N97" s="88"/>
      <c r="O97" s="88"/>
      <c r="P97" s="87"/>
      <c r="R97" s="265"/>
      <c r="S97" s="254"/>
      <c r="T97" s="72"/>
      <c r="U97" s="72"/>
      <c r="V97" s="72"/>
      <c r="W97" s="72"/>
      <c r="X97" s="72"/>
      <c r="Y97" s="72"/>
      <c r="Z97" s="72"/>
      <c r="AA97" s="72"/>
    </row>
    <row r="98" spans="1:27" s="73" customFormat="1" ht="15.75" customHeight="1" x14ac:dyDescent="0.25">
      <c r="A98" s="88"/>
      <c r="B98" s="88"/>
      <c r="C98" s="88"/>
      <c r="D98" s="88"/>
      <c r="E98" s="88"/>
      <c r="F98" s="88"/>
      <c r="G98" s="88"/>
      <c r="H98" s="88"/>
      <c r="I98" s="88"/>
      <c r="J98" s="88"/>
      <c r="K98" s="88"/>
      <c r="L98" s="88"/>
      <c r="M98" s="88"/>
      <c r="N98" s="88"/>
      <c r="O98" s="88"/>
      <c r="P98" s="87"/>
      <c r="R98" s="265"/>
      <c r="S98" s="254"/>
      <c r="T98" s="72"/>
      <c r="U98" s="72"/>
      <c r="V98" s="72"/>
      <c r="W98" s="72"/>
      <c r="X98" s="72"/>
      <c r="Y98" s="72"/>
      <c r="Z98" s="72"/>
      <c r="AA98" s="72"/>
    </row>
    <row r="99" spans="1:27" s="73" customFormat="1" ht="15.75" customHeight="1" x14ac:dyDescent="0.25">
      <c r="A99" s="88"/>
      <c r="B99" s="88"/>
      <c r="C99" s="88"/>
      <c r="D99" s="88"/>
      <c r="E99" s="88"/>
      <c r="F99" s="88"/>
      <c r="G99" s="88"/>
      <c r="H99" s="88"/>
      <c r="I99" s="88"/>
      <c r="J99" s="88"/>
      <c r="K99" s="88"/>
      <c r="L99" s="88"/>
      <c r="M99" s="88"/>
      <c r="N99" s="88"/>
      <c r="O99" s="88"/>
      <c r="P99" s="87"/>
      <c r="R99" s="265"/>
      <c r="S99" s="254"/>
      <c r="T99" s="72"/>
      <c r="U99" s="72"/>
      <c r="V99" s="72"/>
      <c r="W99" s="72"/>
      <c r="X99" s="72"/>
      <c r="Y99" s="72"/>
      <c r="Z99" s="72"/>
      <c r="AA99" s="72"/>
    </row>
    <row r="100" spans="1:27" s="73" customFormat="1" ht="15.75" customHeight="1" x14ac:dyDescent="0.25">
      <c r="A100" s="88"/>
      <c r="B100" s="88"/>
      <c r="C100" s="88"/>
      <c r="D100" s="88"/>
      <c r="E100" s="88"/>
      <c r="F100" s="88"/>
      <c r="G100" s="88"/>
      <c r="H100" s="88"/>
      <c r="I100" s="88"/>
      <c r="J100" s="88"/>
      <c r="K100" s="88"/>
      <c r="L100" s="88"/>
      <c r="M100" s="88"/>
      <c r="N100" s="88"/>
      <c r="O100" s="88"/>
      <c r="P100" s="87"/>
      <c r="R100" s="265"/>
      <c r="S100" s="254"/>
      <c r="T100" s="72"/>
      <c r="U100" s="72"/>
      <c r="V100" s="72"/>
      <c r="W100" s="72"/>
      <c r="X100" s="72"/>
      <c r="Y100" s="72"/>
      <c r="Z100" s="72"/>
      <c r="AA100" s="72"/>
    </row>
    <row r="101" spans="1:27" s="73" customFormat="1" ht="15.75" customHeight="1" x14ac:dyDescent="0.25">
      <c r="A101" s="88"/>
      <c r="B101" s="88"/>
      <c r="C101" s="88"/>
      <c r="D101" s="88"/>
      <c r="E101" s="88"/>
      <c r="F101" s="88"/>
      <c r="G101" s="88"/>
      <c r="H101" s="88"/>
      <c r="I101" s="88"/>
      <c r="J101" s="88"/>
      <c r="K101" s="88"/>
      <c r="L101" s="88"/>
      <c r="M101" s="88"/>
      <c r="N101" s="88"/>
      <c r="O101" s="88"/>
      <c r="P101" s="87"/>
      <c r="R101" s="265"/>
      <c r="S101" s="254"/>
      <c r="T101" s="72"/>
      <c r="U101" s="72"/>
      <c r="V101" s="72"/>
      <c r="W101" s="72"/>
      <c r="X101" s="72"/>
      <c r="Y101" s="72"/>
      <c r="Z101" s="72"/>
      <c r="AA101" s="72"/>
    </row>
    <row r="102" spans="1:27" s="73" customFormat="1" ht="15.75" customHeight="1" x14ac:dyDescent="0.25">
      <c r="A102" s="88"/>
      <c r="B102" s="88"/>
      <c r="C102" s="88"/>
      <c r="D102" s="88"/>
      <c r="E102" s="88"/>
      <c r="F102" s="88"/>
      <c r="G102" s="88"/>
      <c r="H102" s="88"/>
      <c r="I102" s="88"/>
      <c r="J102" s="88"/>
      <c r="K102" s="88"/>
      <c r="L102" s="88"/>
      <c r="M102" s="88"/>
      <c r="N102" s="88"/>
      <c r="O102" s="88"/>
      <c r="P102" s="87"/>
      <c r="R102" s="265"/>
      <c r="S102" s="254"/>
      <c r="T102" s="72"/>
      <c r="U102" s="72"/>
      <c r="V102" s="72"/>
      <c r="W102" s="72"/>
      <c r="X102" s="72"/>
      <c r="Y102" s="72"/>
      <c r="Z102" s="72"/>
      <c r="AA102" s="72"/>
    </row>
    <row r="103" spans="1:27" s="73" customFormat="1" ht="15.75" customHeight="1" x14ac:dyDescent="0.25">
      <c r="A103" s="88"/>
      <c r="B103" s="88"/>
      <c r="C103" s="88"/>
      <c r="D103" s="88"/>
      <c r="E103" s="88"/>
      <c r="F103" s="88"/>
      <c r="G103" s="88"/>
      <c r="H103" s="88"/>
      <c r="I103" s="88"/>
      <c r="J103" s="88"/>
      <c r="K103" s="88"/>
      <c r="L103" s="88"/>
      <c r="M103" s="88"/>
      <c r="N103" s="88"/>
      <c r="O103" s="88"/>
      <c r="P103" s="87"/>
      <c r="R103" s="265"/>
      <c r="S103" s="254"/>
      <c r="T103" s="72"/>
      <c r="U103" s="72"/>
      <c r="V103" s="72"/>
      <c r="W103" s="72"/>
      <c r="X103" s="72"/>
      <c r="Y103" s="72"/>
      <c r="Z103" s="72"/>
      <c r="AA103" s="72"/>
    </row>
    <row r="104" spans="1:27" s="73" customFormat="1" ht="15.75" customHeight="1" x14ac:dyDescent="0.25">
      <c r="A104" s="88"/>
      <c r="B104" s="88"/>
      <c r="C104" s="88"/>
      <c r="D104" s="88"/>
      <c r="E104" s="88"/>
      <c r="F104" s="88"/>
      <c r="G104" s="88"/>
      <c r="H104" s="88"/>
      <c r="I104" s="88"/>
      <c r="J104" s="88"/>
      <c r="K104" s="88"/>
      <c r="L104" s="88"/>
      <c r="M104" s="88"/>
      <c r="N104" s="88"/>
      <c r="O104" s="88"/>
      <c r="P104" s="87"/>
      <c r="R104" s="265"/>
      <c r="S104" s="254"/>
      <c r="T104" s="72"/>
      <c r="U104" s="72"/>
      <c r="V104" s="72"/>
      <c r="W104" s="72"/>
      <c r="X104" s="72"/>
      <c r="Y104" s="72"/>
      <c r="Z104" s="72"/>
      <c r="AA104" s="72"/>
    </row>
    <row r="105" spans="1:27" s="73" customFormat="1" ht="15.75" customHeight="1" x14ac:dyDescent="0.25">
      <c r="A105" s="88"/>
      <c r="B105" s="88"/>
      <c r="C105" s="88"/>
      <c r="D105" s="88"/>
      <c r="E105" s="88"/>
      <c r="F105" s="88"/>
      <c r="G105" s="88"/>
      <c r="H105" s="88"/>
      <c r="I105" s="88"/>
      <c r="J105" s="88"/>
      <c r="K105" s="88"/>
      <c r="L105" s="88"/>
      <c r="M105" s="88"/>
      <c r="N105" s="88"/>
      <c r="O105" s="88"/>
      <c r="P105" s="87"/>
      <c r="R105" s="265"/>
      <c r="S105" s="254"/>
      <c r="T105" s="72"/>
      <c r="U105" s="72"/>
      <c r="V105" s="72"/>
      <c r="W105" s="72"/>
      <c r="X105" s="72"/>
      <c r="Y105" s="72"/>
      <c r="Z105" s="72"/>
      <c r="AA105" s="72"/>
    </row>
    <row r="106" spans="1:27" s="73" customFormat="1" ht="15.75" customHeight="1" x14ac:dyDescent="0.25">
      <c r="A106" s="88"/>
      <c r="B106" s="88"/>
      <c r="C106" s="88"/>
      <c r="D106" s="88"/>
      <c r="E106" s="88"/>
      <c r="F106" s="88"/>
      <c r="G106" s="88"/>
      <c r="H106" s="88"/>
      <c r="I106" s="88"/>
      <c r="J106" s="88"/>
      <c r="K106" s="88"/>
      <c r="L106" s="88"/>
      <c r="M106" s="88"/>
      <c r="N106" s="88"/>
      <c r="O106" s="88"/>
      <c r="P106" s="87"/>
      <c r="R106" s="265"/>
      <c r="S106" s="254"/>
      <c r="T106" s="72"/>
      <c r="U106" s="72"/>
      <c r="V106" s="72"/>
      <c r="W106" s="72"/>
      <c r="X106" s="72"/>
      <c r="Y106" s="72"/>
      <c r="Z106" s="72"/>
      <c r="AA106" s="72"/>
    </row>
    <row r="107" spans="1:27" s="73" customFormat="1" ht="15.75" customHeight="1" x14ac:dyDescent="0.25">
      <c r="A107" s="88"/>
      <c r="B107" s="88"/>
      <c r="C107" s="88"/>
      <c r="D107" s="88"/>
      <c r="E107" s="88"/>
      <c r="F107" s="88"/>
      <c r="G107" s="88"/>
      <c r="H107" s="88"/>
      <c r="I107" s="88"/>
      <c r="J107" s="88"/>
      <c r="K107" s="88"/>
      <c r="L107" s="88"/>
      <c r="M107" s="88"/>
      <c r="N107" s="88"/>
      <c r="O107" s="88"/>
      <c r="P107" s="87"/>
      <c r="R107" s="265"/>
      <c r="S107" s="254"/>
      <c r="T107" s="72"/>
      <c r="U107" s="72"/>
      <c r="V107" s="72"/>
      <c r="W107" s="72"/>
      <c r="X107" s="72"/>
      <c r="Y107" s="72"/>
      <c r="Z107" s="72"/>
      <c r="AA107" s="72"/>
    </row>
    <row r="108" spans="1:27" s="73" customFormat="1" ht="15.75" customHeight="1" x14ac:dyDescent="0.25">
      <c r="A108" s="88"/>
      <c r="B108" s="88"/>
      <c r="C108" s="88"/>
      <c r="D108" s="88"/>
      <c r="E108" s="88"/>
      <c r="F108" s="88"/>
      <c r="G108" s="88"/>
      <c r="H108" s="88"/>
      <c r="I108" s="88"/>
      <c r="J108" s="88"/>
      <c r="K108" s="88"/>
      <c r="L108" s="88"/>
      <c r="M108" s="88"/>
      <c r="N108" s="88"/>
      <c r="O108" s="88"/>
      <c r="P108" s="87"/>
      <c r="R108" s="265"/>
      <c r="S108" s="254"/>
      <c r="T108" s="72"/>
      <c r="U108" s="72"/>
      <c r="V108" s="72"/>
      <c r="W108" s="72"/>
      <c r="X108" s="72"/>
      <c r="Y108" s="72"/>
      <c r="Z108" s="72"/>
      <c r="AA108" s="72"/>
    </row>
    <row r="109" spans="1:27" s="73" customFormat="1" ht="15.75" customHeight="1" x14ac:dyDescent="0.25">
      <c r="A109" s="88"/>
      <c r="B109" s="88"/>
      <c r="C109" s="88"/>
      <c r="D109" s="88"/>
      <c r="E109" s="88"/>
      <c r="F109" s="88"/>
      <c r="G109" s="88"/>
      <c r="H109" s="88"/>
      <c r="I109" s="88"/>
      <c r="J109" s="88"/>
      <c r="K109" s="88"/>
      <c r="L109" s="88"/>
      <c r="M109" s="88"/>
      <c r="N109" s="88"/>
      <c r="O109" s="88"/>
      <c r="P109" s="87"/>
      <c r="R109" s="265"/>
      <c r="S109" s="254"/>
      <c r="T109" s="72"/>
      <c r="U109" s="72"/>
      <c r="V109" s="72"/>
      <c r="W109" s="72"/>
      <c r="X109" s="72"/>
      <c r="Y109" s="72"/>
      <c r="Z109" s="72"/>
      <c r="AA109" s="72"/>
    </row>
    <row r="110" spans="1:27" s="73" customFormat="1" ht="15.75" customHeight="1" x14ac:dyDescent="0.25">
      <c r="A110" s="88"/>
      <c r="B110" s="88"/>
      <c r="C110" s="88"/>
      <c r="D110" s="88"/>
      <c r="E110" s="88"/>
      <c r="F110" s="88"/>
      <c r="G110" s="88"/>
      <c r="H110" s="88"/>
      <c r="I110" s="88"/>
      <c r="J110" s="88"/>
      <c r="K110" s="88"/>
      <c r="L110" s="88"/>
      <c r="M110" s="88"/>
      <c r="N110" s="88"/>
      <c r="O110" s="88"/>
      <c r="P110" s="87"/>
      <c r="R110" s="265"/>
      <c r="S110" s="254"/>
      <c r="T110" s="72"/>
      <c r="U110" s="72"/>
      <c r="V110" s="72"/>
      <c r="W110" s="72"/>
      <c r="X110" s="72"/>
      <c r="Y110" s="72"/>
      <c r="Z110" s="72"/>
      <c r="AA110" s="72"/>
    </row>
    <row r="111" spans="1:27" s="73" customFormat="1" ht="15.75" customHeight="1" x14ac:dyDescent="0.25">
      <c r="A111" s="88"/>
      <c r="B111" s="88"/>
      <c r="C111" s="88"/>
      <c r="D111" s="88"/>
      <c r="E111" s="88"/>
      <c r="F111" s="88"/>
      <c r="G111" s="88"/>
      <c r="H111" s="88"/>
      <c r="I111" s="88"/>
      <c r="J111" s="88"/>
      <c r="K111" s="88"/>
      <c r="L111" s="88"/>
      <c r="M111" s="88"/>
      <c r="N111" s="88"/>
      <c r="O111" s="88"/>
      <c r="P111" s="87"/>
      <c r="R111" s="265"/>
      <c r="S111" s="254"/>
      <c r="T111" s="72"/>
      <c r="U111" s="72"/>
      <c r="V111" s="72"/>
      <c r="W111" s="72"/>
      <c r="X111" s="72"/>
      <c r="Y111" s="72"/>
      <c r="Z111" s="72"/>
      <c r="AA111" s="72"/>
    </row>
    <row r="112" spans="1:27" ht="15.75" customHeight="1" x14ac:dyDescent="0.25">
      <c r="A112" s="48"/>
      <c r="B112" s="48"/>
      <c r="C112" s="48"/>
      <c r="D112" s="48"/>
      <c r="E112" s="48"/>
      <c r="F112" s="48"/>
      <c r="G112" s="48"/>
      <c r="H112" s="48"/>
      <c r="I112" s="48"/>
      <c r="J112" s="48"/>
      <c r="K112" s="48"/>
      <c r="L112" s="48"/>
      <c r="M112" s="48"/>
      <c r="N112" s="48"/>
      <c r="O112" s="48"/>
      <c r="P112" s="47"/>
      <c r="S112" s="258"/>
      <c r="T112" s="72"/>
      <c r="U112" s="72"/>
      <c r="V112" s="72"/>
      <c r="W112" s="72"/>
      <c r="X112" s="72"/>
      <c r="Y112" s="72"/>
      <c r="Z112" s="72"/>
      <c r="AA112" s="72"/>
    </row>
    <row r="113" spans="1:27" ht="15.75" customHeight="1" x14ac:dyDescent="0.25">
      <c r="A113" s="48"/>
      <c r="B113" s="48"/>
      <c r="C113" s="48"/>
      <c r="D113" s="48"/>
      <c r="E113" s="48"/>
      <c r="F113" s="48"/>
      <c r="G113" s="48"/>
      <c r="H113" s="48"/>
      <c r="I113" s="48"/>
      <c r="J113" s="48"/>
      <c r="K113" s="48"/>
      <c r="L113" s="48"/>
      <c r="M113" s="48"/>
      <c r="N113" s="48"/>
      <c r="O113" s="48"/>
      <c r="P113" s="47"/>
      <c r="S113" s="258"/>
      <c r="T113" s="72"/>
      <c r="U113" s="72"/>
      <c r="V113" s="72"/>
      <c r="W113" s="72"/>
      <c r="X113" s="72"/>
      <c r="Y113" s="72"/>
      <c r="Z113" s="72"/>
      <c r="AA113" s="72"/>
    </row>
    <row r="114" spans="1:27" ht="15.75" customHeight="1" x14ac:dyDescent="0.25">
      <c r="A114" s="48"/>
      <c r="B114" s="48"/>
      <c r="C114" s="48"/>
      <c r="D114" s="48"/>
      <c r="E114" s="48"/>
      <c r="F114" s="48"/>
      <c r="G114" s="48"/>
      <c r="H114" s="48"/>
      <c r="I114" s="48"/>
      <c r="J114" s="48"/>
      <c r="K114" s="48"/>
      <c r="L114" s="48"/>
      <c r="M114" s="48"/>
      <c r="N114" s="48"/>
      <c r="O114" s="48"/>
      <c r="P114" s="47"/>
      <c r="S114" s="258"/>
      <c r="T114" s="72"/>
      <c r="U114" s="72"/>
      <c r="V114" s="72"/>
      <c r="W114" s="72"/>
      <c r="X114" s="72"/>
      <c r="Y114" s="72"/>
      <c r="Z114" s="72"/>
      <c r="AA114" s="72"/>
    </row>
    <row r="115" spans="1:27" ht="15.75" customHeight="1" x14ac:dyDescent="0.25">
      <c r="A115" s="48"/>
      <c r="B115" s="48"/>
      <c r="C115" s="48"/>
      <c r="D115" s="48"/>
      <c r="E115" s="48"/>
      <c r="F115" s="48"/>
      <c r="G115" s="48"/>
      <c r="H115" s="48"/>
      <c r="I115" s="48"/>
      <c r="J115" s="48"/>
      <c r="K115" s="48"/>
      <c r="L115" s="48"/>
      <c r="M115" s="48"/>
      <c r="N115" s="48"/>
      <c r="O115" s="48"/>
      <c r="P115" s="47"/>
      <c r="S115" s="258"/>
      <c r="T115" s="72"/>
      <c r="U115" s="72"/>
      <c r="V115" s="72"/>
      <c r="W115" s="72"/>
      <c r="X115" s="72"/>
      <c r="Y115" s="72"/>
      <c r="Z115" s="72"/>
      <c r="AA115" s="72"/>
    </row>
    <row r="116" spans="1:27" ht="15.75" customHeight="1" x14ac:dyDescent="0.25">
      <c r="A116" s="48"/>
      <c r="B116" s="48"/>
      <c r="C116" s="48"/>
      <c r="D116" s="48"/>
      <c r="E116" s="48"/>
      <c r="F116" s="48"/>
      <c r="G116" s="48"/>
      <c r="H116" s="48"/>
      <c r="I116" s="48"/>
      <c r="J116" s="48"/>
      <c r="K116" s="48"/>
      <c r="L116" s="48"/>
      <c r="M116" s="48"/>
      <c r="N116" s="48"/>
      <c r="O116" s="48"/>
      <c r="P116" s="47"/>
      <c r="S116" s="258"/>
      <c r="T116" s="72"/>
      <c r="U116" s="72"/>
      <c r="V116" s="72"/>
      <c r="W116" s="72"/>
      <c r="X116" s="72"/>
      <c r="Y116" s="72"/>
      <c r="Z116" s="72"/>
      <c r="AA116" s="72"/>
    </row>
    <row r="117" spans="1:27" ht="15.75" customHeight="1" x14ac:dyDescent="0.25">
      <c r="A117" s="48"/>
      <c r="B117" s="48"/>
      <c r="C117" s="48"/>
      <c r="D117" s="48"/>
      <c r="E117" s="48"/>
      <c r="F117" s="48"/>
      <c r="G117" s="48"/>
      <c r="H117" s="48"/>
      <c r="I117" s="48"/>
      <c r="J117" s="48"/>
      <c r="K117" s="48"/>
      <c r="L117" s="48"/>
      <c r="M117" s="48"/>
      <c r="N117" s="48"/>
      <c r="O117" s="48"/>
      <c r="P117" s="47"/>
      <c r="S117" s="258"/>
      <c r="T117" s="72"/>
      <c r="U117" s="72"/>
      <c r="V117" s="72"/>
      <c r="W117" s="72"/>
      <c r="X117" s="72"/>
      <c r="Y117" s="72"/>
      <c r="Z117" s="72"/>
      <c r="AA117" s="72"/>
    </row>
    <row r="118" spans="1:27" ht="15.75" customHeight="1" x14ac:dyDescent="0.25">
      <c r="A118" s="48"/>
      <c r="B118" s="48"/>
      <c r="C118" s="48"/>
      <c r="D118" s="48"/>
      <c r="E118" s="48"/>
      <c r="F118" s="48"/>
      <c r="G118" s="48"/>
      <c r="H118" s="48"/>
      <c r="I118" s="48"/>
      <c r="J118" s="48"/>
      <c r="K118" s="48"/>
      <c r="L118" s="48"/>
      <c r="M118" s="48"/>
      <c r="N118" s="48"/>
      <c r="O118" s="48"/>
      <c r="P118" s="47"/>
      <c r="S118" s="258"/>
      <c r="T118" s="72"/>
      <c r="U118" s="72"/>
      <c r="V118" s="72"/>
      <c r="W118" s="72"/>
      <c r="X118" s="72"/>
      <c r="Y118" s="72"/>
      <c r="Z118" s="72"/>
      <c r="AA118" s="72"/>
    </row>
    <row r="119" spans="1:27" ht="15.75" customHeight="1" x14ac:dyDescent="0.25">
      <c r="A119" s="48"/>
      <c r="B119" s="48"/>
      <c r="C119" s="48"/>
      <c r="D119" s="48"/>
      <c r="E119" s="48"/>
      <c r="F119" s="48"/>
      <c r="G119" s="48"/>
      <c r="H119" s="48"/>
      <c r="I119" s="48"/>
      <c r="J119" s="48"/>
      <c r="K119" s="48"/>
      <c r="L119" s="48"/>
      <c r="M119" s="48"/>
      <c r="N119" s="48"/>
      <c r="O119" s="48"/>
      <c r="P119" s="47"/>
      <c r="S119" s="258"/>
      <c r="T119" s="72"/>
      <c r="U119" s="72"/>
      <c r="V119" s="72"/>
      <c r="W119" s="72"/>
      <c r="X119" s="72"/>
      <c r="Y119" s="72"/>
      <c r="Z119" s="72"/>
      <c r="AA119" s="72"/>
    </row>
    <row r="120" spans="1:27" ht="15.75" customHeight="1" x14ac:dyDescent="0.25">
      <c r="A120" s="48"/>
      <c r="B120" s="48"/>
      <c r="C120" s="48"/>
      <c r="D120" s="48"/>
      <c r="E120" s="48"/>
      <c r="F120" s="48"/>
      <c r="G120" s="48"/>
      <c r="H120" s="48"/>
      <c r="I120" s="48"/>
      <c r="J120" s="48"/>
      <c r="K120" s="48"/>
      <c r="L120" s="48"/>
      <c r="M120" s="48"/>
      <c r="N120" s="48"/>
      <c r="O120" s="48"/>
      <c r="P120" s="47"/>
      <c r="S120" s="258"/>
      <c r="T120" s="72"/>
      <c r="U120" s="72"/>
      <c r="V120" s="72"/>
      <c r="W120" s="72"/>
      <c r="X120" s="72"/>
      <c r="Y120" s="72"/>
      <c r="Z120" s="72"/>
      <c r="AA120" s="72"/>
    </row>
    <row r="121" spans="1:27" ht="15.75" customHeight="1" x14ac:dyDescent="0.25">
      <c r="A121" s="48"/>
      <c r="B121" s="48"/>
      <c r="C121" s="48"/>
      <c r="D121" s="48"/>
      <c r="E121" s="48"/>
      <c r="F121" s="48"/>
      <c r="G121" s="48"/>
      <c r="H121" s="48"/>
      <c r="I121" s="48"/>
      <c r="J121" s="48"/>
      <c r="K121" s="48"/>
      <c r="L121" s="48"/>
      <c r="M121" s="48"/>
      <c r="N121" s="48"/>
      <c r="O121" s="48"/>
      <c r="P121" s="47"/>
      <c r="S121" s="258"/>
      <c r="T121" s="72"/>
      <c r="U121" s="72"/>
      <c r="V121" s="72"/>
      <c r="W121" s="72"/>
      <c r="X121" s="72"/>
      <c r="Y121" s="72"/>
      <c r="Z121" s="72"/>
      <c r="AA121" s="72"/>
    </row>
    <row r="122" spans="1:27" ht="15.75" customHeight="1" x14ac:dyDescent="0.25">
      <c r="A122" s="48"/>
      <c r="B122" s="48"/>
      <c r="C122" s="48"/>
      <c r="D122" s="48"/>
      <c r="E122" s="48"/>
      <c r="F122" s="48"/>
      <c r="G122" s="48"/>
      <c r="H122" s="48"/>
      <c r="I122" s="48"/>
      <c r="J122" s="48"/>
      <c r="K122" s="48"/>
      <c r="L122" s="48"/>
      <c r="M122" s="48"/>
      <c r="N122" s="48"/>
      <c r="O122" s="48"/>
      <c r="P122" s="47"/>
      <c r="S122" s="258"/>
      <c r="T122" s="72"/>
      <c r="U122" s="72"/>
      <c r="V122" s="72"/>
      <c r="W122" s="72"/>
      <c r="X122" s="72"/>
      <c r="Y122" s="72"/>
      <c r="Z122" s="72"/>
      <c r="AA122" s="72"/>
    </row>
    <row r="123" spans="1:27" ht="15.75" customHeight="1" x14ac:dyDescent="0.25">
      <c r="A123" s="48"/>
      <c r="B123" s="48"/>
      <c r="C123" s="48"/>
      <c r="D123" s="48"/>
      <c r="E123" s="48"/>
      <c r="F123" s="48"/>
      <c r="G123" s="48"/>
      <c r="H123" s="48"/>
      <c r="I123" s="48"/>
      <c r="J123" s="48"/>
      <c r="K123" s="48"/>
      <c r="L123" s="48"/>
      <c r="M123" s="48"/>
      <c r="N123" s="48"/>
      <c r="O123" s="48"/>
      <c r="P123" s="47"/>
      <c r="S123" s="258"/>
      <c r="T123" s="72"/>
      <c r="U123" s="72"/>
      <c r="V123" s="72"/>
      <c r="W123" s="72"/>
      <c r="X123" s="72"/>
      <c r="Y123" s="72"/>
      <c r="Z123" s="72"/>
      <c r="AA123" s="72"/>
    </row>
    <row r="124" spans="1:27" ht="15.75" customHeight="1" x14ac:dyDescent="0.25">
      <c r="A124" s="48"/>
      <c r="B124" s="48"/>
      <c r="C124" s="48"/>
      <c r="D124" s="48"/>
      <c r="E124" s="48"/>
      <c r="F124" s="48"/>
      <c r="G124" s="48"/>
      <c r="H124" s="48"/>
      <c r="I124" s="48"/>
      <c r="J124" s="48"/>
      <c r="K124" s="48"/>
      <c r="L124" s="48"/>
      <c r="M124" s="48"/>
      <c r="N124" s="48"/>
      <c r="O124" s="48"/>
      <c r="P124" s="47"/>
      <c r="S124" s="258"/>
      <c r="T124" s="72"/>
      <c r="U124" s="72"/>
      <c r="V124" s="72"/>
      <c r="W124" s="72"/>
      <c r="X124" s="72"/>
      <c r="Y124" s="72"/>
      <c r="Z124" s="72"/>
      <c r="AA124" s="72"/>
    </row>
    <row r="125" spans="1:27" ht="15.75" customHeight="1" x14ac:dyDescent="0.25">
      <c r="A125" s="48"/>
      <c r="B125" s="48"/>
      <c r="C125" s="48"/>
      <c r="D125" s="48"/>
      <c r="E125" s="48"/>
      <c r="F125" s="48"/>
      <c r="G125" s="48"/>
      <c r="H125" s="48"/>
      <c r="I125" s="48"/>
      <c r="J125" s="48"/>
      <c r="K125" s="48"/>
      <c r="L125" s="48"/>
      <c r="M125" s="48"/>
      <c r="N125" s="48"/>
      <c r="O125" s="48"/>
      <c r="P125" s="47"/>
      <c r="S125" s="258"/>
      <c r="T125" s="72"/>
      <c r="U125" s="72"/>
      <c r="V125" s="72"/>
      <c r="W125" s="72"/>
      <c r="X125" s="72"/>
      <c r="Y125" s="72"/>
      <c r="Z125" s="72"/>
      <c r="AA125" s="72"/>
    </row>
    <row r="126" spans="1:27" ht="15.75" customHeight="1" x14ac:dyDescent="0.25">
      <c r="A126" s="48"/>
      <c r="B126" s="48"/>
      <c r="C126" s="48"/>
      <c r="D126" s="48"/>
      <c r="E126" s="48"/>
      <c r="F126" s="48"/>
      <c r="G126" s="48"/>
      <c r="H126" s="48"/>
      <c r="I126" s="48"/>
      <c r="J126" s="48"/>
      <c r="K126" s="48"/>
      <c r="L126" s="48"/>
      <c r="M126" s="48"/>
      <c r="N126" s="48"/>
      <c r="O126" s="48"/>
      <c r="P126" s="47"/>
      <c r="S126" s="258"/>
      <c r="T126" s="72"/>
      <c r="U126" s="72"/>
      <c r="V126" s="72"/>
      <c r="W126" s="72"/>
      <c r="X126" s="72"/>
      <c r="Y126" s="72"/>
      <c r="Z126" s="72"/>
      <c r="AA126" s="72"/>
    </row>
    <row r="127" spans="1:27" ht="15.75" customHeight="1" x14ac:dyDescent="0.25">
      <c r="A127" s="48"/>
      <c r="B127" s="48"/>
      <c r="C127" s="48"/>
      <c r="D127" s="48"/>
      <c r="E127" s="48"/>
      <c r="F127" s="48"/>
      <c r="G127" s="48"/>
      <c r="H127" s="48"/>
      <c r="I127" s="48"/>
      <c r="J127" s="48"/>
      <c r="K127" s="48"/>
      <c r="L127" s="48"/>
      <c r="M127" s="48"/>
      <c r="N127" s="48"/>
      <c r="O127" s="48"/>
      <c r="P127" s="47"/>
      <c r="S127" s="258"/>
      <c r="T127" s="72"/>
      <c r="U127" s="72"/>
      <c r="V127" s="72"/>
      <c r="W127" s="72"/>
      <c r="X127" s="72"/>
      <c r="Y127" s="72"/>
      <c r="Z127" s="72"/>
      <c r="AA127" s="72"/>
    </row>
    <row r="128" spans="1:27" ht="15.75" customHeight="1" x14ac:dyDescent="0.25">
      <c r="A128" s="48"/>
      <c r="B128" s="48"/>
      <c r="C128" s="48"/>
      <c r="D128" s="48"/>
      <c r="E128" s="48"/>
      <c r="F128" s="48"/>
      <c r="G128" s="48"/>
      <c r="H128" s="48"/>
      <c r="I128" s="48"/>
      <c r="J128" s="48"/>
      <c r="K128" s="48"/>
      <c r="L128" s="48"/>
      <c r="M128" s="48"/>
      <c r="N128" s="48"/>
      <c r="O128" s="48"/>
      <c r="P128" s="47"/>
      <c r="S128" s="258"/>
      <c r="T128" s="72"/>
      <c r="U128" s="72"/>
      <c r="V128" s="72"/>
      <c r="W128" s="72"/>
      <c r="X128" s="72"/>
      <c r="Y128" s="72"/>
      <c r="Z128" s="72"/>
      <c r="AA128" s="72"/>
    </row>
    <row r="129" spans="1:27" ht="15.75" customHeight="1" x14ac:dyDescent="0.25">
      <c r="A129" s="48"/>
      <c r="B129" s="48"/>
      <c r="C129" s="48"/>
      <c r="D129" s="48"/>
      <c r="E129" s="48"/>
      <c r="F129" s="48"/>
      <c r="G129" s="48"/>
      <c r="H129" s="48"/>
      <c r="I129" s="48"/>
      <c r="J129" s="48"/>
      <c r="K129" s="48"/>
      <c r="L129" s="48"/>
      <c r="M129" s="48"/>
      <c r="N129" s="48"/>
      <c r="O129" s="48"/>
      <c r="P129" s="47"/>
      <c r="S129" s="258"/>
      <c r="T129" s="72"/>
      <c r="U129" s="72"/>
      <c r="V129" s="72"/>
      <c r="W129" s="72"/>
      <c r="X129" s="72"/>
      <c r="Y129" s="72"/>
      <c r="Z129" s="72"/>
      <c r="AA129" s="72"/>
    </row>
    <row r="130" spans="1:27" ht="15.75" customHeight="1" x14ac:dyDescent="0.25">
      <c r="A130" s="48"/>
      <c r="B130" s="48"/>
      <c r="C130" s="48"/>
      <c r="D130" s="48"/>
      <c r="E130" s="48"/>
      <c r="F130" s="48"/>
      <c r="G130" s="48"/>
      <c r="H130" s="48"/>
      <c r="I130" s="48"/>
      <c r="J130" s="48"/>
      <c r="K130" s="48"/>
      <c r="L130" s="48"/>
      <c r="M130" s="48"/>
      <c r="N130" s="48"/>
      <c r="O130" s="48"/>
      <c r="P130" s="47"/>
      <c r="S130" s="258"/>
      <c r="T130" s="72"/>
      <c r="U130" s="72"/>
      <c r="V130" s="72"/>
      <c r="W130" s="72"/>
      <c r="X130" s="72"/>
      <c r="Y130" s="72"/>
      <c r="Z130" s="72"/>
      <c r="AA130" s="72"/>
    </row>
    <row r="131" spans="1:27" ht="15.75" customHeight="1" x14ac:dyDescent="0.25">
      <c r="A131" s="48"/>
      <c r="B131" s="48"/>
      <c r="C131" s="48"/>
      <c r="D131" s="48"/>
      <c r="E131" s="48"/>
      <c r="F131" s="48"/>
      <c r="G131" s="48"/>
      <c r="H131" s="48"/>
      <c r="I131" s="48"/>
      <c r="J131" s="48"/>
      <c r="K131" s="48"/>
      <c r="L131" s="48"/>
      <c r="M131" s="48"/>
      <c r="N131" s="48"/>
      <c r="O131" s="48"/>
      <c r="P131" s="47"/>
      <c r="S131" s="258"/>
      <c r="T131" s="72"/>
      <c r="U131" s="72"/>
      <c r="V131" s="72"/>
      <c r="W131" s="72"/>
      <c r="X131" s="72"/>
      <c r="Y131" s="72"/>
      <c r="Z131" s="72"/>
      <c r="AA131" s="72"/>
    </row>
    <row r="132" spans="1:27" ht="15.75" customHeight="1" x14ac:dyDescent="0.25">
      <c r="A132" s="48"/>
      <c r="B132" s="48"/>
      <c r="C132" s="48"/>
      <c r="D132" s="48"/>
      <c r="E132" s="48"/>
      <c r="F132" s="48"/>
      <c r="G132" s="48"/>
      <c r="H132" s="48"/>
      <c r="I132" s="48"/>
      <c r="J132" s="48"/>
      <c r="K132" s="48"/>
      <c r="L132" s="48"/>
      <c r="M132" s="48"/>
      <c r="N132" s="48"/>
      <c r="O132" s="48"/>
      <c r="P132" s="47"/>
      <c r="S132" s="258"/>
      <c r="T132" s="72"/>
      <c r="U132" s="72"/>
      <c r="V132" s="72"/>
      <c r="W132" s="72"/>
      <c r="X132" s="72"/>
      <c r="Y132" s="72"/>
      <c r="Z132" s="72"/>
      <c r="AA132" s="72"/>
    </row>
    <row r="133" spans="1:27" ht="15.75" customHeight="1" x14ac:dyDescent="0.25">
      <c r="A133" s="48"/>
      <c r="B133" s="48"/>
      <c r="C133" s="48"/>
      <c r="D133" s="48"/>
      <c r="E133" s="48"/>
      <c r="F133" s="48"/>
      <c r="G133" s="48"/>
      <c r="H133" s="48"/>
      <c r="I133" s="48"/>
      <c r="J133" s="48"/>
      <c r="K133" s="48"/>
      <c r="L133" s="48"/>
      <c r="M133" s="48"/>
      <c r="N133" s="48"/>
      <c r="O133" s="48"/>
      <c r="P133" s="47"/>
      <c r="S133" s="258"/>
      <c r="T133" s="72"/>
      <c r="U133" s="72"/>
      <c r="V133" s="72"/>
      <c r="W133" s="72"/>
      <c r="X133" s="72"/>
      <c r="Y133" s="72"/>
      <c r="Z133" s="72"/>
      <c r="AA133" s="72"/>
    </row>
    <row r="134" spans="1:27" ht="15.75" customHeight="1" x14ac:dyDescent="0.25">
      <c r="A134" s="48"/>
      <c r="B134" s="48"/>
      <c r="C134" s="48"/>
      <c r="D134" s="48"/>
      <c r="E134" s="48"/>
      <c r="F134" s="48"/>
      <c r="G134" s="48"/>
      <c r="H134" s="48"/>
      <c r="I134" s="48"/>
      <c r="J134" s="48"/>
      <c r="K134" s="48"/>
      <c r="L134" s="48"/>
      <c r="M134" s="48"/>
      <c r="N134" s="48"/>
      <c r="O134" s="48"/>
      <c r="P134" s="47"/>
      <c r="S134" s="258"/>
      <c r="T134" s="72"/>
      <c r="U134" s="72"/>
      <c r="V134" s="72"/>
      <c r="W134" s="72"/>
      <c r="X134" s="72"/>
      <c r="Y134" s="72"/>
      <c r="Z134" s="72"/>
      <c r="AA134" s="72"/>
    </row>
    <row r="135" spans="1:27" ht="15.75" customHeight="1" x14ac:dyDescent="0.25">
      <c r="A135" s="48"/>
      <c r="B135" s="48"/>
      <c r="C135" s="48"/>
      <c r="D135" s="48"/>
      <c r="E135" s="48"/>
      <c r="F135" s="48"/>
      <c r="G135" s="48"/>
      <c r="H135" s="48"/>
      <c r="I135" s="48"/>
      <c r="J135" s="48"/>
      <c r="K135" s="48"/>
      <c r="L135" s="48"/>
      <c r="M135" s="48"/>
      <c r="N135" s="48"/>
      <c r="O135" s="48"/>
      <c r="P135" s="47"/>
      <c r="S135" s="258"/>
      <c r="T135" s="72"/>
      <c r="U135" s="72"/>
      <c r="V135" s="72"/>
      <c r="W135" s="72"/>
      <c r="X135" s="72"/>
      <c r="Y135" s="72"/>
      <c r="Z135" s="72"/>
      <c r="AA135" s="72"/>
    </row>
    <row r="136" spans="1:27" ht="15.75" customHeight="1" x14ac:dyDescent="0.25">
      <c r="A136" s="48"/>
      <c r="B136" s="48"/>
      <c r="C136" s="48"/>
      <c r="D136" s="48"/>
      <c r="E136" s="48"/>
      <c r="F136" s="48"/>
      <c r="G136" s="48"/>
      <c r="H136" s="48"/>
      <c r="I136" s="48"/>
      <c r="J136" s="48"/>
      <c r="K136" s="48"/>
      <c r="L136" s="48"/>
      <c r="M136" s="48"/>
      <c r="N136" s="48"/>
      <c r="O136" s="48"/>
      <c r="P136" s="47"/>
      <c r="S136" s="258"/>
      <c r="T136" s="72"/>
      <c r="U136" s="72"/>
      <c r="V136" s="72"/>
      <c r="W136" s="72"/>
      <c r="X136" s="72"/>
      <c r="Y136" s="72"/>
      <c r="Z136" s="72"/>
      <c r="AA136" s="72"/>
    </row>
    <row r="137" spans="1:27" ht="15.75" customHeight="1" x14ac:dyDescent="0.25">
      <c r="A137" s="48"/>
      <c r="B137" s="48"/>
      <c r="C137" s="48"/>
      <c r="D137" s="48"/>
      <c r="E137" s="48"/>
      <c r="F137" s="48"/>
      <c r="G137" s="48"/>
      <c r="H137" s="48"/>
      <c r="I137" s="48"/>
      <c r="J137" s="48"/>
      <c r="K137" s="48"/>
      <c r="L137" s="48"/>
      <c r="M137" s="48"/>
      <c r="N137" s="48"/>
      <c r="O137" s="48"/>
      <c r="P137" s="47"/>
      <c r="S137" s="258"/>
      <c r="T137" s="72"/>
      <c r="U137" s="72"/>
      <c r="V137" s="72"/>
      <c r="W137" s="72"/>
      <c r="X137" s="72"/>
      <c r="Y137" s="72"/>
      <c r="Z137" s="72"/>
      <c r="AA137" s="72"/>
    </row>
    <row r="138" spans="1:27" ht="15.75" customHeight="1" x14ac:dyDescent="0.25">
      <c r="A138" s="48"/>
      <c r="B138" s="48"/>
      <c r="C138" s="48"/>
      <c r="D138" s="48"/>
      <c r="E138" s="48"/>
      <c r="F138" s="48"/>
      <c r="G138" s="48"/>
      <c r="H138" s="48"/>
      <c r="I138" s="48"/>
      <c r="J138" s="48"/>
      <c r="K138" s="48"/>
      <c r="L138" s="48"/>
      <c r="M138" s="48"/>
      <c r="N138" s="48"/>
      <c r="O138" s="48"/>
      <c r="P138" s="47"/>
      <c r="S138" s="258"/>
      <c r="T138" s="72"/>
      <c r="U138" s="72"/>
      <c r="V138" s="72"/>
      <c r="W138" s="72"/>
      <c r="X138" s="72"/>
      <c r="Y138" s="72"/>
      <c r="Z138" s="72"/>
      <c r="AA138" s="72"/>
    </row>
    <row r="139" spans="1:27" ht="15.75" customHeight="1" x14ac:dyDescent="0.25">
      <c r="A139" s="48"/>
      <c r="B139" s="48"/>
      <c r="C139" s="48"/>
      <c r="D139" s="48"/>
      <c r="E139" s="48"/>
      <c r="F139" s="48"/>
      <c r="G139" s="48"/>
      <c r="H139" s="48"/>
      <c r="I139" s="48"/>
      <c r="J139" s="48"/>
      <c r="K139" s="48"/>
      <c r="L139" s="48"/>
      <c r="M139" s="48"/>
      <c r="N139" s="48"/>
      <c r="O139" s="48"/>
      <c r="P139" s="47"/>
      <c r="S139" s="258"/>
      <c r="T139" s="72"/>
      <c r="U139" s="72"/>
      <c r="V139" s="72"/>
      <c r="W139" s="72"/>
      <c r="X139" s="72"/>
      <c r="Y139" s="72"/>
      <c r="Z139" s="72"/>
      <c r="AA139" s="72"/>
    </row>
    <row r="140" spans="1:27" ht="15.75" customHeight="1" x14ac:dyDescent="0.25">
      <c r="A140" s="48"/>
      <c r="B140" s="48"/>
      <c r="C140" s="48"/>
      <c r="D140" s="48"/>
      <c r="E140" s="48"/>
      <c r="F140" s="48"/>
      <c r="G140" s="48"/>
      <c r="H140" s="48"/>
      <c r="I140" s="48"/>
      <c r="J140" s="48"/>
      <c r="K140" s="48"/>
      <c r="L140" s="48"/>
      <c r="M140" s="48"/>
      <c r="N140" s="48"/>
      <c r="O140" s="48"/>
      <c r="P140" s="47"/>
      <c r="S140" s="258"/>
      <c r="T140" s="72"/>
      <c r="U140" s="72"/>
      <c r="V140" s="72"/>
      <c r="W140" s="72"/>
      <c r="X140" s="72"/>
      <c r="Y140" s="72"/>
      <c r="Z140" s="72"/>
      <c r="AA140" s="72"/>
    </row>
    <row r="141" spans="1:27" ht="15.75" customHeight="1" x14ac:dyDescent="0.25">
      <c r="A141" s="48"/>
      <c r="B141" s="48"/>
      <c r="C141" s="48"/>
      <c r="D141" s="48"/>
      <c r="E141" s="48"/>
      <c r="F141" s="48"/>
      <c r="G141" s="48"/>
      <c r="H141" s="48"/>
      <c r="I141" s="48"/>
      <c r="J141" s="48"/>
      <c r="K141" s="48"/>
      <c r="L141" s="48"/>
      <c r="M141" s="48"/>
      <c r="N141" s="48"/>
      <c r="O141" s="48"/>
      <c r="P141" s="47"/>
      <c r="S141" s="258"/>
      <c r="T141" s="72"/>
      <c r="U141" s="72"/>
      <c r="V141" s="72"/>
      <c r="W141" s="72"/>
      <c r="X141" s="72"/>
      <c r="Y141" s="72"/>
      <c r="Z141" s="72"/>
      <c r="AA141" s="72"/>
    </row>
    <row r="142" spans="1:27" ht="15.75" customHeight="1" x14ac:dyDescent="0.25">
      <c r="A142" s="48"/>
      <c r="B142" s="48"/>
      <c r="C142" s="48"/>
      <c r="D142" s="48"/>
      <c r="E142" s="48"/>
      <c r="F142" s="48"/>
      <c r="G142" s="48"/>
      <c r="H142" s="48"/>
      <c r="I142" s="48"/>
      <c r="J142" s="48"/>
      <c r="K142" s="48"/>
      <c r="L142" s="48"/>
      <c r="M142" s="48"/>
      <c r="N142" s="48"/>
      <c r="O142" s="48"/>
      <c r="P142" s="47"/>
      <c r="S142" s="258"/>
      <c r="T142" s="72"/>
      <c r="U142" s="72"/>
      <c r="V142" s="72"/>
      <c r="W142" s="72"/>
      <c r="X142" s="72"/>
      <c r="Y142" s="72"/>
      <c r="Z142" s="72"/>
      <c r="AA142" s="72"/>
    </row>
    <row r="143" spans="1:27" ht="15.75" customHeight="1" x14ac:dyDescent="0.25">
      <c r="A143" s="48"/>
      <c r="B143" s="48"/>
      <c r="C143" s="48"/>
      <c r="D143" s="48"/>
      <c r="E143" s="48"/>
      <c r="F143" s="48"/>
      <c r="G143" s="48"/>
      <c r="H143" s="48"/>
      <c r="I143" s="48"/>
      <c r="J143" s="48"/>
      <c r="K143" s="48"/>
      <c r="L143" s="48"/>
      <c r="M143" s="48"/>
      <c r="N143" s="48"/>
      <c r="O143" s="48"/>
      <c r="P143" s="47"/>
      <c r="S143" s="258"/>
      <c r="T143" s="72"/>
      <c r="U143" s="72"/>
      <c r="V143" s="72"/>
      <c r="W143" s="72"/>
      <c r="X143" s="72"/>
      <c r="Y143" s="72"/>
      <c r="Z143" s="72"/>
      <c r="AA143" s="72"/>
    </row>
    <row r="144" spans="1:27" ht="15.75" customHeight="1" x14ac:dyDescent="0.25">
      <c r="A144" s="48"/>
      <c r="B144" s="48"/>
      <c r="C144" s="48"/>
      <c r="D144" s="48"/>
      <c r="E144" s="48"/>
      <c r="F144" s="48"/>
      <c r="G144" s="48"/>
      <c r="H144" s="48"/>
      <c r="I144" s="48"/>
      <c r="J144" s="48"/>
      <c r="K144" s="48"/>
      <c r="L144" s="48"/>
      <c r="M144" s="48"/>
      <c r="N144" s="48"/>
      <c r="O144" s="48"/>
      <c r="P144" s="47"/>
      <c r="S144" s="258"/>
      <c r="T144" s="72"/>
      <c r="U144" s="72"/>
      <c r="V144" s="72"/>
      <c r="W144" s="72"/>
      <c r="X144" s="72"/>
      <c r="Y144" s="72"/>
      <c r="Z144" s="72"/>
      <c r="AA144" s="72"/>
    </row>
    <row r="145" spans="1:27" ht="15.75" customHeight="1" x14ac:dyDescent="0.25">
      <c r="A145" s="48"/>
      <c r="B145" s="48"/>
      <c r="C145" s="48"/>
      <c r="D145" s="48"/>
      <c r="E145" s="48"/>
      <c r="F145" s="48"/>
      <c r="G145" s="48"/>
      <c r="H145" s="48"/>
      <c r="I145" s="48"/>
      <c r="J145" s="48"/>
      <c r="K145" s="48"/>
      <c r="L145" s="48"/>
      <c r="M145" s="48"/>
      <c r="N145" s="48"/>
      <c r="O145" s="48"/>
      <c r="P145" s="47"/>
      <c r="S145" s="258"/>
      <c r="T145" s="72"/>
      <c r="U145" s="72"/>
      <c r="V145" s="72"/>
      <c r="W145" s="72"/>
      <c r="X145" s="72"/>
      <c r="Y145" s="72"/>
      <c r="Z145" s="72"/>
      <c r="AA145" s="72"/>
    </row>
    <row r="146" spans="1:27" ht="15.75" customHeight="1" x14ac:dyDescent="0.25">
      <c r="A146" s="48"/>
      <c r="B146" s="48"/>
      <c r="C146" s="48"/>
      <c r="D146" s="48"/>
      <c r="E146" s="48"/>
      <c r="F146" s="48"/>
      <c r="G146" s="48"/>
      <c r="H146" s="48"/>
      <c r="I146" s="48"/>
      <c r="J146" s="48"/>
      <c r="K146" s="48"/>
      <c r="L146" s="48"/>
      <c r="M146" s="48"/>
      <c r="N146" s="48"/>
      <c r="O146" s="48"/>
      <c r="P146" s="47"/>
      <c r="S146" s="258"/>
      <c r="T146" s="72"/>
      <c r="U146" s="72"/>
      <c r="V146" s="72"/>
      <c r="W146" s="72"/>
      <c r="X146" s="72"/>
      <c r="Y146" s="72"/>
      <c r="Z146" s="72"/>
      <c r="AA146" s="72"/>
    </row>
    <row r="147" spans="1:27" ht="15.75" customHeight="1" x14ac:dyDescent="0.25">
      <c r="A147" s="48"/>
      <c r="B147" s="48"/>
      <c r="C147" s="48"/>
      <c r="D147" s="48"/>
      <c r="E147" s="48"/>
      <c r="F147" s="48"/>
      <c r="G147" s="48"/>
      <c r="H147" s="48"/>
      <c r="I147" s="48"/>
      <c r="J147" s="48"/>
      <c r="K147" s="48"/>
      <c r="L147" s="48"/>
      <c r="M147" s="48"/>
      <c r="N147" s="48"/>
      <c r="O147" s="48"/>
      <c r="P147" s="47"/>
      <c r="S147" s="258"/>
      <c r="T147" s="72"/>
      <c r="U147" s="72"/>
      <c r="V147" s="72"/>
      <c r="W147" s="72"/>
      <c r="X147" s="72"/>
      <c r="Y147" s="72"/>
      <c r="Z147" s="72"/>
      <c r="AA147" s="72"/>
    </row>
    <row r="148" spans="1:27" ht="15.75" customHeight="1" x14ac:dyDescent="0.25">
      <c r="A148" s="48"/>
      <c r="B148" s="48"/>
      <c r="C148" s="48"/>
      <c r="D148" s="48"/>
      <c r="E148" s="48"/>
      <c r="F148" s="48"/>
      <c r="G148" s="48"/>
      <c r="H148" s="48"/>
      <c r="I148" s="48"/>
      <c r="J148" s="48"/>
      <c r="K148" s="48"/>
      <c r="L148" s="48"/>
      <c r="M148" s="48"/>
      <c r="N148" s="48"/>
      <c r="O148" s="48"/>
      <c r="P148" s="47"/>
      <c r="S148" s="258"/>
      <c r="T148" s="72"/>
      <c r="U148" s="72"/>
      <c r="V148" s="72"/>
      <c r="W148" s="72"/>
      <c r="X148" s="72"/>
      <c r="Y148" s="72"/>
      <c r="Z148" s="72"/>
      <c r="AA148" s="72"/>
    </row>
    <row r="149" spans="1:27" ht="15.75" customHeight="1" x14ac:dyDescent="0.25">
      <c r="A149" s="48"/>
      <c r="B149" s="48"/>
      <c r="C149" s="48"/>
      <c r="D149" s="48"/>
      <c r="E149" s="48"/>
      <c r="F149" s="48"/>
      <c r="G149" s="48"/>
      <c r="H149" s="48"/>
      <c r="I149" s="48"/>
      <c r="J149" s="48"/>
      <c r="K149" s="48"/>
      <c r="L149" s="48"/>
      <c r="M149" s="48"/>
      <c r="N149" s="48"/>
      <c r="O149" s="48"/>
      <c r="P149" s="47"/>
      <c r="S149" s="258"/>
      <c r="T149" s="72"/>
      <c r="U149" s="72"/>
      <c r="V149" s="72"/>
      <c r="W149" s="72"/>
      <c r="X149" s="72"/>
      <c r="Y149" s="72"/>
      <c r="Z149" s="72"/>
      <c r="AA149" s="72"/>
    </row>
    <row r="150" spans="1:27" ht="15.75" customHeight="1" x14ac:dyDescent="0.25">
      <c r="A150" s="48"/>
      <c r="B150" s="48"/>
      <c r="C150" s="48"/>
      <c r="D150" s="48"/>
      <c r="E150" s="48"/>
      <c r="F150" s="48"/>
      <c r="G150" s="48"/>
      <c r="H150" s="48"/>
      <c r="I150" s="48"/>
      <c r="J150" s="48"/>
      <c r="K150" s="48"/>
      <c r="L150" s="48"/>
      <c r="M150" s="48"/>
      <c r="N150" s="48"/>
      <c r="O150" s="48"/>
      <c r="P150" s="47"/>
      <c r="S150" s="258"/>
      <c r="T150" s="72"/>
      <c r="U150" s="72"/>
      <c r="V150" s="72"/>
      <c r="W150" s="72"/>
      <c r="X150" s="72"/>
      <c r="Y150" s="72"/>
      <c r="Z150" s="72"/>
      <c r="AA150" s="72"/>
    </row>
    <row r="151" spans="1:27" ht="15.75" customHeight="1" x14ac:dyDescent="0.25">
      <c r="A151" s="48"/>
      <c r="B151" s="48"/>
      <c r="C151" s="48"/>
      <c r="D151" s="48"/>
      <c r="E151" s="48"/>
      <c r="F151" s="48"/>
      <c r="G151" s="48"/>
      <c r="H151" s="48"/>
      <c r="I151" s="48"/>
      <c r="J151" s="48"/>
      <c r="K151" s="48"/>
      <c r="L151" s="48"/>
      <c r="M151" s="48"/>
      <c r="N151" s="48"/>
      <c r="O151" s="48"/>
      <c r="P151" s="47"/>
      <c r="S151" s="258"/>
      <c r="T151" s="72"/>
      <c r="U151" s="72"/>
      <c r="V151" s="72"/>
      <c r="W151" s="72"/>
      <c r="X151" s="72"/>
      <c r="Y151" s="72"/>
      <c r="Z151" s="72"/>
      <c r="AA151" s="72"/>
    </row>
    <row r="152" spans="1:27" ht="15.75" customHeight="1" x14ac:dyDescent="0.25">
      <c r="A152" s="48"/>
      <c r="B152" s="48"/>
      <c r="C152" s="48"/>
      <c r="D152" s="48"/>
      <c r="E152" s="48"/>
      <c r="F152" s="48"/>
      <c r="G152" s="48"/>
      <c r="H152" s="48"/>
      <c r="I152" s="48"/>
      <c r="J152" s="48"/>
      <c r="K152" s="48"/>
      <c r="L152" s="48"/>
      <c r="M152" s="48"/>
      <c r="N152" s="48"/>
      <c r="O152" s="48"/>
      <c r="P152" s="47"/>
      <c r="S152" s="258"/>
      <c r="T152" s="72"/>
      <c r="U152" s="72"/>
      <c r="V152" s="72"/>
      <c r="W152" s="72"/>
      <c r="X152" s="72"/>
      <c r="Y152" s="72"/>
      <c r="Z152" s="72"/>
      <c r="AA152" s="72"/>
    </row>
    <row r="153" spans="1:27" ht="15.75" customHeight="1" x14ac:dyDescent="0.25">
      <c r="A153" s="48"/>
      <c r="B153" s="48"/>
      <c r="C153" s="48"/>
      <c r="D153" s="48"/>
      <c r="E153" s="48"/>
      <c r="F153" s="48"/>
      <c r="G153" s="48"/>
      <c r="H153" s="48"/>
      <c r="I153" s="48"/>
      <c r="J153" s="48"/>
      <c r="K153" s="48"/>
      <c r="L153" s="48"/>
      <c r="M153" s="48"/>
      <c r="N153" s="48"/>
      <c r="O153" s="48"/>
      <c r="P153" s="47"/>
      <c r="S153" s="258"/>
      <c r="T153" s="72"/>
      <c r="U153" s="72"/>
      <c r="V153" s="72"/>
      <c r="W153" s="72"/>
      <c r="X153" s="72"/>
      <c r="Y153" s="72"/>
      <c r="Z153" s="72"/>
      <c r="AA153" s="72"/>
    </row>
    <row r="154" spans="1:27" ht="15.75" customHeight="1" x14ac:dyDescent="0.25">
      <c r="A154" s="48"/>
      <c r="B154" s="48"/>
      <c r="C154" s="48"/>
      <c r="D154" s="48"/>
      <c r="E154" s="48"/>
      <c r="F154" s="48"/>
      <c r="G154" s="48"/>
      <c r="H154" s="48"/>
      <c r="I154" s="48"/>
      <c r="J154" s="48"/>
      <c r="K154" s="48"/>
      <c r="L154" s="48"/>
      <c r="M154" s="48"/>
      <c r="N154" s="48"/>
      <c r="O154" s="48"/>
      <c r="P154" s="47"/>
      <c r="S154" s="258"/>
      <c r="T154" s="72"/>
      <c r="U154" s="72"/>
      <c r="V154" s="72"/>
      <c r="W154" s="72"/>
      <c r="X154" s="72"/>
      <c r="Y154" s="72"/>
      <c r="Z154" s="72"/>
      <c r="AA154" s="72"/>
    </row>
    <row r="155" spans="1:27" ht="15.75" customHeight="1" x14ac:dyDescent="0.25">
      <c r="A155" s="48"/>
      <c r="B155" s="48"/>
      <c r="C155" s="48"/>
      <c r="D155" s="48"/>
      <c r="E155" s="48"/>
      <c r="F155" s="48"/>
      <c r="G155" s="48"/>
      <c r="H155" s="48"/>
      <c r="I155" s="48"/>
      <c r="J155" s="48"/>
      <c r="K155" s="48"/>
      <c r="L155" s="48"/>
      <c r="M155" s="48"/>
      <c r="N155" s="48"/>
      <c r="O155" s="48"/>
      <c r="P155" s="47"/>
      <c r="S155" s="258"/>
      <c r="T155" s="72"/>
      <c r="U155" s="72"/>
      <c r="V155" s="72"/>
      <c r="W155" s="72"/>
      <c r="X155" s="72"/>
      <c r="Y155" s="72"/>
      <c r="Z155" s="72"/>
      <c r="AA155" s="72"/>
    </row>
    <row r="156" spans="1:27" ht="15.75" customHeight="1" x14ac:dyDescent="0.25">
      <c r="A156" s="48"/>
      <c r="B156" s="48"/>
      <c r="C156" s="48"/>
      <c r="D156" s="48"/>
      <c r="E156" s="48"/>
      <c r="F156" s="48"/>
      <c r="G156" s="48"/>
      <c r="H156" s="48"/>
      <c r="I156" s="48"/>
      <c r="J156" s="48"/>
      <c r="K156" s="48"/>
      <c r="L156" s="48"/>
      <c r="M156" s="48"/>
      <c r="N156" s="48"/>
      <c r="O156" s="48"/>
      <c r="P156" s="47"/>
      <c r="S156" s="258"/>
      <c r="T156" s="72"/>
      <c r="U156" s="72"/>
      <c r="V156" s="72"/>
      <c r="W156" s="72"/>
      <c r="X156" s="72"/>
      <c r="Y156" s="72"/>
      <c r="Z156" s="72"/>
      <c r="AA156" s="72"/>
    </row>
    <row r="157" spans="1:27" ht="15.75" customHeight="1" x14ac:dyDescent="0.25">
      <c r="A157" s="48"/>
      <c r="B157" s="48"/>
      <c r="C157" s="48"/>
      <c r="D157" s="48"/>
      <c r="E157" s="48"/>
      <c r="F157" s="48"/>
      <c r="G157" s="48"/>
      <c r="H157" s="48"/>
      <c r="I157" s="48"/>
      <c r="J157" s="48"/>
      <c r="K157" s="48"/>
      <c r="L157" s="48"/>
      <c r="M157" s="48"/>
      <c r="N157" s="48"/>
      <c r="O157" s="48"/>
      <c r="P157" s="47"/>
      <c r="S157" s="258"/>
      <c r="T157" s="72"/>
      <c r="U157" s="72"/>
      <c r="V157" s="72"/>
      <c r="W157" s="72"/>
      <c r="X157" s="72"/>
      <c r="Y157" s="72"/>
      <c r="Z157" s="72"/>
      <c r="AA157" s="72"/>
    </row>
    <row r="158" spans="1:27" ht="15.75" customHeight="1" x14ac:dyDescent="0.25">
      <c r="A158" s="48"/>
      <c r="B158" s="48"/>
      <c r="C158" s="48"/>
      <c r="D158" s="48"/>
      <c r="E158" s="48"/>
      <c r="F158" s="48"/>
      <c r="G158" s="48"/>
      <c r="H158" s="48"/>
      <c r="I158" s="48"/>
      <c r="J158" s="48"/>
      <c r="K158" s="48"/>
      <c r="L158" s="48"/>
      <c r="M158" s="48"/>
      <c r="N158" s="48"/>
      <c r="O158" s="48"/>
      <c r="P158" s="47"/>
      <c r="S158" s="258"/>
      <c r="T158" s="72"/>
      <c r="U158" s="72"/>
      <c r="V158" s="72"/>
      <c r="W158" s="72"/>
      <c r="X158" s="72"/>
      <c r="Y158" s="72"/>
      <c r="Z158" s="72"/>
      <c r="AA158" s="72"/>
    </row>
    <row r="159" spans="1:27" ht="15.75" customHeight="1" x14ac:dyDescent="0.25">
      <c r="A159" s="48"/>
      <c r="B159" s="48"/>
      <c r="C159" s="48"/>
      <c r="D159" s="48"/>
      <c r="E159" s="48"/>
      <c r="F159" s="48"/>
      <c r="G159" s="48"/>
      <c r="H159" s="48"/>
      <c r="I159" s="48"/>
      <c r="J159" s="48"/>
      <c r="K159" s="48"/>
      <c r="L159" s="48"/>
      <c r="M159" s="48"/>
      <c r="N159" s="48"/>
      <c r="O159" s="48"/>
      <c r="P159" s="47"/>
      <c r="S159" s="258"/>
      <c r="T159" s="72"/>
      <c r="U159" s="72"/>
      <c r="V159" s="72"/>
      <c r="W159" s="72"/>
      <c r="X159" s="72"/>
      <c r="Y159" s="72"/>
      <c r="Z159" s="72"/>
      <c r="AA159" s="72"/>
    </row>
    <row r="160" spans="1:27" ht="15.75" customHeight="1" x14ac:dyDescent="0.25">
      <c r="A160" s="48"/>
      <c r="B160" s="48"/>
      <c r="C160" s="48"/>
      <c r="D160" s="48"/>
      <c r="E160" s="48"/>
      <c r="F160" s="48"/>
      <c r="G160" s="48"/>
      <c r="H160" s="48"/>
      <c r="I160" s="48"/>
      <c r="J160" s="48"/>
      <c r="K160" s="48"/>
      <c r="L160" s="48"/>
      <c r="M160" s="48"/>
      <c r="N160" s="48"/>
      <c r="O160" s="48"/>
      <c r="P160" s="47"/>
      <c r="S160" s="258"/>
      <c r="T160" s="72"/>
      <c r="U160" s="72"/>
      <c r="V160" s="72"/>
      <c r="W160" s="72"/>
      <c r="X160" s="72"/>
      <c r="Y160" s="72"/>
      <c r="Z160" s="72"/>
      <c r="AA160" s="72"/>
    </row>
    <row r="161" spans="1:27" ht="15.75" customHeight="1" x14ac:dyDescent="0.25">
      <c r="A161" s="48"/>
      <c r="B161" s="48"/>
      <c r="C161" s="48"/>
      <c r="D161" s="48"/>
      <c r="E161" s="48"/>
      <c r="F161" s="48"/>
      <c r="G161" s="48"/>
      <c r="H161" s="48"/>
      <c r="I161" s="48"/>
      <c r="J161" s="48"/>
      <c r="K161" s="48"/>
      <c r="L161" s="48"/>
      <c r="M161" s="48"/>
      <c r="N161" s="48"/>
      <c r="O161" s="48"/>
      <c r="P161" s="47"/>
      <c r="S161" s="258"/>
      <c r="T161" s="72"/>
      <c r="U161" s="72"/>
      <c r="V161" s="72"/>
      <c r="W161" s="72"/>
      <c r="X161" s="72"/>
      <c r="Y161" s="72"/>
      <c r="Z161" s="72"/>
      <c r="AA161" s="72"/>
    </row>
    <row r="162" spans="1:27" ht="15.75" customHeight="1" x14ac:dyDescent="0.25">
      <c r="A162" s="48"/>
      <c r="B162" s="48"/>
      <c r="C162" s="48"/>
      <c r="D162" s="48"/>
      <c r="E162" s="48"/>
      <c r="F162" s="48"/>
      <c r="G162" s="48"/>
      <c r="H162" s="48"/>
      <c r="I162" s="48"/>
      <c r="J162" s="48"/>
      <c r="K162" s="48"/>
      <c r="L162" s="48"/>
      <c r="M162" s="48"/>
      <c r="N162" s="48"/>
      <c r="O162" s="48"/>
      <c r="P162" s="47"/>
      <c r="S162" s="258"/>
      <c r="T162" s="72"/>
      <c r="U162" s="72"/>
      <c r="V162" s="72"/>
      <c r="W162" s="72"/>
      <c r="X162" s="72"/>
      <c r="Y162" s="72"/>
      <c r="Z162" s="72"/>
      <c r="AA162" s="72"/>
    </row>
    <row r="163" spans="1:27" ht="15.75" customHeight="1" x14ac:dyDescent="0.25">
      <c r="A163" s="48"/>
      <c r="B163" s="48"/>
      <c r="C163" s="48"/>
      <c r="D163" s="48"/>
      <c r="E163" s="48"/>
      <c r="F163" s="48"/>
      <c r="G163" s="48"/>
      <c r="H163" s="48"/>
      <c r="I163" s="48"/>
      <c r="J163" s="48"/>
      <c r="K163" s="48"/>
      <c r="L163" s="48"/>
      <c r="M163" s="48"/>
      <c r="N163" s="48"/>
      <c r="O163" s="48"/>
      <c r="P163" s="47"/>
      <c r="S163" s="258"/>
      <c r="T163" s="72"/>
      <c r="U163" s="72"/>
      <c r="V163" s="72"/>
      <c r="W163" s="72"/>
      <c r="X163" s="72"/>
      <c r="Y163" s="72"/>
      <c r="Z163" s="72"/>
      <c r="AA163" s="72"/>
    </row>
    <row r="164" spans="1:27" ht="15.75" customHeight="1" x14ac:dyDescent="0.25">
      <c r="A164" s="48"/>
      <c r="B164" s="48"/>
      <c r="C164" s="48"/>
      <c r="D164" s="48"/>
      <c r="E164" s="48"/>
      <c r="F164" s="48"/>
      <c r="G164" s="48"/>
      <c r="H164" s="48"/>
      <c r="I164" s="48"/>
      <c r="J164" s="48"/>
      <c r="K164" s="48"/>
      <c r="L164" s="48"/>
      <c r="M164" s="48"/>
      <c r="N164" s="48"/>
      <c r="O164" s="48"/>
      <c r="P164" s="47"/>
      <c r="S164" s="258"/>
      <c r="T164" s="72"/>
      <c r="U164" s="72"/>
      <c r="V164" s="72"/>
      <c r="W164" s="72"/>
      <c r="X164" s="72"/>
      <c r="Y164" s="72"/>
      <c r="Z164" s="72"/>
      <c r="AA164" s="72"/>
    </row>
    <row r="165" spans="1:27" ht="15.75" customHeight="1" x14ac:dyDescent="0.25">
      <c r="A165" s="48"/>
      <c r="B165" s="48"/>
      <c r="C165" s="48"/>
      <c r="D165" s="48"/>
      <c r="E165" s="48"/>
      <c r="F165" s="48"/>
      <c r="G165" s="48"/>
      <c r="H165" s="48"/>
      <c r="I165" s="48"/>
      <c r="J165" s="48"/>
      <c r="K165" s="48"/>
      <c r="L165" s="48"/>
      <c r="M165" s="48"/>
      <c r="N165" s="48"/>
      <c r="O165" s="48"/>
      <c r="P165" s="47"/>
      <c r="S165" s="258"/>
      <c r="T165" s="72"/>
      <c r="U165" s="72"/>
      <c r="V165" s="72"/>
      <c r="W165" s="72"/>
      <c r="X165" s="72"/>
      <c r="Y165" s="72"/>
      <c r="Z165" s="72"/>
      <c r="AA165" s="72"/>
    </row>
    <row r="166" spans="1:27" ht="15.75" customHeight="1" x14ac:dyDescent="0.25">
      <c r="A166" s="48"/>
      <c r="B166" s="48"/>
      <c r="C166" s="48"/>
      <c r="D166" s="48"/>
      <c r="E166" s="48"/>
      <c r="F166" s="48"/>
      <c r="G166" s="48"/>
      <c r="H166" s="48"/>
      <c r="I166" s="48"/>
      <c r="J166" s="48"/>
      <c r="K166" s="48"/>
      <c r="L166" s="48"/>
      <c r="M166" s="48"/>
      <c r="N166" s="48"/>
      <c r="O166" s="48"/>
      <c r="P166" s="47"/>
      <c r="S166" s="258"/>
      <c r="T166" s="72"/>
      <c r="U166" s="72"/>
      <c r="V166" s="72"/>
      <c r="W166" s="72"/>
      <c r="X166" s="72"/>
      <c r="Y166" s="72"/>
      <c r="Z166" s="72"/>
      <c r="AA166" s="72"/>
    </row>
    <row r="167" spans="1:27" ht="15.75" customHeight="1" x14ac:dyDescent="0.25">
      <c r="A167" s="48"/>
      <c r="B167" s="48"/>
      <c r="C167" s="48"/>
      <c r="D167" s="48"/>
      <c r="E167" s="48"/>
      <c r="F167" s="48"/>
      <c r="G167" s="48"/>
      <c r="H167" s="48"/>
      <c r="I167" s="48"/>
      <c r="J167" s="48"/>
      <c r="K167" s="48"/>
      <c r="L167" s="48"/>
      <c r="M167" s="48"/>
      <c r="N167" s="48"/>
      <c r="O167" s="48"/>
      <c r="P167" s="47"/>
      <c r="S167" s="258"/>
      <c r="T167" s="72"/>
      <c r="U167" s="72"/>
      <c r="V167" s="72"/>
      <c r="W167" s="72"/>
      <c r="X167" s="72"/>
      <c r="Y167" s="72"/>
      <c r="Z167" s="72"/>
      <c r="AA167" s="72"/>
    </row>
    <row r="168" spans="1:27" ht="15.75" customHeight="1" x14ac:dyDescent="0.25">
      <c r="A168" s="48"/>
      <c r="B168" s="48"/>
      <c r="C168" s="48"/>
      <c r="D168" s="48"/>
      <c r="E168" s="48"/>
      <c r="F168" s="48"/>
      <c r="G168" s="48"/>
      <c r="H168" s="48"/>
      <c r="I168" s="48"/>
      <c r="J168" s="48"/>
      <c r="K168" s="48"/>
      <c r="L168" s="48"/>
      <c r="M168" s="48"/>
      <c r="N168" s="48"/>
      <c r="O168" s="48"/>
      <c r="P168" s="47"/>
      <c r="S168" s="258"/>
      <c r="T168" s="72"/>
      <c r="U168" s="72"/>
      <c r="V168" s="72"/>
      <c r="W168" s="72"/>
      <c r="X168" s="72"/>
      <c r="Y168" s="72"/>
      <c r="Z168" s="72"/>
      <c r="AA168" s="72"/>
    </row>
    <row r="169" spans="1:27" ht="15.75" customHeight="1" x14ac:dyDescent="0.25">
      <c r="A169" s="48"/>
      <c r="B169" s="48"/>
      <c r="C169" s="48"/>
      <c r="D169" s="48"/>
      <c r="E169" s="48"/>
      <c r="F169" s="48"/>
      <c r="G169" s="48"/>
      <c r="H169" s="48"/>
      <c r="I169" s="48"/>
      <c r="J169" s="48"/>
      <c r="K169" s="48"/>
      <c r="L169" s="48"/>
      <c r="M169" s="48"/>
      <c r="N169" s="48"/>
      <c r="O169" s="48"/>
      <c r="P169" s="47"/>
      <c r="S169" s="258"/>
      <c r="T169" s="72"/>
      <c r="U169" s="72"/>
      <c r="V169" s="72"/>
      <c r="W169" s="72"/>
      <c r="X169" s="72"/>
      <c r="Y169" s="72"/>
      <c r="Z169" s="72"/>
      <c r="AA169" s="72"/>
    </row>
    <row r="170" spans="1:27" ht="15.75" customHeight="1" x14ac:dyDescent="0.25">
      <c r="A170" s="48"/>
      <c r="B170" s="48"/>
      <c r="C170" s="48"/>
      <c r="D170" s="48"/>
      <c r="E170" s="48"/>
      <c r="F170" s="48"/>
      <c r="G170" s="48"/>
      <c r="H170" s="48"/>
      <c r="I170" s="48"/>
      <c r="J170" s="48"/>
      <c r="K170" s="48"/>
      <c r="L170" s="48"/>
      <c r="M170" s="48"/>
      <c r="N170" s="48"/>
      <c r="O170" s="48"/>
      <c r="P170" s="47"/>
      <c r="S170" s="258"/>
      <c r="T170" s="72"/>
      <c r="U170" s="72"/>
      <c r="V170" s="72"/>
      <c r="W170" s="72"/>
      <c r="X170" s="72"/>
      <c r="Y170" s="72"/>
      <c r="Z170" s="72"/>
      <c r="AA170" s="72"/>
    </row>
    <row r="171" spans="1:27" ht="15.75" customHeight="1" x14ac:dyDescent="0.25">
      <c r="A171" s="48"/>
      <c r="B171" s="48"/>
      <c r="C171" s="48"/>
      <c r="D171" s="48"/>
      <c r="E171" s="48"/>
      <c r="F171" s="48"/>
      <c r="G171" s="48"/>
      <c r="H171" s="48"/>
      <c r="I171" s="48"/>
      <c r="J171" s="48"/>
      <c r="K171" s="48"/>
      <c r="L171" s="48"/>
      <c r="M171" s="48"/>
      <c r="N171" s="48"/>
      <c r="O171" s="48"/>
      <c r="P171" s="47"/>
      <c r="S171" s="258"/>
      <c r="T171" s="72"/>
      <c r="U171" s="72"/>
      <c r="V171" s="72"/>
      <c r="W171" s="72"/>
      <c r="X171" s="72"/>
      <c r="Y171" s="72"/>
      <c r="Z171" s="72"/>
      <c r="AA171" s="72"/>
    </row>
    <row r="172" spans="1:27" ht="15.75" customHeight="1" x14ac:dyDescent="0.25">
      <c r="A172" s="48"/>
      <c r="B172" s="48"/>
      <c r="C172" s="48"/>
      <c r="D172" s="48"/>
      <c r="E172" s="48"/>
      <c r="F172" s="48"/>
      <c r="G172" s="48"/>
      <c r="H172" s="48"/>
      <c r="I172" s="48"/>
      <c r="J172" s="48"/>
      <c r="K172" s="48"/>
      <c r="L172" s="48"/>
      <c r="M172" s="48"/>
      <c r="N172" s="48"/>
      <c r="O172" s="48"/>
      <c r="P172" s="47"/>
      <c r="S172" s="258"/>
      <c r="T172" s="72"/>
      <c r="U172" s="72"/>
      <c r="V172" s="72"/>
      <c r="W172" s="72"/>
      <c r="X172" s="72"/>
      <c r="Y172" s="72"/>
      <c r="Z172" s="72"/>
      <c r="AA172" s="72"/>
    </row>
    <row r="173" spans="1:27" ht="15.75" customHeight="1" x14ac:dyDescent="0.25">
      <c r="A173" s="48"/>
      <c r="B173" s="48"/>
      <c r="C173" s="48"/>
      <c r="D173" s="48"/>
      <c r="E173" s="48"/>
      <c r="F173" s="48"/>
      <c r="G173" s="48"/>
      <c r="H173" s="48"/>
      <c r="I173" s="48"/>
      <c r="J173" s="48"/>
      <c r="K173" s="48"/>
      <c r="L173" s="48"/>
      <c r="M173" s="48"/>
      <c r="N173" s="48"/>
      <c r="O173" s="48"/>
      <c r="P173" s="47"/>
      <c r="S173" s="258"/>
      <c r="T173" s="72"/>
      <c r="U173" s="72"/>
      <c r="V173" s="72"/>
      <c r="W173" s="72"/>
      <c r="X173" s="72"/>
      <c r="Y173" s="72"/>
      <c r="Z173" s="72"/>
      <c r="AA173" s="72"/>
    </row>
    <row r="174" spans="1:27" ht="15.75" customHeight="1" x14ac:dyDescent="0.25">
      <c r="A174" s="48"/>
      <c r="B174" s="48"/>
      <c r="C174" s="48"/>
      <c r="D174" s="48"/>
      <c r="E174" s="48"/>
      <c r="F174" s="48"/>
      <c r="G174" s="48"/>
      <c r="H174" s="48"/>
      <c r="I174" s="48"/>
      <c r="J174" s="48"/>
      <c r="K174" s="48"/>
      <c r="L174" s="48"/>
      <c r="M174" s="48"/>
      <c r="N174" s="48"/>
      <c r="O174" s="48"/>
      <c r="P174" s="47"/>
      <c r="S174" s="258"/>
      <c r="T174" s="72"/>
      <c r="U174" s="72"/>
      <c r="V174" s="72"/>
      <c r="W174" s="72"/>
      <c r="X174" s="72"/>
      <c r="Y174" s="72"/>
      <c r="Z174" s="72"/>
      <c r="AA174" s="72"/>
    </row>
    <row r="175" spans="1:27" ht="15.75" customHeight="1" x14ac:dyDescent="0.25">
      <c r="A175" s="48"/>
      <c r="B175" s="48"/>
      <c r="C175" s="48"/>
      <c r="D175" s="48"/>
      <c r="E175" s="48"/>
      <c r="F175" s="48"/>
      <c r="G175" s="48"/>
      <c r="H175" s="48"/>
      <c r="I175" s="48"/>
      <c r="J175" s="48"/>
      <c r="K175" s="48"/>
      <c r="L175" s="48"/>
      <c r="M175" s="48"/>
      <c r="N175" s="48"/>
      <c r="O175" s="48"/>
      <c r="P175" s="47"/>
      <c r="S175" s="258"/>
      <c r="T175" s="72"/>
      <c r="U175" s="72"/>
      <c r="V175" s="72"/>
      <c r="W175" s="72"/>
      <c r="X175" s="72"/>
      <c r="Y175" s="72"/>
      <c r="Z175" s="72"/>
      <c r="AA175" s="72"/>
    </row>
    <row r="176" spans="1:27" ht="15.75" customHeight="1" x14ac:dyDescent="0.25">
      <c r="A176" s="48"/>
      <c r="B176" s="48"/>
      <c r="C176" s="48"/>
      <c r="D176" s="48"/>
      <c r="E176" s="48"/>
      <c r="F176" s="48"/>
      <c r="G176" s="48"/>
      <c r="H176" s="48"/>
      <c r="I176" s="48"/>
      <c r="J176" s="48"/>
      <c r="K176" s="48"/>
      <c r="L176" s="48"/>
      <c r="M176" s="48"/>
      <c r="N176" s="48"/>
      <c r="O176" s="48"/>
      <c r="P176" s="47"/>
      <c r="S176" s="258"/>
      <c r="T176" s="72"/>
      <c r="U176" s="72"/>
      <c r="V176" s="72"/>
      <c r="W176" s="72"/>
      <c r="X176" s="72"/>
      <c r="Y176" s="72"/>
      <c r="Z176" s="72"/>
      <c r="AA176" s="72"/>
    </row>
    <row r="177" spans="1:27" ht="15.75" customHeight="1" x14ac:dyDescent="0.25">
      <c r="A177" s="48"/>
      <c r="B177" s="48"/>
      <c r="C177" s="48"/>
      <c r="D177" s="48"/>
      <c r="E177" s="48"/>
      <c r="F177" s="48"/>
      <c r="G177" s="48"/>
      <c r="H177" s="48"/>
      <c r="I177" s="48"/>
      <c r="J177" s="48"/>
      <c r="K177" s="48"/>
      <c r="L177" s="48"/>
      <c r="M177" s="48"/>
      <c r="N177" s="48"/>
      <c r="O177" s="48"/>
      <c r="P177" s="47"/>
      <c r="S177" s="258"/>
      <c r="T177" s="72"/>
      <c r="U177" s="72"/>
      <c r="V177" s="72"/>
      <c r="W177" s="72"/>
      <c r="X177" s="72"/>
      <c r="Y177" s="72"/>
      <c r="Z177" s="72"/>
      <c r="AA177" s="72"/>
    </row>
    <row r="178" spans="1:27" ht="15.75" customHeight="1" x14ac:dyDescent="0.25">
      <c r="A178" s="48"/>
      <c r="B178" s="48"/>
      <c r="C178" s="48"/>
      <c r="D178" s="48"/>
      <c r="E178" s="48"/>
      <c r="F178" s="48"/>
      <c r="G178" s="48"/>
      <c r="H178" s="48"/>
      <c r="I178" s="48"/>
      <c r="J178" s="48"/>
      <c r="K178" s="48"/>
      <c r="L178" s="48"/>
      <c r="M178" s="48"/>
      <c r="N178" s="48"/>
      <c r="O178" s="48"/>
      <c r="P178" s="47"/>
      <c r="S178" s="258"/>
      <c r="T178" s="72"/>
      <c r="U178" s="72"/>
      <c r="V178" s="72"/>
      <c r="W178" s="72"/>
      <c r="X178" s="72"/>
      <c r="Y178" s="72"/>
      <c r="Z178" s="72"/>
      <c r="AA178" s="72"/>
    </row>
    <row r="179" spans="1:27" ht="15.75" customHeight="1" x14ac:dyDescent="0.25">
      <c r="A179" s="48"/>
      <c r="B179" s="48"/>
      <c r="C179" s="48"/>
      <c r="D179" s="48"/>
      <c r="E179" s="48"/>
      <c r="F179" s="48"/>
      <c r="G179" s="48"/>
      <c r="H179" s="48"/>
      <c r="I179" s="48"/>
      <c r="J179" s="48"/>
      <c r="K179" s="48"/>
      <c r="L179" s="48"/>
      <c r="M179" s="48"/>
      <c r="N179" s="48"/>
      <c r="O179" s="48"/>
      <c r="P179" s="47"/>
      <c r="S179" s="258"/>
      <c r="T179" s="72"/>
      <c r="U179" s="72"/>
      <c r="V179" s="72"/>
      <c r="W179" s="72"/>
      <c r="X179" s="72"/>
      <c r="Y179" s="72"/>
      <c r="Z179" s="72"/>
      <c r="AA179" s="72"/>
    </row>
    <row r="180" spans="1:27" ht="15.75" customHeight="1" x14ac:dyDescent="0.25">
      <c r="A180" s="48"/>
      <c r="B180" s="48"/>
      <c r="C180" s="48"/>
      <c r="D180" s="48"/>
      <c r="E180" s="48"/>
      <c r="F180" s="48"/>
      <c r="G180" s="48"/>
      <c r="H180" s="48"/>
      <c r="I180" s="48"/>
      <c r="J180" s="48"/>
      <c r="K180" s="48"/>
      <c r="L180" s="48"/>
      <c r="M180" s="48"/>
      <c r="N180" s="48"/>
      <c r="O180" s="48"/>
      <c r="P180" s="47"/>
      <c r="S180" s="258"/>
      <c r="T180" s="72"/>
      <c r="U180" s="72"/>
      <c r="V180" s="72"/>
      <c r="W180" s="72"/>
      <c r="X180" s="72"/>
      <c r="Y180" s="72"/>
      <c r="Z180" s="72"/>
      <c r="AA180" s="72"/>
    </row>
    <row r="181" spans="1:27" ht="15.75" customHeight="1" x14ac:dyDescent="0.25">
      <c r="A181" s="48"/>
      <c r="B181" s="48"/>
      <c r="C181" s="48"/>
      <c r="D181" s="48"/>
      <c r="E181" s="48"/>
      <c r="F181" s="48"/>
      <c r="G181" s="48"/>
      <c r="H181" s="48"/>
      <c r="I181" s="48"/>
      <c r="J181" s="48"/>
      <c r="K181" s="48"/>
      <c r="L181" s="48"/>
      <c r="M181" s="48"/>
      <c r="N181" s="48"/>
      <c r="O181" s="48"/>
      <c r="P181" s="47"/>
      <c r="S181" s="258"/>
      <c r="T181" s="72"/>
      <c r="U181" s="72"/>
      <c r="V181" s="72"/>
      <c r="W181" s="72"/>
      <c r="X181" s="72"/>
      <c r="Y181" s="72"/>
      <c r="Z181" s="72"/>
      <c r="AA181" s="72"/>
    </row>
    <row r="182" spans="1:27" ht="15.75" customHeight="1" x14ac:dyDescent="0.25">
      <c r="A182" s="48"/>
      <c r="B182" s="48"/>
      <c r="C182" s="48"/>
      <c r="D182" s="48"/>
      <c r="E182" s="48"/>
      <c r="F182" s="48"/>
      <c r="G182" s="48"/>
      <c r="H182" s="48"/>
      <c r="I182" s="48"/>
      <c r="J182" s="48"/>
      <c r="K182" s="48"/>
      <c r="L182" s="48"/>
      <c r="M182" s="48"/>
      <c r="N182" s="48"/>
      <c r="O182" s="48"/>
      <c r="P182" s="47"/>
      <c r="S182" s="258"/>
      <c r="T182" s="72"/>
      <c r="U182" s="72"/>
      <c r="V182" s="72"/>
      <c r="W182" s="72"/>
      <c r="X182" s="72"/>
      <c r="Y182" s="72"/>
      <c r="Z182" s="72"/>
      <c r="AA182" s="72"/>
    </row>
    <row r="183" spans="1:27" ht="15.75" customHeight="1" x14ac:dyDescent="0.25">
      <c r="A183" s="48"/>
      <c r="B183" s="48"/>
      <c r="C183" s="48"/>
      <c r="D183" s="48"/>
      <c r="E183" s="48"/>
      <c r="F183" s="48"/>
      <c r="G183" s="48"/>
      <c r="H183" s="48"/>
      <c r="I183" s="48"/>
      <c r="J183" s="48"/>
      <c r="K183" s="48"/>
      <c r="L183" s="48"/>
      <c r="M183" s="48"/>
      <c r="N183" s="48"/>
      <c r="O183" s="48"/>
      <c r="P183" s="47"/>
      <c r="S183" s="258"/>
      <c r="T183" s="72"/>
      <c r="U183" s="72"/>
      <c r="V183" s="72"/>
      <c r="W183" s="72"/>
      <c r="X183" s="72"/>
      <c r="Y183" s="72"/>
      <c r="Z183" s="72"/>
      <c r="AA183" s="72"/>
    </row>
    <row r="184" spans="1:27" ht="15.75" customHeight="1" x14ac:dyDescent="0.25">
      <c r="A184" s="48"/>
      <c r="B184" s="48"/>
      <c r="C184" s="48"/>
      <c r="D184" s="48"/>
      <c r="E184" s="48"/>
      <c r="F184" s="48"/>
      <c r="G184" s="48"/>
      <c r="H184" s="48"/>
      <c r="I184" s="48"/>
      <c r="J184" s="48"/>
      <c r="K184" s="48"/>
      <c r="L184" s="48"/>
      <c r="M184" s="48"/>
      <c r="N184" s="48"/>
      <c r="O184" s="48"/>
      <c r="P184" s="47"/>
      <c r="S184" s="258"/>
      <c r="T184" s="72"/>
      <c r="U184" s="72"/>
      <c r="V184" s="72"/>
      <c r="W184" s="72"/>
      <c r="X184" s="72"/>
      <c r="Y184" s="72"/>
      <c r="Z184" s="72"/>
      <c r="AA184" s="72"/>
    </row>
    <row r="185" spans="1:27" ht="15.75" customHeight="1" x14ac:dyDescent="0.25">
      <c r="A185" s="48"/>
      <c r="B185" s="48"/>
      <c r="C185" s="48"/>
      <c r="D185" s="48"/>
      <c r="E185" s="48"/>
      <c r="F185" s="48"/>
      <c r="G185" s="48"/>
      <c r="H185" s="48"/>
      <c r="I185" s="48"/>
      <c r="J185" s="48"/>
      <c r="K185" s="48"/>
      <c r="L185" s="48"/>
      <c r="M185" s="48"/>
      <c r="N185" s="48"/>
      <c r="O185" s="48"/>
      <c r="P185" s="47"/>
      <c r="S185" s="258"/>
      <c r="T185" s="72"/>
      <c r="U185" s="72"/>
      <c r="V185" s="72"/>
      <c r="W185" s="72"/>
      <c r="X185" s="72"/>
      <c r="Y185" s="72"/>
      <c r="Z185" s="72"/>
      <c r="AA185" s="72"/>
    </row>
    <row r="186" spans="1:27" ht="15.75" customHeight="1" x14ac:dyDescent="0.25">
      <c r="A186" s="48"/>
      <c r="B186" s="48"/>
      <c r="C186" s="48"/>
      <c r="D186" s="48"/>
      <c r="E186" s="48"/>
      <c r="F186" s="48"/>
      <c r="G186" s="48"/>
      <c r="H186" s="48"/>
      <c r="I186" s="48"/>
      <c r="J186" s="48"/>
      <c r="K186" s="48"/>
      <c r="L186" s="48"/>
      <c r="M186" s="48"/>
      <c r="N186" s="48"/>
      <c r="O186" s="48"/>
      <c r="P186" s="47"/>
      <c r="S186" s="258"/>
      <c r="T186" s="72"/>
      <c r="U186" s="72"/>
      <c r="V186" s="72"/>
      <c r="W186" s="72"/>
      <c r="X186" s="72"/>
      <c r="Y186" s="72"/>
      <c r="Z186" s="72"/>
      <c r="AA186" s="72"/>
    </row>
    <row r="187" spans="1:27" ht="15.75" customHeight="1" x14ac:dyDescent="0.25">
      <c r="A187" s="48"/>
      <c r="B187" s="48"/>
      <c r="C187" s="48"/>
      <c r="D187" s="48"/>
      <c r="E187" s="48"/>
      <c r="F187" s="48"/>
      <c r="G187" s="48"/>
      <c r="H187" s="48"/>
      <c r="I187" s="48"/>
      <c r="J187" s="48"/>
      <c r="K187" s="48"/>
      <c r="L187" s="48"/>
      <c r="M187" s="48"/>
      <c r="N187" s="48"/>
      <c r="O187" s="48"/>
      <c r="P187" s="47"/>
      <c r="S187" s="258"/>
      <c r="T187" s="72"/>
      <c r="U187" s="72"/>
      <c r="V187" s="72"/>
      <c r="W187" s="72"/>
      <c r="X187" s="72"/>
      <c r="Y187" s="72"/>
      <c r="Z187" s="72"/>
      <c r="AA187" s="72"/>
    </row>
    <row r="188" spans="1:27" ht="15.75" customHeight="1" x14ac:dyDescent="0.25">
      <c r="A188" s="48"/>
      <c r="B188" s="48"/>
      <c r="C188" s="48"/>
      <c r="D188" s="48"/>
      <c r="E188" s="48"/>
      <c r="F188" s="48"/>
      <c r="G188" s="48"/>
      <c r="H188" s="48"/>
      <c r="I188" s="48"/>
      <c r="J188" s="48"/>
      <c r="K188" s="48"/>
      <c r="L188" s="48"/>
      <c r="M188" s="48"/>
      <c r="N188" s="48"/>
      <c r="O188" s="48"/>
      <c r="P188" s="47"/>
      <c r="S188" s="258"/>
      <c r="T188" s="72"/>
      <c r="U188" s="72"/>
      <c r="V188" s="72"/>
      <c r="W188" s="72"/>
      <c r="X188" s="72"/>
      <c r="Y188" s="72"/>
      <c r="Z188" s="72"/>
      <c r="AA188" s="72"/>
    </row>
    <row r="189" spans="1:27" ht="15.75" customHeight="1" x14ac:dyDescent="0.25">
      <c r="A189" s="48"/>
      <c r="B189" s="48"/>
      <c r="C189" s="48"/>
      <c r="D189" s="48"/>
      <c r="E189" s="48"/>
      <c r="F189" s="48"/>
      <c r="G189" s="48"/>
      <c r="H189" s="48"/>
      <c r="I189" s="48"/>
      <c r="J189" s="48"/>
      <c r="K189" s="48"/>
      <c r="L189" s="48"/>
      <c r="M189" s="48"/>
      <c r="N189" s="48"/>
      <c r="O189" s="48"/>
      <c r="P189" s="47"/>
      <c r="S189" s="258"/>
      <c r="T189" s="72"/>
      <c r="U189" s="72"/>
      <c r="V189" s="72"/>
      <c r="W189" s="72"/>
      <c r="X189" s="72"/>
      <c r="Y189" s="72"/>
      <c r="Z189" s="72"/>
      <c r="AA189" s="72"/>
    </row>
    <row r="190" spans="1:27" ht="15.75" customHeight="1" x14ac:dyDescent="0.25">
      <c r="A190" s="48"/>
      <c r="B190" s="48"/>
      <c r="C190" s="48"/>
      <c r="D190" s="48"/>
      <c r="E190" s="48"/>
      <c r="F190" s="48"/>
      <c r="G190" s="48"/>
      <c r="H190" s="48"/>
      <c r="I190" s="48"/>
      <c r="J190" s="48"/>
      <c r="K190" s="48"/>
      <c r="L190" s="48"/>
      <c r="M190" s="48"/>
      <c r="N190" s="48"/>
      <c r="O190" s="48"/>
      <c r="P190" s="47"/>
      <c r="S190" s="258"/>
      <c r="T190" s="72"/>
      <c r="U190" s="72"/>
      <c r="V190" s="72"/>
      <c r="W190" s="72"/>
      <c r="X190" s="72"/>
      <c r="Y190" s="72"/>
      <c r="Z190" s="72"/>
      <c r="AA190" s="72"/>
    </row>
    <row r="191" spans="1:27" ht="15.75" customHeight="1" x14ac:dyDescent="0.25">
      <c r="A191" s="48"/>
      <c r="B191" s="48"/>
      <c r="C191" s="48"/>
      <c r="D191" s="48"/>
      <c r="E191" s="48"/>
      <c r="F191" s="48"/>
      <c r="G191" s="48"/>
      <c r="H191" s="48"/>
      <c r="I191" s="48"/>
      <c r="J191" s="48"/>
      <c r="K191" s="48"/>
      <c r="L191" s="48"/>
      <c r="M191" s="48"/>
      <c r="N191" s="48"/>
      <c r="O191" s="48"/>
      <c r="P191" s="47"/>
      <c r="S191" s="258"/>
      <c r="T191" s="72"/>
      <c r="U191" s="72"/>
      <c r="V191" s="72"/>
      <c r="W191" s="72"/>
      <c r="X191" s="72"/>
      <c r="Y191" s="72"/>
      <c r="Z191" s="72"/>
      <c r="AA191" s="72"/>
    </row>
    <row r="192" spans="1:27" ht="15.75" customHeight="1" x14ac:dyDescent="0.25">
      <c r="A192" s="48"/>
      <c r="B192" s="48"/>
      <c r="C192" s="48"/>
      <c r="D192" s="48"/>
      <c r="E192" s="48"/>
      <c r="F192" s="48"/>
      <c r="G192" s="48"/>
      <c r="H192" s="48"/>
      <c r="I192" s="48"/>
      <c r="J192" s="48"/>
      <c r="K192" s="48"/>
      <c r="L192" s="48"/>
      <c r="M192" s="48"/>
      <c r="N192" s="48"/>
      <c r="O192" s="48"/>
      <c r="P192" s="47"/>
      <c r="S192" s="258"/>
      <c r="T192" s="72"/>
      <c r="U192" s="72"/>
      <c r="V192" s="72"/>
      <c r="W192" s="72"/>
      <c r="X192" s="72"/>
      <c r="Y192" s="72"/>
      <c r="Z192" s="72"/>
      <c r="AA192" s="72"/>
    </row>
    <row r="193" spans="1:27" ht="15.75" customHeight="1" x14ac:dyDescent="0.25">
      <c r="A193" s="48"/>
      <c r="B193" s="48"/>
      <c r="C193" s="48"/>
      <c r="D193" s="48"/>
      <c r="E193" s="48"/>
      <c r="F193" s="48"/>
      <c r="G193" s="48"/>
      <c r="H193" s="48"/>
      <c r="I193" s="48"/>
      <c r="J193" s="48"/>
      <c r="K193" s="48"/>
      <c r="L193" s="48"/>
      <c r="M193" s="48"/>
      <c r="N193" s="48"/>
      <c r="O193" s="48"/>
      <c r="P193" s="47"/>
      <c r="S193" s="258"/>
      <c r="T193" s="72"/>
      <c r="U193" s="72"/>
      <c r="V193" s="72"/>
      <c r="W193" s="72"/>
      <c r="X193" s="72"/>
      <c r="Y193" s="72"/>
      <c r="Z193" s="72"/>
      <c r="AA193" s="72"/>
    </row>
    <row r="194" spans="1:27" ht="15.75" customHeight="1" x14ac:dyDescent="0.25">
      <c r="A194" s="48"/>
      <c r="B194" s="48"/>
      <c r="C194" s="48"/>
      <c r="D194" s="48"/>
      <c r="E194" s="48"/>
      <c r="F194" s="48"/>
      <c r="G194" s="48"/>
      <c r="H194" s="48"/>
      <c r="I194" s="48"/>
      <c r="J194" s="48"/>
      <c r="K194" s="48"/>
      <c r="L194" s="48"/>
      <c r="M194" s="48"/>
      <c r="N194" s="48"/>
      <c r="O194" s="48"/>
      <c r="P194" s="47"/>
      <c r="S194" s="258"/>
      <c r="T194" s="72"/>
      <c r="U194" s="72"/>
      <c r="V194" s="72"/>
      <c r="W194" s="72"/>
      <c r="X194" s="72"/>
      <c r="Y194" s="72"/>
      <c r="Z194" s="72"/>
      <c r="AA194" s="72"/>
    </row>
    <row r="195" spans="1:27" ht="15.75" customHeight="1" x14ac:dyDescent="0.25">
      <c r="A195" s="48"/>
      <c r="B195" s="48"/>
      <c r="C195" s="48"/>
      <c r="D195" s="48"/>
      <c r="E195" s="48"/>
      <c r="F195" s="48"/>
      <c r="G195" s="48"/>
      <c r="H195" s="48"/>
      <c r="I195" s="48"/>
      <c r="J195" s="48"/>
      <c r="K195" s="48"/>
      <c r="L195" s="48"/>
      <c r="M195" s="48"/>
      <c r="N195" s="48"/>
      <c r="O195" s="48"/>
      <c r="P195" s="47"/>
      <c r="S195" s="258"/>
      <c r="T195" s="72"/>
      <c r="U195" s="72"/>
      <c r="V195" s="72"/>
      <c r="W195" s="72"/>
      <c r="X195" s="72"/>
      <c r="Y195" s="72"/>
      <c r="Z195" s="72"/>
      <c r="AA195" s="72"/>
    </row>
    <row r="196" spans="1:27" ht="15.75" customHeight="1" x14ac:dyDescent="0.25">
      <c r="A196" s="48"/>
      <c r="B196" s="48"/>
      <c r="C196" s="48"/>
      <c r="D196" s="48"/>
      <c r="E196" s="48"/>
      <c r="F196" s="48"/>
      <c r="G196" s="48"/>
      <c r="H196" s="48"/>
      <c r="I196" s="48"/>
      <c r="J196" s="48"/>
      <c r="K196" s="48"/>
      <c r="L196" s="48"/>
      <c r="M196" s="48"/>
      <c r="N196" s="48"/>
      <c r="O196" s="48"/>
      <c r="P196" s="47"/>
      <c r="S196" s="258"/>
      <c r="T196" s="72"/>
      <c r="U196" s="72"/>
      <c r="V196" s="72"/>
      <c r="W196" s="72"/>
      <c r="X196" s="72"/>
      <c r="Y196" s="72"/>
      <c r="Z196" s="72"/>
      <c r="AA196" s="72"/>
    </row>
    <row r="197" spans="1:27" ht="15.75" customHeight="1" x14ac:dyDescent="0.25">
      <c r="A197" s="48"/>
      <c r="B197" s="48"/>
      <c r="C197" s="48"/>
      <c r="D197" s="48"/>
      <c r="E197" s="48"/>
      <c r="F197" s="48"/>
      <c r="G197" s="48"/>
      <c r="H197" s="48"/>
      <c r="I197" s="48"/>
      <c r="J197" s="48"/>
      <c r="K197" s="48"/>
      <c r="L197" s="48"/>
      <c r="M197" s="48"/>
      <c r="N197" s="48"/>
      <c r="O197" s="48"/>
      <c r="P197" s="47"/>
      <c r="S197" s="258"/>
      <c r="T197" s="72"/>
      <c r="U197" s="72"/>
      <c r="V197" s="72"/>
      <c r="W197" s="72"/>
      <c r="X197" s="72"/>
      <c r="Y197" s="72"/>
      <c r="Z197" s="72"/>
      <c r="AA197" s="72"/>
    </row>
    <row r="198" spans="1:27" ht="15.75" customHeight="1" x14ac:dyDescent="0.25">
      <c r="A198" s="48"/>
      <c r="B198" s="48"/>
      <c r="C198" s="48"/>
      <c r="D198" s="48"/>
      <c r="E198" s="48"/>
      <c r="F198" s="48"/>
      <c r="G198" s="48"/>
      <c r="H198" s="48"/>
      <c r="I198" s="48"/>
      <c r="J198" s="48"/>
      <c r="K198" s="48"/>
      <c r="L198" s="48"/>
      <c r="M198" s="48"/>
      <c r="N198" s="48"/>
      <c r="O198" s="48"/>
      <c r="P198" s="47"/>
      <c r="S198" s="258"/>
      <c r="T198" s="72"/>
      <c r="U198" s="72"/>
      <c r="V198" s="72"/>
      <c r="W198" s="72"/>
      <c r="X198" s="72"/>
      <c r="Y198" s="72"/>
      <c r="Z198" s="72"/>
      <c r="AA198" s="72"/>
    </row>
    <row r="199" spans="1:27" ht="15.75" customHeight="1" x14ac:dyDescent="0.25">
      <c r="A199" s="48"/>
      <c r="B199" s="48"/>
      <c r="C199" s="48"/>
      <c r="D199" s="48"/>
      <c r="E199" s="48"/>
      <c r="F199" s="48"/>
      <c r="G199" s="48"/>
      <c r="H199" s="48"/>
      <c r="I199" s="48"/>
      <c r="J199" s="48"/>
      <c r="K199" s="48"/>
      <c r="L199" s="48"/>
      <c r="M199" s="48"/>
      <c r="N199" s="48"/>
      <c r="O199" s="48"/>
      <c r="P199" s="47"/>
      <c r="S199" s="258"/>
      <c r="T199" s="72"/>
      <c r="U199" s="72"/>
      <c r="V199" s="72"/>
      <c r="W199" s="72"/>
      <c r="X199" s="72"/>
      <c r="Y199" s="72"/>
      <c r="Z199" s="72"/>
      <c r="AA199" s="72"/>
    </row>
    <row r="200" spans="1:27" ht="15.75" customHeight="1" x14ac:dyDescent="0.25">
      <c r="A200" s="48"/>
      <c r="B200" s="48"/>
      <c r="C200" s="48"/>
      <c r="D200" s="48"/>
      <c r="E200" s="48"/>
      <c r="F200" s="48"/>
      <c r="G200" s="48"/>
      <c r="H200" s="48"/>
      <c r="I200" s="48"/>
      <c r="J200" s="48"/>
      <c r="K200" s="48"/>
      <c r="L200" s="48"/>
      <c r="M200" s="48"/>
      <c r="N200" s="48"/>
      <c r="O200" s="48"/>
      <c r="P200" s="47"/>
      <c r="S200" s="258"/>
      <c r="T200" s="72"/>
      <c r="U200" s="72"/>
      <c r="V200" s="72"/>
      <c r="W200" s="72"/>
      <c r="X200" s="72"/>
      <c r="Y200" s="72"/>
      <c r="Z200" s="72"/>
      <c r="AA200" s="72"/>
    </row>
    <row r="201" spans="1:27" ht="15.75" customHeight="1" x14ac:dyDescent="0.25">
      <c r="A201" s="48"/>
      <c r="B201" s="48"/>
      <c r="C201" s="48"/>
      <c r="D201" s="48"/>
      <c r="E201" s="48"/>
      <c r="F201" s="48"/>
      <c r="G201" s="48"/>
      <c r="H201" s="48"/>
      <c r="I201" s="48"/>
      <c r="J201" s="48"/>
      <c r="K201" s="48"/>
      <c r="L201" s="48"/>
      <c r="M201" s="48"/>
      <c r="N201" s="48"/>
      <c r="O201" s="48"/>
      <c r="P201" s="47"/>
      <c r="S201" s="258"/>
      <c r="T201" s="72"/>
      <c r="U201" s="72"/>
      <c r="V201" s="72"/>
      <c r="W201" s="72"/>
      <c r="X201" s="72"/>
      <c r="Y201" s="72"/>
      <c r="Z201" s="72"/>
      <c r="AA201" s="72"/>
    </row>
    <row r="202" spans="1:27" ht="15.75" customHeight="1" x14ac:dyDescent="0.25">
      <c r="A202" s="48"/>
      <c r="B202" s="48"/>
      <c r="C202" s="48"/>
      <c r="D202" s="48"/>
      <c r="E202" s="48"/>
      <c r="F202" s="48"/>
      <c r="G202" s="48"/>
      <c r="H202" s="48"/>
      <c r="I202" s="48"/>
      <c r="J202" s="48"/>
      <c r="K202" s="48"/>
      <c r="L202" s="48"/>
      <c r="M202" s="48"/>
      <c r="N202" s="48"/>
      <c r="O202" s="48"/>
      <c r="P202" s="47"/>
      <c r="S202" s="258"/>
      <c r="T202" s="72"/>
      <c r="U202" s="72"/>
      <c r="V202" s="72"/>
      <c r="W202" s="72"/>
      <c r="X202" s="72"/>
      <c r="Y202" s="72"/>
      <c r="Z202" s="72"/>
      <c r="AA202" s="72"/>
    </row>
    <row r="203" spans="1:27" ht="15.75" customHeight="1" x14ac:dyDescent="0.25">
      <c r="A203" s="48"/>
      <c r="B203" s="48"/>
      <c r="C203" s="48"/>
      <c r="D203" s="48"/>
      <c r="E203" s="48"/>
      <c r="F203" s="48"/>
      <c r="G203" s="48"/>
      <c r="H203" s="48"/>
      <c r="I203" s="48"/>
      <c r="J203" s="48"/>
      <c r="K203" s="48"/>
      <c r="L203" s="48"/>
      <c r="M203" s="48"/>
      <c r="N203" s="48"/>
      <c r="O203" s="48"/>
      <c r="P203" s="47"/>
      <c r="S203" s="258"/>
      <c r="T203" s="72"/>
      <c r="U203" s="72"/>
      <c r="V203" s="72"/>
      <c r="W203" s="72"/>
      <c r="X203" s="72"/>
      <c r="Y203" s="72"/>
      <c r="Z203" s="72"/>
      <c r="AA203" s="72"/>
    </row>
    <row r="204" spans="1:27" ht="15.75" customHeight="1" x14ac:dyDescent="0.25">
      <c r="A204" s="48"/>
      <c r="B204" s="48"/>
      <c r="C204" s="48"/>
      <c r="D204" s="48"/>
      <c r="E204" s="48"/>
      <c r="F204" s="48"/>
      <c r="G204" s="48"/>
      <c r="H204" s="48"/>
      <c r="I204" s="48"/>
      <c r="J204" s="48"/>
      <c r="K204" s="48"/>
      <c r="L204" s="48"/>
      <c r="M204" s="48"/>
      <c r="N204" s="48"/>
      <c r="O204" s="48"/>
      <c r="P204" s="47"/>
      <c r="S204" s="258"/>
      <c r="T204" s="72"/>
      <c r="U204" s="72"/>
      <c r="V204" s="72"/>
      <c r="W204" s="72"/>
      <c r="X204" s="72"/>
      <c r="Y204" s="72"/>
      <c r="Z204" s="72"/>
      <c r="AA204" s="72"/>
    </row>
    <row r="205" spans="1:27" ht="15.75" customHeight="1" x14ac:dyDescent="0.25">
      <c r="A205" s="48"/>
      <c r="B205" s="48"/>
      <c r="C205" s="48"/>
      <c r="D205" s="48"/>
      <c r="E205" s="48"/>
      <c r="F205" s="48"/>
      <c r="G205" s="48"/>
      <c r="H205" s="48"/>
      <c r="I205" s="48"/>
      <c r="J205" s="48"/>
      <c r="K205" s="48"/>
      <c r="L205" s="48"/>
      <c r="M205" s="48"/>
      <c r="N205" s="48"/>
      <c r="O205" s="48"/>
      <c r="P205" s="47"/>
      <c r="S205" s="258"/>
      <c r="T205" s="72"/>
      <c r="U205" s="72"/>
      <c r="V205" s="72"/>
      <c r="W205" s="72"/>
      <c r="X205" s="72"/>
      <c r="Y205" s="72"/>
      <c r="Z205" s="72"/>
      <c r="AA205" s="72"/>
    </row>
    <row r="206" spans="1:27" ht="15.75" customHeight="1" x14ac:dyDescent="0.25">
      <c r="A206" s="48"/>
      <c r="B206" s="48"/>
      <c r="C206" s="48"/>
      <c r="D206" s="48"/>
      <c r="E206" s="48"/>
      <c r="F206" s="48"/>
      <c r="G206" s="48"/>
      <c r="H206" s="48"/>
      <c r="I206" s="48"/>
      <c r="J206" s="48"/>
      <c r="K206" s="48"/>
      <c r="L206" s="48"/>
      <c r="M206" s="48"/>
      <c r="N206" s="48"/>
      <c r="O206" s="48"/>
      <c r="P206" s="47"/>
      <c r="S206" s="258"/>
      <c r="T206" s="72"/>
      <c r="U206" s="72"/>
      <c r="V206" s="72"/>
      <c r="W206" s="72"/>
      <c r="X206" s="72"/>
      <c r="Y206" s="72"/>
      <c r="Z206" s="72"/>
      <c r="AA206" s="72"/>
    </row>
    <row r="207" spans="1:27" ht="15.75" customHeight="1" x14ac:dyDescent="0.25">
      <c r="A207" s="48"/>
      <c r="B207" s="48"/>
      <c r="C207" s="48"/>
      <c r="D207" s="48"/>
      <c r="E207" s="48"/>
      <c r="F207" s="48"/>
      <c r="G207" s="48"/>
      <c r="H207" s="48"/>
      <c r="I207" s="48"/>
      <c r="J207" s="48"/>
      <c r="K207" s="48"/>
      <c r="L207" s="48"/>
      <c r="M207" s="48"/>
      <c r="N207" s="48"/>
      <c r="O207" s="48"/>
      <c r="P207" s="47"/>
      <c r="S207" s="258"/>
      <c r="T207" s="72"/>
      <c r="U207" s="72"/>
      <c r="V207" s="72"/>
      <c r="W207" s="72"/>
      <c r="X207" s="72"/>
      <c r="Y207" s="72"/>
      <c r="Z207" s="72"/>
      <c r="AA207" s="72"/>
    </row>
    <row r="208" spans="1:27" ht="15.75" customHeight="1" x14ac:dyDescent="0.25">
      <c r="A208" s="48"/>
      <c r="B208" s="48"/>
      <c r="C208" s="48"/>
      <c r="D208" s="48"/>
      <c r="E208" s="48"/>
      <c r="F208" s="48"/>
      <c r="G208" s="48"/>
      <c r="H208" s="48"/>
      <c r="I208" s="48"/>
      <c r="J208" s="48"/>
      <c r="K208" s="48"/>
      <c r="L208" s="48"/>
      <c r="M208" s="48"/>
      <c r="N208" s="48"/>
      <c r="O208" s="48"/>
      <c r="P208" s="47"/>
      <c r="S208" s="258"/>
      <c r="T208" s="72"/>
      <c r="U208" s="72"/>
      <c r="V208" s="72"/>
      <c r="W208" s="72"/>
      <c r="X208" s="72"/>
      <c r="Y208" s="72"/>
      <c r="Z208" s="72"/>
      <c r="AA208" s="72"/>
    </row>
    <row r="209" spans="1:27" ht="15.75" customHeight="1" x14ac:dyDescent="0.25">
      <c r="A209" s="48"/>
      <c r="B209" s="48"/>
      <c r="C209" s="48"/>
      <c r="D209" s="48"/>
      <c r="E209" s="48"/>
      <c r="F209" s="48"/>
      <c r="G209" s="48"/>
      <c r="H209" s="48"/>
      <c r="I209" s="48"/>
      <c r="J209" s="48"/>
      <c r="K209" s="48"/>
      <c r="L209" s="48"/>
      <c r="M209" s="48"/>
      <c r="N209" s="48"/>
      <c r="O209" s="48"/>
      <c r="P209" s="47"/>
      <c r="S209" s="258"/>
      <c r="T209" s="72"/>
      <c r="U209" s="72"/>
      <c r="V209" s="72"/>
      <c r="W209" s="72"/>
      <c r="X209" s="72"/>
      <c r="Y209" s="72"/>
      <c r="Z209" s="72"/>
      <c r="AA209" s="72"/>
    </row>
    <row r="210" spans="1:27" ht="15.75" customHeight="1" x14ac:dyDescent="0.25">
      <c r="A210" s="48"/>
      <c r="B210" s="48"/>
      <c r="C210" s="48"/>
      <c r="D210" s="48"/>
      <c r="E210" s="48"/>
      <c r="F210" s="48"/>
      <c r="G210" s="48"/>
      <c r="H210" s="48"/>
      <c r="I210" s="48"/>
      <c r="J210" s="48"/>
      <c r="K210" s="48"/>
      <c r="L210" s="48"/>
      <c r="M210" s="48"/>
      <c r="N210" s="48"/>
      <c r="O210" s="48"/>
      <c r="P210" s="47"/>
      <c r="S210" s="258"/>
      <c r="T210" s="72"/>
      <c r="U210" s="72"/>
      <c r="V210" s="72"/>
      <c r="W210" s="72"/>
      <c r="X210" s="72"/>
      <c r="Y210" s="72"/>
      <c r="Z210" s="72"/>
      <c r="AA210" s="72"/>
    </row>
    <row r="211" spans="1:27" ht="15.75" customHeight="1" x14ac:dyDescent="0.25">
      <c r="A211" s="48"/>
      <c r="B211" s="48"/>
      <c r="C211" s="48"/>
      <c r="D211" s="48"/>
      <c r="E211" s="48"/>
      <c r="F211" s="48"/>
      <c r="G211" s="48"/>
      <c r="H211" s="48"/>
      <c r="I211" s="48"/>
      <c r="J211" s="48"/>
      <c r="K211" s="48"/>
      <c r="L211" s="48"/>
      <c r="M211" s="48"/>
      <c r="N211" s="48"/>
      <c r="O211" s="48"/>
      <c r="P211" s="47"/>
      <c r="S211" s="258"/>
      <c r="T211" s="72"/>
      <c r="U211" s="72"/>
      <c r="V211" s="72"/>
      <c r="W211" s="72"/>
      <c r="X211" s="72"/>
      <c r="Y211" s="72"/>
      <c r="Z211" s="72"/>
      <c r="AA211" s="72"/>
    </row>
    <row r="212" spans="1:27" ht="15.75" customHeight="1" x14ac:dyDescent="0.25">
      <c r="A212" s="48"/>
      <c r="B212" s="48"/>
      <c r="C212" s="48"/>
      <c r="D212" s="48"/>
      <c r="E212" s="48"/>
      <c r="F212" s="48"/>
      <c r="G212" s="48"/>
      <c r="H212" s="48"/>
      <c r="I212" s="48"/>
      <c r="J212" s="48"/>
      <c r="K212" s="48"/>
      <c r="L212" s="48"/>
      <c r="M212" s="48"/>
      <c r="N212" s="48"/>
      <c r="O212" s="48"/>
      <c r="P212" s="47"/>
      <c r="S212" s="258"/>
      <c r="T212" s="72"/>
      <c r="U212" s="72"/>
      <c r="V212" s="72"/>
      <c r="W212" s="72"/>
      <c r="X212" s="72"/>
      <c r="Y212" s="72"/>
      <c r="Z212" s="72"/>
      <c r="AA212" s="72"/>
    </row>
    <row r="213" spans="1:27" ht="15.75" customHeight="1" x14ac:dyDescent="0.25">
      <c r="A213" s="48"/>
      <c r="B213" s="48"/>
      <c r="C213" s="48"/>
      <c r="D213" s="48"/>
      <c r="E213" s="48"/>
      <c r="F213" s="48"/>
      <c r="G213" s="48"/>
      <c r="H213" s="48"/>
      <c r="I213" s="48"/>
      <c r="J213" s="48"/>
      <c r="K213" s="48"/>
      <c r="L213" s="48"/>
      <c r="M213" s="48"/>
      <c r="N213" s="48"/>
      <c r="O213" s="48"/>
      <c r="P213" s="47"/>
      <c r="S213" s="258"/>
      <c r="T213" s="72"/>
      <c r="U213" s="72"/>
      <c r="V213" s="72"/>
      <c r="W213" s="72"/>
      <c r="X213" s="72"/>
      <c r="Y213" s="72"/>
      <c r="Z213" s="72"/>
      <c r="AA213" s="72"/>
    </row>
    <row r="214" spans="1:27" ht="15.75" customHeight="1" x14ac:dyDescent="0.25">
      <c r="A214" s="48"/>
      <c r="B214" s="48"/>
      <c r="C214" s="48"/>
      <c r="D214" s="48"/>
      <c r="E214" s="48"/>
      <c r="F214" s="48"/>
      <c r="G214" s="48"/>
      <c r="H214" s="48"/>
      <c r="I214" s="48"/>
      <c r="J214" s="48"/>
      <c r="K214" s="48"/>
      <c r="L214" s="48"/>
      <c r="M214" s="48"/>
      <c r="N214" s="48"/>
      <c r="O214" s="48"/>
      <c r="P214" s="47"/>
      <c r="S214" s="258"/>
      <c r="T214" s="72"/>
      <c r="U214" s="72"/>
      <c r="V214" s="72"/>
      <c r="W214" s="72"/>
      <c r="X214" s="72"/>
      <c r="Y214" s="72"/>
      <c r="Z214" s="72"/>
      <c r="AA214" s="72"/>
    </row>
    <row r="215" spans="1:27" ht="15.75" customHeight="1" x14ac:dyDescent="0.25">
      <c r="A215" s="48"/>
      <c r="B215" s="48"/>
      <c r="C215" s="48"/>
      <c r="D215" s="48"/>
      <c r="E215" s="48"/>
      <c r="F215" s="48"/>
      <c r="G215" s="48"/>
      <c r="H215" s="48"/>
      <c r="I215" s="48"/>
      <c r="J215" s="48"/>
      <c r="K215" s="48"/>
      <c r="L215" s="48"/>
      <c r="M215" s="48"/>
      <c r="N215" s="48"/>
      <c r="O215" s="48"/>
      <c r="P215" s="47"/>
      <c r="S215" s="258"/>
      <c r="T215" s="72"/>
      <c r="U215" s="72"/>
      <c r="V215" s="72"/>
      <c r="W215" s="72"/>
      <c r="X215" s="72"/>
      <c r="Y215" s="72"/>
      <c r="Z215" s="72"/>
      <c r="AA215" s="72"/>
    </row>
    <row r="216" spans="1:27" ht="15.75" customHeight="1" x14ac:dyDescent="0.25">
      <c r="A216" s="48"/>
      <c r="B216" s="48"/>
      <c r="C216" s="48"/>
      <c r="D216" s="48"/>
      <c r="E216" s="48"/>
      <c r="F216" s="48"/>
      <c r="G216" s="48"/>
      <c r="H216" s="48"/>
      <c r="I216" s="48"/>
      <c r="J216" s="48"/>
      <c r="K216" s="48"/>
      <c r="L216" s="48"/>
      <c r="M216" s="48"/>
      <c r="N216" s="48"/>
      <c r="O216" s="48"/>
      <c r="P216" s="47"/>
      <c r="S216" s="258"/>
      <c r="T216" s="72"/>
      <c r="U216" s="72"/>
      <c r="V216" s="72"/>
      <c r="W216" s="72"/>
      <c r="X216" s="72"/>
      <c r="Y216" s="72"/>
      <c r="Z216" s="72"/>
      <c r="AA216" s="72"/>
    </row>
    <row r="217" spans="1:27" ht="15.75" customHeight="1" x14ac:dyDescent="0.25">
      <c r="A217" s="48"/>
      <c r="B217" s="48"/>
      <c r="C217" s="48"/>
      <c r="D217" s="48"/>
      <c r="E217" s="48"/>
      <c r="F217" s="48"/>
      <c r="G217" s="48"/>
      <c r="H217" s="48"/>
      <c r="I217" s="48"/>
      <c r="J217" s="48"/>
      <c r="K217" s="48"/>
      <c r="L217" s="48"/>
      <c r="M217" s="48"/>
      <c r="N217" s="48"/>
      <c r="O217" s="48"/>
      <c r="P217" s="47"/>
      <c r="S217" s="258"/>
      <c r="T217" s="72"/>
      <c r="U217" s="72"/>
      <c r="V217" s="72"/>
      <c r="W217" s="72"/>
      <c r="X217" s="72"/>
      <c r="Y217" s="72"/>
      <c r="Z217" s="72"/>
      <c r="AA217" s="72"/>
    </row>
    <row r="218" spans="1:27" ht="15.75" customHeight="1" x14ac:dyDescent="0.25">
      <c r="A218" s="48"/>
      <c r="B218" s="48"/>
      <c r="C218" s="48"/>
      <c r="D218" s="48"/>
      <c r="E218" s="48"/>
      <c r="F218" s="48"/>
      <c r="G218" s="48"/>
      <c r="H218" s="48"/>
      <c r="I218" s="48"/>
      <c r="J218" s="48"/>
      <c r="K218" s="48"/>
      <c r="L218" s="48"/>
      <c r="M218" s="48"/>
      <c r="N218" s="48"/>
      <c r="O218" s="48"/>
      <c r="P218" s="47"/>
      <c r="S218" s="258"/>
      <c r="T218" s="72"/>
      <c r="U218" s="72"/>
      <c r="V218" s="72"/>
      <c r="W218" s="72"/>
      <c r="X218" s="72"/>
      <c r="Y218" s="72"/>
      <c r="Z218" s="72"/>
      <c r="AA218" s="72"/>
    </row>
    <row r="219" spans="1:27" ht="15.75" customHeight="1" x14ac:dyDescent="0.25">
      <c r="A219" s="48"/>
      <c r="B219" s="48"/>
      <c r="C219" s="48"/>
      <c r="D219" s="48"/>
      <c r="E219" s="48"/>
      <c r="F219" s="48"/>
      <c r="G219" s="48"/>
      <c r="H219" s="48"/>
      <c r="I219" s="48"/>
      <c r="J219" s="48"/>
      <c r="K219" s="48"/>
      <c r="L219" s="48"/>
      <c r="M219" s="48"/>
      <c r="N219" s="48"/>
      <c r="O219" s="48"/>
      <c r="P219" s="47"/>
      <c r="S219" s="258"/>
      <c r="T219" s="72"/>
      <c r="U219" s="72"/>
      <c r="V219" s="72"/>
      <c r="W219" s="72"/>
      <c r="X219" s="72"/>
      <c r="Y219" s="72"/>
      <c r="Z219" s="72"/>
      <c r="AA219" s="72"/>
    </row>
    <row r="220" spans="1:27" ht="15.75" customHeight="1" x14ac:dyDescent="0.25">
      <c r="A220" s="48"/>
      <c r="B220" s="48"/>
      <c r="C220" s="48"/>
      <c r="D220" s="48"/>
      <c r="E220" s="48"/>
      <c r="F220" s="48"/>
      <c r="G220" s="48"/>
      <c r="H220" s="48"/>
      <c r="I220" s="48"/>
      <c r="J220" s="48"/>
      <c r="K220" s="48"/>
      <c r="L220" s="48"/>
      <c r="M220" s="48"/>
      <c r="N220" s="48"/>
      <c r="O220" s="48"/>
      <c r="P220" s="47"/>
      <c r="S220" s="258"/>
      <c r="T220" s="72"/>
      <c r="U220" s="72"/>
      <c r="V220" s="72"/>
      <c r="W220" s="72"/>
      <c r="X220" s="72"/>
      <c r="Y220" s="72"/>
      <c r="Z220" s="72"/>
      <c r="AA220" s="72"/>
    </row>
    <row r="221" spans="1:27" ht="15.75" customHeight="1" x14ac:dyDescent="0.25">
      <c r="A221" s="48"/>
      <c r="B221" s="48"/>
      <c r="C221" s="48"/>
      <c r="D221" s="48"/>
      <c r="E221" s="48"/>
      <c r="F221" s="48"/>
      <c r="G221" s="48"/>
      <c r="H221" s="48"/>
      <c r="I221" s="48"/>
      <c r="J221" s="48"/>
      <c r="K221" s="48"/>
      <c r="L221" s="48"/>
      <c r="M221" s="48"/>
      <c r="N221" s="48"/>
      <c r="O221" s="48"/>
      <c r="P221" s="47"/>
      <c r="S221" s="258"/>
      <c r="T221" s="72"/>
      <c r="U221" s="72"/>
      <c r="V221" s="72"/>
      <c r="W221" s="72"/>
      <c r="X221" s="72"/>
      <c r="Y221" s="72"/>
      <c r="Z221" s="72"/>
      <c r="AA221" s="72"/>
    </row>
    <row r="222" spans="1:27" ht="15.75" customHeight="1" x14ac:dyDescent="0.25">
      <c r="A222" s="48"/>
      <c r="B222" s="48"/>
      <c r="C222" s="48"/>
      <c r="D222" s="48"/>
      <c r="E222" s="48"/>
      <c r="F222" s="48"/>
      <c r="G222" s="48"/>
      <c r="H222" s="48"/>
      <c r="I222" s="48"/>
      <c r="J222" s="48"/>
      <c r="K222" s="48"/>
      <c r="L222" s="48"/>
      <c r="M222" s="48"/>
      <c r="N222" s="48"/>
      <c r="O222" s="48"/>
      <c r="P222" s="47"/>
      <c r="S222" s="258"/>
      <c r="T222" s="72"/>
      <c r="U222" s="72"/>
      <c r="V222" s="72"/>
      <c r="W222" s="72"/>
      <c r="X222" s="72"/>
      <c r="Y222" s="72"/>
      <c r="Z222" s="72"/>
      <c r="AA222" s="72"/>
    </row>
    <row r="223" spans="1:27" ht="15.75" customHeight="1" x14ac:dyDescent="0.25">
      <c r="A223" s="48"/>
      <c r="B223" s="48"/>
      <c r="C223" s="48"/>
      <c r="D223" s="48"/>
      <c r="E223" s="48"/>
      <c r="F223" s="48"/>
      <c r="G223" s="48"/>
      <c r="H223" s="48"/>
      <c r="I223" s="48"/>
      <c r="J223" s="48"/>
      <c r="K223" s="48"/>
      <c r="L223" s="48"/>
      <c r="M223" s="48"/>
      <c r="N223" s="48"/>
      <c r="O223" s="48"/>
      <c r="P223" s="47"/>
      <c r="S223" s="258"/>
      <c r="T223" s="72"/>
      <c r="U223" s="72"/>
      <c r="V223" s="72"/>
      <c r="W223" s="72"/>
      <c r="X223" s="72"/>
      <c r="Y223" s="72"/>
      <c r="Z223" s="72"/>
      <c r="AA223" s="72"/>
    </row>
    <row r="224" spans="1:27" ht="15.75" customHeight="1" x14ac:dyDescent="0.25">
      <c r="A224" s="48"/>
      <c r="B224" s="48"/>
      <c r="C224" s="48"/>
      <c r="D224" s="48"/>
      <c r="E224" s="48"/>
      <c r="F224" s="48"/>
      <c r="G224" s="48"/>
      <c r="H224" s="48"/>
      <c r="I224" s="48"/>
      <c r="J224" s="48"/>
      <c r="K224" s="48"/>
      <c r="L224" s="48"/>
      <c r="M224" s="48"/>
      <c r="N224" s="48"/>
      <c r="O224" s="48"/>
      <c r="P224" s="47"/>
      <c r="S224" s="258"/>
      <c r="T224" s="72"/>
      <c r="U224" s="72"/>
      <c r="V224" s="72"/>
      <c r="W224" s="72"/>
      <c r="X224" s="72"/>
      <c r="Y224" s="72"/>
      <c r="Z224" s="72"/>
      <c r="AA224" s="72"/>
    </row>
    <row r="225" spans="1:27" ht="15.75" customHeight="1" x14ac:dyDescent="0.25">
      <c r="A225" s="48"/>
      <c r="B225" s="48"/>
      <c r="C225" s="48"/>
      <c r="D225" s="48"/>
      <c r="E225" s="48"/>
      <c r="F225" s="48"/>
      <c r="G225" s="48"/>
      <c r="H225" s="48"/>
      <c r="I225" s="48"/>
      <c r="J225" s="48"/>
      <c r="K225" s="48"/>
      <c r="L225" s="48"/>
      <c r="M225" s="48"/>
      <c r="N225" s="48"/>
      <c r="O225" s="48"/>
      <c r="P225" s="47"/>
      <c r="S225" s="258"/>
      <c r="T225" s="72"/>
      <c r="U225" s="72"/>
      <c r="V225" s="72"/>
      <c r="W225" s="72"/>
      <c r="X225" s="72"/>
      <c r="Y225" s="72"/>
      <c r="Z225" s="72"/>
      <c r="AA225" s="72"/>
    </row>
    <row r="226" spans="1:27" ht="15.75" customHeight="1" x14ac:dyDescent="0.25">
      <c r="A226" s="48"/>
      <c r="B226" s="48"/>
      <c r="C226" s="48"/>
      <c r="D226" s="48"/>
      <c r="E226" s="48"/>
      <c r="F226" s="48"/>
      <c r="G226" s="48"/>
      <c r="H226" s="48"/>
      <c r="I226" s="48"/>
      <c r="J226" s="48"/>
      <c r="K226" s="48"/>
      <c r="L226" s="48"/>
      <c r="M226" s="48"/>
      <c r="N226" s="48"/>
      <c r="O226" s="48"/>
      <c r="P226" s="47"/>
      <c r="S226" s="258"/>
      <c r="T226" s="72"/>
      <c r="U226" s="72"/>
      <c r="V226" s="72"/>
      <c r="W226" s="72"/>
      <c r="X226" s="72"/>
      <c r="Y226" s="72"/>
      <c r="Z226" s="72"/>
      <c r="AA226" s="72"/>
    </row>
    <row r="227" spans="1:27" ht="15.75" customHeight="1" x14ac:dyDescent="0.25">
      <c r="A227" s="48"/>
      <c r="B227" s="48"/>
      <c r="C227" s="48"/>
      <c r="D227" s="48"/>
      <c r="E227" s="48"/>
      <c r="F227" s="48"/>
      <c r="G227" s="48"/>
      <c r="H227" s="48"/>
      <c r="I227" s="48"/>
      <c r="J227" s="48"/>
      <c r="K227" s="48"/>
      <c r="L227" s="48"/>
      <c r="M227" s="48"/>
      <c r="N227" s="48"/>
      <c r="O227" s="48"/>
      <c r="P227" s="47"/>
      <c r="S227" s="258"/>
      <c r="T227" s="72"/>
      <c r="U227" s="72"/>
      <c r="V227" s="72"/>
      <c r="W227" s="72"/>
      <c r="X227" s="72"/>
      <c r="Y227" s="72"/>
      <c r="Z227" s="72"/>
      <c r="AA227" s="72"/>
    </row>
    <row r="228" spans="1:27" ht="15.75" customHeight="1" x14ac:dyDescent="0.25">
      <c r="A228" s="48"/>
      <c r="B228" s="48"/>
      <c r="C228" s="48"/>
      <c r="D228" s="48"/>
      <c r="E228" s="48"/>
      <c r="F228" s="48"/>
      <c r="G228" s="48"/>
      <c r="H228" s="48"/>
      <c r="I228" s="48"/>
      <c r="J228" s="48"/>
      <c r="K228" s="48"/>
      <c r="L228" s="48"/>
      <c r="M228" s="48"/>
      <c r="N228" s="48"/>
      <c r="O228" s="48"/>
      <c r="P228" s="47"/>
      <c r="S228" s="258"/>
      <c r="T228" s="72"/>
      <c r="U228" s="72"/>
      <c r="V228" s="72"/>
      <c r="W228" s="72"/>
      <c r="X228" s="72"/>
      <c r="Y228" s="72"/>
      <c r="Z228" s="72"/>
      <c r="AA228" s="72"/>
    </row>
    <row r="229" spans="1:27" ht="15.75" customHeight="1" x14ac:dyDescent="0.25">
      <c r="A229" s="48"/>
      <c r="B229" s="48"/>
      <c r="C229" s="48"/>
      <c r="D229" s="48"/>
      <c r="E229" s="48"/>
      <c r="F229" s="48"/>
      <c r="G229" s="48"/>
      <c r="H229" s="48"/>
      <c r="I229" s="48"/>
      <c r="J229" s="48"/>
      <c r="K229" s="48"/>
      <c r="L229" s="48"/>
      <c r="M229" s="48"/>
      <c r="N229" s="48"/>
      <c r="O229" s="48"/>
      <c r="P229" s="47"/>
      <c r="S229" s="258"/>
      <c r="T229" s="72"/>
      <c r="U229" s="72"/>
      <c r="V229" s="72"/>
      <c r="W229" s="72"/>
      <c r="X229" s="72"/>
      <c r="Y229" s="72"/>
      <c r="Z229" s="72"/>
      <c r="AA229" s="72"/>
    </row>
    <row r="230" spans="1:27" ht="15.75" customHeight="1" x14ac:dyDescent="0.25">
      <c r="A230" s="48"/>
      <c r="B230" s="48"/>
      <c r="C230" s="48"/>
      <c r="D230" s="48"/>
      <c r="E230" s="48"/>
      <c r="F230" s="48"/>
      <c r="G230" s="48"/>
      <c r="H230" s="48"/>
      <c r="I230" s="48"/>
      <c r="J230" s="48"/>
      <c r="K230" s="48"/>
      <c r="L230" s="48"/>
      <c r="M230" s="48"/>
      <c r="N230" s="48"/>
      <c r="O230" s="48"/>
      <c r="P230" s="47"/>
      <c r="S230" s="258"/>
      <c r="T230" s="72"/>
      <c r="U230" s="72"/>
      <c r="V230" s="72"/>
      <c r="W230" s="72"/>
      <c r="X230" s="72"/>
      <c r="Y230" s="72"/>
      <c r="Z230" s="72"/>
      <c r="AA230" s="72"/>
    </row>
    <row r="231" spans="1:27" ht="15.75" customHeight="1" x14ac:dyDescent="0.25">
      <c r="A231" s="48"/>
      <c r="B231" s="48"/>
      <c r="C231" s="48"/>
      <c r="D231" s="48"/>
      <c r="E231" s="48"/>
      <c r="F231" s="48"/>
      <c r="G231" s="48"/>
      <c r="H231" s="48"/>
      <c r="I231" s="48"/>
      <c r="J231" s="48"/>
      <c r="K231" s="48"/>
      <c r="L231" s="48"/>
      <c r="M231" s="48"/>
      <c r="N231" s="48"/>
      <c r="O231" s="48"/>
      <c r="P231" s="47"/>
      <c r="S231" s="258"/>
      <c r="T231" s="72"/>
      <c r="U231" s="72"/>
      <c r="V231" s="72"/>
      <c r="W231" s="72"/>
      <c r="X231" s="72"/>
      <c r="Y231" s="72"/>
      <c r="Z231" s="72"/>
      <c r="AA231" s="72"/>
    </row>
    <row r="232" spans="1:27" ht="15.75" customHeight="1" x14ac:dyDescent="0.25">
      <c r="A232" s="48"/>
      <c r="B232" s="48"/>
      <c r="C232" s="48"/>
      <c r="D232" s="48"/>
      <c r="E232" s="48"/>
      <c r="F232" s="48"/>
      <c r="G232" s="48"/>
      <c r="H232" s="48"/>
      <c r="I232" s="48"/>
      <c r="J232" s="48"/>
      <c r="K232" s="48"/>
      <c r="L232" s="48"/>
      <c r="M232" s="48"/>
      <c r="N232" s="48"/>
      <c r="O232" s="48"/>
      <c r="P232" s="47"/>
      <c r="S232" s="258"/>
      <c r="T232" s="72"/>
      <c r="U232" s="72"/>
      <c r="V232" s="72"/>
      <c r="W232" s="72"/>
      <c r="X232" s="72"/>
      <c r="Y232" s="72"/>
      <c r="Z232" s="72"/>
      <c r="AA232" s="72"/>
    </row>
    <row r="233" spans="1:27" ht="15.75" customHeight="1" x14ac:dyDescent="0.25">
      <c r="A233" s="48"/>
      <c r="B233" s="48"/>
      <c r="C233" s="48"/>
      <c r="D233" s="48"/>
      <c r="E233" s="48"/>
      <c r="F233" s="48"/>
      <c r="G233" s="48"/>
      <c r="H233" s="48"/>
      <c r="I233" s="48"/>
      <c r="J233" s="48"/>
      <c r="K233" s="48"/>
      <c r="L233" s="48"/>
      <c r="M233" s="48"/>
      <c r="N233" s="48"/>
      <c r="O233" s="48"/>
      <c r="P233" s="47"/>
      <c r="S233" s="258"/>
      <c r="T233" s="72"/>
      <c r="U233" s="72"/>
      <c r="V233" s="72"/>
      <c r="W233" s="72"/>
      <c r="X233" s="72"/>
      <c r="Y233" s="72"/>
      <c r="Z233" s="72"/>
      <c r="AA233" s="72"/>
    </row>
    <row r="234" spans="1:27" ht="15.75" customHeight="1" x14ac:dyDescent="0.25">
      <c r="A234" s="48"/>
      <c r="B234" s="48"/>
      <c r="C234" s="48"/>
      <c r="D234" s="48"/>
      <c r="E234" s="48"/>
      <c r="F234" s="48"/>
      <c r="G234" s="48"/>
      <c r="H234" s="48"/>
      <c r="I234" s="48"/>
      <c r="J234" s="48"/>
      <c r="K234" s="48"/>
      <c r="L234" s="48"/>
      <c r="M234" s="48"/>
      <c r="N234" s="48"/>
      <c r="O234" s="48"/>
      <c r="P234" s="47"/>
      <c r="S234" s="258"/>
      <c r="T234" s="72"/>
      <c r="U234" s="72"/>
      <c r="V234" s="72"/>
      <c r="W234" s="72"/>
      <c r="X234" s="72"/>
      <c r="Y234" s="72"/>
      <c r="Z234" s="72"/>
      <c r="AA234" s="72"/>
    </row>
    <row r="235" spans="1:27" ht="15.75" customHeight="1" x14ac:dyDescent="0.25">
      <c r="A235" s="48"/>
      <c r="B235" s="48"/>
      <c r="C235" s="48"/>
      <c r="D235" s="48"/>
      <c r="E235" s="48"/>
      <c r="F235" s="48"/>
      <c r="G235" s="48"/>
      <c r="H235" s="48"/>
      <c r="I235" s="48"/>
      <c r="J235" s="48"/>
      <c r="K235" s="48"/>
      <c r="L235" s="48"/>
      <c r="M235" s="48"/>
      <c r="N235" s="48"/>
      <c r="O235" s="48"/>
      <c r="P235" s="47"/>
      <c r="S235" s="258"/>
      <c r="T235" s="72"/>
      <c r="U235" s="72"/>
      <c r="V235" s="72"/>
      <c r="W235" s="72"/>
      <c r="X235" s="72"/>
      <c r="Y235" s="72"/>
      <c r="Z235" s="72"/>
      <c r="AA235" s="72"/>
    </row>
    <row r="236" spans="1:27" ht="15.75" customHeight="1" x14ac:dyDescent="0.25">
      <c r="A236" s="48"/>
      <c r="B236" s="48"/>
      <c r="C236" s="48"/>
      <c r="D236" s="48"/>
      <c r="E236" s="48"/>
      <c r="F236" s="48"/>
      <c r="G236" s="48"/>
      <c r="H236" s="48"/>
      <c r="I236" s="48"/>
      <c r="J236" s="48"/>
      <c r="K236" s="48"/>
      <c r="L236" s="48"/>
      <c r="M236" s="48"/>
      <c r="N236" s="48"/>
      <c r="O236" s="48"/>
      <c r="P236" s="47"/>
      <c r="S236" s="258"/>
      <c r="T236" s="72"/>
      <c r="U236" s="72"/>
      <c r="V236" s="72"/>
      <c r="W236" s="72"/>
      <c r="X236" s="72"/>
      <c r="Y236" s="72"/>
      <c r="Z236" s="72"/>
      <c r="AA236" s="72"/>
    </row>
    <row r="237" spans="1:27" ht="15.75" customHeight="1" x14ac:dyDescent="0.25">
      <c r="A237" s="48"/>
      <c r="B237" s="48"/>
      <c r="C237" s="48"/>
      <c r="D237" s="48"/>
      <c r="E237" s="48"/>
      <c r="F237" s="48"/>
      <c r="G237" s="48"/>
      <c r="H237" s="48"/>
      <c r="I237" s="48"/>
      <c r="J237" s="48"/>
      <c r="K237" s="48"/>
      <c r="L237" s="48"/>
      <c r="M237" s="48"/>
      <c r="N237" s="48"/>
      <c r="O237" s="48"/>
      <c r="P237" s="47"/>
      <c r="S237" s="258"/>
      <c r="T237" s="72"/>
      <c r="U237" s="72"/>
      <c r="V237" s="72"/>
      <c r="W237" s="72"/>
      <c r="X237" s="72"/>
      <c r="Y237" s="72"/>
      <c r="Z237" s="72"/>
      <c r="AA237" s="72"/>
    </row>
    <row r="238" spans="1:27" ht="15.75" customHeight="1" x14ac:dyDescent="0.25">
      <c r="A238" s="48"/>
      <c r="B238" s="48"/>
      <c r="C238" s="48"/>
      <c r="D238" s="48"/>
      <c r="E238" s="48"/>
      <c r="F238" s="48"/>
      <c r="G238" s="48"/>
      <c r="H238" s="48"/>
      <c r="I238" s="48"/>
      <c r="J238" s="48"/>
      <c r="K238" s="48"/>
      <c r="L238" s="48"/>
      <c r="M238" s="48"/>
      <c r="N238" s="48"/>
      <c r="O238" s="48"/>
      <c r="P238" s="47"/>
      <c r="S238" s="258"/>
      <c r="T238" s="72"/>
      <c r="U238" s="72"/>
      <c r="V238" s="72"/>
      <c r="W238" s="72"/>
      <c r="X238" s="72"/>
      <c r="Y238" s="72"/>
      <c r="Z238" s="72"/>
      <c r="AA238" s="72"/>
    </row>
    <row r="239" spans="1:27" ht="15.75" customHeight="1" x14ac:dyDescent="0.25">
      <c r="A239" s="48"/>
      <c r="B239" s="48"/>
      <c r="C239" s="48"/>
      <c r="D239" s="48"/>
      <c r="E239" s="48"/>
      <c r="F239" s="48"/>
      <c r="G239" s="48"/>
      <c r="H239" s="48"/>
      <c r="I239" s="48"/>
      <c r="J239" s="48"/>
      <c r="K239" s="48"/>
      <c r="L239" s="48"/>
      <c r="M239" s="48"/>
      <c r="N239" s="48"/>
      <c r="O239" s="48"/>
      <c r="P239" s="47"/>
      <c r="S239" s="258"/>
      <c r="T239" s="72"/>
      <c r="U239" s="72"/>
      <c r="V239" s="72"/>
      <c r="W239" s="72"/>
      <c r="X239" s="72"/>
      <c r="Y239" s="72"/>
      <c r="Z239" s="72"/>
      <c r="AA239" s="72"/>
    </row>
    <row r="240" spans="1:27" ht="15.75" customHeight="1" x14ac:dyDescent="0.25">
      <c r="A240" s="48"/>
      <c r="B240" s="48"/>
      <c r="C240" s="48"/>
      <c r="D240" s="48"/>
      <c r="E240" s="48"/>
      <c r="F240" s="48"/>
      <c r="G240" s="48"/>
      <c r="H240" s="48"/>
      <c r="I240" s="48"/>
      <c r="J240" s="48"/>
      <c r="K240" s="48"/>
      <c r="L240" s="48"/>
      <c r="M240" s="48"/>
      <c r="N240" s="48"/>
      <c r="O240" s="48"/>
      <c r="P240" s="47"/>
      <c r="S240" s="258"/>
      <c r="T240" s="72"/>
      <c r="U240" s="72"/>
      <c r="V240" s="72"/>
      <c r="W240" s="72"/>
      <c r="X240" s="72"/>
      <c r="Y240" s="72"/>
      <c r="Z240" s="72"/>
      <c r="AA240" s="72"/>
    </row>
    <row r="241" spans="1:27" ht="15.75" customHeight="1" x14ac:dyDescent="0.25">
      <c r="A241" s="48"/>
      <c r="B241" s="48"/>
      <c r="C241" s="48"/>
      <c r="D241" s="48"/>
      <c r="E241" s="48"/>
      <c r="F241" s="48"/>
      <c r="G241" s="48"/>
      <c r="H241" s="48"/>
      <c r="I241" s="48"/>
      <c r="J241" s="48"/>
      <c r="K241" s="48"/>
      <c r="L241" s="48"/>
      <c r="M241" s="48"/>
      <c r="N241" s="48"/>
      <c r="O241" s="48"/>
      <c r="P241" s="47"/>
      <c r="S241" s="258"/>
      <c r="T241" s="72"/>
      <c r="U241" s="72"/>
      <c r="V241" s="72"/>
      <c r="W241" s="72"/>
      <c r="X241" s="72"/>
      <c r="Y241" s="72"/>
      <c r="Z241" s="72"/>
      <c r="AA241" s="72"/>
    </row>
    <row r="242" spans="1:27" ht="15.75" customHeight="1" x14ac:dyDescent="0.25">
      <c r="A242" s="48"/>
      <c r="B242" s="48"/>
      <c r="C242" s="48"/>
      <c r="D242" s="48"/>
      <c r="E242" s="48"/>
      <c r="F242" s="48"/>
      <c r="G242" s="48"/>
      <c r="H242" s="48"/>
      <c r="I242" s="48"/>
      <c r="J242" s="48"/>
      <c r="K242" s="48"/>
      <c r="L242" s="48"/>
      <c r="M242" s="48"/>
      <c r="N242" s="48"/>
      <c r="O242" s="48"/>
      <c r="P242" s="47"/>
      <c r="S242" s="258"/>
      <c r="T242" s="72"/>
      <c r="U242" s="72"/>
      <c r="V242" s="72"/>
      <c r="W242" s="72"/>
      <c r="X242" s="72"/>
      <c r="Y242" s="72"/>
      <c r="Z242" s="72"/>
      <c r="AA242" s="72"/>
    </row>
    <row r="243" spans="1:27" ht="15.75" customHeight="1" x14ac:dyDescent="0.25">
      <c r="A243" s="48"/>
      <c r="B243" s="48"/>
      <c r="C243" s="48"/>
      <c r="D243" s="48"/>
      <c r="E243" s="48"/>
      <c r="F243" s="48"/>
      <c r="G243" s="48"/>
      <c r="H243" s="48"/>
      <c r="I243" s="48"/>
      <c r="J243" s="48"/>
      <c r="K243" s="48"/>
      <c r="L243" s="48"/>
      <c r="M243" s="48"/>
      <c r="N243" s="48"/>
      <c r="O243" s="48"/>
      <c r="P243" s="47"/>
      <c r="S243" s="258"/>
      <c r="T243" s="72"/>
      <c r="U243" s="72"/>
      <c r="V243" s="72"/>
      <c r="W243" s="72"/>
      <c r="X243" s="72"/>
      <c r="Y243" s="72"/>
      <c r="Z243" s="72"/>
      <c r="AA243" s="72"/>
    </row>
    <row r="244" spans="1:27" ht="15.75" customHeight="1" x14ac:dyDescent="0.2"/>
    <row r="245" spans="1:27" ht="15.75" customHeight="1" x14ac:dyDescent="0.2"/>
    <row r="246" spans="1:27" ht="15.75" customHeight="1" x14ac:dyDescent="0.2"/>
    <row r="247" spans="1:27" ht="15.75" customHeight="1" x14ac:dyDescent="0.2"/>
    <row r="248" spans="1:27" ht="15.75" customHeight="1" x14ac:dyDescent="0.2"/>
    <row r="249" spans="1:27" ht="15.75" customHeight="1" x14ac:dyDescent="0.2"/>
    <row r="250" spans="1:27" ht="15.75" customHeight="1" x14ac:dyDescent="0.2"/>
    <row r="251" spans="1:27" ht="15.75" customHeight="1" x14ac:dyDescent="0.2"/>
    <row r="252" spans="1:27" ht="15.75" customHeight="1" x14ac:dyDescent="0.2"/>
    <row r="253" spans="1:27" ht="15.75" customHeight="1" x14ac:dyDescent="0.2"/>
    <row r="254" spans="1:27" ht="15.75" customHeight="1" x14ac:dyDescent="0.2"/>
    <row r="255" spans="1:27" ht="15.75" customHeight="1" x14ac:dyDescent="0.2"/>
    <row r="256" spans="1:2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5:AY15" xr:uid="{00000000-0001-0000-0100-000000000000}">
    <filterColumn colId="1" showButton="0"/>
    <filterColumn colId="7" showButton="0"/>
    <filterColumn colId="9" showButton="0"/>
  </autoFilter>
  <mergeCells count="102">
    <mergeCell ref="B24:C24"/>
    <mergeCell ref="B25:C25"/>
    <mergeCell ref="B26:C26"/>
    <mergeCell ref="G44:N44"/>
    <mergeCell ref="O44:Q44"/>
    <mergeCell ref="B41:C41"/>
    <mergeCell ref="B42:C42"/>
    <mergeCell ref="H42:I42"/>
    <mergeCell ref="J42:K42"/>
    <mergeCell ref="B43:C43"/>
    <mergeCell ref="H43:I43"/>
    <mergeCell ref="J43:K43"/>
    <mergeCell ref="H40:I40"/>
    <mergeCell ref="H41:I41"/>
    <mergeCell ref="B38:C38"/>
    <mergeCell ref="B39:C39"/>
    <mergeCell ref="H39:I39"/>
    <mergeCell ref="J39:K39"/>
    <mergeCell ref="B40:C40"/>
    <mergeCell ref="J40:K40"/>
    <mergeCell ref="J41:K41"/>
    <mergeCell ref="H37:I37"/>
    <mergeCell ref="H38:I38"/>
    <mergeCell ref="B35:C35"/>
    <mergeCell ref="B19:C19"/>
    <mergeCell ref="H19:I19"/>
    <mergeCell ref="J19:K19"/>
    <mergeCell ref="H20:I20"/>
    <mergeCell ref="J20:K20"/>
    <mergeCell ref="B20:C20"/>
    <mergeCell ref="B21:C21"/>
    <mergeCell ref="B22:C22"/>
    <mergeCell ref="B23:C23"/>
    <mergeCell ref="H21:I21"/>
    <mergeCell ref="J21:K21"/>
    <mergeCell ref="H22:I22"/>
    <mergeCell ref="J22:K22"/>
    <mergeCell ref="H23:I23"/>
    <mergeCell ref="J23:K23"/>
    <mergeCell ref="B15:C15"/>
    <mergeCell ref="H15:I15"/>
    <mergeCell ref="J15:K15"/>
    <mergeCell ref="H16:I16"/>
    <mergeCell ref="J16:K16"/>
    <mergeCell ref="H17:I17"/>
    <mergeCell ref="J17:K17"/>
    <mergeCell ref="H18:I18"/>
    <mergeCell ref="J18:K18"/>
    <mergeCell ref="A2:B2"/>
    <mergeCell ref="C2:H2"/>
    <mergeCell ref="K3:L4"/>
    <mergeCell ref="A4:B5"/>
    <mergeCell ref="C4:H5"/>
    <mergeCell ref="K6:L7"/>
    <mergeCell ref="M6:N7"/>
    <mergeCell ref="F14:L14"/>
    <mergeCell ref="M14:P14"/>
    <mergeCell ref="A7:B9"/>
    <mergeCell ref="C7:H9"/>
    <mergeCell ref="K9:N11"/>
    <mergeCell ref="A11:B12"/>
    <mergeCell ref="C11:H12"/>
    <mergeCell ref="A13:P13"/>
    <mergeCell ref="A14:E14"/>
    <mergeCell ref="B36:C36"/>
    <mergeCell ref="H36:I36"/>
    <mergeCell ref="J36:K36"/>
    <mergeCell ref="B37:C37"/>
    <mergeCell ref="J37:K37"/>
    <mergeCell ref="J38:K38"/>
    <mergeCell ref="H34:I34"/>
    <mergeCell ref="H35:I35"/>
    <mergeCell ref="B32:C32"/>
    <mergeCell ref="B33:C33"/>
    <mergeCell ref="H33:I33"/>
    <mergeCell ref="J33:K33"/>
    <mergeCell ref="B34:C34"/>
    <mergeCell ref="J34:K34"/>
    <mergeCell ref="J35:K35"/>
    <mergeCell ref="H31:I31"/>
    <mergeCell ref="H32:I32"/>
    <mergeCell ref="B27:C27"/>
    <mergeCell ref="B28:C28"/>
    <mergeCell ref="B29:C29"/>
    <mergeCell ref="B30:C30"/>
    <mergeCell ref="B31:C31"/>
    <mergeCell ref="J31:K31"/>
    <mergeCell ref="J32:K32"/>
    <mergeCell ref="H29:I29"/>
    <mergeCell ref="H30:I30"/>
    <mergeCell ref="J25:K25"/>
    <mergeCell ref="J26:K26"/>
    <mergeCell ref="H27:I27"/>
    <mergeCell ref="J27:K27"/>
    <mergeCell ref="H28:I28"/>
    <mergeCell ref="J28:K28"/>
    <mergeCell ref="J29:K29"/>
    <mergeCell ref="J30:K30"/>
    <mergeCell ref="H24:I24"/>
    <mergeCell ref="H25:I25"/>
    <mergeCell ref="H26:I26"/>
    <mergeCell ref="J24:K24"/>
  </mergeCells>
  <pageMargins left="0.51181102362204722" right="0.51181102362204722" top="0.74803149606299213" bottom="0.74803149606299213"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02"/>
  <sheetViews>
    <sheetView topLeftCell="C1" zoomScale="80" zoomScaleNormal="80" workbookViewId="0">
      <selection activeCell="J4" sqref="J4"/>
    </sheetView>
  </sheetViews>
  <sheetFormatPr baseColWidth="10" defaultColWidth="12.625" defaultRowHeight="15" customHeight="1" x14ac:dyDescent="0.2"/>
  <cols>
    <col min="1" max="1" width="2.375" style="73" customWidth="1"/>
    <col min="2" max="2" width="26.375" style="23" customWidth="1"/>
    <col min="3" max="3" width="6.5" style="23" customWidth="1"/>
    <col min="4" max="4" width="36.75" style="23" customWidth="1"/>
    <col min="5" max="5" width="41.5" style="23" customWidth="1"/>
    <col min="6" max="6" width="32.25" style="23" customWidth="1"/>
    <col min="7" max="7" width="15.25" style="23" customWidth="1"/>
    <col min="8" max="8" width="61.125" style="23" customWidth="1"/>
    <col min="9" max="9" width="15.625" style="259" customWidth="1"/>
    <col min="10" max="10" width="38.25" style="23" customWidth="1"/>
    <col min="11" max="18" width="9.375" style="73" customWidth="1"/>
    <col min="19" max="25" width="12.625" style="73"/>
    <col min="26" max="16384" width="12.625" style="23"/>
  </cols>
  <sheetData>
    <row r="1" spans="1:31" s="73" customFormat="1" x14ac:dyDescent="0.25">
      <c r="A1" s="87"/>
      <c r="B1" s="91"/>
      <c r="C1" s="91"/>
      <c r="D1" s="91"/>
      <c r="E1" s="91"/>
      <c r="F1" s="91"/>
      <c r="G1" s="91"/>
      <c r="H1" s="92"/>
      <c r="I1" s="266"/>
      <c r="J1" s="87"/>
      <c r="K1" s="87"/>
      <c r="L1" s="87"/>
      <c r="M1" s="87"/>
      <c r="N1" s="87"/>
      <c r="O1" s="87"/>
      <c r="P1" s="87"/>
      <c r="Q1" s="87"/>
      <c r="R1" s="87"/>
    </row>
    <row r="2" spans="1:31" ht="69" customHeight="1" thickBot="1" x14ac:dyDescent="0.3">
      <c r="A2" s="97"/>
      <c r="B2" s="202" t="s">
        <v>192</v>
      </c>
      <c r="C2" s="203"/>
      <c r="D2" s="203"/>
      <c r="E2" s="203"/>
      <c r="F2" s="203"/>
      <c r="G2" s="203"/>
      <c r="H2" s="203"/>
      <c r="I2" s="204"/>
      <c r="J2" s="93"/>
      <c r="K2" s="87"/>
      <c r="L2" s="87"/>
      <c r="M2" s="87"/>
      <c r="N2" s="87"/>
      <c r="O2" s="87"/>
      <c r="P2" s="87"/>
      <c r="Q2" s="87"/>
      <c r="R2" s="87"/>
      <c r="Z2" s="73"/>
      <c r="AA2" s="73"/>
      <c r="AB2" s="73"/>
      <c r="AC2" s="73"/>
      <c r="AD2" s="73"/>
      <c r="AE2" s="73"/>
    </row>
    <row r="3" spans="1:31" ht="19.5" thickBot="1" x14ac:dyDescent="0.35">
      <c r="A3" s="98"/>
      <c r="B3" s="205" t="s">
        <v>193</v>
      </c>
      <c r="C3" s="203"/>
      <c r="D3" s="203"/>
      <c r="E3" s="203"/>
      <c r="F3" s="203"/>
      <c r="G3" s="203"/>
      <c r="H3" s="203"/>
      <c r="I3" s="204"/>
      <c r="J3" s="87"/>
      <c r="K3" s="87"/>
      <c r="L3" s="87"/>
      <c r="M3" s="87"/>
      <c r="N3" s="87"/>
      <c r="O3" s="87"/>
      <c r="P3" s="87"/>
      <c r="Q3" s="87"/>
      <c r="R3" s="87"/>
      <c r="Z3" s="73"/>
      <c r="AA3" s="73"/>
      <c r="AB3" s="73"/>
      <c r="AC3" s="73"/>
      <c r="AD3" s="73"/>
      <c r="AE3" s="73"/>
    </row>
    <row r="4" spans="1:31" ht="33.75" thickBot="1" x14ac:dyDescent="0.35">
      <c r="A4" s="98"/>
      <c r="B4" s="51" t="s">
        <v>3</v>
      </c>
      <c r="C4" s="206" t="s">
        <v>194</v>
      </c>
      <c r="D4" s="204"/>
      <c r="E4" s="52" t="s">
        <v>5</v>
      </c>
      <c r="F4" s="51" t="s">
        <v>6</v>
      </c>
      <c r="G4" s="52" t="s">
        <v>7</v>
      </c>
      <c r="H4" s="53" t="s">
        <v>8</v>
      </c>
      <c r="I4" s="267" t="s">
        <v>9</v>
      </c>
      <c r="J4" s="253" t="s">
        <v>452</v>
      </c>
      <c r="K4" s="87"/>
      <c r="L4" s="87"/>
      <c r="M4" s="87"/>
      <c r="N4" s="87"/>
      <c r="O4" s="87"/>
      <c r="P4" s="87"/>
      <c r="Q4" s="87"/>
      <c r="R4" s="87"/>
    </row>
    <row r="5" spans="1:31" ht="79.5" customHeight="1" thickBot="1" x14ac:dyDescent="0.35">
      <c r="A5" s="98"/>
      <c r="B5" s="207" t="s">
        <v>449</v>
      </c>
      <c r="C5" s="129" t="s">
        <v>195</v>
      </c>
      <c r="D5" s="130" t="s">
        <v>196</v>
      </c>
      <c r="E5" s="70" t="s">
        <v>197</v>
      </c>
      <c r="F5" s="107" t="s">
        <v>198</v>
      </c>
      <c r="G5" s="129" t="s">
        <v>199</v>
      </c>
      <c r="H5" s="131" t="s">
        <v>200</v>
      </c>
      <c r="I5" s="115">
        <f>AVERAGE(,)</f>
        <v>0</v>
      </c>
      <c r="J5" s="70" t="s">
        <v>443</v>
      </c>
      <c r="K5" s="122"/>
      <c r="L5" s="87"/>
      <c r="M5" s="87"/>
      <c r="N5" s="87"/>
      <c r="O5" s="87"/>
      <c r="P5" s="87"/>
      <c r="Q5" s="87"/>
      <c r="R5" s="87"/>
    </row>
    <row r="6" spans="1:31" ht="84" customHeight="1" thickBot="1" x14ac:dyDescent="0.35">
      <c r="A6" s="98"/>
      <c r="B6" s="208"/>
      <c r="C6" s="129" t="s">
        <v>201</v>
      </c>
      <c r="D6" s="130" t="s">
        <v>202</v>
      </c>
      <c r="E6" s="70" t="s">
        <v>203</v>
      </c>
      <c r="F6" s="107" t="s">
        <v>204</v>
      </c>
      <c r="G6" s="105">
        <v>44765</v>
      </c>
      <c r="H6" s="70" t="s">
        <v>205</v>
      </c>
      <c r="I6" s="115">
        <f>AVERAGE(1,1,1,1,1,0,1)</f>
        <v>0.8571428571428571</v>
      </c>
      <c r="J6" s="125" t="s">
        <v>450</v>
      </c>
      <c r="K6" s="122"/>
      <c r="L6" s="87"/>
      <c r="M6" s="87"/>
      <c r="N6" s="121"/>
      <c r="O6" s="87"/>
      <c r="P6" s="87"/>
      <c r="Q6" s="87"/>
      <c r="R6" s="87"/>
    </row>
    <row r="7" spans="1:31" ht="84" customHeight="1" thickBot="1" x14ac:dyDescent="0.35">
      <c r="A7" s="98"/>
      <c r="B7" s="209" t="s">
        <v>206</v>
      </c>
      <c r="C7" s="129" t="s">
        <v>31</v>
      </c>
      <c r="D7" s="107" t="s">
        <v>207</v>
      </c>
      <c r="E7" s="70" t="s">
        <v>208</v>
      </c>
      <c r="F7" s="107" t="s">
        <v>209</v>
      </c>
      <c r="G7" s="105">
        <v>44926</v>
      </c>
      <c r="H7" s="70" t="s">
        <v>210</v>
      </c>
      <c r="I7" s="115">
        <f>AVERAGE(1,0,0,0,0,1)</f>
        <v>0.33333333333333331</v>
      </c>
      <c r="J7" s="70" t="s">
        <v>450</v>
      </c>
      <c r="K7" s="122"/>
      <c r="L7" s="87"/>
      <c r="M7" s="87"/>
      <c r="N7" s="87"/>
      <c r="O7" s="87"/>
      <c r="P7" s="87"/>
      <c r="Q7" s="87"/>
      <c r="R7" s="87"/>
    </row>
    <row r="8" spans="1:31" ht="105.75" customHeight="1" thickBot="1" x14ac:dyDescent="0.35">
      <c r="A8" s="98"/>
      <c r="B8" s="210"/>
      <c r="C8" s="129" t="s">
        <v>35</v>
      </c>
      <c r="D8" s="130" t="s">
        <v>211</v>
      </c>
      <c r="E8" s="70" t="s">
        <v>212</v>
      </c>
      <c r="F8" s="107" t="s">
        <v>213</v>
      </c>
      <c r="G8" s="105">
        <v>44926</v>
      </c>
      <c r="H8" s="70" t="s">
        <v>214</v>
      </c>
      <c r="I8" s="115">
        <f>AVERAGE(1,1,0.5,1)</f>
        <v>0.875</v>
      </c>
      <c r="J8" s="70" t="s">
        <v>450</v>
      </c>
      <c r="K8" s="122"/>
      <c r="L8" s="87"/>
      <c r="M8" s="87"/>
      <c r="N8" s="87"/>
      <c r="O8" s="87"/>
      <c r="P8" s="87"/>
      <c r="Q8" s="87"/>
      <c r="R8" s="87"/>
    </row>
    <row r="9" spans="1:31" ht="135.75" customHeight="1" thickBot="1" x14ac:dyDescent="0.35">
      <c r="A9" s="98"/>
      <c r="B9" s="210"/>
      <c r="C9" s="129" t="s">
        <v>39</v>
      </c>
      <c r="D9" s="130" t="s">
        <v>215</v>
      </c>
      <c r="E9" s="70" t="s">
        <v>216</v>
      </c>
      <c r="F9" s="125" t="s">
        <v>217</v>
      </c>
      <c r="G9" s="105">
        <v>44926</v>
      </c>
      <c r="H9" s="70" t="s">
        <v>218</v>
      </c>
      <c r="I9" s="115">
        <f>AVERAGE(0.3,0,0,0,0)</f>
        <v>0.06</v>
      </c>
      <c r="J9" s="70" t="s">
        <v>450</v>
      </c>
      <c r="K9" s="122"/>
      <c r="L9" s="87"/>
      <c r="M9" s="87"/>
      <c r="N9" s="87"/>
      <c r="O9" s="87"/>
      <c r="P9" s="87"/>
      <c r="Q9" s="87"/>
      <c r="R9" s="87"/>
    </row>
    <row r="10" spans="1:31" ht="82.5" customHeight="1" thickBot="1" x14ac:dyDescent="0.35">
      <c r="A10" s="98"/>
      <c r="B10" s="210"/>
      <c r="C10" s="129" t="s">
        <v>219</v>
      </c>
      <c r="D10" s="130" t="s">
        <v>220</v>
      </c>
      <c r="E10" s="70" t="s">
        <v>221</v>
      </c>
      <c r="F10" s="125" t="s">
        <v>222</v>
      </c>
      <c r="G10" s="105">
        <v>44926</v>
      </c>
      <c r="H10" s="70" t="s">
        <v>223</v>
      </c>
      <c r="I10" s="115">
        <f>AVERAGE(0.3,0.8,1,0,0)</f>
        <v>0.42000000000000004</v>
      </c>
      <c r="J10" s="70" t="s">
        <v>450</v>
      </c>
      <c r="K10" s="122"/>
      <c r="L10" s="87"/>
      <c r="M10" s="87"/>
      <c r="N10" s="87"/>
      <c r="O10" s="87"/>
      <c r="P10" s="87"/>
      <c r="Q10" s="87"/>
      <c r="R10" s="87"/>
    </row>
    <row r="11" spans="1:31" ht="63" customHeight="1" thickBot="1" x14ac:dyDescent="0.35">
      <c r="A11" s="98"/>
      <c r="B11" s="210"/>
      <c r="C11" s="129" t="s">
        <v>224</v>
      </c>
      <c r="D11" s="130" t="s">
        <v>225</v>
      </c>
      <c r="E11" s="70" t="s">
        <v>226</v>
      </c>
      <c r="F11" s="125" t="s">
        <v>227</v>
      </c>
      <c r="G11" s="105">
        <v>44926</v>
      </c>
      <c r="H11" s="70" t="s">
        <v>228</v>
      </c>
      <c r="I11" s="115">
        <f>AVERAGE(0.8)</f>
        <v>0.8</v>
      </c>
      <c r="J11" s="70" t="s">
        <v>450</v>
      </c>
      <c r="K11" s="122"/>
      <c r="L11" s="87"/>
      <c r="M11" s="87"/>
      <c r="N11" s="87"/>
      <c r="O11" s="87"/>
      <c r="P11" s="87"/>
      <c r="Q11" s="87"/>
      <c r="R11" s="87"/>
      <c r="AD11" s="23">
        <v>3</v>
      </c>
    </row>
    <row r="12" spans="1:31" ht="73.5" customHeight="1" thickBot="1" x14ac:dyDescent="0.35">
      <c r="A12" s="98"/>
      <c r="B12" s="210"/>
      <c r="C12" s="129" t="s">
        <v>229</v>
      </c>
      <c r="D12" s="130" t="s">
        <v>230</v>
      </c>
      <c r="E12" s="70" t="s">
        <v>231</v>
      </c>
      <c r="F12" s="125" t="s">
        <v>232</v>
      </c>
      <c r="G12" s="105">
        <v>44926</v>
      </c>
      <c r="H12" s="70" t="s">
        <v>233</v>
      </c>
      <c r="I12" s="115">
        <f>AVERAGE(0)</f>
        <v>0</v>
      </c>
      <c r="J12" s="70" t="s">
        <v>443</v>
      </c>
      <c r="K12" s="122"/>
      <c r="L12" s="87"/>
      <c r="M12" s="87"/>
      <c r="N12" s="87"/>
      <c r="O12" s="87"/>
      <c r="P12" s="87"/>
      <c r="Q12" s="87"/>
      <c r="R12" s="87"/>
      <c r="AD12" s="23">
        <v>11</v>
      </c>
    </row>
    <row r="13" spans="1:31" ht="49.5" customHeight="1" thickBot="1" x14ac:dyDescent="0.35">
      <c r="A13" s="98"/>
      <c r="B13" s="210"/>
      <c r="C13" s="212" t="s">
        <v>234</v>
      </c>
      <c r="D13" s="213" t="s">
        <v>235</v>
      </c>
      <c r="E13" s="213" t="s">
        <v>236</v>
      </c>
      <c r="F13" s="215" t="s">
        <v>237</v>
      </c>
      <c r="G13" s="105">
        <v>44926</v>
      </c>
      <c r="H13" s="70" t="s">
        <v>238</v>
      </c>
      <c r="I13" s="115">
        <f>AVERAGE(1)</f>
        <v>1</v>
      </c>
      <c r="J13" s="70" t="s">
        <v>441</v>
      </c>
      <c r="K13" s="122"/>
      <c r="L13" s="87"/>
      <c r="M13" s="87"/>
      <c r="N13" s="87"/>
      <c r="O13" s="87"/>
      <c r="P13" s="87"/>
      <c r="Q13" s="87"/>
      <c r="R13" s="87"/>
    </row>
    <row r="14" spans="1:31" ht="145.5" customHeight="1" thickBot="1" x14ac:dyDescent="0.35">
      <c r="A14" s="98"/>
      <c r="B14" s="210"/>
      <c r="C14" s="211"/>
      <c r="D14" s="211"/>
      <c r="E14" s="214"/>
      <c r="F14" s="216"/>
      <c r="G14" s="105">
        <v>44619</v>
      </c>
      <c r="H14" s="70" t="s">
        <v>239</v>
      </c>
      <c r="I14" s="115">
        <f>AVERAGE(1,1,1,1,1,1,0.5)</f>
        <v>0.9285714285714286</v>
      </c>
      <c r="J14" s="70" t="s">
        <v>441</v>
      </c>
      <c r="K14" s="122"/>
      <c r="L14" s="87"/>
      <c r="M14" s="87"/>
      <c r="N14" s="87"/>
      <c r="O14" s="87"/>
      <c r="P14" s="87"/>
      <c r="Q14" s="87"/>
      <c r="R14" s="87"/>
    </row>
    <row r="15" spans="1:31" ht="97.5" customHeight="1" thickBot="1" x14ac:dyDescent="0.35">
      <c r="A15" s="98"/>
      <c r="B15" s="210"/>
      <c r="C15" s="129" t="s">
        <v>240</v>
      </c>
      <c r="D15" s="107" t="s">
        <v>241</v>
      </c>
      <c r="E15" s="70" t="s">
        <v>242</v>
      </c>
      <c r="F15" s="107" t="s">
        <v>243</v>
      </c>
      <c r="G15" s="105">
        <v>44926</v>
      </c>
      <c r="H15" s="70" t="s">
        <v>244</v>
      </c>
      <c r="I15" s="115">
        <f t="shared" ref="I15:I16" si="0">AVERAGE(1)</f>
        <v>1</v>
      </c>
      <c r="J15" s="70" t="s">
        <v>441</v>
      </c>
      <c r="K15" s="122"/>
      <c r="L15" s="87"/>
      <c r="M15" s="87"/>
      <c r="N15" s="87"/>
      <c r="O15" s="87"/>
      <c r="P15" s="87"/>
      <c r="Q15" s="87"/>
      <c r="R15" s="87"/>
    </row>
    <row r="16" spans="1:31" ht="188.25" customHeight="1" thickBot="1" x14ac:dyDescent="0.35">
      <c r="A16" s="98"/>
      <c r="B16" s="211"/>
      <c r="C16" s="129" t="s">
        <v>245</v>
      </c>
      <c r="D16" s="130" t="s">
        <v>246</v>
      </c>
      <c r="E16" s="70" t="s">
        <v>247</v>
      </c>
      <c r="F16" s="107" t="s">
        <v>248</v>
      </c>
      <c r="G16" s="105">
        <v>44771</v>
      </c>
      <c r="H16" s="70" t="s">
        <v>249</v>
      </c>
      <c r="I16" s="115">
        <f t="shared" si="0"/>
        <v>1</v>
      </c>
      <c r="J16" s="70" t="s">
        <v>441</v>
      </c>
      <c r="K16" s="122"/>
      <c r="L16" s="87"/>
      <c r="M16" s="87"/>
      <c r="N16" s="87"/>
      <c r="O16" s="87"/>
      <c r="P16" s="87"/>
      <c r="Q16" s="87"/>
      <c r="R16" s="87"/>
    </row>
    <row r="17" spans="1:23" ht="150.75" customHeight="1" thickBot="1" x14ac:dyDescent="0.35">
      <c r="A17" s="98"/>
      <c r="B17" s="209" t="s">
        <v>250</v>
      </c>
      <c r="C17" s="129" t="s">
        <v>45</v>
      </c>
      <c r="D17" s="130" t="s">
        <v>251</v>
      </c>
      <c r="E17" s="107" t="s">
        <v>252</v>
      </c>
      <c r="F17" s="107" t="s">
        <v>253</v>
      </c>
      <c r="G17" s="132">
        <v>44925</v>
      </c>
      <c r="H17" s="70" t="s">
        <v>254</v>
      </c>
      <c r="I17" s="115">
        <f>AVERAGE(1,1,1,1,1,1,1)</f>
        <v>1</v>
      </c>
      <c r="J17" s="70" t="s">
        <v>441</v>
      </c>
      <c r="K17" s="122"/>
      <c r="L17" s="87"/>
      <c r="M17" s="87"/>
      <c r="N17" s="87"/>
      <c r="O17" s="87"/>
      <c r="P17" s="87"/>
      <c r="Q17" s="87"/>
      <c r="R17" s="87"/>
    </row>
    <row r="18" spans="1:23" ht="111" customHeight="1" thickBot="1" x14ac:dyDescent="0.35">
      <c r="A18" s="98"/>
      <c r="B18" s="211"/>
      <c r="C18" s="129" t="s">
        <v>50</v>
      </c>
      <c r="D18" s="130" t="s">
        <v>255</v>
      </c>
      <c r="E18" s="107" t="s">
        <v>256</v>
      </c>
      <c r="F18" s="107" t="s">
        <v>257</v>
      </c>
      <c r="G18" s="105" t="s">
        <v>258</v>
      </c>
      <c r="H18" s="70" t="s">
        <v>259</v>
      </c>
      <c r="I18" s="115">
        <f>AVERAGE(1,0,1,1,1,1,1)</f>
        <v>0.8571428571428571</v>
      </c>
      <c r="J18" s="70" t="s">
        <v>450</v>
      </c>
      <c r="K18" s="122"/>
      <c r="L18" s="87"/>
      <c r="M18" s="87"/>
      <c r="N18" s="87"/>
      <c r="O18" s="87"/>
      <c r="P18" s="87"/>
      <c r="Q18" s="87"/>
      <c r="R18" s="87"/>
    </row>
    <row r="19" spans="1:23" ht="96.75" customHeight="1" thickBot="1" x14ac:dyDescent="0.35">
      <c r="A19" s="98"/>
      <c r="B19" s="209" t="s">
        <v>260</v>
      </c>
      <c r="C19" s="129" t="s">
        <v>60</v>
      </c>
      <c r="D19" s="130" t="s">
        <v>261</v>
      </c>
      <c r="E19" s="107" t="s">
        <v>262</v>
      </c>
      <c r="F19" s="107" t="s">
        <v>263</v>
      </c>
      <c r="G19" s="105" t="s">
        <v>264</v>
      </c>
      <c r="H19" s="70" t="s">
        <v>265</v>
      </c>
      <c r="I19" s="115">
        <f>AVERAGE(1,1)</f>
        <v>1</v>
      </c>
      <c r="J19" s="70" t="s">
        <v>441</v>
      </c>
      <c r="K19" s="122"/>
      <c r="L19" s="87"/>
      <c r="M19" s="87"/>
      <c r="N19" s="87"/>
      <c r="O19" s="87"/>
      <c r="P19" s="87"/>
      <c r="Q19" s="87"/>
      <c r="R19" s="87"/>
    </row>
    <row r="20" spans="1:23" ht="74.25" customHeight="1" thickBot="1" x14ac:dyDescent="0.35">
      <c r="A20" s="98"/>
      <c r="B20" s="210"/>
      <c r="C20" s="129" t="s">
        <v>65</v>
      </c>
      <c r="D20" s="130" t="s">
        <v>266</v>
      </c>
      <c r="E20" s="107" t="s">
        <v>267</v>
      </c>
      <c r="F20" s="70" t="s">
        <v>268</v>
      </c>
      <c r="G20" s="132">
        <v>44773</v>
      </c>
      <c r="H20" s="70" t="s">
        <v>269</v>
      </c>
      <c r="I20" s="115">
        <f>AVERAGE(0.25)</f>
        <v>0.25</v>
      </c>
      <c r="J20" s="70" t="s">
        <v>450</v>
      </c>
      <c r="K20" s="122"/>
      <c r="L20" s="87"/>
      <c r="M20" s="87"/>
      <c r="N20" s="87"/>
      <c r="O20" s="87"/>
      <c r="P20" s="87"/>
      <c r="Q20" s="87"/>
      <c r="R20" s="87"/>
    </row>
    <row r="21" spans="1:23" ht="106.5" customHeight="1" thickBot="1" x14ac:dyDescent="0.35">
      <c r="A21" s="98"/>
      <c r="B21" s="210"/>
      <c r="C21" s="129" t="s">
        <v>270</v>
      </c>
      <c r="D21" s="130" t="s">
        <v>271</v>
      </c>
      <c r="E21" s="107" t="s">
        <v>272</v>
      </c>
      <c r="F21" s="70" t="s">
        <v>273</v>
      </c>
      <c r="G21" s="132">
        <v>44925</v>
      </c>
      <c r="H21" s="70" t="s">
        <v>274</v>
      </c>
      <c r="I21" s="115">
        <f>AVERAGE(1,1,1,1,1,1)</f>
        <v>1</v>
      </c>
      <c r="J21" s="70" t="s">
        <v>441</v>
      </c>
      <c r="K21" s="122"/>
      <c r="L21" s="87"/>
      <c r="M21" s="87"/>
      <c r="N21" s="87"/>
      <c r="O21" s="87"/>
      <c r="P21" s="87"/>
      <c r="Q21" s="87"/>
      <c r="R21" s="87"/>
    </row>
    <row r="22" spans="1:23" ht="106.5" customHeight="1" thickBot="1" x14ac:dyDescent="0.35">
      <c r="A22" s="98"/>
      <c r="B22" s="210"/>
      <c r="C22" s="129" t="s">
        <v>275</v>
      </c>
      <c r="D22" s="130" t="s">
        <v>276</v>
      </c>
      <c r="E22" s="107" t="s">
        <v>277</v>
      </c>
      <c r="F22" s="70" t="s">
        <v>278</v>
      </c>
      <c r="G22" s="132">
        <v>44925</v>
      </c>
      <c r="H22" s="70" t="s">
        <v>279</v>
      </c>
      <c r="I22" s="115">
        <f>AVERAGE(0.2,0,0,0,0,0)</f>
        <v>3.3333333333333333E-2</v>
      </c>
      <c r="J22" s="70" t="s">
        <v>450</v>
      </c>
      <c r="K22" s="122"/>
      <c r="L22" s="87"/>
      <c r="M22" s="87"/>
      <c r="N22" s="87"/>
      <c r="O22" s="87"/>
      <c r="P22" s="87"/>
      <c r="Q22" s="87"/>
      <c r="R22" s="87"/>
    </row>
    <row r="23" spans="1:23" ht="106.5" customHeight="1" thickBot="1" x14ac:dyDescent="0.35">
      <c r="A23" s="98"/>
      <c r="B23" s="211"/>
      <c r="C23" s="129" t="s">
        <v>280</v>
      </c>
      <c r="D23" s="130" t="s">
        <v>281</v>
      </c>
      <c r="E23" s="107" t="s">
        <v>282</v>
      </c>
      <c r="F23" s="70" t="s">
        <v>283</v>
      </c>
      <c r="G23" s="132">
        <v>44925</v>
      </c>
      <c r="H23" s="70" t="s">
        <v>284</v>
      </c>
      <c r="I23" s="115">
        <f>AVERAGE(0,0)</f>
        <v>0</v>
      </c>
      <c r="J23" s="70" t="s">
        <v>443</v>
      </c>
      <c r="K23" s="122"/>
      <c r="L23" s="87"/>
      <c r="M23" s="87"/>
      <c r="N23" s="87"/>
      <c r="O23" s="87"/>
      <c r="P23" s="87"/>
      <c r="Q23" s="87"/>
      <c r="R23" s="87"/>
    </row>
    <row r="24" spans="1:23" ht="75.75" customHeight="1" thickBot="1" x14ac:dyDescent="0.35">
      <c r="A24" s="98"/>
      <c r="B24" s="209" t="s">
        <v>285</v>
      </c>
      <c r="C24" s="129" t="s">
        <v>286</v>
      </c>
      <c r="D24" s="130" t="s">
        <v>287</v>
      </c>
      <c r="E24" s="107" t="s">
        <v>288</v>
      </c>
      <c r="F24" s="70" t="s">
        <v>289</v>
      </c>
      <c r="G24" s="105" t="s">
        <v>290</v>
      </c>
      <c r="H24" s="70" t="s">
        <v>291</v>
      </c>
      <c r="I24" s="115">
        <f>AVERAGE(0.5,0,1,1,1,0)</f>
        <v>0.58333333333333337</v>
      </c>
      <c r="J24" s="70" t="s">
        <v>450</v>
      </c>
      <c r="K24" s="122"/>
      <c r="L24" s="87"/>
      <c r="M24" s="87"/>
      <c r="N24" s="87"/>
      <c r="O24" s="87"/>
      <c r="P24" s="87"/>
      <c r="Q24" s="87"/>
      <c r="R24" s="87"/>
    </row>
    <row r="25" spans="1:23" ht="55.5" customHeight="1" thickBot="1" x14ac:dyDescent="0.3">
      <c r="A25" s="87"/>
      <c r="B25" s="211"/>
      <c r="C25" s="129" t="s">
        <v>292</v>
      </c>
      <c r="D25" s="130" t="s">
        <v>293</v>
      </c>
      <c r="E25" s="107" t="s">
        <v>294</v>
      </c>
      <c r="F25" s="70" t="s">
        <v>295</v>
      </c>
      <c r="G25" s="132">
        <v>44925</v>
      </c>
      <c r="H25" s="70" t="s">
        <v>296</v>
      </c>
      <c r="I25" s="115">
        <f>AVERAGE(0.1,1,0,0,0,0.25)</f>
        <v>0.22500000000000001</v>
      </c>
      <c r="J25" s="70" t="s">
        <v>450</v>
      </c>
      <c r="K25" s="122"/>
      <c r="L25" s="87"/>
      <c r="M25" s="87"/>
      <c r="N25" s="87"/>
      <c r="O25" s="87"/>
      <c r="P25" s="87"/>
      <c r="Q25" s="87"/>
      <c r="R25" s="87"/>
      <c r="S25" s="94"/>
      <c r="T25" s="94"/>
      <c r="U25" s="94"/>
      <c r="V25" s="94"/>
      <c r="W25" s="94"/>
    </row>
    <row r="26" spans="1:23" ht="39.75" customHeight="1" thickTop="1" thickBot="1" x14ac:dyDescent="0.3">
      <c r="A26" s="87"/>
      <c r="B26" s="87"/>
      <c r="C26" s="87"/>
      <c r="D26" s="199" t="s">
        <v>297</v>
      </c>
      <c r="E26" s="200"/>
      <c r="F26" s="200"/>
      <c r="G26" s="201"/>
      <c r="H26" s="95" t="s">
        <v>83</v>
      </c>
      <c r="I26" s="75">
        <v>0.57999999999999996</v>
      </c>
      <c r="J26" s="47"/>
      <c r="K26" s="87"/>
      <c r="L26" s="87"/>
      <c r="M26" s="87"/>
      <c r="N26" s="87"/>
      <c r="O26" s="87"/>
      <c r="P26" s="87"/>
      <c r="Q26" s="87"/>
      <c r="R26" s="87"/>
    </row>
    <row r="27" spans="1:23" ht="15.75" customHeight="1" thickTop="1" x14ac:dyDescent="0.25">
      <c r="A27" s="87"/>
      <c r="B27" s="87"/>
      <c r="C27" s="87"/>
      <c r="D27" s="87"/>
      <c r="E27" s="87"/>
      <c r="F27" s="87"/>
      <c r="G27" s="87"/>
      <c r="H27" s="87"/>
      <c r="I27" s="268"/>
      <c r="J27" s="87"/>
      <c r="K27" s="87"/>
      <c r="L27" s="87"/>
      <c r="M27" s="87"/>
      <c r="N27" s="87"/>
      <c r="O27" s="87"/>
      <c r="P27" s="87"/>
      <c r="Q27" s="87"/>
      <c r="R27" s="87"/>
    </row>
    <row r="28" spans="1:23" ht="15.75" customHeight="1" x14ac:dyDescent="0.25">
      <c r="A28" s="87"/>
      <c r="B28" s="87"/>
      <c r="C28" s="87"/>
      <c r="D28" s="87"/>
      <c r="E28" s="87"/>
      <c r="F28" s="87"/>
      <c r="G28" s="87"/>
      <c r="H28" s="87"/>
      <c r="I28" s="268"/>
      <c r="J28" s="87"/>
      <c r="K28" s="87"/>
      <c r="L28" s="87"/>
      <c r="M28" s="87"/>
      <c r="N28" s="87"/>
      <c r="O28" s="87"/>
      <c r="P28" s="87"/>
      <c r="Q28" s="87"/>
      <c r="R28" s="87"/>
    </row>
    <row r="29" spans="1:23" ht="15.75" customHeight="1" x14ac:dyDescent="0.25">
      <c r="A29" s="87"/>
      <c r="B29" s="87"/>
      <c r="C29" s="87"/>
      <c r="D29" s="87"/>
      <c r="E29" s="87"/>
      <c r="F29" s="87"/>
      <c r="G29" s="87"/>
      <c r="H29" s="87"/>
      <c r="I29" s="268"/>
      <c r="J29" s="87"/>
      <c r="K29" s="87"/>
      <c r="L29" s="87"/>
      <c r="M29" s="87"/>
      <c r="N29" s="87"/>
      <c r="O29" s="87"/>
      <c r="P29" s="87"/>
      <c r="Q29" s="87"/>
      <c r="R29" s="87"/>
    </row>
    <row r="30" spans="1:23" ht="15.75" customHeight="1" x14ac:dyDescent="0.25">
      <c r="A30" s="87"/>
      <c r="B30" s="87"/>
      <c r="C30" s="87"/>
      <c r="D30" s="87"/>
      <c r="E30" s="87"/>
      <c r="F30" s="87"/>
      <c r="G30" s="87"/>
      <c r="H30" s="87"/>
      <c r="I30" s="268"/>
      <c r="J30" s="87"/>
      <c r="K30" s="87"/>
      <c r="L30" s="87"/>
      <c r="M30" s="87"/>
      <c r="N30" s="87"/>
      <c r="O30" s="87"/>
      <c r="P30" s="87"/>
      <c r="Q30" s="87"/>
      <c r="R30" s="87"/>
    </row>
    <row r="31" spans="1:23" ht="15.75" customHeight="1" x14ac:dyDescent="0.25">
      <c r="A31" s="87"/>
      <c r="B31" s="87"/>
      <c r="C31" s="87"/>
      <c r="D31" s="87"/>
      <c r="E31" s="87"/>
      <c r="F31" s="87"/>
      <c r="G31" s="87"/>
      <c r="H31" s="87"/>
      <c r="I31" s="268"/>
      <c r="J31" s="87"/>
      <c r="K31" s="87"/>
      <c r="L31" s="87"/>
      <c r="M31" s="87"/>
      <c r="N31" s="87"/>
      <c r="O31" s="87"/>
      <c r="P31" s="87"/>
      <c r="Q31" s="87"/>
      <c r="R31" s="87"/>
    </row>
    <row r="32" spans="1:23" ht="15.75" customHeight="1" x14ac:dyDescent="0.25">
      <c r="A32" s="87"/>
      <c r="B32" s="87"/>
      <c r="C32" s="87"/>
      <c r="D32" s="87"/>
      <c r="E32" s="87"/>
      <c r="F32" s="87"/>
      <c r="G32" s="87"/>
      <c r="H32" s="87"/>
      <c r="I32" s="268"/>
      <c r="J32" s="87"/>
      <c r="K32" s="87"/>
      <c r="L32" s="87"/>
      <c r="M32" s="87"/>
      <c r="N32" s="87"/>
      <c r="O32" s="87"/>
      <c r="P32" s="87"/>
      <c r="Q32" s="87"/>
      <c r="R32" s="87"/>
    </row>
    <row r="33" spans="1:18" ht="15.75" customHeight="1" x14ac:dyDescent="0.25">
      <c r="A33" s="87"/>
      <c r="B33" s="87"/>
      <c r="C33" s="87"/>
      <c r="D33" s="87"/>
      <c r="E33" s="87"/>
      <c r="F33" s="87"/>
      <c r="G33" s="87"/>
      <c r="H33" s="87"/>
      <c r="I33" s="268"/>
      <c r="J33" s="87"/>
      <c r="K33" s="87"/>
      <c r="L33" s="87"/>
      <c r="M33" s="87"/>
      <c r="N33" s="87"/>
      <c r="O33" s="87"/>
      <c r="P33" s="87"/>
      <c r="Q33" s="87"/>
      <c r="R33" s="87"/>
    </row>
    <row r="34" spans="1:18" ht="15.75" customHeight="1" x14ac:dyDescent="0.25">
      <c r="A34" s="87"/>
      <c r="B34" s="87"/>
      <c r="C34" s="87"/>
      <c r="D34" s="87"/>
      <c r="E34" s="87"/>
      <c r="F34" s="87"/>
      <c r="G34" s="87"/>
      <c r="H34" s="87"/>
      <c r="I34" s="268"/>
      <c r="J34" s="87"/>
      <c r="K34" s="87"/>
      <c r="L34" s="87"/>
      <c r="M34" s="87"/>
      <c r="N34" s="87"/>
      <c r="O34" s="87"/>
      <c r="P34" s="87"/>
      <c r="Q34" s="87"/>
      <c r="R34" s="87"/>
    </row>
    <row r="35" spans="1:18" ht="15.75" customHeight="1" x14ac:dyDescent="0.25">
      <c r="A35" s="87"/>
      <c r="B35" s="87"/>
      <c r="C35" s="87"/>
      <c r="D35" s="87"/>
      <c r="E35" s="87"/>
      <c r="F35" s="87"/>
      <c r="G35" s="87"/>
      <c r="H35" s="87"/>
      <c r="I35" s="268"/>
      <c r="J35" s="87"/>
      <c r="K35" s="87"/>
      <c r="L35" s="87"/>
      <c r="M35" s="87"/>
      <c r="N35" s="87"/>
      <c r="O35" s="87"/>
      <c r="P35" s="87"/>
      <c r="Q35" s="87"/>
      <c r="R35" s="87"/>
    </row>
    <row r="36" spans="1:18" ht="15.75" customHeight="1" x14ac:dyDescent="0.25">
      <c r="A36" s="87"/>
      <c r="B36" s="87"/>
      <c r="C36" s="87"/>
      <c r="D36" s="87"/>
      <c r="E36" s="87"/>
      <c r="F36" s="87"/>
      <c r="G36" s="87"/>
      <c r="H36" s="87"/>
      <c r="I36" s="268"/>
      <c r="J36" s="87"/>
      <c r="K36" s="87"/>
      <c r="L36" s="87"/>
      <c r="M36" s="87"/>
      <c r="N36" s="87"/>
      <c r="O36" s="87"/>
      <c r="P36" s="87"/>
      <c r="Q36" s="87"/>
      <c r="R36" s="87"/>
    </row>
    <row r="37" spans="1:18" ht="15.75" customHeight="1" x14ac:dyDescent="0.25">
      <c r="A37" s="87"/>
      <c r="B37" s="87"/>
      <c r="C37" s="87"/>
      <c r="D37" s="87"/>
      <c r="E37" s="87"/>
      <c r="F37" s="87"/>
      <c r="G37" s="87"/>
      <c r="H37" s="87"/>
      <c r="I37" s="268"/>
      <c r="J37" s="87"/>
      <c r="K37" s="87"/>
      <c r="L37" s="87"/>
      <c r="M37" s="87"/>
      <c r="N37" s="87"/>
      <c r="O37" s="87"/>
      <c r="P37" s="87"/>
      <c r="Q37" s="87"/>
      <c r="R37" s="87"/>
    </row>
    <row r="38" spans="1:18" ht="15.75" customHeight="1" x14ac:dyDescent="0.25">
      <c r="A38" s="87"/>
      <c r="B38" s="87"/>
      <c r="C38" s="87"/>
      <c r="D38" s="87"/>
      <c r="E38" s="87"/>
      <c r="F38" s="87"/>
      <c r="G38" s="87"/>
      <c r="H38" s="87"/>
      <c r="I38" s="268"/>
      <c r="J38" s="87"/>
      <c r="K38" s="87"/>
      <c r="L38" s="87"/>
      <c r="M38" s="87"/>
      <c r="N38" s="87"/>
      <c r="O38" s="87"/>
      <c r="P38" s="87"/>
      <c r="Q38" s="87"/>
      <c r="R38" s="87"/>
    </row>
    <row r="39" spans="1:18" ht="15.75" customHeight="1" x14ac:dyDescent="0.25">
      <c r="A39" s="87"/>
      <c r="B39" s="87"/>
      <c r="C39" s="87"/>
      <c r="D39" s="87"/>
      <c r="E39" s="87"/>
      <c r="F39" s="87"/>
      <c r="G39" s="87"/>
      <c r="H39" s="87"/>
      <c r="I39" s="268"/>
      <c r="J39" s="87"/>
      <c r="K39" s="87"/>
      <c r="L39" s="87"/>
      <c r="M39" s="87"/>
      <c r="N39" s="87"/>
      <c r="O39" s="87"/>
      <c r="P39" s="87"/>
      <c r="Q39" s="87"/>
      <c r="R39" s="87"/>
    </row>
    <row r="40" spans="1:18" ht="15.75" customHeight="1" x14ac:dyDescent="0.25">
      <c r="A40" s="87"/>
      <c r="B40" s="87"/>
      <c r="C40" s="87"/>
      <c r="D40" s="87"/>
      <c r="E40" s="87"/>
      <c r="F40" s="87"/>
      <c r="G40" s="87"/>
      <c r="H40" s="87"/>
      <c r="I40" s="268"/>
      <c r="J40" s="87"/>
      <c r="K40" s="87"/>
      <c r="L40" s="87"/>
      <c r="M40" s="87"/>
      <c r="N40" s="87"/>
      <c r="O40" s="87"/>
      <c r="P40" s="87"/>
      <c r="Q40" s="87"/>
      <c r="R40" s="87"/>
    </row>
    <row r="41" spans="1:18" ht="15.75" customHeight="1" x14ac:dyDescent="0.25">
      <c r="A41" s="87"/>
      <c r="B41" s="87"/>
      <c r="C41" s="87"/>
      <c r="D41" s="87"/>
      <c r="E41" s="87"/>
      <c r="F41" s="87"/>
      <c r="G41" s="87"/>
      <c r="H41" s="87"/>
      <c r="I41" s="268"/>
      <c r="J41" s="87"/>
      <c r="K41" s="87"/>
      <c r="L41" s="87"/>
      <c r="M41" s="87"/>
      <c r="N41" s="87"/>
      <c r="O41" s="87"/>
      <c r="P41" s="87"/>
      <c r="Q41" s="87"/>
      <c r="R41" s="87"/>
    </row>
    <row r="42" spans="1:18" ht="15.75" customHeight="1" x14ac:dyDescent="0.25">
      <c r="A42" s="87"/>
      <c r="B42" s="87"/>
      <c r="C42" s="87"/>
      <c r="D42" s="87"/>
      <c r="E42" s="87"/>
      <c r="F42" s="87"/>
      <c r="G42" s="87"/>
      <c r="H42" s="87"/>
      <c r="I42" s="268"/>
      <c r="J42" s="87"/>
      <c r="K42" s="87"/>
      <c r="L42" s="87"/>
      <c r="M42" s="87"/>
      <c r="N42" s="87"/>
      <c r="O42" s="87"/>
      <c r="P42" s="87"/>
      <c r="Q42" s="87"/>
      <c r="R42" s="87"/>
    </row>
    <row r="43" spans="1:18" ht="15.75" customHeight="1" x14ac:dyDescent="0.25">
      <c r="A43" s="87"/>
      <c r="B43" s="87"/>
      <c r="C43" s="87"/>
      <c r="D43" s="87"/>
      <c r="E43" s="87"/>
      <c r="F43" s="87"/>
      <c r="G43" s="87"/>
      <c r="H43" s="87"/>
      <c r="I43" s="268"/>
      <c r="J43" s="87"/>
      <c r="K43" s="87"/>
      <c r="L43" s="87"/>
      <c r="M43" s="87"/>
      <c r="N43" s="87"/>
      <c r="O43" s="87"/>
      <c r="P43" s="87"/>
      <c r="Q43" s="87"/>
      <c r="R43" s="87"/>
    </row>
    <row r="44" spans="1:18" ht="15.75" customHeight="1" x14ac:dyDescent="0.25">
      <c r="A44" s="87"/>
      <c r="B44" s="87"/>
      <c r="C44" s="87"/>
      <c r="D44" s="87"/>
      <c r="E44" s="87"/>
      <c r="F44" s="87"/>
      <c r="G44" s="87"/>
      <c r="H44" s="87"/>
      <c r="I44" s="268"/>
      <c r="J44" s="87"/>
      <c r="K44" s="87"/>
      <c r="L44" s="87"/>
      <c r="M44" s="87"/>
      <c r="N44" s="87"/>
      <c r="O44" s="87"/>
      <c r="P44" s="87"/>
      <c r="Q44" s="87"/>
      <c r="R44" s="87"/>
    </row>
    <row r="45" spans="1:18" ht="15.75" customHeight="1" x14ac:dyDescent="0.25">
      <c r="A45" s="87"/>
      <c r="B45" s="87"/>
      <c r="C45" s="87"/>
      <c r="D45" s="87"/>
      <c r="E45" s="87"/>
      <c r="F45" s="87"/>
      <c r="G45" s="87"/>
      <c r="H45" s="87"/>
      <c r="I45" s="268"/>
      <c r="J45" s="87"/>
      <c r="K45" s="87"/>
      <c r="L45" s="87"/>
      <c r="M45" s="87"/>
      <c r="N45" s="87"/>
      <c r="O45" s="87"/>
      <c r="P45" s="87"/>
      <c r="Q45" s="87"/>
      <c r="R45" s="87"/>
    </row>
    <row r="46" spans="1:18" ht="15.75" customHeight="1" x14ac:dyDescent="0.25">
      <c r="A46" s="87"/>
      <c r="B46" s="87"/>
      <c r="C46" s="87"/>
      <c r="D46" s="87"/>
      <c r="E46" s="87"/>
      <c r="F46" s="87"/>
      <c r="G46" s="87"/>
      <c r="H46" s="87"/>
      <c r="I46" s="268"/>
      <c r="J46" s="87"/>
      <c r="K46" s="87"/>
      <c r="L46" s="87"/>
      <c r="M46" s="87"/>
      <c r="N46" s="87"/>
      <c r="O46" s="87"/>
      <c r="P46" s="87"/>
      <c r="Q46" s="87"/>
      <c r="R46" s="87"/>
    </row>
    <row r="47" spans="1:18" ht="15.75" customHeight="1" x14ac:dyDescent="0.25">
      <c r="A47" s="87"/>
      <c r="B47" s="87"/>
      <c r="C47" s="87"/>
      <c r="D47" s="87"/>
      <c r="E47" s="87"/>
      <c r="F47" s="87"/>
      <c r="G47" s="87"/>
      <c r="H47" s="87"/>
      <c r="I47" s="268"/>
      <c r="J47" s="87"/>
      <c r="K47" s="87"/>
      <c r="L47" s="87"/>
      <c r="M47" s="87"/>
      <c r="N47" s="87"/>
      <c r="O47" s="87"/>
      <c r="P47" s="87"/>
      <c r="Q47" s="87"/>
      <c r="R47" s="87"/>
    </row>
    <row r="48" spans="1:18" ht="15.75" customHeight="1" x14ac:dyDescent="0.25">
      <c r="A48" s="87"/>
      <c r="B48" s="87"/>
      <c r="C48" s="87"/>
      <c r="D48" s="87"/>
      <c r="E48" s="87"/>
      <c r="F48" s="87"/>
      <c r="G48" s="87"/>
      <c r="H48" s="87"/>
      <c r="I48" s="268"/>
      <c r="J48" s="87"/>
      <c r="K48" s="87"/>
      <c r="L48" s="87"/>
      <c r="M48" s="87"/>
      <c r="N48" s="87"/>
      <c r="O48" s="87"/>
      <c r="P48" s="87"/>
      <c r="Q48" s="87"/>
      <c r="R48" s="87"/>
    </row>
    <row r="49" spans="1:18" ht="15.75" customHeight="1" x14ac:dyDescent="0.25">
      <c r="A49" s="87"/>
      <c r="B49" s="87"/>
      <c r="C49" s="87"/>
      <c r="D49" s="87"/>
      <c r="E49" s="87"/>
      <c r="F49" s="87"/>
      <c r="G49" s="87"/>
      <c r="H49" s="87"/>
      <c r="I49" s="268"/>
      <c r="J49" s="87"/>
      <c r="K49" s="87"/>
      <c r="L49" s="87"/>
      <c r="M49" s="87"/>
      <c r="N49" s="87"/>
      <c r="O49" s="87"/>
      <c r="P49" s="87"/>
      <c r="Q49" s="87"/>
      <c r="R49" s="87"/>
    </row>
    <row r="50" spans="1:18" ht="15.75" customHeight="1" x14ac:dyDescent="0.25">
      <c r="A50" s="87"/>
      <c r="B50" s="87"/>
      <c r="C50" s="87"/>
      <c r="D50" s="87"/>
      <c r="E50" s="87"/>
      <c r="F50" s="87"/>
      <c r="G50" s="87"/>
      <c r="H50" s="87"/>
      <c r="I50" s="268"/>
      <c r="J50" s="87"/>
      <c r="K50" s="87"/>
      <c r="L50" s="87"/>
      <c r="M50" s="87"/>
      <c r="N50" s="87"/>
      <c r="O50" s="87"/>
      <c r="P50" s="87"/>
      <c r="Q50" s="87"/>
      <c r="R50" s="87"/>
    </row>
    <row r="51" spans="1:18" ht="15.75" customHeight="1" x14ac:dyDescent="0.25">
      <c r="A51" s="87"/>
      <c r="B51" s="87"/>
      <c r="C51" s="87"/>
      <c r="D51" s="87"/>
      <c r="E51" s="87"/>
      <c r="F51" s="87"/>
      <c r="G51" s="87"/>
      <c r="H51" s="87"/>
      <c r="I51" s="268"/>
      <c r="J51" s="87"/>
      <c r="K51" s="87"/>
      <c r="L51" s="87"/>
      <c r="M51" s="87"/>
      <c r="N51" s="87"/>
      <c r="O51" s="87"/>
      <c r="P51" s="87"/>
      <c r="Q51" s="87"/>
      <c r="R51" s="87"/>
    </row>
    <row r="52" spans="1:18" ht="15.75" customHeight="1" x14ac:dyDescent="0.25">
      <c r="A52" s="87"/>
      <c r="B52" s="87"/>
      <c r="C52" s="87"/>
      <c r="D52" s="87"/>
      <c r="E52" s="87"/>
      <c r="F52" s="87"/>
      <c r="G52" s="87"/>
      <c r="H52" s="87"/>
      <c r="I52" s="268"/>
      <c r="J52" s="87"/>
      <c r="K52" s="87"/>
      <c r="L52" s="87"/>
      <c r="M52" s="87"/>
      <c r="N52" s="87"/>
      <c r="O52" s="87"/>
      <c r="P52" s="87"/>
      <c r="Q52" s="87"/>
      <c r="R52" s="87"/>
    </row>
    <row r="53" spans="1:18" ht="15.75" customHeight="1" x14ac:dyDescent="0.25">
      <c r="A53" s="87"/>
      <c r="B53" s="87"/>
      <c r="C53" s="87"/>
      <c r="D53" s="87"/>
      <c r="E53" s="87"/>
      <c r="F53" s="87"/>
      <c r="G53" s="87"/>
      <c r="H53" s="87"/>
      <c r="I53" s="268"/>
      <c r="J53" s="87"/>
      <c r="K53" s="87"/>
      <c r="L53" s="87"/>
      <c r="M53" s="87"/>
      <c r="N53" s="87"/>
      <c r="O53" s="87"/>
      <c r="P53" s="87"/>
      <c r="Q53" s="87"/>
      <c r="R53" s="87"/>
    </row>
    <row r="54" spans="1:18" ht="15.75" customHeight="1" x14ac:dyDescent="0.25">
      <c r="A54" s="87"/>
      <c r="B54" s="87"/>
      <c r="C54" s="87"/>
      <c r="D54" s="87"/>
      <c r="E54" s="87"/>
      <c r="F54" s="87"/>
      <c r="G54" s="87"/>
      <c r="H54" s="87"/>
      <c r="I54" s="268"/>
      <c r="J54" s="87"/>
      <c r="K54" s="87"/>
      <c r="L54" s="87"/>
      <c r="M54" s="87"/>
      <c r="N54" s="87"/>
      <c r="O54" s="87"/>
      <c r="P54" s="87"/>
      <c r="Q54" s="87"/>
      <c r="R54" s="87"/>
    </row>
    <row r="55" spans="1:18" ht="15.75" customHeight="1" x14ac:dyDescent="0.25">
      <c r="A55" s="87"/>
      <c r="B55" s="87"/>
      <c r="C55" s="87"/>
      <c r="D55" s="87"/>
      <c r="E55" s="87"/>
      <c r="F55" s="87"/>
      <c r="G55" s="87"/>
      <c r="H55" s="87"/>
      <c r="I55" s="268"/>
      <c r="J55" s="87"/>
      <c r="K55" s="87"/>
      <c r="L55" s="87"/>
      <c r="M55" s="87"/>
      <c r="N55" s="87"/>
      <c r="O55" s="87"/>
      <c r="P55" s="87"/>
      <c r="Q55" s="87"/>
      <c r="R55" s="87"/>
    </row>
    <row r="56" spans="1:18" ht="15.75" customHeight="1" x14ac:dyDescent="0.25">
      <c r="A56" s="87"/>
      <c r="B56" s="87"/>
      <c r="C56" s="87"/>
      <c r="D56" s="87"/>
      <c r="E56" s="87"/>
      <c r="F56" s="87"/>
      <c r="G56" s="87"/>
      <c r="H56" s="87"/>
      <c r="I56" s="268"/>
      <c r="J56" s="87"/>
      <c r="K56" s="87"/>
      <c r="L56" s="87"/>
      <c r="M56" s="87"/>
      <c r="N56" s="87"/>
      <c r="O56" s="87"/>
      <c r="P56" s="87"/>
      <c r="Q56" s="87"/>
      <c r="R56" s="87"/>
    </row>
    <row r="57" spans="1:18" ht="15.75" customHeight="1" x14ac:dyDescent="0.25">
      <c r="A57" s="87"/>
      <c r="B57" s="87"/>
      <c r="C57" s="87"/>
      <c r="D57" s="87"/>
      <c r="E57" s="87"/>
      <c r="F57" s="87"/>
      <c r="G57" s="87"/>
      <c r="H57" s="96"/>
      <c r="I57" s="269"/>
      <c r="J57" s="87"/>
      <c r="K57" s="87"/>
      <c r="L57" s="87"/>
      <c r="M57" s="87"/>
      <c r="N57" s="87"/>
      <c r="O57" s="87"/>
      <c r="P57" s="87"/>
      <c r="Q57" s="87"/>
      <c r="R57" s="87"/>
    </row>
    <row r="58" spans="1:18" ht="15.75" customHeight="1" x14ac:dyDescent="0.25">
      <c r="A58" s="87"/>
      <c r="B58" s="73"/>
      <c r="C58" s="73"/>
      <c r="D58" s="73"/>
      <c r="E58" s="73"/>
      <c r="F58" s="73"/>
      <c r="G58" s="73"/>
      <c r="H58" s="96"/>
      <c r="I58" s="269"/>
      <c r="J58" s="73"/>
    </row>
    <row r="59" spans="1:18" ht="15.75" customHeight="1" x14ac:dyDescent="0.25">
      <c r="A59" s="87"/>
      <c r="B59" s="73"/>
      <c r="C59" s="73"/>
      <c r="D59" s="73"/>
      <c r="E59" s="73"/>
      <c r="F59" s="73"/>
      <c r="G59" s="73"/>
      <c r="H59" s="96"/>
      <c r="I59" s="269"/>
      <c r="J59" s="73"/>
    </row>
    <row r="60" spans="1:18" ht="15.75" customHeight="1" x14ac:dyDescent="0.25">
      <c r="A60" s="87"/>
      <c r="B60" s="73"/>
      <c r="C60" s="73"/>
      <c r="D60" s="73"/>
      <c r="E60" s="73"/>
      <c r="F60" s="73"/>
      <c r="G60" s="73"/>
      <c r="H60" s="96"/>
      <c r="I60" s="269"/>
      <c r="J60" s="73"/>
    </row>
    <row r="61" spans="1:18" ht="15.75" customHeight="1" x14ac:dyDescent="0.25">
      <c r="A61" s="87"/>
      <c r="B61" s="73"/>
      <c r="C61" s="73"/>
      <c r="D61" s="73"/>
      <c r="E61" s="73"/>
      <c r="F61" s="73"/>
      <c r="G61" s="73"/>
      <c r="H61" s="96"/>
      <c r="I61" s="269"/>
      <c r="J61" s="73"/>
    </row>
    <row r="62" spans="1:18" ht="15.75" customHeight="1" x14ac:dyDescent="0.25">
      <c r="A62" s="87"/>
      <c r="B62" s="73"/>
      <c r="C62" s="73"/>
      <c r="D62" s="73"/>
      <c r="E62" s="73"/>
      <c r="F62" s="73"/>
      <c r="G62" s="73"/>
      <c r="H62" s="96"/>
      <c r="I62" s="269"/>
      <c r="J62" s="73"/>
    </row>
    <row r="63" spans="1:18" ht="15.75" customHeight="1" x14ac:dyDescent="0.25">
      <c r="A63" s="87"/>
      <c r="H63" s="56"/>
      <c r="I63" s="269"/>
      <c r="J63" s="73"/>
    </row>
    <row r="64" spans="1:18" ht="15.75" customHeight="1" x14ac:dyDescent="0.25">
      <c r="A64" s="87"/>
      <c r="H64" s="56"/>
      <c r="I64" s="269"/>
      <c r="J64" s="73"/>
    </row>
    <row r="65" spans="1:10" ht="15.75" customHeight="1" x14ac:dyDescent="0.25">
      <c r="A65" s="87"/>
      <c r="H65" s="56"/>
      <c r="I65" s="269"/>
      <c r="J65" s="73"/>
    </row>
    <row r="66" spans="1:10" ht="15.75" customHeight="1" x14ac:dyDescent="0.25">
      <c r="A66" s="87"/>
      <c r="H66" s="56"/>
      <c r="I66" s="269"/>
      <c r="J66" s="73"/>
    </row>
    <row r="67" spans="1:10" ht="15.75" customHeight="1" x14ac:dyDescent="0.25">
      <c r="A67" s="87"/>
      <c r="H67" s="56"/>
      <c r="I67" s="269"/>
      <c r="J67" s="73"/>
    </row>
    <row r="68" spans="1:10" ht="15.75" customHeight="1" x14ac:dyDescent="0.25">
      <c r="A68" s="87"/>
      <c r="H68" s="56"/>
      <c r="I68" s="269"/>
      <c r="J68" s="73"/>
    </row>
    <row r="69" spans="1:10" ht="15.75" customHeight="1" x14ac:dyDescent="0.25">
      <c r="A69" s="87"/>
      <c r="H69" s="56"/>
      <c r="I69" s="269"/>
      <c r="J69" s="73"/>
    </row>
    <row r="70" spans="1:10" ht="15.75" customHeight="1" x14ac:dyDescent="0.25">
      <c r="A70" s="87"/>
      <c r="H70" s="56"/>
      <c r="I70" s="269"/>
      <c r="J70" s="73"/>
    </row>
    <row r="71" spans="1:10" ht="15.75" customHeight="1" x14ac:dyDescent="0.25">
      <c r="A71" s="87"/>
      <c r="H71" s="56"/>
      <c r="I71" s="269"/>
      <c r="J71" s="73"/>
    </row>
    <row r="72" spans="1:10" ht="15.75" customHeight="1" x14ac:dyDescent="0.25">
      <c r="A72" s="87"/>
      <c r="H72" s="56"/>
      <c r="I72" s="269"/>
      <c r="J72" s="73"/>
    </row>
    <row r="73" spans="1:10" ht="15.75" customHeight="1" x14ac:dyDescent="0.25">
      <c r="A73" s="87"/>
      <c r="H73" s="56"/>
      <c r="I73" s="269"/>
      <c r="J73" s="73"/>
    </row>
    <row r="74" spans="1:10" ht="15.75" customHeight="1" x14ac:dyDescent="0.25">
      <c r="A74" s="87"/>
      <c r="H74" s="56"/>
      <c r="I74" s="269"/>
      <c r="J74" s="73"/>
    </row>
    <row r="75" spans="1:10" ht="15.75" customHeight="1" x14ac:dyDescent="0.25">
      <c r="A75" s="87"/>
      <c r="H75" s="56"/>
      <c r="I75" s="269"/>
      <c r="J75" s="73"/>
    </row>
    <row r="76" spans="1:10" ht="15.75" customHeight="1" x14ac:dyDescent="0.25">
      <c r="A76" s="87"/>
      <c r="H76" s="56"/>
      <c r="I76" s="269"/>
      <c r="J76" s="73"/>
    </row>
    <row r="77" spans="1:10" ht="15.75" customHeight="1" x14ac:dyDescent="0.25">
      <c r="A77" s="87"/>
      <c r="H77" s="56"/>
      <c r="I77" s="269"/>
      <c r="J77" s="73"/>
    </row>
    <row r="78" spans="1:10" ht="15.75" customHeight="1" x14ac:dyDescent="0.25">
      <c r="A78" s="87"/>
      <c r="H78" s="56"/>
      <c r="I78" s="269"/>
      <c r="J78" s="73"/>
    </row>
    <row r="79" spans="1:10" ht="15.75" customHeight="1" x14ac:dyDescent="0.25">
      <c r="A79" s="87"/>
      <c r="H79" s="56"/>
      <c r="I79" s="269"/>
      <c r="J79" s="73"/>
    </row>
    <row r="80" spans="1:10" ht="15.75" customHeight="1" x14ac:dyDescent="0.25">
      <c r="A80" s="87"/>
      <c r="H80" s="56"/>
      <c r="I80" s="270"/>
    </row>
    <row r="81" spans="1:9" ht="15.75" customHeight="1" x14ac:dyDescent="0.25">
      <c r="A81" s="87"/>
      <c r="H81" s="56"/>
      <c r="I81" s="270"/>
    </row>
    <row r="82" spans="1:9" ht="15.75" customHeight="1" x14ac:dyDescent="0.25">
      <c r="A82" s="87"/>
      <c r="H82" s="56"/>
      <c r="I82" s="270"/>
    </row>
    <row r="83" spans="1:9" ht="15.75" customHeight="1" x14ac:dyDescent="0.25">
      <c r="A83" s="87"/>
      <c r="H83" s="56"/>
      <c r="I83" s="270"/>
    </row>
    <row r="84" spans="1:9" ht="15.75" customHeight="1" x14ac:dyDescent="0.25">
      <c r="A84" s="87"/>
      <c r="H84" s="56"/>
      <c r="I84" s="270"/>
    </row>
    <row r="85" spans="1:9" ht="15.75" customHeight="1" x14ac:dyDescent="0.25">
      <c r="A85" s="87"/>
      <c r="H85" s="56"/>
      <c r="I85" s="270"/>
    </row>
    <row r="86" spans="1:9" ht="15.75" customHeight="1" x14ac:dyDescent="0.25">
      <c r="A86" s="87"/>
      <c r="H86" s="56"/>
      <c r="I86" s="270"/>
    </row>
    <row r="87" spans="1:9" ht="15.75" customHeight="1" x14ac:dyDescent="0.25">
      <c r="A87" s="87"/>
      <c r="H87" s="56"/>
      <c r="I87" s="270"/>
    </row>
    <row r="88" spans="1:9" ht="15.75" customHeight="1" x14ac:dyDescent="0.25">
      <c r="A88" s="87"/>
      <c r="H88" s="56"/>
      <c r="I88" s="270"/>
    </row>
    <row r="89" spans="1:9" ht="15.75" customHeight="1" x14ac:dyDescent="0.25">
      <c r="A89" s="87"/>
      <c r="H89" s="56"/>
      <c r="I89" s="270"/>
    </row>
    <row r="90" spans="1:9" ht="15.75" customHeight="1" x14ac:dyDescent="0.25">
      <c r="A90" s="87"/>
      <c r="H90" s="56"/>
      <c r="I90" s="270"/>
    </row>
    <row r="91" spans="1:9" ht="15.75" customHeight="1" x14ac:dyDescent="0.25">
      <c r="A91" s="87"/>
      <c r="H91" s="56"/>
      <c r="I91" s="270"/>
    </row>
    <row r="92" spans="1:9" ht="15.75" customHeight="1" x14ac:dyDescent="0.25">
      <c r="A92" s="87"/>
      <c r="H92" s="56"/>
      <c r="I92" s="270"/>
    </row>
    <row r="93" spans="1:9" ht="15.75" customHeight="1" x14ac:dyDescent="0.25">
      <c r="A93" s="87"/>
      <c r="H93" s="56"/>
      <c r="I93" s="270"/>
    </row>
    <row r="94" spans="1:9" ht="15.75" customHeight="1" x14ac:dyDescent="0.25">
      <c r="A94" s="87"/>
      <c r="H94" s="56"/>
      <c r="I94" s="270"/>
    </row>
    <row r="95" spans="1:9" ht="15.75" customHeight="1" x14ac:dyDescent="0.25">
      <c r="A95" s="87"/>
      <c r="H95" s="56"/>
      <c r="I95" s="270"/>
    </row>
    <row r="96" spans="1:9" ht="15.75" customHeight="1" x14ac:dyDescent="0.25">
      <c r="A96" s="87"/>
      <c r="H96" s="56"/>
      <c r="I96" s="270"/>
    </row>
    <row r="97" spans="1:9" ht="15.75" customHeight="1" x14ac:dyDescent="0.25">
      <c r="A97" s="87"/>
      <c r="H97" s="56"/>
      <c r="I97" s="270"/>
    </row>
    <row r="98" spans="1:9" ht="15.75" customHeight="1" x14ac:dyDescent="0.25">
      <c r="A98" s="87"/>
      <c r="H98" s="56"/>
      <c r="I98" s="270"/>
    </row>
    <row r="99" spans="1:9" ht="15.75" customHeight="1" x14ac:dyDescent="0.25">
      <c r="A99" s="87"/>
      <c r="H99" s="56"/>
      <c r="I99" s="270"/>
    </row>
    <row r="100" spans="1:9" ht="15.75" customHeight="1" x14ac:dyDescent="0.25">
      <c r="A100" s="87"/>
      <c r="H100" s="56"/>
      <c r="I100" s="270"/>
    </row>
    <row r="101" spans="1:9" ht="15.75" customHeight="1" x14ac:dyDescent="0.25">
      <c r="A101" s="87"/>
      <c r="H101" s="56"/>
      <c r="I101" s="270"/>
    </row>
    <row r="102" spans="1:9" ht="15.75" customHeight="1" x14ac:dyDescent="0.25">
      <c r="A102" s="87"/>
      <c r="H102" s="56"/>
      <c r="I102" s="270"/>
    </row>
    <row r="103" spans="1:9" ht="15.75" customHeight="1" x14ac:dyDescent="0.25">
      <c r="A103" s="87"/>
      <c r="H103" s="56"/>
      <c r="I103" s="270"/>
    </row>
    <row r="104" spans="1:9" ht="15.75" customHeight="1" x14ac:dyDescent="0.25">
      <c r="A104" s="87"/>
      <c r="H104" s="56"/>
      <c r="I104" s="270"/>
    </row>
    <row r="105" spans="1:9" ht="15.75" customHeight="1" x14ac:dyDescent="0.25">
      <c r="A105" s="87"/>
      <c r="H105" s="56"/>
      <c r="I105" s="270"/>
    </row>
    <row r="106" spans="1:9" ht="15.75" customHeight="1" x14ac:dyDescent="0.25">
      <c r="A106" s="87"/>
      <c r="H106" s="56"/>
      <c r="I106" s="270"/>
    </row>
    <row r="107" spans="1:9" ht="15.75" customHeight="1" x14ac:dyDescent="0.25">
      <c r="A107" s="87"/>
      <c r="H107" s="56"/>
      <c r="I107" s="270"/>
    </row>
    <row r="108" spans="1:9" ht="15.75" customHeight="1" x14ac:dyDescent="0.25">
      <c r="A108" s="87"/>
      <c r="H108" s="56"/>
      <c r="I108" s="270"/>
    </row>
    <row r="109" spans="1:9" ht="15.75" customHeight="1" x14ac:dyDescent="0.25">
      <c r="A109" s="87"/>
      <c r="H109" s="56"/>
      <c r="I109" s="270"/>
    </row>
    <row r="110" spans="1:9" ht="15.75" customHeight="1" x14ac:dyDescent="0.25">
      <c r="A110" s="87"/>
      <c r="H110" s="56"/>
      <c r="I110" s="270"/>
    </row>
    <row r="111" spans="1:9" ht="15.75" customHeight="1" x14ac:dyDescent="0.25">
      <c r="A111" s="87"/>
      <c r="H111" s="56"/>
      <c r="I111" s="270"/>
    </row>
    <row r="112" spans="1:9" ht="15.75" customHeight="1" x14ac:dyDescent="0.25">
      <c r="A112" s="87"/>
      <c r="H112" s="56"/>
      <c r="I112" s="270"/>
    </row>
    <row r="113" spans="1:9" ht="15.75" customHeight="1" x14ac:dyDescent="0.25">
      <c r="A113" s="87"/>
      <c r="H113" s="56"/>
      <c r="I113" s="270"/>
    </row>
    <row r="114" spans="1:9" ht="15.75" customHeight="1" x14ac:dyDescent="0.25">
      <c r="A114" s="87"/>
      <c r="H114" s="56"/>
      <c r="I114" s="270"/>
    </row>
    <row r="115" spans="1:9" ht="15.75" customHeight="1" x14ac:dyDescent="0.25">
      <c r="A115" s="87"/>
      <c r="H115" s="56"/>
      <c r="I115" s="270"/>
    </row>
    <row r="116" spans="1:9" ht="15.75" customHeight="1" x14ac:dyDescent="0.25">
      <c r="A116" s="87"/>
      <c r="H116" s="56"/>
      <c r="I116" s="270"/>
    </row>
    <row r="117" spans="1:9" ht="15.75" customHeight="1" x14ac:dyDescent="0.25">
      <c r="A117" s="87"/>
      <c r="H117" s="56"/>
      <c r="I117" s="270"/>
    </row>
    <row r="118" spans="1:9" ht="15.75" customHeight="1" x14ac:dyDescent="0.25">
      <c r="A118" s="87"/>
      <c r="H118" s="56"/>
      <c r="I118" s="270"/>
    </row>
    <row r="119" spans="1:9" ht="15.75" customHeight="1" x14ac:dyDescent="0.25">
      <c r="A119" s="87"/>
      <c r="H119" s="56"/>
      <c r="I119" s="270"/>
    </row>
    <row r="120" spans="1:9" ht="15.75" customHeight="1" x14ac:dyDescent="0.25">
      <c r="A120" s="87"/>
      <c r="H120" s="56"/>
      <c r="I120" s="270"/>
    </row>
    <row r="121" spans="1:9" ht="15.75" customHeight="1" x14ac:dyDescent="0.25">
      <c r="A121" s="87"/>
      <c r="H121" s="56"/>
      <c r="I121" s="270"/>
    </row>
    <row r="122" spans="1:9" ht="15.75" customHeight="1" x14ac:dyDescent="0.25">
      <c r="A122" s="87"/>
      <c r="H122" s="56"/>
      <c r="I122" s="270"/>
    </row>
    <row r="123" spans="1:9" ht="15.75" customHeight="1" x14ac:dyDescent="0.25">
      <c r="A123" s="87"/>
      <c r="H123" s="56"/>
      <c r="I123" s="270"/>
    </row>
    <row r="124" spans="1:9" ht="15.75" customHeight="1" x14ac:dyDescent="0.25">
      <c r="A124" s="87"/>
      <c r="H124" s="56"/>
      <c r="I124" s="270"/>
    </row>
    <row r="125" spans="1:9" ht="15.75" customHeight="1" x14ac:dyDescent="0.25">
      <c r="A125" s="87"/>
      <c r="H125" s="56"/>
      <c r="I125" s="270"/>
    </row>
    <row r="126" spans="1:9" ht="15.75" customHeight="1" x14ac:dyDescent="0.25">
      <c r="A126" s="87"/>
      <c r="H126" s="56"/>
      <c r="I126" s="270"/>
    </row>
    <row r="127" spans="1:9" ht="15.75" customHeight="1" x14ac:dyDescent="0.25">
      <c r="A127" s="87"/>
      <c r="H127" s="56"/>
      <c r="I127" s="270"/>
    </row>
    <row r="128" spans="1:9" ht="15.75" customHeight="1" x14ac:dyDescent="0.25">
      <c r="A128" s="87"/>
      <c r="H128" s="56"/>
      <c r="I128" s="270"/>
    </row>
    <row r="129" spans="1:9" ht="15.75" customHeight="1" x14ac:dyDescent="0.25">
      <c r="A129" s="87"/>
      <c r="H129" s="56"/>
      <c r="I129" s="270"/>
    </row>
    <row r="130" spans="1:9" ht="15.75" customHeight="1" x14ac:dyDescent="0.25">
      <c r="A130" s="87"/>
      <c r="H130" s="56"/>
      <c r="I130" s="270"/>
    </row>
    <row r="131" spans="1:9" ht="15.75" customHeight="1" x14ac:dyDescent="0.25">
      <c r="A131" s="87"/>
      <c r="H131" s="56"/>
      <c r="I131" s="270"/>
    </row>
    <row r="132" spans="1:9" ht="15.75" customHeight="1" x14ac:dyDescent="0.25">
      <c r="A132" s="87"/>
      <c r="H132" s="56"/>
      <c r="I132" s="270"/>
    </row>
    <row r="133" spans="1:9" ht="15.75" customHeight="1" x14ac:dyDescent="0.25">
      <c r="A133" s="87"/>
      <c r="H133" s="56"/>
      <c r="I133" s="270"/>
    </row>
    <row r="134" spans="1:9" ht="15.75" customHeight="1" x14ac:dyDescent="0.25">
      <c r="A134" s="87"/>
      <c r="H134" s="56"/>
      <c r="I134" s="270"/>
    </row>
    <row r="135" spans="1:9" ht="15.75" customHeight="1" x14ac:dyDescent="0.25">
      <c r="A135" s="87"/>
      <c r="H135" s="56"/>
      <c r="I135" s="270"/>
    </row>
    <row r="136" spans="1:9" ht="15.75" customHeight="1" x14ac:dyDescent="0.25">
      <c r="A136" s="87"/>
      <c r="H136" s="56"/>
      <c r="I136" s="270"/>
    </row>
    <row r="137" spans="1:9" ht="15.75" customHeight="1" x14ac:dyDescent="0.25">
      <c r="A137" s="87"/>
      <c r="H137" s="56"/>
      <c r="I137" s="270"/>
    </row>
    <row r="138" spans="1:9" ht="15.75" customHeight="1" x14ac:dyDescent="0.25">
      <c r="A138" s="87"/>
      <c r="H138" s="56"/>
      <c r="I138" s="270"/>
    </row>
    <row r="139" spans="1:9" ht="15.75" customHeight="1" x14ac:dyDescent="0.25">
      <c r="A139" s="87"/>
      <c r="H139" s="56"/>
      <c r="I139" s="270"/>
    </row>
    <row r="140" spans="1:9" ht="15.75" customHeight="1" x14ac:dyDescent="0.25">
      <c r="A140" s="87"/>
      <c r="H140" s="56"/>
      <c r="I140" s="270"/>
    </row>
    <row r="141" spans="1:9" ht="15.75" customHeight="1" x14ac:dyDescent="0.25">
      <c r="A141" s="87"/>
      <c r="H141" s="56"/>
      <c r="I141" s="270"/>
    </row>
    <row r="142" spans="1:9" ht="15.75" customHeight="1" x14ac:dyDescent="0.25">
      <c r="A142" s="87"/>
      <c r="H142" s="56"/>
      <c r="I142" s="270"/>
    </row>
    <row r="143" spans="1:9" ht="15.75" customHeight="1" x14ac:dyDescent="0.25">
      <c r="A143" s="87"/>
      <c r="H143" s="56"/>
      <c r="I143" s="270"/>
    </row>
    <row r="144" spans="1:9" ht="15.75" customHeight="1" x14ac:dyDescent="0.25">
      <c r="A144" s="87"/>
      <c r="H144" s="56"/>
      <c r="I144" s="270"/>
    </row>
    <row r="145" spans="1:9" ht="15.75" customHeight="1" x14ac:dyDescent="0.25">
      <c r="A145" s="87"/>
      <c r="H145" s="56"/>
      <c r="I145" s="270"/>
    </row>
    <row r="146" spans="1:9" ht="15.75" customHeight="1" x14ac:dyDescent="0.25">
      <c r="A146" s="87"/>
      <c r="H146" s="56"/>
      <c r="I146" s="270"/>
    </row>
    <row r="147" spans="1:9" ht="15.75" customHeight="1" x14ac:dyDescent="0.25">
      <c r="A147" s="87"/>
      <c r="H147" s="56"/>
      <c r="I147" s="270"/>
    </row>
    <row r="148" spans="1:9" ht="15.75" customHeight="1" x14ac:dyDescent="0.25">
      <c r="A148" s="87"/>
      <c r="H148" s="56"/>
      <c r="I148" s="270"/>
    </row>
    <row r="149" spans="1:9" ht="15.75" customHeight="1" x14ac:dyDescent="0.25">
      <c r="A149" s="87"/>
      <c r="H149" s="56"/>
      <c r="I149" s="270"/>
    </row>
    <row r="150" spans="1:9" ht="15.75" customHeight="1" x14ac:dyDescent="0.25">
      <c r="A150" s="87"/>
      <c r="H150" s="56"/>
      <c r="I150" s="270"/>
    </row>
    <row r="151" spans="1:9" ht="15.75" customHeight="1" x14ac:dyDescent="0.25">
      <c r="A151" s="87"/>
      <c r="H151" s="56"/>
      <c r="I151" s="270"/>
    </row>
    <row r="152" spans="1:9" ht="15.75" customHeight="1" x14ac:dyDescent="0.25">
      <c r="A152" s="87"/>
      <c r="H152" s="56"/>
      <c r="I152" s="270"/>
    </row>
    <row r="153" spans="1:9" ht="15.75" customHeight="1" x14ac:dyDescent="0.25">
      <c r="A153" s="87"/>
      <c r="H153" s="56"/>
      <c r="I153" s="270"/>
    </row>
    <row r="154" spans="1:9" ht="15.75" customHeight="1" x14ac:dyDescent="0.25">
      <c r="A154" s="87"/>
      <c r="H154" s="56"/>
      <c r="I154" s="270"/>
    </row>
    <row r="155" spans="1:9" ht="15.75" customHeight="1" x14ac:dyDescent="0.25">
      <c r="A155" s="87"/>
      <c r="H155" s="56"/>
      <c r="I155" s="270"/>
    </row>
    <row r="156" spans="1:9" ht="15.75" customHeight="1" x14ac:dyDescent="0.25">
      <c r="A156" s="87"/>
      <c r="H156" s="56"/>
      <c r="I156" s="270"/>
    </row>
    <row r="157" spans="1:9" ht="15.75" customHeight="1" x14ac:dyDescent="0.25">
      <c r="A157" s="87"/>
      <c r="H157" s="56"/>
      <c r="I157" s="270"/>
    </row>
    <row r="158" spans="1:9" ht="15.75" customHeight="1" x14ac:dyDescent="0.25">
      <c r="A158" s="87"/>
      <c r="H158" s="56"/>
      <c r="I158" s="270"/>
    </row>
    <row r="159" spans="1:9" ht="15.75" customHeight="1" x14ac:dyDescent="0.25">
      <c r="A159" s="87"/>
      <c r="H159" s="56"/>
      <c r="I159" s="270"/>
    </row>
    <row r="160" spans="1:9" ht="15.75" customHeight="1" x14ac:dyDescent="0.25">
      <c r="A160" s="87"/>
      <c r="H160" s="56"/>
      <c r="I160" s="270"/>
    </row>
    <row r="161" spans="1:9" ht="15.75" customHeight="1" x14ac:dyDescent="0.25">
      <c r="A161" s="87"/>
      <c r="H161" s="56"/>
      <c r="I161" s="270"/>
    </row>
    <row r="162" spans="1:9" ht="15.75" customHeight="1" x14ac:dyDescent="0.25">
      <c r="A162" s="87"/>
      <c r="H162" s="56"/>
      <c r="I162" s="270"/>
    </row>
    <row r="163" spans="1:9" ht="15.75" customHeight="1" x14ac:dyDescent="0.25">
      <c r="A163" s="87"/>
      <c r="H163" s="56"/>
      <c r="I163" s="270"/>
    </row>
    <row r="164" spans="1:9" ht="15.75" customHeight="1" x14ac:dyDescent="0.25">
      <c r="A164" s="87"/>
      <c r="H164" s="56"/>
      <c r="I164" s="270"/>
    </row>
    <row r="165" spans="1:9" ht="15.75" customHeight="1" x14ac:dyDescent="0.25">
      <c r="A165" s="87"/>
      <c r="H165" s="56"/>
      <c r="I165" s="270"/>
    </row>
    <row r="166" spans="1:9" ht="15.75" customHeight="1" x14ac:dyDescent="0.25">
      <c r="A166" s="87"/>
      <c r="H166" s="56"/>
      <c r="I166" s="270"/>
    </row>
    <row r="167" spans="1:9" ht="15.75" customHeight="1" x14ac:dyDescent="0.25">
      <c r="A167" s="87"/>
      <c r="H167" s="56"/>
      <c r="I167" s="270"/>
    </row>
    <row r="168" spans="1:9" ht="15.75" customHeight="1" x14ac:dyDescent="0.25">
      <c r="A168" s="87"/>
      <c r="H168" s="56"/>
      <c r="I168" s="270"/>
    </row>
    <row r="169" spans="1:9" ht="15.75" customHeight="1" x14ac:dyDescent="0.25">
      <c r="A169" s="87"/>
      <c r="H169" s="56"/>
      <c r="I169" s="270"/>
    </row>
    <row r="170" spans="1:9" ht="15.75" customHeight="1" x14ac:dyDescent="0.25">
      <c r="A170" s="87"/>
      <c r="H170" s="56"/>
      <c r="I170" s="270"/>
    </row>
    <row r="171" spans="1:9" ht="15.75" customHeight="1" x14ac:dyDescent="0.25">
      <c r="A171" s="87"/>
      <c r="H171" s="56"/>
      <c r="I171" s="270"/>
    </row>
    <row r="172" spans="1:9" ht="15.75" customHeight="1" x14ac:dyDescent="0.25">
      <c r="A172" s="87"/>
      <c r="H172" s="56"/>
      <c r="I172" s="270"/>
    </row>
    <row r="173" spans="1:9" ht="15.75" customHeight="1" x14ac:dyDescent="0.25">
      <c r="A173" s="87"/>
      <c r="H173" s="56"/>
      <c r="I173" s="270"/>
    </row>
    <row r="174" spans="1:9" ht="15.75" customHeight="1" x14ac:dyDescent="0.25">
      <c r="A174" s="87"/>
      <c r="H174" s="56"/>
      <c r="I174" s="270"/>
    </row>
    <row r="175" spans="1:9" ht="15.75" customHeight="1" x14ac:dyDescent="0.25">
      <c r="A175" s="87"/>
      <c r="H175" s="56"/>
      <c r="I175" s="270"/>
    </row>
    <row r="176" spans="1:9" ht="15.75" customHeight="1" x14ac:dyDescent="0.25">
      <c r="A176" s="87"/>
      <c r="H176" s="56"/>
      <c r="I176" s="270"/>
    </row>
    <row r="177" spans="1:9" ht="15.75" customHeight="1" x14ac:dyDescent="0.25">
      <c r="A177" s="87"/>
      <c r="H177" s="56"/>
      <c r="I177" s="270"/>
    </row>
    <row r="178" spans="1:9" ht="15.75" customHeight="1" x14ac:dyDescent="0.25">
      <c r="A178" s="87"/>
      <c r="H178" s="56"/>
      <c r="I178" s="270"/>
    </row>
    <row r="179" spans="1:9" ht="15.75" customHeight="1" x14ac:dyDescent="0.25">
      <c r="A179" s="87"/>
      <c r="H179" s="56"/>
      <c r="I179" s="270"/>
    </row>
    <row r="180" spans="1:9" ht="15.75" customHeight="1" x14ac:dyDescent="0.25">
      <c r="A180" s="87"/>
      <c r="H180" s="56"/>
      <c r="I180" s="270"/>
    </row>
    <row r="181" spans="1:9" ht="15.75" customHeight="1" x14ac:dyDescent="0.25">
      <c r="A181" s="87"/>
      <c r="H181" s="56"/>
      <c r="I181" s="270"/>
    </row>
    <row r="182" spans="1:9" ht="15.75" customHeight="1" x14ac:dyDescent="0.25">
      <c r="A182" s="87"/>
      <c r="H182" s="56"/>
      <c r="I182" s="270"/>
    </row>
    <row r="183" spans="1:9" ht="15.75" customHeight="1" x14ac:dyDescent="0.25">
      <c r="A183" s="87"/>
      <c r="H183" s="56"/>
      <c r="I183" s="270"/>
    </row>
    <row r="184" spans="1:9" ht="15.75" customHeight="1" x14ac:dyDescent="0.25">
      <c r="A184" s="87"/>
      <c r="H184" s="56"/>
      <c r="I184" s="270"/>
    </row>
    <row r="185" spans="1:9" ht="15.75" customHeight="1" x14ac:dyDescent="0.25">
      <c r="A185" s="87"/>
      <c r="H185" s="56"/>
      <c r="I185" s="270"/>
    </row>
    <row r="186" spans="1:9" ht="15.75" customHeight="1" x14ac:dyDescent="0.25">
      <c r="A186" s="87"/>
      <c r="H186" s="56"/>
      <c r="I186" s="270"/>
    </row>
    <row r="187" spans="1:9" ht="15.75" customHeight="1" x14ac:dyDescent="0.25">
      <c r="A187" s="87"/>
      <c r="H187" s="56"/>
      <c r="I187" s="270"/>
    </row>
    <row r="188" spans="1:9" ht="15.75" customHeight="1" x14ac:dyDescent="0.25">
      <c r="A188" s="87"/>
      <c r="H188" s="56"/>
      <c r="I188" s="270"/>
    </row>
    <row r="189" spans="1:9" ht="15.75" customHeight="1" x14ac:dyDescent="0.25">
      <c r="A189" s="87"/>
      <c r="H189" s="56"/>
      <c r="I189" s="270"/>
    </row>
    <row r="190" spans="1:9" ht="15.75" customHeight="1" x14ac:dyDescent="0.25">
      <c r="A190" s="87"/>
      <c r="H190" s="56"/>
      <c r="I190" s="270"/>
    </row>
    <row r="191" spans="1:9" ht="15.75" customHeight="1" x14ac:dyDescent="0.25">
      <c r="A191" s="87"/>
      <c r="H191" s="56"/>
      <c r="I191" s="270"/>
    </row>
    <row r="192" spans="1:9" ht="15.75" customHeight="1" x14ac:dyDescent="0.25">
      <c r="A192" s="87"/>
      <c r="H192" s="56"/>
      <c r="I192" s="270"/>
    </row>
    <row r="193" spans="1:9" ht="15.75" customHeight="1" x14ac:dyDescent="0.25">
      <c r="A193" s="87"/>
      <c r="H193" s="56"/>
      <c r="I193" s="270"/>
    </row>
    <row r="194" spans="1:9" ht="15.75" customHeight="1" x14ac:dyDescent="0.25">
      <c r="A194" s="87"/>
      <c r="H194" s="56"/>
      <c r="I194" s="270"/>
    </row>
    <row r="195" spans="1:9" ht="15.75" customHeight="1" x14ac:dyDescent="0.25">
      <c r="A195" s="87"/>
      <c r="H195" s="56"/>
      <c r="I195" s="270"/>
    </row>
    <row r="196" spans="1:9" ht="15.75" customHeight="1" x14ac:dyDescent="0.25">
      <c r="A196" s="87"/>
      <c r="H196" s="56"/>
      <c r="I196" s="270"/>
    </row>
    <row r="197" spans="1:9" ht="15.75" customHeight="1" x14ac:dyDescent="0.25">
      <c r="A197" s="87"/>
      <c r="H197" s="56"/>
      <c r="I197" s="270"/>
    </row>
    <row r="198" spans="1:9" ht="15.75" customHeight="1" x14ac:dyDescent="0.25">
      <c r="A198" s="87"/>
      <c r="H198" s="56"/>
      <c r="I198" s="270"/>
    </row>
    <row r="199" spans="1:9" ht="15.75" customHeight="1" x14ac:dyDescent="0.25">
      <c r="A199" s="87"/>
      <c r="H199" s="56"/>
      <c r="I199" s="270"/>
    </row>
    <row r="200" spans="1:9" ht="15.75" customHeight="1" x14ac:dyDescent="0.25">
      <c r="A200" s="87"/>
      <c r="H200" s="56"/>
      <c r="I200" s="270"/>
    </row>
    <row r="201" spans="1:9" ht="15.75" customHeight="1" x14ac:dyDescent="0.25">
      <c r="A201" s="87"/>
      <c r="H201" s="56"/>
      <c r="I201" s="270"/>
    </row>
    <row r="202" spans="1:9" ht="15.75" customHeight="1" x14ac:dyDescent="0.25">
      <c r="A202" s="87"/>
      <c r="H202" s="56"/>
      <c r="I202" s="270"/>
    </row>
    <row r="203" spans="1:9" ht="15.75" customHeight="1" x14ac:dyDescent="0.25">
      <c r="A203" s="87"/>
      <c r="H203" s="56"/>
      <c r="I203" s="270"/>
    </row>
    <row r="204" spans="1:9" ht="15.75" customHeight="1" x14ac:dyDescent="0.25">
      <c r="A204" s="87"/>
      <c r="H204" s="56"/>
      <c r="I204" s="270"/>
    </row>
    <row r="205" spans="1:9" ht="15.75" customHeight="1" x14ac:dyDescent="0.25">
      <c r="A205" s="87"/>
      <c r="H205" s="56"/>
      <c r="I205" s="270"/>
    </row>
    <row r="206" spans="1:9" ht="15.75" customHeight="1" x14ac:dyDescent="0.25">
      <c r="A206" s="87"/>
      <c r="H206" s="56"/>
      <c r="I206" s="270"/>
    </row>
    <row r="207" spans="1:9" ht="15.75" customHeight="1" x14ac:dyDescent="0.25">
      <c r="A207" s="87"/>
      <c r="H207" s="56"/>
      <c r="I207" s="270"/>
    </row>
    <row r="208" spans="1:9" ht="15.75" customHeight="1" x14ac:dyDescent="0.25">
      <c r="A208" s="87"/>
      <c r="H208" s="56"/>
      <c r="I208" s="270"/>
    </row>
    <row r="209" spans="1:9" ht="15.75" customHeight="1" x14ac:dyDescent="0.25">
      <c r="A209" s="87"/>
      <c r="H209" s="56"/>
      <c r="I209" s="270"/>
    </row>
    <row r="210" spans="1:9" ht="15.75" customHeight="1" x14ac:dyDescent="0.25">
      <c r="A210" s="87"/>
      <c r="H210" s="56"/>
      <c r="I210" s="270"/>
    </row>
    <row r="211" spans="1:9" ht="15.75" customHeight="1" x14ac:dyDescent="0.25">
      <c r="A211" s="87"/>
      <c r="H211" s="56"/>
      <c r="I211" s="270"/>
    </row>
    <row r="212" spans="1:9" ht="15.75" customHeight="1" x14ac:dyDescent="0.25">
      <c r="A212" s="87"/>
      <c r="H212" s="56"/>
      <c r="I212" s="270"/>
    </row>
    <row r="213" spans="1:9" ht="15.75" customHeight="1" x14ac:dyDescent="0.25">
      <c r="A213" s="87"/>
      <c r="H213" s="56"/>
      <c r="I213" s="270"/>
    </row>
    <row r="214" spans="1:9" ht="15.75" customHeight="1" x14ac:dyDescent="0.25">
      <c r="A214" s="87"/>
      <c r="H214" s="56"/>
      <c r="I214" s="270"/>
    </row>
    <row r="215" spans="1:9" ht="15.75" customHeight="1" x14ac:dyDescent="0.25">
      <c r="A215" s="87"/>
      <c r="H215" s="56"/>
      <c r="I215" s="270"/>
    </row>
    <row r="216" spans="1:9" ht="15.75" customHeight="1" x14ac:dyDescent="0.25">
      <c r="A216" s="87"/>
      <c r="H216" s="56"/>
      <c r="I216" s="270"/>
    </row>
    <row r="217" spans="1:9" ht="15.75" customHeight="1" x14ac:dyDescent="0.25">
      <c r="A217" s="87"/>
      <c r="H217" s="56"/>
      <c r="I217" s="270"/>
    </row>
    <row r="218" spans="1:9" ht="15.75" customHeight="1" x14ac:dyDescent="0.25">
      <c r="A218" s="87"/>
      <c r="H218" s="56"/>
      <c r="I218" s="270"/>
    </row>
    <row r="219" spans="1:9" ht="15.75" customHeight="1" x14ac:dyDescent="0.25">
      <c r="A219" s="87"/>
      <c r="H219" s="56"/>
      <c r="I219" s="270"/>
    </row>
    <row r="220" spans="1:9" ht="15.75" customHeight="1" x14ac:dyDescent="0.25">
      <c r="A220" s="87"/>
      <c r="H220" s="56"/>
      <c r="I220" s="270"/>
    </row>
    <row r="221" spans="1:9" ht="15.75" customHeight="1" x14ac:dyDescent="0.25">
      <c r="A221" s="87"/>
      <c r="H221" s="56"/>
      <c r="I221" s="270"/>
    </row>
    <row r="222" spans="1:9" ht="15.75" customHeight="1" x14ac:dyDescent="0.25">
      <c r="A222" s="87"/>
      <c r="H222" s="56"/>
      <c r="I222" s="270"/>
    </row>
    <row r="223" spans="1:9" ht="15.75" customHeight="1" x14ac:dyDescent="0.25">
      <c r="A223" s="87"/>
      <c r="H223" s="56"/>
      <c r="I223" s="270"/>
    </row>
    <row r="224" spans="1:9" ht="15.75" customHeight="1" x14ac:dyDescent="0.25">
      <c r="A224" s="87"/>
      <c r="H224" s="56"/>
      <c r="I224" s="270"/>
    </row>
    <row r="225" spans="1:9" ht="15.75" customHeight="1" x14ac:dyDescent="0.25">
      <c r="A225" s="87"/>
      <c r="H225" s="56"/>
      <c r="I225" s="270"/>
    </row>
    <row r="226" spans="1:9" ht="15.75" customHeight="1" x14ac:dyDescent="0.2">
      <c r="H226" s="56"/>
      <c r="I226" s="270"/>
    </row>
    <row r="227" spans="1:9" ht="15.75" customHeight="1" x14ac:dyDescent="0.2">
      <c r="H227" s="56"/>
      <c r="I227" s="270"/>
    </row>
    <row r="228" spans="1:9" ht="15.75" customHeight="1" x14ac:dyDescent="0.2">
      <c r="H228" s="56"/>
      <c r="I228" s="270"/>
    </row>
    <row r="229" spans="1:9" ht="15.75" customHeight="1" x14ac:dyDescent="0.2">
      <c r="H229" s="56"/>
      <c r="I229" s="270"/>
    </row>
    <row r="230" spans="1:9" ht="15.75" customHeight="1" x14ac:dyDescent="0.2">
      <c r="H230" s="56"/>
      <c r="I230" s="270"/>
    </row>
    <row r="231" spans="1:9" ht="15.75" customHeight="1" x14ac:dyDescent="0.2">
      <c r="H231" s="56"/>
      <c r="I231" s="270"/>
    </row>
    <row r="232" spans="1:9" ht="15.75" customHeight="1" x14ac:dyDescent="0.2">
      <c r="H232" s="56"/>
      <c r="I232" s="270"/>
    </row>
    <row r="233" spans="1:9" ht="15.75" customHeight="1" x14ac:dyDescent="0.2">
      <c r="H233" s="56"/>
      <c r="I233" s="270"/>
    </row>
    <row r="234" spans="1:9" ht="15.75" customHeight="1" x14ac:dyDescent="0.2">
      <c r="H234" s="56"/>
      <c r="I234" s="270"/>
    </row>
    <row r="235" spans="1:9" ht="15.75" customHeight="1" x14ac:dyDescent="0.2">
      <c r="H235" s="56"/>
      <c r="I235" s="270"/>
    </row>
    <row r="236" spans="1:9" ht="15.75" customHeight="1" x14ac:dyDescent="0.2">
      <c r="H236" s="56"/>
      <c r="I236" s="270"/>
    </row>
    <row r="237" spans="1:9" ht="15.75" customHeight="1" x14ac:dyDescent="0.2">
      <c r="H237" s="56"/>
      <c r="I237" s="270"/>
    </row>
    <row r="238" spans="1:9" ht="15.75" customHeight="1" x14ac:dyDescent="0.2">
      <c r="H238" s="56"/>
      <c r="I238" s="270"/>
    </row>
    <row r="239" spans="1:9" ht="15.75" customHeight="1" x14ac:dyDescent="0.2">
      <c r="H239" s="56"/>
      <c r="I239" s="270"/>
    </row>
    <row r="240" spans="1:9" ht="15.75" customHeight="1" x14ac:dyDescent="0.2">
      <c r="H240" s="56"/>
      <c r="I240" s="270"/>
    </row>
    <row r="241" spans="8:9" ht="15.75" customHeight="1" x14ac:dyDescent="0.2">
      <c r="H241" s="56"/>
      <c r="I241" s="270"/>
    </row>
    <row r="242" spans="8:9" ht="15.75" customHeight="1" x14ac:dyDescent="0.2">
      <c r="H242" s="56"/>
      <c r="I242" s="270"/>
    </row>
    <row r="243" spans="8:9" ht="15.75" customHeight="1" x14ac:dyDescent="0.2">
      <c r="H243" s="56"/>
      <c r="I243" s="270"/>
    </row>
    <row r="244" spans="8:9" ht="15.75" customHeight="1" x14ac:dyDescent="0.2">
      <c r="H244" s="56"/>
      <c r="I244" s="270"/>
    </row>
    <row r="245" spans="8:9" ht="15.75" customHeight="1" x14ac:dyDescent="0.2">
      <c r="H245" s="56"/>
      <c r="I245" s="270"/>
    </row>
    <row r="246" spans="8:9" ht="15.75" customHeight="1" x14ac:dyDescent="0.2">
      <c r="H246" s="56"/>
      <c r="I246" s="270"/>
    </row>
    <row r="247" spans="8:9" ht="15.75" customHeight="1" x14ac:dyDescent="0.2">
      <c r="H247" s="56"/>
      <c r="I247" s="270"/>
    </row>
    <row r="248" spans="8:9" ht="15.75" customHeight="1" x14ac:dyDescent="0.2">
      <c r="H248" s="56"/>
      <c r="I248" s="270"/>
    </row>
    <row r="249" spans="8:9" ht="15.75" customHeight="1" x14ac:dyDescent="0.2">
      <c r="H249" s="56"/>
      <c r="I249" s="270"/>
    </row>
    <row r="250" spans="8:9" ht="15.75" customHeight="1" x14ac:dyDescent="0.2">
      <c r="H250" s="56"/>
      <c r="I250" s="270"/>
    </row>
    <row r="251" spans="8:9" ht="15.75" customHeight="1" x14ac:dyDescent="0.2">
      <c r="H251" s="56"/>
      <c r="I251" s="270"/>
    </row>
    <row r="252" spans="8:9" ht="15.75" customHeight="1" x14ac:dyDescent="0.2">
      <c r="H252" s="56"/>
      <c r="I252" s="270"/>
    </row>
    <row r="253" spans="8:9" ht="15.75" customHeight="1" x14ac:dyDescent="0.2">
      <c r="H253" s="56"/>
      <c r="I253" s="270"/>
    </row>
    <row r="254" spans="8:9" ht="15.75" customHeight="1" x14ac:dyDescent="0.2">
      <c r="H254" s="56"/>
      <c r="I254" s="270"/>
    </row>
    <row r="255" spans="8:9" ht="15.75" customHeight="1" x14ac:dyDescent="0.2">
      <c r="H255" s="56"/>
      <c r="I255" s="270"/>
    </row>
    <row r="256" spans="8:9" ht="15.75" customHeight="1" x14ac:dyDescent="0.2">
      <c r="H256" s="56"/>
      <c r="I256" s="270"/>
    </row>
    <row r="257" spans="8:9" ht="15.75" customHeight="1" x14ac:dyDescent="0.2">
      <c r="H257" s="56"/>
      <c r="I257" s="270"/>
    </row>
    <row r="258" spans="8:9" ht="15.75" customHeight="1" x14ac:dyDescent="0.2">
      <c r="H258" s="56"/>
      <c r="I258" s="270"/>
    </row>
    <row r="259" spans="8:9" ht="15.75" customHeight="1" x14ac:dyDescent="0.2">
      <c r="H259" s="56"/>
      <c r="I259" s="270"/>
    </row>
    <row r="260" spans="8:9" ht="15.75" customHeight="1" x14ac:dyDescent="0.2">
      <c r="H260" s="56"/>
      <c r="I260" s="270"/>
    </row>
    <row r="261" spans="8:9" ht="15.75" customHeight="1" x14ac:dyDescent="0.2">
      <c r="H261" s="56"/>
      <c r="I261" s="270"/>
    </row>
    <row r="262" spans="8:9" ht="15.75" customHeight="1" x14ac:dyDescent="0.2">
      <c r="H262" s="56"/>
      <c r="I262" s="270"/>
    </row>
    <row r="263" spans="8:9" ht="15.75" customHeight="1" x14ac:dyDescent="0.2">
      <c r="H263" s="56"/>
      <c r="I263" s="270"/>
    </row>
    <row r="264" spans="8:9" ht="15.75" customHeight="1" x14ac:dyDescent="0.2">
      <c r="H264" s="56"/>
      <c r="I264" s="270"/>
    </row>
    <row r="265" spans="8:9" ht="15.75" customHeight="1" x14ac:dyDescent="0.2">
      <c r="H265" s="56"/>
      <c r="I265" s="270"/>
    </row>
    <row r="266" spans="8:9" ht="15.75" customHeight="1" x14ac:dyDescent="0.2">
      <c r="H266" s="56"/>
      <c r="I266" s="270"/>
    </row>
    <row r="267" spans="8:9" ht="15.75" customHeight="1" x14ac:dyDescent="0.2">
      <c r="H267" s="56"/>
      <c r="I267" s="270"/>
    </row>
    <row r="268" spans="8:9" ht="15.75" customHeight="1" x14ac:dyDescent="0.2">
      <c r="H268" s="56"/>
      <c r="I268" s="270"/>
    </row>
    <row r="269" spans="8:9" ht="15.75" customHeight="1" x14ac:dyDescent="0.2">
      <c r="H269" s="56"/>
      <c r="I269" s="270"/>
    </row>
    <row r="270" spans="8:9" ht="15.75" customHeight="1" x14ac:dyDescent="0.2">
      <c r="H270" s="56"/>
      <c r="I270" s="270"/>
    </row>
    <row r="271" spans="8:9" ht="15.75" customHeight="1" x14ac:dyDescent="0.2">
      <c r="H271" s="56"/>
      <c r="I271" s="270"/>
    </row>
    <row r="272" spans="8:9" ht="15.75" customHeight="1" x14ac:dyDescent="0.2">
      <c r="H272" s="56"/>
      <c r="I272" s="270"/>
    </row>
    <row r="273" spans="8:9" ht="15.75" customHeight="1" x14ac:dyDescent="0.2">
      <c r="H273" s="56"/>
      <c r="I273" s="270"/>
    </row>
    <row r="274" spans="8:9" ht="15.75" customHeight="1" x14ac:dyDescent="0.2">
      <c r="H274" s="56"/>
      <c r="I274" s="270"/>
    </row>
    <row r="275" spans="8:9" ht="15.75" customHeight="1" x14ac:dyDescent="0.2">
      <c r="H275" s="56"/>
      <c r="I275" s="270"/>
    </row>
    <row r="276" spans="8:9" ht="15.75" customHeight="1" x14ac:dyDescent="0.2">
      <c r="H276" s="56"/>
      <c r="I276" s="270"/>
    </row>
    <row r="277" spans="8:9" ht="15.75" customHeight="1" x14ac:dyDescent="0.2">
      <c r="H277" s="56"/>
      <c r="I277" s="270"/>
    </row>
    <row r="278" spans="8:9" ht="15.75" customHeight="1" x14ac:dyDescent="0.2">
      <c r="H278" s="56"/>
      <c r="I278" s="270"/>
    </row>
    <row r="279" spans="8:9" ht="15.75" customHeight="1" x14ac:dyDescent="0.2">
      <c r="H279" s="56"/>
      <c r="I279" s="270"/>
    </row>
    <row r="280" spans="8:9" ht="15.75" customHeight="1" x14ac:dyDescent="0.2">
      <c r="H280" s="56"/>
      <c r="I280" s="270"/>
    </row>
    <row r="281" spans="8:9" ht="15.75" customHeight="1" x14ac:dyDescent="0.2">
      <c r="H281" s="56"/>
      <c r="I281" s="270"/>
    </row>
    <row r="282" spans="8:9" ht="15.75" customHeight="1" x14ac:dyDescent="0.2">
      <c r="H282" s="56"/>
      <c r="I282" s="270"/>
    </row>
    <row r="283" spans="8:9" ht="15.75" customHeight="1" x14ac:dyDescent="0.2">
      <c r="H283" s="56"/>
      <c r="I283" s="270"/>
    </row>
    <row r="284" spans="8:9" ht="15.75" customHeight="1" x14ac:dyDescent="0.2">
      <c r="H284" s="56"/>
      <c r="I284" s="270"/>
    </row>
    <row r="285" spans="8:9" ht="15.75" customHeight="1" x14ac:dyDescent="0.2">
      <c r="H285" s="56"/>
      <c r="I285" s="270"/>
    </row>
    <row r="286" spans="8:9" ht="15.75" customHeight="1" x14ac:dyDescent="0.2">
      <c r="H286" s="56"/>
      <c r="I286" s="270"/>
    </row>
    <row r="287" spans="8:9" ht="15.75" customHeight="1" x14ac:dyDescent="0.2">
      <c r="H287" s="56"/>
      <c r="I287" s="270"/>
    </row>
    <row r="288" spans="8:9" ht="15.75" customHeight="1" x14ac:dyDescent="0.2">
      <c r="H288" s="56"/>
      <c r="I288" s="270"/>
    </row>
    <row r="289" spans="8:9" ht="15.75" customHeight="1" x14ac:dyDescent="0.2">
      <c r="H289" s="56"/>
      <c r="I289" s="270"/>
    </row>
    <row r="290" spans="8:9" ht="15.75" customHeight="1" x14ac:dyDescent="0.2">
      <c r="H290" s="56"/>
      <c r="I290" s="270"/>
    </row>
    <row r="291" spans="8:9" ht="15.75" customHeight="1" x14ac:dyDescent="0.2">
      <c r="H291" s="56"/>
      <c r="I291" s="270"/>
    </row>
    <row r="292" spans="8:9" ht="15.75" customHeight="1" x14ac:dyDescent="0.2">
      <c r="H292" s="56"/>
      <c r="I292" s="270"/>
    </row>
    <row r="293" spans="8:9" ht="15.75" customHeight="1" x14ac:dyDescent="0.2">
      <c r="H293" s="56"/>
      <c r="I293" s="270"/>
    </row>
    <row r="294" spans="8:9" ht="15.75" customHeight="1" x14ac:dyDescent="0.2">
      <c r="H294" s="56"/>
      <c r="I294" s="270"/>
    </row>
    <row r="295" spans="8:9" ht="15.75" customHeight="1" x14ac:dyDescent="0.2">
      <c r="H295" s="56"/>
      <c r="I295" s="270"/>
    </row>
    <row r="296" spans="8:9" ht="15.75" customHeight="1" x14ac:dyDescent="0.2">
      <c r="H296" s="56"/>
      <c r="I296" s="270"/>
    </row>
    <row r="297" spans="8:9" ht="15.75" customHeight="1" x14ac:dyDescent="0.2">
      <c r="H297" s="56"/>
      <c r="I297" s="270"/>
    </row>
    <row r="298" spans="8:9" ht="15.75" customHeight="1" x14ac:dyDescent="0.2">
      <c r="H298" s="56"/>
      <c r="I298" s="270"/>
    </row>
    <row r="299" spans="8:9" ht="15.75" customHeight="1" x14ac:dyDescent="0.2">
      <c r="H299" s="56"/>
      <c r="I299" s="270"/>
    </row>
    <row r="300" spans="8:9" ht="15.75" customHeight="1" x14ac:dyDescent="0.2">
      <c r="H300" s="56"/>
      <c r="I300" s="270"/>
    </row>
    <row r="301" spans="8:9" ht="15.75" customHeight="1" x14ac:dyDescent="0.2">
      <c r="H301" s="56"/>
      <c r="I301" s="270"/>
    </row>
    <row r="302" spans="8:9" ht="15.75" customHeight="1" x14ac:dyDescent="0.2">
      <c r="H302" s="56"/>
      <c r="I302" s="270"/>
    </row>
    <row r="303" spans="8:9" ht="15.75" customHeight="1" x14ac:dyDescent="0.2">
      <c r="H303" s="56"/>
      <c r="I303" s="270"/>
    </row>
    <row r="304" spans="8:9" ht="15.75" customHeight="1" x14ac:dyDescent="0.2">
      <c r="H304" s="56"/>
      <c r="I304" s="270"/>
    </row>
    <row r="305" spans="8:9" ht="15.75" customHeight="1" x14ac:dyDescent="0.2">
      <c r="H305" s="56"/>
      <c r="I305" s="270"/>
    </row>
    <row r="306" spans="8:9" ht="15.75" customHeight="1" x14ac:dyDescent="0.2">
      <c r="H306" s="56"/>
      <c r="I306" s="270"/>
    </row>
    <row r="307" spans="8:9" ht="15.75" customHeight="1" x14ac:dyDescent="0.2">
      <c r="H307" s="56"/>
      <c r="I307" s="270"/>
    </row>
    <row r="308" spans="8:9" ht="15.75" customHeight="1" x14ac:dyDescent="0.2">
      <c r="H308" s="56"/>
      <c r="I308" s="270"/>
    </row>
    <row r="309" spans="8:9" ht="15.75" customHeight="1" x14ac:dyDescent="0.2">
      <c r="H309" s="56"/>
      <c r="I309" s="270"/>
    </row>
    <row r="310" spans="8:9" ht="15.75" customHeight="1" x14ac:dyDescent="0.2">
      <c r="H310" s="56"/>
      <c r="I310" s="270"/>
    </row>
    <row r="311" spans="8:9" ht="15.75" customHeight="1" x14ac:dyDescent="0.2">
      <c r="H311" s="56"/>
      <c r="I311" s="270"/>
    </row>
    <row r="312" spans="8:9" ht="15.75" customHeight="1" x14ac:dyDescent="0.2">
      <c r="H312" s="56"/>
      <c r="I312" s="270"/>
    </row>
    <row r="313" spans="8:9" ht="15.75" customHeight="1" x14ac:dyDescent="0.2">
      <c r="H313" s="56"/>
      <c r="I313" s="270"/>
    </row>
    <row r="314" spans="8:9" ht="15.75" customHeight="1" x14ac:dyDescent="0.2">
      <c r="H314" s="56"/>
      <c r="I314" s="270"/>
    </row>
    <row r="315" spans="8:9" ht="15.75" customHeight="1" x14ac:dyDescent="0.2">
      <c r="H315" s="56"/>
      <c r="I315" s="270"/>
    </row>
    <row r="316" spans="8:9" ht="15.75" customHeight="1" x14ac:dyDescent="0.2">
      <c r="H316" s="56"/>
      <c r="I316" s="270"/>
    </row>
    <row r="317" spans="8:9" ht="15.75" customHeight="1" x14ac:dyDescent="0.2">
      <c r="H317" s="56"/>
      <c r="I317" s="270"/>
    </row>
    <row r="318" spans="8:9" ht="15.75" customHeight="1" x14ac:dyDescent="0.2">
      <c r="H318" s="56"/>
      <c r="I318" s="270"/>
    </row>
    <row r="319" spans="8:9" ht="15.75" customHeight="1" x14ac:dyDescent="0.2">
      <c r="H319" s="56"/>
      <c r="I319" s="270"/>
    </row>
    <row r="320" spans="8:9" ht="15.75" customHeight="1" x14ac:dyDescent="0.2">
      <c r="H320" s="56"/>
      <c r="I320" s="270"/>
    </row>
    <row r="321" spans="8:9" ht="15.75" customHeight="1" x14ac:dyDescent="0.2">
      <c r="H321" s="56"/>
      <c r="I321" s="270"/>
    </row>
    <row r="322" spans="8:9" ht="15.75" customHeight="1" x14ac:dyDescent="0.2">
      <c r="H322" s="56"/>
      <c r="I322" s="270"/>
    </row>
    <row r="323" spans="8:9" ht="15.75" customHeight="1" x14ac:dyDescent="0.2">
      <c r="H323" s="56"/>
      <c r="I323" s="270"/>
    </row>
    <row r="324" spans="8:9" ht="15.75" customHeight="1" x14ac:dyDescent="0.2">
      <c r="H324" s="56"/>
      <c r="I324" s="270"/>
    </row>
    <row r="325" spans="8:9" ht="15.75" customHeight="1" x14ac:dyDescent="0.2">
      <c r="H325" s="56"/>
      <c r="I325" s="270"/>
    </row>
    <row r="326" spans="8:9" ht="15.75" customHeight="1" x14ac:dyDescent="0.2">
      <c r="H326" s="56"/>
      <c r="I326" s="270"/>
    </row>
    <row r="327" spans="8:9" ht="15.75" customHeight="1" x14ac:dyDescent="0.2">
      <c r="H327" s="56"/>
      <c r="I327" s="270"/>
    </row>
    <row r="328" spans="8:9" ht="15.75" customHeight="1" x14ac:dyDescent="0.2">
      <c r="H328" s="56"/>
      <c r="I328" s="270"/>
    </row>
    <row r="329" spans="8:9" ht="15.75" customHeight="1" x14ac:dyDescent="0.2">
      <c r="H329" s="56"/>
      <c r="I329" s="270"/>
    </row>
    <row r="330" spans="8:9" ht="15.75" customHeight="1" x14ac:dyDescent="0.2">
      <c r="H330" s="56"/>
      <c r="I330" s="270"/>
    </row>
    <row r="331" spans="8:9" ht="15.75" customHeight="1" x14ac:dyDescent="0.2">
      <c r="H331" s="56"/>
      <c r="I331" s="270"/>
    </row>
    <row r="332" spans="8:9" ht="15.75" customHeight="1" x14ac:dyDescent="0.2">
      <c r="H332" s="56"/>
      <c r="I332" s="270"/>
    </row>
    <row r="333" spans="8:9" ht="15.75" customHeight="1" x14ac:dyDescent="0.2">
      <c r="H333" s="56"/>
      <c r="I333" s="270"/>
    </row>
    <row r="334" spans="8:9" ht="15.75" customHeight="1" x14ac:dyDescent="0.2">
      <c r="H334" s="56"/>
      <c r="I334" s="270"/>
    </row>
    <row r="335" spans="8:9" ht="15.75" customHeight="1" x14ac:dyDescent="0.2">
      <c r="H335" s="56"/>
      <c r="I335" s="270"/>
    </row>
    <row r="336" spans="8:9" ht="15.75" customHeight="1" x14ac:dyDescent="0.2">
      <c r="H336" s="56"/>
      <c r="I336" s="270"/>
    </row>
    <row r="337" spans="8:9" ht="15.75" customHeight="1" x14ac:dyDescent="0.2">
      <c r="H337" s="56"/>
      <c r="I337" s="270"/>
    </row>
    <row r="338" spans="8:9" ht="15.75" customHeight="1" x14ac:dyDescent="0.2">
      <c r="H338" s="56"/>
      <c r="I338" s="270"/>
    </row>
    <row r="339" spans="8:9" ht="15.75" customHeight="1" x14ac:dyDescent="0.2">
      <c r="H339" s="56"/>
      <c r="I339" s="270"/>
    </row>
    <row r="340" spans="8:9" ht="15.75" customHeight="1" x14ac:dyDescent="0.2">
      <c r="H340" s="56"/>
      <c r="I340" s="270"/>
    </row>
    <row r="341" spans="8:9" ht="15.75" customHeight="1" x14ac:dyDescent="0.2">
      <c r="H341" s="56"/>
      <c r="I341" s="270"/>
    </row>
    <row r="342" spans="8:9" ht="15.75" customHeight="1" x14ac:dyDescent="0.2">
      <c r="H342" s="56"/>
      <c r="I342" s="270"/>
    </row>
    <row r="343" spans="8:9" ht="15.75" customHeight="1" x14ac:dyDescent="0.2">
      <c r="H343" s="56"/>
      <c r="I343" s="270"/>
    </row>
    <row r="344" spans="8:9" ht="15.75" customHeight="1" x14ac:dyDescent="0.2">
      <c r="H344" s="56"/>
      <c r="I344" s="270"/>
    </row>
    <row r="345" spans="8:9" ht="15.75" customHeight="1" x14ac:dyDescent="0.2">
      <c r="H345" s="56"/>
      <c r="I345" s="270"/>
    </row>
    <row r="346" spans="8:9" ht="15.75" customHeight="1" x14ac:dyDescent="0.2">
      <c r="H346" s="56"/>
      <c r="I346" s="270"/>
    </row>
    <row r="347" spans="8:9" ht="15.75" customHeight="1" x14ac:dyDescent="0.2">
      <c r="H347" s="56"/>
      <c r="I347" s="270"/>
    </row>
    <row r="348" spans="8:9" ht="15.75" customHeight="1" x14ac:dyDescent="0.2">
      <c r="H348" s="56"/>
      <c r="I348" s="270"/>
    </row>
    <row r="349" spans="8:9" ht="15.75" customHeight="1" x14ac:dyDescent="0.2">
      <c r="H349" s="56"/>
      <c r="I349" s="270"/>
    </row>
    <row r="350" spans="8:9" ht="15.75" customHeight="1" x14ac:dyDescent="0.2">
      <c r="H350" s="56"/>
      <c r="I350" s="270"/>
    </row>
    <row r="351" spans="8:9" ht="15.75" customHeight="1" x14ac:dyDescent="0.2">
      <c r="H351" s="56"/>
      <c r="I351" s="270"/>
    </row>
    <row r="352" spans="8:9" ht="15.75" customHeight="1" x14ac:dyDescent="0.2">
      <c r="H352" s="56"/>
      <c r="I352" s="270"/>
    </row>
    <row r="353" spans="8:9" ht="15.75" customHeight="1" x14ac:dyDescent="0.2">
      <c r="H353" s="56"/>
      <c r="I353" s="270"/>
    </row>
    <row r="354" spans="8:9" ht="15.75" customHeight="1" x14ac:dyDescent="0.2">
      <c r="H354" s="56"/>
      <c r="I354" s="270"/>
    </row>
    <row r="355" spans="8:9" ht="15.75" customHeight="1" x14ac:dyDescent="0.2">
      <c r="H355" s="56"/>
      <c r="I355" s="270"/>
    </row>
    <row r="356" spans="8:9" ht="15.75" customHeight="1" x14ac:dyDescent="0.2">
      <c r="H356" s="56"/>
      <c r="I356" s="270"/>
    </row>
    <row r="357" spans="8:9" ht="15.75" customHeight="1" x14ac:dyDescent="0.2">
      <c r="H357" s="56"/>
      <c r="I357" s="270"/>
    </row>
    <row r="358" spans="8:9" ht="15.75" customHeight="1" x14ac:dyDescent="0.2">
      <c r="H358" s="56"/>
      <c r="I358" s="270"/>
    </row>
    <row r="359" spans="8:9" ht="15.75" customHeight="1" x14ac:dyDescent="0.2">
      <c r="H359" s="56"/>
      <c r="I359" s="270"/>
    </row>
    <row r="360" spans="8:9" ht="15.75" customHeight="1" x14ac:dyDescent="0.2">
      <c r="H360" s="56"/>
      <c r="I360" s="270"/>
    </row>
    <row r="361" spans="8:9" ht="15.75" customHeight="1" x14ac:dyDescent="0.2">
      <c r="H361" s="56"/>
      <c r="I361" s="270"/>
    </row>
    <row r="362" spans="8:9" ht="15.75" customHeight="1" x14ac:dyDescent="0.2">
      <c r="H362" s="56"/>
      <c r="I362" s="270"/>
    </row>
    <row r="363" spans="8:9" ht="15.75" customHeight="1" x14ac:dyDescent="0.2">
      <c r="H363" s="56"/>
      <c r="I363" s="270"/>
    </row>
    <row r="364" spans="8:9" ht="15.75" customHeight="1" x14ac:dyDescent="0.2">
      <c r="H364" s="56"/>
      <c r="I364" s="270"/>
    </row>
    <row r="365" spans="8:9" ht="15.75" customHeight="1" x14ac:dyDescent="0.2">
      <c r="H365" s="56"/>
      <c r="I365" s="270"/>
    </row>
    <row r="366" spans="8:9" ht="15.75" customHeight="1" x14ac:dyDescent="0.2">
      <c r="H366" s="56"/>
      <c r="I366" s="270"/>
    </row>
    <row r="367" spans="8:9" ht="15.75" customHeight="1" x14ac:dyDescent="0.2">
      <c r="H367" s="56"/>
      <c r="I367" s="270"/>
    </row>
    <row r="368" spans="8:9" ht="15.75" customHeight="1" x14ac:dyDescent="0.2">
      <c r="H368" s="56"/>
      <c r="I368" s="270"/>
    </row>
    <row r="369" spans="8:9" ht="15.75" customHeight="1" x14ac:dyDescent="0.2">
      <c r="H369" s="56"/>
      <c r="I369" s="270"/>
    </row>
    <row r="370" spans="8:9" ht="15.75" customHeight="1" x14ac:dyDescent="0.2">
      <c r="H370" s="56"/>
      <c r="I370" s="270"/>
    </row>
    <row r="371" spans="8:9" ht="15.75" customHeight="1" x14ac:dyDescent="0.2">
      <c r="H371" s="56"/>
      <c r="I371" s="270"/>
    </row>
    <row r="372" spans="8:9" ht="15.75" customHeight="1" x14ac:dyDescent="0.2">
      <c r="H372" s="56"/>
      <c r="I372" s="270"/>
    </row>
    <row r="373" spans="8:9" ht="15.75" customHeight="1" x14ac:dyDescent="0.2">
      <c r="H373" s="56"/>
      <c r="I373" s="270"/>
    </row>
    <row r="374" spans="8:9" ht="15.75" customHeight="1" x14ac:dyDescent="0.2">
      <c r="H374" s="56"/>
      <c r="I374" s="270"/>
    </row>
    <row r="375" spans="8:9" ht="15.75" customHeight="1" x14ac:dyDescent="0.2">
      <c r="H375" s="56"/>
      <c r="I375" s="270"/>
    </row>
    <row r="376" spans="8:9" ht="15.75" customHeight="1" x14ac:dyDescent="0.2">
      <c r="H376" s="56"/>
      <c r="I376" s="270"/>
    </row>
    <row r="377" spans="8:9" ht="15.75" customHeight="1" x14ac:dyDescent="0.2">
      <c r="H377" s="56"/>
      <c r="I377" s="270"/>
    </row>
    <row r="378" spans="8:9" ht="15.75" customHeight="1" x14ac:dyDescent="0.2">
      <c r="H378" s="56"/>
      <c r="I378" s="270"/>
    </row>
    <row r="379" spans="8:9" ht="15.75" customHeight="1" x14ac:dyDescent="0.2">
      <c r="H379" s="56"/>
      <c r="I379" s="270"/>
    </row>
    <row r="380" spans="8:9" ht="15.75" customHeight="1" x14ac:dyDescent="0.2">
      <c r="H380" s="56"/>
      <c r="I380" s="270"/>
    </row>
    <row r="381" spans="8:9" ht="15.75" customHeight="1" x14ac:dyDescent="0.2">
      <c r="H381" s="56"/>
      <c r="I381" s="270"/>
    </row>
    <row r="382" spans="8:9" ht="15.75" customHeight="1" x14ac:dyDescent="0.2">
      <c r="H382" s="56"/>
      <c r="I382" s="270"/>
    </row>
    <row r="383" spans="8:9" ht="15.75" customHeight="1" x14ac:dyDescent="0.2">
      <c r="H383" s="56"/>
      <c r="I383" s="270"/>
    </row>
    <row r="384" spans="8:9" ht="15.75" customHeight="1" x14ac:dyDescent="0.2">
      <c r="H384" s="56"/>
      <c r="I384" s="270"/>
    </row>
    <row r="385" spans="8:9" ht="15.75" customHeight="1" x14ac:dyDescent="0.2">
      <c r="H385" s="56"/>
      <c r="I385" s="270"/>
    </row>
    <row r="386" spans="8:9" ht="15.75" customHeight="1" x14ac:dyDescent="0.2">
      <c r="H386" s="56"/>
      <c r="I386" s="270"/>
    </row>
    <row r="387" spans="8:9" ht="15.75" customHeight="1" x14ac:dyDescent="0.2">
      <c r="H387" s="56"/>
      <c r="I387" s="270"/>
    </row>
    <row r="388" spans="8:9" ht="15.75" customHeight="1" x14ac:dyDescent="0.2">
      <c r="H388" s="56"/>
      <c r="I388" s="270"/>
    </row>
    <row r="389" spans="8:9" ht="15.75" customHeight="1" x14ac:dyDescent="0.2">
      <c r="H389" s="56"/>
      <c r="I389" s="270"/>
    </row>
    <row r="390" spans="8:9" ht="15.75" customHeight="1" x14ac:dyDescent="0.2">
      <c r="H390" s="56"/>
      <c r="I390" s="270"/>
    </row>
    <row r="391" spans="8:9" ht="15.75" customHeight="1" x14ac:dyDescent="0.2">
      <c r="H391" s="56"/>
      <c r="I391" s="270"/>
    </row>
    <row r="392" spans="8:9" ht="15.75" customHeight="1" x14ac:dyDescent="0.2">
      <c r="H392" s="56"/>
      <c r="I392" s="270"/>
    </row>
    <row r="393" spans="8:9" ht="15.75" customHeight="1" x14ac:dyDescent="0.2">
      <c r="H393" s="56"/>
      <c r="I393" s="270"/>
    </row>
    <row r="394" spans="8:9" ht="15.75" customHeight="1" x14ac:dyDescent="0.2">
      <c r="H394" s="56"/>
      <c r="I394" s="270"/>
    </row>
    <row r="395" spans="8:9" ht="15.75" customHeight="1" x14ac:dyDescent="0.2">
      <c r="H395" s="56"/>
      <c r="I395" s="270"/>
    </row>
    <row r="396" spans="8:9" ht="15.75" customHeight="1" x14ac:dyDescent="0.2">
      <c r="H396" s="56"/>
      <c r="I396" s="270"/>
    </row>
    <row r="397" spans="8:9" ht="15.75" customHeight="1" x14ac:dyDescent="0.2">
      <c r="H397" s="56"/>
      <c r="I397" s="270"/>
    </row>
    <row r="398" spans="8:9" ht="15.75" customHeight="1" x14ac:dyDescent="0.2">
      <c r="H398" s="56"/>
      <c r="I398" s="270"/>
    </row>
    <row r="399" spans="8:9" ht="15.75" customHeight="1" x14ac:dyDescent="0.2">
      <c r="H399" s="56"/>
      <c r="I399" s="270"/>
    </row>
    <row r="400" spans="8:9" ht="15.75" customHeight="1" x14ac:dyDescent="0.2">
      <c r="H400" s="56"/>
      <c r="I400" s="270"/>
    </row>
    <row r="401" spans="8:9" ht="15.75" customHeight="1" x14ac:dyDescent="0.2">
      <c r="H401" s="56"/>
      <c r="I401" s="270"/>
    </row>
    <row r="402" spans="8:9" ht="15.75" customHeight="1" x14ac:dyDescent="0.2">
      <c r="H402" s="56"/>
      <c r="I402" s="270"/>
    </row>
    <row r="403" spans="8:9" ht="15.75" customHeight="1" x14ac:dyDescent="0.2">
      <c r="H403" s="56"/>
      <c r="I403" s="270"/>
    </row>
    <row r="404" spans="8:9" ht="15.75" customHeight="1" x14ac:dyDescent="0.2">
      <c r="H404" s="56"/>
      <c r="I404" s="270"/>
    </row>
    <row r="405" spans="8:9" ht="15.75" customHeight="1" x14ac:dyDescent="0.2">
      <c r="H405" s="56"/>
      <c r="I405" s="270"/>
    </row>
    <row r="406" spans="8:9" ht="15.75" customHeight="1" x14ac:dyDescent="0.2">
      <c r="H406" s="56"/>
      <c r="I406" s="270"/>
    </row>
    <row r="407" spans="8:9" ht="15.75" customHeight="1" x14ac:dyDescent="0.2">
      <c r="H407" s="56"/>
      <c r="I407" s="270"/>
    </row>
    <row r="408" spans="8:9" ht="15.75" customHeight="1" x14ac:dyDescent="0.2">
      <c r="H408" s="56"/>
      <c r="I408" s="270"/>
    </row>
    <row r="409" spans="8:9" ht="15.75" customHeight="1" x14ac:dyDescent="0.2">
      <c r="H409" s="56"/>
      <c r="I409" s="270"/>
    </row>
    <row r="410" spans="8:9" ht="15.75" customHeight="1" x14ac:dyDescent="0.2">
      <c r="H410" s="56"/>
      <c r="I410" s="270"/>
    </row>
    <row r="411" spans="8:9" ht="15.75" customHeight="1" x14ac:dyDescent="0.2">
      <c r="H411" s="56"/>
      <c r="I411" s="270"/>
    </row>
    <row r="412" spans="8:9" ht="15.75" customHeight="1" x14ac:dyDescent="0.2">
      <c r="H412" s="56"/>
      <c r="I412" s="270"/>
    </row>
    <row r="413" spans="8:9" ht="15.75" customHeight="1" x14ac:dyDescent="0.2">
      <c r="H413" s="56"/>
      <c r="I413" s="270"/>
    </row>
    <row r="414" spans="8:9" ht="15.75" customHeight="1" x14ac:dyDescent="0.2">
      <c r="H414" s="56"/>
      <c r="I414" s="270"/>
    </row>
    <row r="415" spans="8:9" ht="15.75" customHeight="1" x14ac:dyDescent="0.2">
      <c r="H415" s="56"/>
      <c r="I415" s="270"/>
    </row>
    <row r="416" spans="8:9" ht="15.75" customHeight="1" x14ac:dyDescent="0.2">
      <c r="H416" s="56"/>
      <c r="I416" s="270"/>
    </row>
    <row r="417" spans="8:9" ht="15.75" customHeight="1" x14ac:dyDescent="0.2">
      <c r="H417" s="56"/>
      <c r="I417" s="270"/>
    </row>
    <row r="418" spans="8:9" ht="15.75" customHeight="1" x14ac:dyDescent="0.2">
      <c r="H418" s="56"/>
      <c r="I418" s="270"/>
    </row>
    <row r="419" spans="8:9" ht="15.75" customHeight="1" x14ac:dyDescent="0.2">
      <c r="H419" s="56"/>
      <c r="I419" s="270"/>
    </row>
    <row r="420" spans="8:9" ht="15.75" customHeight="1" x14ac:dyDescent="0.2">
      <c r="H420" s="56"/>
      <c r="I420" s="270"/>
    </row>
    <row r="421" spans="8:9" ht="15.75" customHeight="1" x14ac:dyDescent="0.2">
      <c r="H421" s="56"/>
      <c r="I421" s="270"/>
    </row>
    <row r="422" spans="8:9" ht="15.75" customHeight="1" x14ac:dyDescent="0.2">
      <c r="H422" s="56"/>
      <c r="I422" s="270"/>
    </row>
    <row r="423" spans="8:9" ht="15.75" customHeight="1" x14ac:dyDescent="0.2">
      <c r="H423" s="56"/>
      <c r="I423" s="270"/>
    </row>
    <row r="424" spans="8:9" ht="15.75" customHeight="1" x14ac:dyDescent="0.2">
      <c r="H424" s="56"/>
      <c r="I424" s="270"/>
    </row>
    <row r="425" spans="8:9" ht="15.75" customHeight="1" x14ac:dyDescent="0.2">
      <c r="H425" s="56"/>
      <c r="I425" s="270"/>
    </row>
    <row r="426" spans="8:9" ht="15.75" customHeight="1" x14ac:dyDescent="0.2">
      <c r="H426" s="56"/>
      <c r="I426" s="270"/>
    </row>
    <row r="427" spans="8:9" ht="15.75" customHeight="1" x14ac:dyDescent="0.2">
      <c r="H427" s="56"/>
      <c r="I427" s="270"/>
    </row>
    <row r="428" spans="8:9" ht="15.75" customHeight="1" x14ac:dyDescent="0.2">
      <c r="H428" s="56"/>
      <c r="I428" s="270"/>
    </row>
    <row r="429" spans="8:9" ht="15.75" customHeight="1" x14ac:dyDescent="0.2">
      <c r="H429" s="56"/>
      <c r="I429" s="270"/>
    </row>
    <row r="430" spans="8:9" ht="15.75" customHeight="1" x14ac:dyDescent="0.2">
      <c r="H430" s="56"/>
      <c r="I430" s="270"/>
    </row>
    <row r="431" spans="8:9" ht="15.75" customHeight="1" x14ac:dyDescent="0.2">
      <c r="H431" s="56"/>
      <c r="I431" s="270"/>
    </row>
    <row r="432" spans="8:9" ht="15.75" customHeight="1" x14ac:dyDescent="0.2">
      <c r="H432" s="56"/>
      <c r="I432" s="270"/>
    </row>
    <row r="433" spans="8:9" ht="15.75" customHeight="1" x14ac:dyDescent="0.2">
      <c r="H433" s="56"/>
      <c r="I433" s="270"/>
    </row>
    <row r="434" spans="8:9" ht="15.75" customHeight="1" x14ac:dyDescent="0.2">
      <c r="H434" s="56"/>
      <c r="I434" s="270"/>
    </row>
    <row r="435" spans="8:9" ht="15.75" customHeight="1" x14ac:dyDescent="0.2">
      <c r="H435" s="56"/>
      <c r="I435" s="270"/>
    </row>
    <row r="436" spans="8:9" ht="15.75" customHeight="1" x14ac:dyDescent="0.2">
      <c r="H436" s="56"/>
      <c r="I436" s="270"/>
    </row>
    <row r="437" spans="8:9" ht="15.75" customHeight="1" x14ac:dyDescent="0.2">
      <c r="H437" s="56"/>
      <c r="I437" s="270"/>
    </row>
    <row r="438" spans="8:9" ht="15.75" customHeight="1" x14ac:dyDescent="0.2">
      <c r="H438" s="56"/>
      <c r="I438" s="270"/>
    </row>
    <row r="439" spans="8:9" ht="15.75" customHeight="1" x14ac:dyDescent="0.2">
      <c r="H439" s="56"/>
      <c r="I439" s="270"/>
    </row>
    <row r="440" spans="8:9" ht="15.75" customHeight="1" x14ac:dyDescent="0.2">
      <c r="H440" s="56"/>
      <c r="I440" s="270"/>
    </row>
    <row r="441" spans="8:9" ht="15.75" customHeight="1" x14ac:dyDescent="0.2">
      <c r="H441" s="56"/>
      <c r="I441" s="270"/>
    </row>
    <row r="442" spans="8:9" ht="15.75" customHeight="1" x14ac:dyDescent="0.2">
      <c r="H442" s="56"/>
      <c r="I442" s="270"/>
    </row>
    <row r="443" spans="8:9" ht="15.75" customHeight="1" x14ac:dyDescent="0.2">
      <c r="H443" s="56"/>
      <c r="I443" s="270"/>
    </row>
    <row r="444" spans="8:9" ht="15.75" customHeight="1" x14ac:dyDescent="0.2">
      <c r="H444" s="56"/>
      <c r="I444" s="270"/>
    </row>
    <row r="445" spans="8:9" ht="15.75" customHeight="1" x14ac:dyDescent="0.2">
      <c r="H445" s="56"/>
      <c r="I445" s="270"/>
    </row>
    <row r="446" spans="8:9" ht="15.75" customHeight="1" x14ac:dyDescent="0.2">
      <c r="H446" s="56"/>
      <c r="I446" s="270"/>
    </row>
    <row r="447" spans="8:9" ht="15.75" customHeight="1" x14ac:dyDescent="0.2">
      <c r="H447" s="56"/>
      <c r="I447" s="270"/>
    </row>
    <row r="448" spans="8:9" ht="15.75" customHeight="1" x14ac:dyDescent="0.2">
      <c r="H448" s="56"/>
      <c r="I448" s="270"/>
    </row>
    <row r="449" spans="8:9" ht="15.75" customHeight="1" x14ac:dyDescent="0.2">
      <c r="H449" s="56"/>
      <c r="I449" s="270"/>
    </row>
    <row r="450" spans="8:9" ht="15.75" customHeight="1" x14ac:dyDescent="0.2">
      <c r="H450" s="56"/>
      <c r="I450" s="270"/>
    </row>
    <row r="451" spans="8:9" ht="15.75" customHeight="1" x14ac:dyDescent="0.2">
      <c r="H451" s="56"/>
      <c r="I451" s="270"/>
    </row>
    <row r="452" spans="8:9" ht="15.75" customHeight="1" x14ac:dyDescent="0.2">
      <c r="H452" s="56"/>
      <c r="I452" s="270"/>
    </row>
    <row r="453" spans="8:9" ht="15.75" customHeight="1" x14ac:dyDescent="0.2">
      <c r="H453" s="56"/>
      <c r="I453" s="270"/>
    </row>
    <row r="454" spans="8:9" ht="15.75" customHeight="1" x14ac:dyDescent="0.2">
      <c r="H454" s="56"/>
      <c r="I454" s="270"/>
    </row>
    <row r="455" spans="8:9" ht="15.75" customHeight="1" x14ac:dyDescent="0.2">
      <c r="H455" s="56"/>
      <c r="I455" s="270"/>
    </row>
    <row r="456" spans="8:9" ht="15.75" customHeight="1" x14ac:dyDescent="0.2">
      <c r="H456" s="56"/>
      <c r="I456" s="270"/>
    </row>
    <row r="457" spans="8:9" ht="15.75" customHeight="1" x14ac:dyDescent="0.2">
      <c r="H457" s="56"/>
      <c r="I457" s="270"/>
    </row>
    <row r="458" spans="8:9" ht="15.75" customHeight="1" x14ac:dyDescent="0.2">
      <c r="H458" s="56"/>
      <c r="I458" s="270"/>
    </row>
    <row r="459" spans="8:9" ht="15.75" customHeight="1" x14ac:dyDescent="0.2">
      <c r="H459" s="56"/>
      <c r="I459" s="270"/>
    </row>
    <row r="460" spans="8:9" ht="15.75" customHeight="1" x14ac:dyDescent="0.2">
      <c r="H460" s="56"/>
      <c r="I460" s="270"/>
    </row>
    <row r="461" spans="8:9" ht="15.75" customHeight="1" x14ac:dyDescent="0.2">
      <c r="H461" s="56"/>
      <c r="I461" s="270"/>
    </row>
    <row r="462" spans="8:9" ht="15.75" customHeight="1" x14ac:dyDescent="0.2">
      <c r="H462" s="56"/>
      <c r="I462" s="270"/>
    </row>
    <row r="463" spans="8:9" ht="15.75" customHeight="1" x14ac:dyDescent="0.2">
      <c r="H463" s="56"/>
      <c r="I463" s="270"/>
    </row>
    <row r="464" spans="8:9" ht="15.75" customHeight="1" x14ac:dyDescent="0.2">
      <c r="H464" s="56"/>
      <c r="I464" s="270"/>
    </row>
    <row r="465" spans="8:9" ht="15.75" customHeight="1" x14ac:dyDescent="0.2">
      <c r="H465" s="56"/>
      <c r="I465" s="270"/>
    </row>
    <row r="466" spans="8:9" ht="15.75" customHeight="1" x14ac:dyDescent="0.2">
      <c r="H466" s="56"/>
      <c r="I466" s="270"/>
    </row>
    <row r="467" spans="8:9" ht="15.75" customHeight="1" x14ac:dyDescent="0.2">
      <c r="H467" s="56"/>
      <c r="I467" s="270"/>
    </row>
    <row r="468" spans="8:9" ht="15.75" customHeight="1" x14ac:dyDescent="0.2">
      <c r="H468" s="56"/>
      <c r="I468" s="270"/>
    </row>
    <row r="469" spans="8:9" ht="15.75" customHeight="1" x14ac:dyDescent="0.2">
      <c r="H469" s="56"/>
      <c r="I469" s="270"/>
    </row>
    <row r="470" spans="8:9" ht="15.75" customHeight="1" x14ac:dyDescent="0.2">
      <c r="H470" s="56"/>
      <c r="I470" s="270"/>
    </row>
    <row r="471" spans="8:9" ht="15.75" customHeight="1" x14ac:dyDescent="0.2">
      <c r="H471" s="56"/>
      <c r="I471" s="270"/>
    </row>
    <row r="472" spans="8:9" ht="15.75" customHeight="1" x14ac:dyDescent="0.2">
      <c r="H472" s="56"/>
      <c r="I472" s="270"/>
    </row>
    <row r="473" spans="8:9" ht="15.75" customHeight="1" x14ac:dyDescent="0.2">
      <c r="H473" s="56"/>
      <c r="I473" s="270"/>
    </row>
    <row r="474" spans="8:9" ht="15.75" customHeight="1" x14ac:dyDescent="0.2">
      <c r="H474" s="56"/>
      <c r="I474" s="270"/>
    </row>
    <row r="475" spans="8:9" ht="15.75" customHeight="1" x14ac:dyDescent="0.2">
      <c r="H475" s="56"/>
      <c r="I475" s="270"/>
    </row>
    <row r="476" spans="8:9" ht="15.75" customHeight="1" x14ac:dyDescent="0.2">
      <c r="H476" s="56"/>
      <c r="I476" s="270"/>
    </row>
    <row r="477" spans="8:9" ht="15.75" customHeight="1" x14ac:dyDescent="0.2">
      <c r="H477" s="56"/>
      <c r="I477" s="270"/>
    </row>
    <row r="478" spans="8:9" ht="15.75" customHeight="1" x14ac:dyDescent="0.2">
      <c r="H478" s="56"/>
      <c r="I478" s="270"/>
    </row>
    <row r="479" spans="8:9" ht="15.75" customHeight="1" x14ac:dyDescent="0.2">
      <c r="H479" s="56"/>
      <c r="I479" s="270"/>
    </row>
    <row r="480" spans="8:9" ht="15.75" customHeight="1" x14ac:dyDescent="0.2">
      <c r="H480" s="56"/>
      <c r="I480" s="270"/>
    </row>
    <row r="481" spans="8:9" ht="15.75" customHeight="1" x14ac:dyDescent="0.2">
      <c r="H481" s="56"/>
      <c r="I481" s="270"/>
    </row>
    <row r="482" spans="8:9" ht="15.75" customHeight="1" x14ac:dyDescent="0.2">
      <c r="H482" s="56"/>
      <c r="I482" s="270"/>
    </row>
    <row r="483" spans="8:9" ht="15.75" customHeight="1" x14ac:dyDescent="0.2">
      <c r="H483" s="56"/>
      <c r="I483" s="270"/>
    </row>
    <row r="484" spans="8:9" ht="15.75" customHeight="1" x14ac:dyDescent="0.2">
      <c r="H484" s="56"/>
      <c r="I484" s="270"/>
    </row>
    <row r="485" spans="8:9" ht="15.75" customHeight="1" x14ac:dyDescent="0.2">
      <c r="H485" s="56"/>
      <c r="I485" s="270"/>
    </row>
    <row r="486" spans="8:9" ht="15.75" customHeight="1" x14ac:dyDescent="0.2">
      <c r="H486" s="56"/>
      <c r="I486" s="270"/>
    </row>
    <row r="487" spans="8:9" ht="15.75" customHeight="1" x14ac:dyDescent="0.2">
      <c r="H487" s="56"/>
      <c r="I487" s="270"/>
    </row>
    <row r="488" spans="8:9" ht="15.75" customHeight="1" x14ac:dyDescent="0.2">
      <c r="H488" s="56"/>
      <c r="I488" s="270"/>
    </row>
    <row r="489" spans="8:9" ht="15.75" customHeight="1" x14ac:dyDescent="0.2">
      <c r="H489" s="56"/>
      <c r="I489" s="270"/>
    </row>
    <row r="490" spans="8:9" ht="15.75" customHeight="1" x14ac:dyDescent="0.2">
      <c r="H490" s="56"/>
      <c r="I490" s="270"/>
    </row>
    <row r="491" spans="8:9" ht="15.75" customHeight="1" x14ac:dyDescent="0.2">
      <c r="H491" s="56"/>
      <c r="I491" s="270"/>
    </row>
    <row r="492" spans="8:9" ht="15.75" customHeight="1" x14ac:dyDescent="0.2">
      <c r="H492" s="56"/>
      <c r="I492" s="270"/>
    </row>
    <row r="493" spans="8:9" ht="15.75" customHeight="1" x14ac:dyDescent="0.2">
      <c r="H493" s="56"/>
      <c r="I493" s="270"/>
    </row>
    <row r="494" spans="8:9" ht="15.75" customHeight="1" x14ac:dyDescent="0.2">
      <c r="H494" s="56"/>
      <c r="I494" s="270"/>
    </row>
    <row r="495" spans="8:9" ht="15.75" customHeight="1" x14ac:dyDescent="0.2">
      <c r="H495" s="56"/>
      <c r="I495" s="270"/>
    </row>
    <row r="496" spans="8:9" ht="15.75" customHeight="1" x14ac:dyDescent="0.2">
      <c r="H496" s="56"/>
      <c r="I496" s="270"/>
    </row>
    <row r="497" spans="8:9" ht="15.75" customHeight="1" x14ac:dyDescent="0.2">
      <c r="H497" s="56"/>
      <c r="I497" s="270"/>
    </row>
    <row r="498" spans="8:9" ht="15.75" customHeight="1" x14ac:dyDescent="0.2">
      <c r="H498" s="56"/>
      <c r="I498" s="270"/>
    </row>
    <row r="499" spans="8:9" ht="15.75" customHeight="1" x14ac:dyDescent="0.2">
      <c r="H499" s="56"/>
      <c r="I499" s="270"/>
    </row>
    <row r="500" spans="8:9" ht="15.75" customHeight="1" x14ac:dyDescent="0.2">
      <c r="H500" s="56"/>
      <c r="I500" s="270"/>
    </row>
    <row r="501" spans="8:9" ht="15.75" customHeight="1" x14ac:dyDescent="0.2">
      <c r="H501" s="56"/>
      <c r="I501" s="270"/>
    </row>
    <row r="502" spans="8:9" ht="15.75" customHeight="1" x14ac:dyDescent="0.2">
      <c r="H502" s="56"/>
      <c r="I502" s="270"/>
    </row>
    <row r="503" spans="8:9" ht="15.75" customHeight="1" x14ac:dyDescent="0.2">
      <c r="H503" s="56"/>
      <c r="I503" s="270"/>
    </row>
    <row r="504" spans="8:9" ht="15.75" customHeight="1" x14ac:dyDescent="0.2">
      <c r="H504" s="56"/>
      <c r="I504" s="270"/>
    </row>
    <row r="505" spans="8:9" ht="15.75" customHeight="1" x14ac:dyDescent="0.2">
      <c r="H505" s="56"/>
      <c r="I505" s="270"/>
    </row>
    <row r="506" spans="8:9" ht="15.75" customHeight="1" x14ac:dyDescent="0.2">
      <c r="H506" s="56"/>
      <c r="I506" s="270"/>
    </row>
    <row r="507" spans="8:9" ht="15.75" customHeight="1" x14ac:dyDescent="0.2">
      <c r="H507" s="56"/>
      <c r="I507" s="270"/>
    </row>
    <row r="508" spans="8:9" ht="15.75" customHeight="1" x14ac:dyDescent="0.2">
      <c r="H508" s="56"/>
      <c r="I508" s="270"/>
    </row>
    <row r="509" spans="8:9" ht="15.75" customHeight="1" x14ac:dyDescent="0.2">
      <c r="H509" s="56"/>
      <c r="I509" s="270"/>
    </row>
    <row r="510" spans="8:9" ht="15.75" customHeight="1" x14ac:dyDescent="0.2">
      <c r="H510" s="56"/>
      <c r="I510" s="270"/>
    </row>
    <row r="511" spans="8:9" ht="15.75" customHeight="1" x14ac:dyDescent="0.2">
      <c r="H511" s="56"/>
      <c r="I511" s="270"/>
    </row>
    <row r="512" spans="8:9" ht="15.75" customHeight="1" x14ac:dyDescent="0.2">
      <c r="H512" s="56"/>
      <c r="I512" s="270"/>
    </row>
    <row r="513" spans="8:9" ht="15.75" customHeight="1" x14ac:dyDescent="0.2">
      <c r="H513" s="56"/>
      <c r="I513" s="270"/>
    </row>
    <row r="514" spans="8:9" ht="15.75" customHeight="1" x14ac:dyDescent="0.2">
      <c r="H514" s="56"/>
      <c r="I514" s="270"/>
    </row>
    <row r="515" spans="8:9" ht="15.75" customHeight="1" x14ac:dyDescent="0.2">
      <c r="H515" s="56"/>
      <c r="I515" s="270"/>
    </row>
    <row r="516" spans="8:9" ht="15.75" customHeight="1" x14ac:dyDescent="0.2">
      <c r="H516" s="56"/>
      <c r="I516" s="270"/>
    </row>
    <row r="517" spans="8:9" ht="15.75" customHeight="1" x14ac:dyDescent="0.2">
      <c r="H517" s="56"/>
      <c r="I517" s="270"/>
    </row>
    <row r="518" spans="8:9" ht="15.75" customHeight="1" x14ac:dyDescent="0.2">
      <c r="H518" s="56"/>
      <c r="I518" s="270"/>
    </row>
    <row r="519" spans="8:9" ht="15.75" customHeight="1" x14ac:dyDescent="0.2">
      <c r="H519" s="56"/>
      <c r="I519" s="270"/>
    </row>
    <row r="520" spans="8:9" ht="15.75" customHeight="1" x14ac:dyDescent="0.2">
      <c r="H520" s="56"/>
      <c r="I520" s="270"/>
    </row>
    <row r="521" spans="8:9" ht="15.75" customHeight="1" x14ac:dyDescent="0.2">
      <c r="H521" s="56"/>
      <c r="I521" s="270"/>
    </row>
    <row r="522" spans="8:9" ht="15.75" customHeight="1" x14ac:dyDescent="0.2">
      <c r="H522" s="56"/>
      <c r="I522" s="270"/>
    </row>
    <row r="523" spans="8:9" ht="15.75" customHeight="1" x14ac:dyDescent="0.2">
      <c r="H523" s="56"/>
      <c r="I523" s="270"/>
    </row>
    <row r="524" spans="8:9" ht="15.75" customHeight="1" x14ac:dyDescent="0.2">
      <c r="H524" s="56"/>
      <c r="I524" s="270"/>
    </row>
    <row r="525" spans="8:9" ht="15.75" customHeight="1" x14ac:dyDescent="0.2">
      <c r="H525" s="56"/>
      <c r="I525" s="270"/>
    </row>
    <row r="526" spans="8:9" ht="15.75" customHeight="1" x14ac:dyDescent="0.2">
      <c r="H526" s="56"/>
      <c r="I526" s="270"/>
    </row>
    <row r="527" spans="8:9" ht="15.75" customHeight="1" x14ac:dyDescent="0.2">
      <c r="H527" s="56"/>
      <c r="I527" s="270"/>
    </row>
    <row r="528" spans="8:9" ht="15.75" customHeight="1" x14ac:dyDescent="0.2">
      <c r="H528" s="56"/>
      <c r="I528" s="270"/>
    </row>
    <row r="529" spans="8:9" ht="15.75" customHeight="1" x14ac:dyDescent="0.2">
      <c r="H529" s="56"/>
      <c r="I529" s="270"/>
    </row>
    <row r="530" spans="8:9" ht="15.75" customHeight="1" x14ac:dyDescent="0.2">
      <c r="H530" s="56"/>
      <c r="I530" s="270"/>
    </row>
    <row r="531" spans="8:9" ht="15.75" customHeight="1" x14ac:dyDescent="0.2">
      <c r="H531" s="56"/>
      <c r="I531" s="270"/>
    </row>
    <row r="532" spans="8:9" ht="15.75" customHeight="1" x14ac:dyDescent="0.2">
      <c r="H532" s="56"/>
      <c r="I532" s="270"/>
    </row>
    <row r="533" spans="8:9" ht="15.75" customHeight="1" x14ac:dyDescent="0.2">
      <c r="H533" s="56"/>
      <c r="I533" s="270"/>
    </row>
    <row r="534" spans="8:9" ht="15.75" customHeight="1" x14ac:dyDescent="0.2">
      <c r="H534" s="56"/>
      <c r="I534" s="270"/>
    </row>
    <row r="535" spans="8:9" ht="15.75" customHeight="1" x14ac:dyDescent="0.2">
      <c r="H535" s="56"/>
      <c r="I535" s="270"/>
    </row>
    <row r="536" spans="8:9" ht="15.75" customHeight="1" x14ac:dyDescent="0.2">
      <c r="H536" s="56"/>
      <c r="I536" s="270"/>
    </row>
    <row r="537" spans="8:9" ht="15.75" customHeight="1" x14ac:dyDescent="0.2">
      <c r="H537" s="56"/>
      <c r="I537" s="270"/>
    </row>
    <row r="538" spans="8:9" ht="15.75" customHeight="1" x14ac:dyDescent="0.2">
      <c r="H538" s="56"/>
      <c r="I538" s="270"/>
    </row>
    <row r="539" spans="8:9" ht="15.75" customHeight="1" x14ac:dyDescent="0.2">
      <c r="H539" s="56"/>
      <c r="I539" s="270"/>
    </row>
    <row r="540" spans="8:9" ht="15.75" customHeight="1" x14ac:dyDescent="0.2">
      <c r="H540" s="56"/>
      <c r="I540" s="270"/>
    </row>
    <row r="541" spans="8:9" ht="15.75" customHeight="1" x14ac:dyDescent="0.2">
      <c r="H541" s="56"/>
      <c r="I541" s="270"/>
    </row>
    <row r="542" spans="8:9" ht="15.75" customHeight="1" x14ac:dyDescent="0.2">
      <c r="H542" s="56"/>
      <c r="I542" s="270"/>
    </row>
    <row r="543" spans="8:9" ht="15.75" customHeight="1" x14ac:dyDescent="0.2">
      <c r="H543" s="56"/>
      <c r="I543" s="270"/>
    </row>
    <row r="544" spans="8:9" ht="15.75" customHeight="1" x14ac:dyDescent="0.2">
      <c r="H544" s="56"/>
      <c r="I544" s="270"/>
    </row>
    <row r="545" spans="8:9" ht="15.75" customHeight="1" x14ac:dyDescent="0.2">
      <c r="H545" s="56"/>
      <c r="I545" s="270"/>
    </row>
    <row r="546" spans="8:9" ht="15.75" customHeight="1" x14ac:dyDescent="0.2">
      <c r="H546" s="56"/>
      <c r="I546" s="270"/>
    </row>
    <row r="547" spans="8:9" ht="15.75" customHeight="1" x14ac:dyDescent="0.2">
      <c r="H547" s="56"/>
      <c r="I547" s="270"/>
    </row>
    <row r="548" spans="8:9" ht="15.75" customHeight="1" x14ac:dyDescent="0.2">
      <c r="H548" s="56"/>
      <c r="I548" s="270"/>
    </row>
    <row r="549" spans="8:9" ht="15.75" customHeight="1" x14ac:dyDescent="0.2">
      <c r="H549" s="56"/>
      <c r="I549" s="270"/>
    </row>
    <row r="550" spans="8:9" ht="15.75" customHeight="1" x14ac:dyDescent="0.2">
      <c r="H550" s="56"/>
      <c r="I550" s="270"/>
    </row>
    <row r="551" spans="8:9" ht="15.75" customHeight="1" x14ac:dyDescent="0.2">
      <c r="H551" s="56"/>
      <c r="I551" s="270"/>
    </row>
    <row r="552" spans="8:9" ht="15.75" customHeight="1" x14ac:dyDescent="0.2">
      <c r="H552" s="56"/>
      <c r="I552" s="270"/>
    </row>
    <row r="553" spans="8:9" ht="15.75" customHeight="1" x14ac:dyDescent="0.2">
      <c r="H553" s="56"/>
      <c r="I553" s="270"/>
    </row>
    <row r="554" spans="8:9" ht="15.75" customHeight="1" x14ac:dyDescent="0.2">
      <c r="H554" s="56"/>
      <c r="I554" s="270"/>
    </row>
    <row r="555" spans="8:9" ht="15.75" customHeight="1" x14ac:dyDescent="0.2">
      <c r="H555" s="56"/>
      <c r="I555" s="270"/>
    </row>
    <row r="556" spans="8:9" ht="15.75" customHeight="1" x14ac:dyDescent="0.2">
      <c r="H556" s="56"/>
      <c r="I556" s="270"/>
    </row>
    <row r="557" spans="8:9" ht="15.75" customHeight="1" x14ac:dyDescent="0.2">
      <c r="H557" s="56"/>
      <c r="I557" s="270"/>
    </row>
    <row r="558" spans="8:9" ht="15.75" customHeight="1" x14ac:dyDescent="0.2">
      <c r="H558" s="56"/>
      <c r="I558" s="270"/>
    </row>
    <row r="559" spans="8:9" ht="15.75" customHeight="1" x14ac:dyDescent="0.2">
      <c r="H559" s="56"/>
      <c r="I559" s="270"/>
    </row>
    <row r="560" spans="8:9" ht="15.75" customHeight="1" x14ac:dyDescent="0.2">
      <c r="H560" s="56"/>
      <c r="I560" s="270"/>
    </row>
    <row r="561" spans="8:9" ht="15.75" customHeight="1" x14ac:dyDescent="0.2">
      <c r="H561" s="56"/>
      <c r="I561" s="270"/>
    </row>
    <row r="562" spans="8:9" ht="15.75" customHeight="1" x14ac:dyDescent="0.2">
      <c r="H562" s="56"/>
      <c r="I562" s="270"/>
    </row>
    <row r="563" spans="8:9" ht="15.75" customHeight="1" x14ac:dyDescent="0.2">
      <c r="H563" s="56"/>
      <c r="I563" s="270"/>
    </row>
    <row r="564" spans="8:9" ht="15.75" customHeight="1" x14ac:dyDescent="0.2">
      <c r="H564" s="56"/>
      <c r="I564" s="270"/>
    </row>
    <row r="565" spans="8:9" ht="15.75" customHeight="1" x14ac:dyDescent="0.2">
      <c r="H565" s="56"/>
      <c r="I565" s="270"/>
    </row>
    <row r="566" spans="8:9" ht="15.75" customHeight="1" x14ac:dyDescent="0.2">
      <c r="H566" s="56"/>
      <c r="I566" s="270"/>
    </row>
    <row r="567" spans="8:9" ht="15.75" customHeight="1" x14ac:dyDescent="0.2">
      <c r="H567" s="56"/>
      <c r="I567" s="270"/>
    </row>
    <row r="568" spans="8:9" ht="15.75" customHeight="1" x14ac:dyDescent="0.2">
      <c r="H568" s="56"/>
      <c r="I568" s="270"/>
    </row>
    <row r="569" spans="8:9" ht="15.75" customHeight="1" x14ac:dyDescent="0.2">
      <c r="H569" s="56"/>
      <c r="I569" s="270"/>
    </row>
    <row r="570" spans="8:9" ht="15.75" customHeight="1" x14ac:dyDescent="0.2">
      <c r="H570" s="56"/>
      <c r="I570" s="270"/>
    </row>
    <row r="571" spans="8:9" ht="15.75" customHeight="1" x14ac:dyDescent="0.2">
      <c r="H571" s="56"/>
      <c r="I571" s="270"/>
    </row>
    <row r="572" spans="8:9" ht="15.75" customHeight="1" x14ac:dyDescent="0.2">
      <c r="H572" s="56"/>
      <c r="I572" s="270"/>
    </row>
    <row r="573" spans="8:9" ht="15.75" customHeight="1" x14ac:dyDescent="0.2">
      <c r="H573" s="56"/>
      <c r="I573" s="270"/>
    </row>
    <row r="574" spans="8:9" ht="15.75" customHeight="1" x14ac:dyDescent="0.2">
      <c r="H574" s="56"/>
      <c r="I574" s="270"/>
    </row>
    <row r="575" spans="8:9" ht="15.75" customHeight="1" x14ac:dyDescent="0.2">
      <c r="H575" s="56"/>
      <c r="I575" s="270"/>
    </row>
    <row r="576" spans="8:9" ht="15.75" customHeight="1" x14ac:dyDescent="0.2">
      <c r="H576" s="56"/>
      <c r="I576" s="270"/>
    </row>
    <row r="577" spans="8:9" ht="15.75" customHeight="1" x14ac:dyDescent="0.2">
      <c r="H577" s="56"/>
      <c r="I577" s="270"/>
    </row>
    <row r="578" spans="8:9" ht="15.75" customHeight="1" x14ac:dyDescent="0.2">
      <c r="H578" s="56"/>
      <c r="I578" s="270"/>
    </row>
    <row r="579" spans="8:9" ht="15.75" customHeight="1" x14ac:dyDescent="0.2">
      <c r="H579" s="56"/>
      <c r="I579" s="270"/>
    </row>
    <row r="580" spans="8:9" ht="15.75" customHeight="1" x14ac:dyDescent="0.2">
      <c r="H580" s="56"/>
      <c r="I580" s="270"/>
    </row>
    <row r="581" spans="8:9" ht="15.75" customHeight="1" x14ac:dyDescent="0.2">
      <c r="H581" s="56"/>
      <c r="I581" s="270"/>
    </row>
    <row r="582" spans="8:9" ht="15.75" customHeight="1" x14ac:dyDescent="0.2">
      <c r="H582" s="56"/>
      <c r="I582" s="270"/>
    </row>
    <row r="583" spans="8:9" ht="15.75" customHeight="1" x14ac:dyDescent="0.2">
      <c r="H583" s="56"/>
      <c r="I583" s="270"/>
    </row>
    <row r="584" spans="8:9" ht="15.75" customHeight="1" x14ac:dyDescent="0.2">
      <c r="H584" s="56"/>
      <c r="I584" s="270"/>
    </row>
    <row r="585" spans="8:9" ht="15.75" customHeight="1" x14ac:dyDescent="0.2">
      <c r="H585" s="56"/>
      <c r="I585" s="270"/>
    </row>
    <row r="586" spans="8:9" ht="15.75" customHeight="1" x14ac:dyDescent="0.2">
      <c r="H586" s="56"/>
      <c r="I586" s="270"/>
    </row>
    <row r="587" spans="8:9" ht="15.75" customHeight="1" x14ac:dyDescent="0.2">
      <c r="H587" s="56"/>
      <c r="I587" s="270"/>
    </row>
    <row r="588" spans="8:9" ht="15.75" customHeight="1" x14ac:dyDescent="0.2">
      <c r="H588" s="56"/>
      <c r="I588" s="270"/>
    </row>
    <row r="589" spans="8:9" ht="15.75" customHeight="1" x14ac:dyDescent="0.2">
      <c r="H589" s="56"/>
      <c r="I589" s="270"/>
    </row>
    <row r="590" spans="8:9" ht="15.75" customHeight="1" x14ac:dyDescent="0.2">
      <c r="H590" s="56"/>
      <c r="I590" s="270"/>
    </row>
    <row r="591" spans="8:9" ht="15.75" customHeight="1" x14ac:dyDescent="0.2">
      <c r="H591" s="56"/>
      <c r="I591" s="270"/>
    </row>
    <row r="592" spans="8:9" ht="15.75" customHeight="1" x14ac:dyDescent="0.2">
      <c r="H592" s="56"/>
      <c r="I592" s="270"/>
    </row>
    <row r="593" spans="8:9" ht="15.75" customHeight="1" x14ac:dyDescent="0.2">
      <c r="H593" s="56"/>
      <c r="I593" s="270"/>
    </row>
    <row r="594" spans="8:9" ht="15.75" customHeight="1" x14ac:dyDescent="0.2">
      <c r="H594" s="56"/>
      <c r="I594" s="270"/>
    </row>
    <row r="595" spans="8:9" ht="15.75" customHeight="1" x14ac:dyDescent="0.2">
      <c r="H595" s="56"/>
      <c r="I595" s="270"/>
    </row>
    <row r="596" spans="8:9" ht="15.75" customHeight="1" x14ac:dyDescent="0.2">
      <c r="H596" s="56"/>
      <c r="I596" s="270"/>
    </row>
    <row r="597" spans="8:9" ht="15.75" customHeight="1" x14ac:dyDescent="0.2">
      <c r="H597" s="56"/>
      <c r="I597" s="270"/>
    </row>
    <row r="598" spans="8:9" ht="15.75" customHeight="1" x14ac:dyDescent="0.2">
      <c r="H598" s="56"/>
      <c r="I598" s="270"/>
    </row>
    <row r="599" spans="8:9" ht="15.75" customHeight="1" x14ac:dyDescent="0.2">
      <c r="H599" s="56"/>
      <c r="I599" s="270"/>
    </row>
    <row r="600" spans="8:9" ht="15.75" customHeight="1" x14ac:dyDescent="0.2">
      <c r="H600" s="56"/>
      <c r="I600" s="270"/>
    </row>
    <row r="601" spans="8:9" ht="15.75" customHeight="1" x14ac:dyDescent="0.2">
      <c r="H601" s="56"/>
      <c r="I601" s="270"/>
    </row>
    <row r="602" spans="8:9" ht="15.75" customHeight="1" x14ac:dyDescent="0.2">
      <c r="H602" s="56"/>
      <c r="I602" s="270"/>
    </row>
    <row r="603" spans="8:9" ht="15.75" customHeight="1" x14ac:dyDescent="0.2">
      <c r="H603" s="56"/>
      <c r="I603" s="270"/>
    </row>
    <row r="604" spans="8:9" ht="15.75" customHeight="1" x14ac:dyDescent="0.2">
      <c r="H604" s="56"/>
      <c r="I604" s="270"/>
    </row>
    <row r="605" spans="8:9" ht="15.75" customHeight="1" x14ac:dyDescent="0.2">
      <c r="H605" s="56"/>
      <c r="I605" s="270"/>
    </row>
    <row r="606" spans="8:9" ht="15.75" customHeight="1" x14ac:dyDescent="0.2">
      <c r="H606" s="56"/>
      <c r="I606" s="270"/>
    </row>
    <row r="607" spans="8:9" ht="15.75" customHeight="1" x14ac:dyDescent="0.2">
      <c r="H607" s="56"/>
      <c r="I607" s="270"/>
    </row>
    <row r="608" spans="8:9" ht="15.75" customHeight="1" x14ac:dyDescent="0.2">
      <c r="H608" s="56"/>
      <c r="I608" s="270"/>
    </row>
    <row r="609" spans="8:9" ht="15.75" customHeight="1" x14ac:dyDescent="0.2">
      <c r="H609" s="56"/>
      <c r="I609" s="270"/>
    </row>
    <row r="610" spans="8:9" ht="15.75" customHeight="1" x14ac:dyDescent="0.2">
      <c r="H610" s="56"/>
      <c r="I610" s="270"/>
    </row>
    <row r="611" spans="8:9" ht="15.75" customHeight="1" x14ac:dyDescent="0.2">
      <c r="H611" s="56"/>
      <c r="I611" s="270"/>
    </row>
    <row r="612" spans="8:9" ht="15.75" customHeight="1" x14ac:dyDescent="0.2">
      <c r="H612" s="56"/>
      <c r="I612" s="270"/>
    </row>
    <row r="613" spans="8:9" ht="15.75" customHeight="1" x14ac:dyDescent="0.2">
      <c r="H613" s="56"/>
      <c r="I613" s="270"/>
    </row>
    <row r="614" spans="8:9" ht="15.75" customHeight="1" x14ac:dyDescent="0.2">
      <c r="H614" s="56"/>
      <c r="I614" s="270"/>
    </row>
    <row r="615" spans="8:9" ht="15.75" customHeight="1" x14ac:dyDescent="0.2">
      <c r="H615" s="56"/>
      <c r="I615" s="270"/>
    </row>
    <row r="616" spans="8:9" ht="15.75" customHeight="1" x14ac:dyDescent="0.2">
      <c r="H616" s="56"/>
      <c r="I616" s="270"/>
    </row>
    <row r="617" spans="8:9" ht="15.75" customHeight="1" x14ac:dyDescent="0.2">
      <c r="H617" s="56"/>
      <c r="I617" s="270"/>
    </row>
    <row r="618" spans="8:9" ht="15.75" customHeight="1" x14ac:dyDescent="0.2">
      <c r="H618" s="56"/>
      <c r="I618" s="270"/>
    </row>
    <row r="619" spans="8:9" ht="15.75" customHeight="1" x14ac:dyDescent="0.2">
      <c r="H619" s="56"/>
      <c r="I619" s="270"/>
    </row>
    <row r="620" spans="8:9" ht="15.75" customHeight="1" x14ac:dyDescent="0.2">
      <c r="H620" s="56"/>
      <c r="I620" s="270"/>
    </row>
    <row r="621" spans="8:9" ht="15.75" customHeight="1" x14ac:dyDescent="0.2">
      <c r="H621" s="56"/>
      <c r="I621" s="270"/>
    </row>
    <row r="622" spans="8:9" ht="15.75" customHeight="1" x14ac:dyDescent="0.2">
      <c r="H622" s="56"/>
      <c r="I622" s="270"/>
    </row>
    <row r="623" spans="8:9" ht="15.75" customHeight="1" x14ac:dyDescent="0.2">
      <c r="H623" s="56"/>
      <c r="I623" s="270"/>
    </row>
    <row r="624" spans="8:9" ht="15.75" customHeight="1" x14ac:dyDescent="0.2">
      <c r="H624" s="56"/>
      <c r="I624" s="270"/>
    </row>
    <row r="625" spans="8:9" ht="15.75" customHeight="1" x14ac:dyDescent="0.2">
      <c r="H625" s="56"/>
      <c r="I625" s="270"/>
    </row>
    <row r="626" spans="8:9" ht="15.75" customHeight="1" x14ac:dyDescent="0.2">
      <c r="H626" s="56"/>
      <c r="I626" s="270"/>
    </row>
    <row r="627" spans="8:9" ht="15.75" customHeight="1" x14ac:dyDescent="0.2">
      <c r="H627" s="56"/>
      <c r="I627" s="270"/>
    </row>
    <row r="628" spans="8:9" ht="15.75" customHeight="1" x14ac:dyDescent="0.2">
      <c r="H628" s="56"/>
      <c r="I628" s="270"/>
    </row>
    <row r="629" spans="8:9" ht="15.75" customHeight="1" x14ac:dyDescent="0.2">
      <c r="H629" s="56"/>
      <c r="I629" s="270"/>
    </row>
    <row r="630" spans="8:9" ht="15.75" customHeight="1" x14ac:dyDescent="0.2">
      <c r="H630" s="56"/>
      <c r="I630" s="270"/>
    </row>
    <row r="631" spans="8:9" ht="15.75" customHeight="1" x14ac:dyDescent="0.2">
      <c r="H631" s="56"/>
      <c r="I631" s="270"/>
    </row>
    <row r="632" spans="8:9" ht="15.75" customHeight="1" x14ac:dyDescent="0.2">
      <c r="H632" s="56"/>
      <c r="I632" s="270"/>
    </row>
    <row r="633" spans="8:9" ht="15.75" customHeight="1" x14ac:dyDescent="0.2">
      <c r="H633" s="56"/>
      <c r="I633" s="270"/>
    </row>
    <row r="634" spans="8:9" ht="15.75" customHeight="1" x14ac:dyDescent="0.2">
      <c r="H634" s="56"/>
      <c r="I634" s="270"/>
    </row>
    <row r="635" spans="8:9" ht="15.75" customHeight="1" x14ac:dyDescent="0.2">
      <c r="H635" s="56"/>
      <c r="I635" s="270"/>
    </row>
    <row r="636" spans="8:9" ht="15.75" customHeight="1" x14ac:dyDescent="0.2">
      <c r="H636" s="56"/>
      <c r="I636" s="270"/>
    </row>
    <row r="637" spans="8:9" ht="15.75" customHeight="1" x14ac:dyDescent="0.2">
      <c r="H637" s="56"/>
      <c r="I637" s="270"/>
    </row>
    <row r="638" spans="8:9" ht="15.75" customHeight="1" x14ac:dyDescent="0.2">
      <c r="H638" s="56"/>
      <c r="I638" s="270"/>
    </row>
    <row r="639" spans="8:9" ht="15.75" customHeight="1" x14ac:dyDescent="0.2">
      <c r="H639" s="56"/>
      <c r="I639" s="270"/>
    </row>
    <row r="640" spans="8:9" ht="15.75" customHeight="1" x14ac:dyDescent="0.2">
      <c r="H640" s="56"/>
      <c r="I640" s="270"/>
    </row>
    <row r="641" spans="8:9" ht="15.75" customHeight="1" x14ac:dyDescent="0.2">
      <c r="H641" s="56"/>
      <c r="I641" s="270"/>
    </row>
    <row r="642" spans="8:9" ht="15.75" customHeight="1" x14ac:dyDescent="0.2">
      <c r="H642" s="56"/>
      <c r="I642" s="270"/>
    </row>
    <row r="643" spans="8:9" ht="15.75" customHeight="1" x14ac:dyDescent="0.2">
      <c r="H643" s="56"/>
      <c r="I643" s="270"/>
    </row>
    <row r="644" spans="8:9" ht="15.75" customHeight="1" x14ac:dyDescent="0.2">
      <c r="H644" s="56"/>
      <c r="I644" s="270"/>
    </row>
    <row r="645" spans="8:9" ht="15.75" customHeight="1" x14ac:dyDescent="0.2">
      <c r="H645" s="56"/>
      <c r="I645" s="270"/>
    </row>
    <row r="646" spans="8:9" ht="15.75" customHeight="1" x14ac:dyDescent="0.2">
      <c r="H646" s="56"/>
      <c r="I646" s="270"/>
    </row>
    <row r="647" spans="8:9" ht="15.75" customHeight="1" x14ac:dyDescent="0.2">
      <c r="H647" s="56"/>
      <c r="I647" s="270"/>
    </row>
    <row r="648" spans="8:9" ht="15.75" customHeight="1" x14ac:dyDescent="0.2">
      <c r="H648" s="56"/>
      <c r="I648" s="270"/>
    </row>
    <row r="649" spans="8:9" ht="15.75" customHeight="1" x14ac:dyDescent="0.2">
      <c r="H649" s="56"/>
      <c r="I649" s="270"/>
    </row>
    <row r="650" spans="8:9" ht="15.75" customHeight="1" x14ac:dyDescent="0.2">
      <c r="H650" s="56"/>
      <c r="I650" s="270"/>
    </row>
    <row r="651" spans="8:9" ht="15.75" customHeight="1" x14ac:dyDescent="0.2">
      <c r="H651" s="56"/>
      <c r="I651" s="270"/>
    </row>
    <row r="652" spans="8:9" ht="15.75" customHeight="1" x14ac:dyDescent="0.2">
      <c r="H652" s="56"/>
      <c r="I652" s="270"/>
    </row>
    <row r="653" spans="8:9" ht="15.75" customHeight="1" x14ac:dyDescent="0.2">
      <c r="H653" s="56"/>
      <c r="I653" s="270"/>
    </row>
    <row r="654" spans="8:9" ht="15.75" customHeight="1" x14ac:dyDescent="0.2">
      <c r="H654" s="56"/>
      <c r="I654" s="270"/>
    </row>
    <row r="655" spans="8:9" ht="15.75" customHeight="1" x14ac:dyDescent="0.2">
      <c r="H655" s="56"/>
      <c r="I655" s="270"/>
    </row>
    <row r="656" spans="8:9" ht="15.75" customHeight="1" x14ac:dyDescent="0.2">
      <c r="H656" s="56"/>
      <c r="I656" s="270"/>
    </row>
    <row r="657" spans="8:9" ht="15.75" customHeight="1" x14ac:dyDescent="0.2">
      <c r="H657" s="56"/>
      <c r="I657" s="270"/>
    </row>
    <row r="658" spans="8:9" ht="15.75" customHeight="1" x14ac:dyDescent="0.2">
      <c r="H658" s="56"/>
      <c r="I658" s="270"/>
    </row>
    <row r="659" spans="8:9" ht="15.75" customHeight="1" x14ac:dyDescent="0.2">
      <c r="H659" s="56"/>
      <c r="I659" s="270"/>
    </row>
    <row r="660" spans="8:9" ht="15.75" customHeight="1" x14ac:dyDescent="0.2">
      <c r="H660" s="56"/>
      <c r="I660" s="270"/>
    </row>
    <row r="661" spans="8:9" ht="15.75" customHeight="1" x14ac:dyDescent="0.2">
      <c r="H661" s="56"/>
      <c r="I661" s="270"/>
    </row>
    <row r="662" spans="8:9" ht="15.75" customHeight="1" x14ac:dyDescent="0.2">
      <c r="H662" s="56"/>
      <c r="I662" s="270"/>
    </row>
    <row r="663" spans="8:9" ht="15.75" customHeight="1" x14ac:dyDescent="0.2">
      <c r="H663" s="56"/>
      <c r="I663" s="270"/>
    </row>
    <row r="664" spans="8:9" ht="15.75" customHeight="1" x14ac:dyDescent="0.2">
      <c r="H664" s="56"/>
      <c r="I664" s="270"/>
    </row>
    <row r="665" spans="8:9" ht="15.75" customHeight="1" x14ac:dyDescent="0.2">
      <c r="H665" s="56"/>
      <c r="I665" s="270"/>
    </row>
    <row r="666" spans="8:9" ht="15.75" customHeight="1" x14ac:dyDescent="0.2">
      <c r="H666" s="56"/>
      <c r="I666" s="270"/>
    </row>
    <row r="667" spans="8:9" ht="15.75" customHeight="1" x14ac:dyDescent="0.2">
      <c r="H667" s="56"/>
      <c r="I667" s="270"/>
    </row>
    <row r="668" spans="8:9" ht="15.75" customHeight="1" x14ac:dyDescent="0.2">
      <c r="H668" s="56"/>
      <c r="I668" s="270"/>
    </row>
    <row r="669" spans="8:9" ht="15.75" customHeight="1" x14ac:dyDescent="0.2">
      <c r="H669" s="56"/>
      <c r="I669" s="270"/>
    </row>
    <row r="670" spans="8:9" ht="15.75" customHeight="1" x14ac:dyDescent="0.2">
      <c r="H670" s="56"/>
      <c r="I670" s="270"/>
    </row>
    <row r="671" spans="8:9" ht="15.75" customHeight="1" x14ac:dyDescent="0.2">
      <c r="H671" s="56"/>
      <c r="I671" s="270"/>
    </row>
    <row r="672" spans="8:9" ht="15.75" customHeight="1" x14ac:dyDescent="0.2">
      <c r="H672" s="56"/>
      <c r="I672" s="270"/>
    </row>
    <row r="673" spans="8:9" ht="15.75" customHeight="1" x14ac:dyDescent="0.2">
      <c r="H673" s="56"/>
      <c r="I673" s="270"/>
    </row>
    <row r="674" spans="8:9" ht="15.75" customHeight="1" x14ac:dyDescent="0.2">
      <c r="H674" s="56"/>
      <c r="I674" s="270"/>
    </row>
    <row r="675" spans="8:9" ht="15.75" customHeight="1" x14ac:dyDescent="0.2">
      <c r="H675" s="56"/>
      <c r="I675" s="270"/>
    </row>
    <row r="676" spans="8:9" ht="15.75" customHeight="1" x14ac:dyDescent="0.2">
      <c r="H676" s="56"/>
      <c r="I676" s="270"/>
    </row>
    <row r="677" spans="8:9" ht="15.75" customHeight="1" x14ac:dyDescent="0.2">
      <c r="H677" s="56"/>
      <c r="I677" s="270"/>
    </row>
    <row r="678" spans="8:9" ht="15.75" customHeight="1" x14ac:dyDescent="0.2">
      <c r="H678" s="56"/>
      <c r="I678" s="270"/>
    </row>
    <row r="679" spans="8:9" ht="15.75" customHeight="1" x14ac:dyDescent="0.2">
      <c r="H679" s="56"/>
      <c r="I679" s="270"/>
    </row>
    <row r="680" spans="8:9" ht="15.75" customHeight="1" x14ac:dyDescent="0.2">
      <c r="H680" s="56"/>
      <c r="I680" s="270"/>
    </row>
    <row r="681" spans="8:9" ht="15.75" customHeight="1" x14ac:dyDescent="0.2">
      <c r="H681" s="56"/>
      <c r="I681" s="270"/>
    </row>
    <row r="682" spans="8:9" ht="15.75" customHeight="1" x14ac:dyDescent="0.2">
      <c r="H682" s="56"/>
      <c r="I682" s="270"/>
    </row>
    <row r="683" spans="8:9" ht="15.75" customHeight="1" x14ac:dyDescent="0.2">
      <c r="H683" s="56"/>
      <c r="I683" s="270"/>
    </row>
    <row r="684" spans="8:9" ht="15.75" customHeight="1" x14ac:dyDescent="0.2">
      <c r="H684" s="56"/>
      <c r="I684" s="270"/>
    </row>
    <row r="685" spans="8:9" ht="15.75" customHeight="1" x14ac:dyDescent="0.2">
      <c r="H685" s="56"/>
      <c r="I685" s="270"/>
    </row>
    <row r="686" spans="8:9" ht="15.75" customHeight="1" x14ac:dyDescent="0.2">
      <c r="H686" s="56"/>
      <c r="I686" s="270"/>
    </row>
    <row r="687" spans="8:9" ht="15.75" customHeight="1" x14ac:dyDescent="0.2">
      <c r="H687" s="56"/>
      <c r="I687" s="270"/>
    </row>
    <row r="688" spans="8:9" ht="15.75" customHeight="1" x14ac:dyDescent="0.2">
      <c r="H688" s="56"/>
      <c r="I688" s="270"/>
    </row>
    <row r="689" spans="8:9" ht="15.75" customHeight="1" x14ac:dyDescent="0.2">
      <c r="H689" s="56"/>
      <c r="I689" s="270"/>
    </row>
    <row r="690" spans="8:9" ht="15.75" customHeight="1" x14ac:dyDescent="0.2">
      <c r="H690" s="56"/>
      <c r="I690" s="270"/>
    </row>
    <row r="691" spans="8:9" ht="15.75" customHeight="1" x14ac:dyDescent="0.2">
      <c r="H691" s="56"/>
      <c r="I691" s="270"/>
    </row>
    <row r="692" spans="8:9" ht="15.75" customHeight="1" x14ac:dyDescent="0.2">
      <c r="H692" s="56"/>
      <c r="I692" s="270"/>
    </row>
    <row r="693" spans="8:9" ht="15.75" customHeight="1" x14ac:dyDescent="0.2">
      <c r="H693" s="56"/>
      <c r="I693" s="270"/>
    </row>
    <row r="694" spans="8:9" ht="15.75" customHeight="1" x14ac:dyDescent="0.2">
      <c r="H694" s="56"/>
      <c r="I694" s="270"/>
    </row>
    <row r="695" spans="8:9" ht="15.75" customHeight="1" x14ac:dyDescent="0.2">
      <c r="H695" s="56"/>
      <c r="I695" s="270"/>
    </row>
    <row r="696" spans="8:9" ht="15.75" customHeight="1" x14ac:dyDescent="0.2">
      <c r="H696" s="56"/>
      <c r="I696" s="270"/>
    </row>
    <row r="697" spans="8:9" ht="15.75" customHeight="1" x14ac:dyDescent="0.2">
      <c r="H697" s="56"/>
      <c r="I697" s="270"/>
    </row>
    <row r="698" spans="8:9" ht="15.75" customHeight="1" x14ac:dyDescent="0.2">
      <c r="H698" s="56"/>
      <c r="I698" s="270"/>
    </row>
    <row r="699" spans="8:9" ht="15.75" customHeight="1" x14ac:dyDescent="0.2">
      <c r="H699" s="56"/>
      <c r="I699" s="270"/>
    </row>
    <row r="700" spans="8:9" ht="15.75" customHeight="1" x14ac:dyDescent="0.2">
      <c r="H700" s="56"/>
      <c r="I700" s="270"/>
    </row>
    <row r="701" spans="8:9" ht="15.75" customHeight="1" x14ac:dyDescent="0.2">
      <c r="H701" s="56"/>
      <c r="I701" s="270"/>
    </row>
    <row r="702" spans="8:9" ht="15.75" customHeight="1" x14ac:dyDescent="0.2">
      <c r="H702" s="56"/>
      <c r="I702" s="270"/>
    </row>
    <row r="703" spans="8:9" ht="15.75" customHeight="1" x14ac:dyDescent="0.2">
      <c r="H703" s="56"/>
      <c r="I703" s="270"/>
    </row>
    <row r="704" spans="8:9" ht="15.75" customHeight="1" x14ac:dyDescent="0.2">
      <c r="H704" s="56"/>
      <c r="I704" s="270"/>
    </row>
    <row r="705" spans="8:9" ht="15.75" customHeight="1" x14ac:dyDescent="0.2">
      <c r="H705" s="56"/>
      <c r="I705" s="270"/>
    </row>
    <row r="706" spans="8:9" ht="15.75" customHeight="1" x14ac:dyDescent="0.2">
      <c r="H706" s="56"/>
      <c r="I706" s="270"/>
    </row>
    <row r="707" spans="8:9" ht="15.75" customHeight="1" x14ac:dyDescent="0.2">
      <c r="H707" s="56"/>
      <c r="I707" s="270"/>
    </row>
    <row r="708" spans="8:9" ht="15.75" customHeight="1" x14ac:dyDescent="0.2">
      <c r="H708" s="56"/>
      <c r="I708" s="270"/>
    </row>
    <row r="709" spans="8:9" ht="15.75" customHeight="1" x14ac:dyDescent="0.2">
      <c r="H709" s="56"/>
      <c r="I709" s="270"/>
    </row>
    <row r="710" spans="8:9" ht="15.75" customHeight="1" x14ac:dyDescent="0.2">
      <c r="H710" s="56"/>
      <c r="I710" s="270"/>
    </row>
    <row r="711" spans="8:9" ht="15.75" customHeight="1" x14ac:dyDescent="0.2">
      <c r="H711" s="56"/>
      <c r="I711" s="270"/>
    </row>
    <row r="712" spans="8:9" ht="15.75" customHeight="1" x14ac:dyDescent="0.2">
      <c r="H712" s="56"/>
      <c r="I712" s="270"/>
    </row>
    <row r="713" spans="8:9" ht="15.75" customHeight="1" x14ac:dyDescent="0.2">
      <c r="H713" s="56"/>
      <c r="I713" s="270"/>
    </row>
    <row r="714" spans="8:9" ht="15.75" customHeight="1" x14ac:dyDescent="0.2">
      <c r="H714" s="56"/>
      <c r="I714" s="270"/>
    </row>
    <row r="715" spans="8:9" ht="15.75" customHeight="1" x14ac:dyDescent="0.2">
      <c r="H715" s="56"/>
      <c r="I715" s="270"/>
    </row>
    <row r="716" spans="8:9" ht="15.75" customHeight="1" x14ac:dyDescent="0.2">
      <c r="H716" s="56"/>
      <c r="I716" s="270"/>
    </row>
    <row r="717" spans="8:9" ht="15.75" customHeight="1" x14ac:dyDescent="0.2">
      <c r="H717" s="56"/>
      <c r="I717" s="270"/>
    </row>
    <row r="718" spans="8:9" ht="15.75" customHeight="1" x14ac:dyDescent="0.2">
      <c r="H718" s="56"/>
      <c r="I718" s="270"/>
    </row>
    <row r="719" spans="8:9" ht="15.75" customHeight="1" x14ac:dyDescent="0.2">
      <c r="H719" s="56"/>
      <c r="I719" s="270"/>
    </row>
    <row r="720" spans="8:9" ht="15.75" customHeight="1" x14ac:dyDescent="0.2">
      <c r="H720" s="56"/>
      <c r="I720" s="270"/>
    </row>
    <row r="721" spans="8:9" ht="15.75" customHeight="1" x14ac:dyDescent="0.2">
      <c r="H721" s="56"/>
      <c r="I721" s="270"/>
    </row>
    <row r="722" spans="8:9" ht="15.75" customHeight="1" x14ac:dyDescent="0.2">
      <c r="H722" s="56"/>
      <c r="I722" s="270"/>
    </row>
    <row r="723" spans="8:9" ht="15.75" customHeight="1" x14ac:dyDescent="0.2">
      <c r="H723" s="56"/>
      <c r="I723" s="270"/>
    </row>
    <row r="724" spans="8:9" ht="15.75" customHeight="1" x14ac:dyDescent="0.2">
      <c r="H724" s="56"/>
      <c r="I724" s="270"/>
    </row>
    <row r="725" spans="8:9" ht="15.75" customHeight="1" x14ac:dyDescent="0.2">
      <c r="H725" s="56"/>
      <c r="I725" s="270"/>
    </row>
    <row r="726" spans="8:9" ht="15.75" customHeight="1" x14ac:dyDescent="0.2">
      <c r="H726" s="56"/>
      <c r="I726" s="270"/>
    </row>
    <row r="727" spans="8:9" ht="15.75" customHeight="1" x14ac:dyDescent="0.2">
      <c r="H727" s="56"/>
      <c r="I727" s="270"/>
    </row>
    <row r="728" spans="8:9" ht="15.75" customHeight="1" x14ac:dyDescent="0.2">
      <c r="H728" s="56"/>
      <c r="I728" s="270"/>
    </row>
    <row r="729" spans="8:9" ht="15.75" customHeight="1" x14ac:dyDescent="0.2">
      <c r="H729" s="56"/>
      <c r="I729" s="270"/>
    </row>
    <row r="730" spans="8:9" ht="15.75" customHeight="1" x14ac:dyDescent="0.2">
      <c r="H730" s="56"/>
      <c r="I730" s="270"/>
    </row>
    <row r="731" spans="8:9" ht="15.75" customHeight="1" x14ac:dyDescent="0.2">
      <c r="H731" s="56"/>
      <c r="I731" s="270"/>
    </row>
    <row r="732" spans="8:9" ht="15.75" customHeight="1" x14ac:dyDescent="0.2">
      <c r="H732" s="56"/>
      <c r="I732" s="270"/>
    </row>
    <row r="733" spans="8:9" ht="15.75" customHeight="1" x14ac:dyDescent="0.2">
      <c r="H733" s="56"/>
      <c r="I733" s="270"/>
    </row>
    <row r="734" spans="8:9" ht="15.75" customHeight="1" x14ac:dyDescent="0.2">
      <c r="H734" s="56"/>
      <c r="I734" s="270"/>
    </row>
    <row r="735" spans="8:9" ht="15.75" customHeight="1" x14ac:dyDescent="0.2">
      <c r="H735" s="56"/>
      <c r="I735" s="270"/>
    </row>
    <row r="736" spans="8:9" ht="15.75" customHeight="1" x14ac:dyDescent="0.2">
      <c r="H736" s="56"/>
      <c r="I736" s="270"/>
    </row>
    <row r="737" spans="8:9" ht="15.75" customHeight="1" x14ac:dyDescent="0.2">
      <c r="H737" s="56"/>
      <c r="I737" s="270"/>
    </row>
    <row r="738" spans="8:9" ht="15.75" customHeight="1" x14ac:dyDescent="0.2">
      <c r="H738" s="56"/>
      <c r="I738" s="270"/>
    </row>
    <row r="739" spans="8:9" ht="15.75" customHeight="1" x14ac:dyDescent="0.2">
      <c r="H739" s="56"/>
      <c r="I739" s="270"/>
    </row>
    <row r="740" spans="8:9" ht="15.75" customHeight="1" x14ac:dyDescent="0.2">
      <c r="H740" s="56"/>
      <c r="I740" s="270"/>
    </row>
    <row r="741" spans="8:9" ht="15.75" customHeight="1" x14ac:dyDescent="0.2">
      <c r="H741" s="56"/>
      <c r="I741" s="270"/>
    </row>
    <row r="742" spans="8:9" ht="15.75" customHeight="1" x14ac:dyDescent="0.2">
      <c r="H742" s="56"/>
      <c r="I742" s="270"/>
    </row>
    <row r="743" spans="8:9" ht="15.75" customHeight="1" x14ac:dyDescent="0.2">
      <c r="H743" s="56"/>
      <c r="I743" s="270"/>
    </row>
    <row r="744" spans="8:9" ht="15.75" customHeight="1" x14ac:dyDescent="0.2">
      <c r="H744" s="56"/>
      <c r="I744" s="270"/>
    </row>
    <row r="745" spans="8:9" ht="15.75" customHeight="1" x14ac:dyDescent="0.2">
      <c r="H745" s="56"/>
      <c r="I745" s="270"/>
    </row>
    <row r="746" spans="8:9" ht="15.75" customHeight="1" x14ac:dyDescent="0.2">
      <c r="H746" s="56"/>
      <c r="I746" s="270"/>
    </row>
    <row r="747" spans="8:9" ht="15.75" customHeight="1" x14ac:dyDescent="0.2">
      <c r="H747" s="56"/>
      <c r="I747" s="270"/>
    </row>
    <row r="748" spans="8:9" ht="15.75" customHeight="1" x14ac:dyDescent="0.2">
      <c r="H748" s="56"/>
      <c r="I748" s="270"/>
    </row>
    <row r="749" spans="8:9" ht="15.75" customHeight="1" x14ac:dyDescent="0.2">
      <c r="H749" s="56"/>
      <c r="I749" s="270"/>
    </row>
    <row r="750" spans="8:9" ht="15.75" customHeight="1" x14ac:dyDescent="0.2">
      <c r="H750" s="56"/>
      <c r="I750" s="270"/>
    </row>
    <row r="751" spans="8:9" ht="15.75" customHeight="1" x14ac:dyDescent="0.2">
      <c r="H751" s="56"/>
      <c r="I751" s="270"/>
    </row>
    <row r="752" spans="8:9" ht="15.75" customHeight="1" x14ac:dyDescent="0.2">
      <c r="H752" s="56"/>
      <c r="I752" s="270"/>
    </row>
    <row r="753" spans="8:9" ht="15.75" customHeight="1" x14ac:dyDescent="0.2">
      <c r="H753" s="56"/>
      <c r="I753" s="270"/>
    </row>
    <row r="754" spans="8:9" ht="15.75" customHeight="1" x14ac:dyDescent="0.2">
      <c r="H754" s="56"/>
      <c r="I754" s="270"/>
    </row>
    <row r="755" spans="8:9" ht="15.75" customHeight="1" x14ac:dyDescent="0.2">
      <c r="H755" s="56"/>
      <c r="I755" s="270"/>
    </row>
    <row r="756" spans="8:9" ht="15.75" customHeight="1" x14ac:dyDescent="0.2">
      <c r="H756" s="56"/>
      <c r="I756" s="270"/>
    </row>
    <row r="757" spans="8:9" ht="15.75" customHeight="1" x14ac:dyDescent="0.2">
      <c r="H757" s="56"/>
      <c r="I757" s="270"/>
    </row>
    <row r="758" spans="8:9" ht="15.75" customHeight="1" x14ac:dyDescent="0.2">
      <c r="H758" s="56"/>
      <c r="I758" s="270"/>
    </row>
    <row r="759" spans="8:9" ht="15.75" customHeight="1" x14ac:dyDescent="0.2">
      <c r="H759" s="56"/>
      <c r="I759" s="270"/>
    </row>
    <row r="760" spans="8:9" ht="15.75" customHeight="1" x14ac:dyDescent="0.2">
      <c r="H760" s="56"/>
      <c r="I760" s="270"/>
    </row>
    <row r="761" spans="8:9" ht="15.75" customHeight="1" x14ac:dyDescent="0.2">
      <c r="H761" s="56"/>
      <c r="I761" s="270"/>
    </row>
    <row r="762" spans="8:9" ht="15.75" customHeight="1" x14ac:dyDescent="0.2">
      <c r="H762" s="56"/>
      <c r="I762" s="270"/>
    </row>
    <row r="763" spans="8:9" ht="15.75" customHeight="1" x14ac:dyDescent="0.2">
      <c r="H763" s="56"/>
      <c r="I763" s="270"/>
    </row>
    <row r="764" spans="8:9" ht="15.75" customHeight="1" x14ac:dyDescent="0.2">
      <c r="H764" s="56"/>
      <c r="I764" s="270"/>
    </row>
    <row r="765" spans="8:9" ht="15.75" customHeight="1" x14ac:dyDescent="0.2">
      <c r="H765" s="56"/>
      <c r="I765" s="270"/>
    </row>
    <row r="766" spans="8:9" ht="15.75" customHeight="1" x14ac:dyDescent="0.2">
      <c r="H766" s="56"/>
      <c r="I766" s="270"/>
    </row>
    <row r="767" spans="8:9" ht="15.75" customHeight="1" x14ac:dyDescent="0.2">
      <c r="H767" s="56"/>
      <c r="I767" s="270"/>
    </row>
    <row r="768" spans="8:9" ht="15.75" customHeight="1" x14ac:dyDescent="0.2">
      <c r="H768" s="56"/>
      <c r="I768" s="270"/>
    </row>
    <row r="769" spans="8:9" ht="15.75" customHeight="1" x14ac:dyDescent="0.2">
      <c r="H769" s="56"/>
      <c r="I769" s="270"/>
    </row>
    <row r="770" spans="8:9" ht="15.75" customHeight="1" x14ac:dyDescent="0.2">
      <c r="H770" s="56"/>
      <c r="I770" s="270"/>
    </row>
    <row r="771" spans="8:9" ht="15.75" customHeight="1" x14ac:dyDescent="0.2">
      <c r="H771" s="56"/>
      <c r="I771" s="270"/>
    </row>
    <row r="772" spans="8:9" ht="15.75" customHeight="1" x14ac:dyDescent="0.2">
      <c r="H772" s="56"/>
      <c r="I772" s="270"/>
    </row>
    <row r="773" spans="8:9" ht="15.75" customHeight="1" x14ac:dyDescent="0.2">
      <c r="H773" s="56"/>
      <c r="I773" s="270"/>
    </row>
    <row r="774" spans="8:9" ht="15.75" customHeight="1" x14ac:dyDescent="0.2">
      <c r="H774" s="56"/>
      <c r="I774" s="270"/>
    </row>
    <row r="775" spans="8:9" ht="15.75" customHeight="1" x14ac:dyDescent="0.2">
      <c r="H775" s="56"/>
      <c r="I775" s="270"/>
    </row>
    <row r="776" spans="8:9" ht="15.75" customHeight="1" x14ac:dyDescent="0.2">
      <c r="H776" s="56"/>
      <c r="I776" s="270"/>
    </row>
    <row r="777" spans="8:9" ht="15.75" customHeight="1" x14ac:dyDescent="0.2">
      <c r="H777" s="56"/>
      <c r="I777" s="270"/>
    </row>
    <row r="778" spans="8:9" ht="15.75" customHeight="1" x14ac:dyDescent="0.2">
      <c r="H778" s="56"/>
      <c r="I778" s="270"/>
    </row>
    <row r="779" spans="8:9" ht="15.75" customHeight="1" x14ac:dyDescent="0.2">
      <c r="H779" s="56"/>
      <c r="I779" s="270"/>
    </row>
    <row r="780" spans="8:9" ht="15.75" customHeight="1" x14ac:dyDescent="0.2">
      <c r="H780" s="56"/>
      <c r="I780" s="270"/>
    </row>
    <row r="781" spans="8:9" ht="15.75" customHeight="1" x14ac:dyDescent="0.2">
      <c r="H781" s="56"/>
      <c r="I781" s="270"/>
    </row>
    <row r="782" spans="8:9" ht="15.75" customHeight="1" x14ac:dyDescent="0.2">
      <c r="H782" s="56"/>
      <c r="I782" s="270"/>
    </row>
    <row r="783" spans="8:9" ht="15.75" customHeight="1" x14ac:dyDescent="0.2">
      <c r="H783" s="56"/>
      <c r="I783" s="270"/>
    </row>
    <row r="784" spans="8:9" ht="15.75" customHeight="1" x14ac:dyDescent="0.2">
      <c r="H784" s="56"/>
      <c r="I784" s="270"/>
    </row>
    <row r="785" spans="8:9" ht="15.75" customHeight="1" x14ac:dyDescent="0.2">
      <c r="H785" s="56"/>
      <c r="I785" s="270"/>
    </row>
    <row r="786" spans="8:9" ht="15.75" customHeight="1" x14ac:dyDescent="0.2">
      <c r="H786" s="56"/>
      <c r="I786" s="270"/>
    </row>
    <row r="787" spans="8:9" ht="15.75" customHeight="1" x14ac:dyDescent="0.2">
      <c r="H787" s="56"/>
      <c r="I787" s="270"/>
    </row>
    <row r="788" spans="8:9" ht="15.75" customHeight="1" x14ac:dyDescent="0.2">
      <c r="H788" s="56"/>
      <c r="I788" s="270"/>
    </row>
    <row r="789" spans="8:9" ht="15.75" customHeight="1" x14ac:dyDescent="0.2">
      <c r="H789" s="56"/>
      <c r="I789" s="270"/>
    </row>
    <row r="790" spans="8:9" ht="15.75" customHeight="1" x14ac:dyDescent="0.2">
      <c r="H790" s="56"/>
      <c r="I790" s="270"/>
    </row>
    <row r="791" spans="8:9" ht="15.75" customHeight="1" x14ac:dyDescent="0.2">
      <c r="H791" s="56"/>
      <c r="I791" s="270"/>
    </row>
    <row r="792" spans="8:9" ht="15.75" customHeight="1" x14ac:dyDescent="0.2">
      <c r="H792" s="56"/>
      <c r="I792" s="270"/>
    </row>
    <row r="793" spans="8:9" ht="15.75" customHeight="1" x14ac:dyDescent="0.2">
      <c r="H793" s="56"/>
      <c r="I793" s="270"/>
    </row>
    <row r="794" spans="8:9" ht="15.75" customHeight="1" x14ac:dyDescent="0.2">
      <c r="H794" s="56"/>
      <c r="I794" s="270"/>
    </row>
    <row r="795" spans="8:9" ht="15.75" customHeight="1" x14ac:dyDescent="0.2">
      <c r="H795" s="56"/>
      <c r="I795" s="270"/>
    </row>
    <row r="796" spans="8:9" ht="15.75" customHeight="1" x14ac:dyDescent="0.2">
      <c r="H796" s="56"/>
      <c r="I796" s="270"/>
    </row>
    <row r="797" spans="8:9" ht="15.75" customHeight="1" x14ac:dyDescent="0.2">
      <c r="H797" s="56"/>
      <c r="I797" s="270"/>
    </row>
    <row r="798" spans="8:9" ht="15.75" customHeight="1" x14ac:dyDescent="0.2">
      <c r="H798" s="56"/>
      <c r="I798" s="270"/>
    </row>
    <row r="799" spans="8:9" ht="15.75" customHeight="1" x14ac:dyDescent="0.2">
      <c r="H799" s="56"/>
      <c r="I799" s="270"/>
    </row>
    <row r="800" spans="8:9" ht="15.75" customHeight="1" x14ac:dyDescent="0.2">
      <c r="H800" s="56"/>
      <c r="I800" s="270"/>
    </row>
    <row r="801" spans="8:9" ht="15.75" customHeight="1" x14ac:dyDescent="0.2">
      <c r="H801" s="56"/>
      <c r="I801" s="270"/>
    </row>
    <row r="802" spans="8:9" ht="15.75" customHeight="1" x14ac:dyDescent="0.2">
      <c r="H802" s="56"/>
      <c r="I802" s="270"/>
    </row>
    <row r="803" spans="8:9" ht="15.75" customHeight="1" x14ac:dyDescent="0.2">
      <c r="H803" s="56"/>
      <c r="I803" s="270"/>
    </row>
    <row r="804" spans="8:9" ht="15.75" customHeight="1" x14ac:dyDescent="0.2">
      <c r="H804" s="56"/>
      <c r="I804" s="270"/>
    </row>
    <row r="805" spans="8:9" ht="15.75" customHeight="1" x14ac:dyDescent="0.2">
      <c r="H805" s="56"/>
      <c r="I805" s="270"/>
    </row>
    <row r="806" spans="8:9" ht="15.75" customHeight="1" x14ac:dyDescent="0.2">
      <c r="H806" s="56"/>
      <c r="I806" s="270"/>
    </row>
    <row r="807" spans="8:9" ht="15.75" customHeight="1" x14ac:dyDescent="0.2">
      <c r="H807" s="56"/>
      <c r="I807" s="270"/>
    </row>
    <row r="808" spans="8:9" ht="15.75" customHeight="1" x14ac:dyDescent="0.2">
      <c r="H808" s="56"/>
      <c r="I808" s="270"/>
    </row>
    <row r="809" spans="8:9" ht="15.75" customHeight="1" x14ac:dyDescent="0.2">
      <c r="H809" s="56"/>
      <c r="I809" s="270"/>
    </row>
    <row r="810" spans="8:9" ht="15.75" customHeight="1" x14ac:dyDescent="0.2">
      <c r="H810" s="56"/>
      <c r="I810" s="270"/>
    </row>
    <row r="811" spans="8:9" ht="15.75" customHeight="1" x14ac:dyDescent="0.2">
      <c r="H811" s="56"/>
      <c r="I811" s="270"/>
    </row>
    <row r="812" spans="8:9" ht="15.75" customHeight="1" x14ac:dyDescent="0.2">
      <c r="H812" s="56"/>
      <c r="I812" s="270"/>
    </row>
    <row r="813" spans="8:9" ht="15.75" customHeight="1" x14ac:dyDescent="0.2">
      <c r="H813" s="56"/>
      <c r="I813" s="270"/>
    </row>
    <row r="814" spans="8:9" ht="15.75" customHeight="1" x14ac:dyDescent="0.2">
      <c r="H814" s="56"/>
      <c r="I814" s="270"/>
    </row>
    <row r="815" spans="8:9" ht="15.75" customHeight="1" x14ac:dyDescent="0.2">
      <c r="H815" s="56"/>
      <c r="I815" s="270"/>
    </row>
    <row r="816" spans="8:9" ht="15.75" customHeight="1" x14ac:dyDescent="0.2">
      <c r="H816" s="56"/>
      <c r="I816" s="270"/>
    </row>
    <row r="817" spans="8:9" ht="15.75" customHeight="1" x14ac:dyDescent="0.2">
      <c r="H817" s="56"/>
      <c r="I817" s="270"/>
    </row>
    <row r="818" spans="8:9" ht="15.75" customHeight="1" x14ac:dyDescent="0.2">
      <c r="H818" s="56"/>
      <c r="I818" s="270"/>
    </row>
    <row r="819" spans="8:9" ht="15.75" customHeight="1" x14ac:dyDescent="0.2">
      <c r="H819" s="56"/>
      <c r="I819" s="270"/>
    </row>
    <row r="820" spans="8:9" ht="15.75" customHeight="1" x14ac:dyDescent="0.2">
      <c r="H820" s="56"/>
      <c r="I820" s="270"/>
    </row>
    <row r="821" spans="8:9" ht="15.75" customHeight="1" x14ac:dyDescent="0.2">
      <c r="H821" s="56"/>
      <c r="I821" s="270"/>
    </row>
    <row r="822" spans="8:9" ht="15.75" customHeight="1" x14ac:dyDescent="0.2">
      <c r="H822" s="56"/>
      <c r="I822" s="270"/>
    </row>
    <row r="823" spans="8:9" ht="15.75" customHeight="1" x14ac:dyDescent="0.2">
      <c r="H823" s="56"/>
      <c r="I823" s="270"/>
    </row>
    <row r="824" spans="8:9" ht="15.75" customHeight="1" x14ac:dyDescent="0.2">
      <c r="H824" s="56"/>
      <c r="I824" s="270"/>
    </row>
    <row r="825" spans="8:9" ht="15.75" customHeight="1" x14ac:dyDescent="0.2">
      <c r="H825" s="56"/>
      <c r="I825" s="270"/>
    </row>
    <row r="826" spans="8:9" ht="15.75" customHeight="1" x14ac:dyDescent="0.2">
      <c r="H826" s="56"/>
      <c r="I826" s="270"/>
    </row>
    <row r="827" spans="8:9" ht="15.75" customHeight="1" x14ac:dyDescent="0.2">
      <c r="H827" s="56"/>
      <c r="I827" s="270"/>
    </row>
    <row r="828" spans="8:9" ht="15.75" customHeight="1" x14ac:dyDescent="0.2">
      <c r="H828" s="56"/>
      <c r="I828" s="270"/>
    </row>
    <row r="829" spans="8:9" ht="15.75" customHeight="1" x14ac:dyDescent="0.2">
      <c r="H829" s="56"/>
      <c r="I829" s="270"/>
    </row>
    <row r="830" spans="8:9" ht="15.75" customHeight="1" x14ac:dyDescent="0.2">
      <c r="H830" s="56"/>
      <c r="I830" s="270"/>
    </row>
    <row r="831" spans="8:9" ht="15.75" customHeight="1" x14ac:dyDescent="0.2">
      <c r="H831" s="56"/>
      <c r="I831" s="270"/>
    </row>
    <row r="832" spans="8:9" ht="15.75" customHeight="1" x14ac:dyDescent="0.2">
      <c r="H832" s="56"/>
      <c r="I832" s="270"/>
    </row>
    <row r="833" spans="8:9" ht="15.75" customHeight="1" x14ac:dyDescent="0.2">
      <c r="H833" s="56"/>
      <c r="I833" s="270"/>
    </row>
    <row r="834" spans="8:9" ht="15.75" customHeight="1" x14ac:dyDescent="0.2">
      <c r="H834" s="56"/>
      <c r="I834" s="270"/>
    </row>
    <row r="835" spans="8:9" ht="15.75" customHeight="1" x14ac:dyDescent="0.2">
      <c r="H835" s="56"/>
      <c r="I835" s="270"/>
    </row>
    <row r="836" spans="8:9" ht="15.75" customHeight="1" x14ac:dyDescent="0.2">
      <c r="H836" s="56"/>
      <c r="I836" s="270"/>
    </row>
    <row r="837" spans="8:9" ht="15.75" customHeight="1" x14ac:dyDescent="0.2">
      <c r="H837" s="56"/>
      <c r="I837" s="270"/>
    </row>
    <row r="838" spans="8:9" ht="15.75" customHeight="1" x14ac:dyDescent="0.2">
      <c r="H838" s="56"/>
      <c r="I838" s="270"/>
    </row>
    <row r="839" spans="8:9" ht="15.75" customHeight="1" x14ac:dyDescent="0.2">
      <c r="H839" s="56"/>
      <c r="I839" s="270"/>
    </row>
    <row r="840" spans="8:9" ht="15.75" customHeight="1" x14ac:dyDescent="0.2">
      <c r="H840" s="56"/>
      <c r="I840" s="270"/>
    </row>
    <row r="841" spans="8:9" ht="15.75" customHeight="1" x14ac:dyDescent="0.2">
      <c r="H841" s="56"/>
      <c r="I841" s="270"/>
    </row>
    <row r="842" spans="8:9" ht="15.75" customHeight="1" x14ac:dyDescent="0.2">
      <c r="H842" s="56"/>
      <c r="I842" s="270"/>
    </row>
    <row r="843" spans="8:9" ht="15.75" customHeight="1" x14ac:dyDescent="0.2">
      <c r="H843" s="56"/>
      <c r="I843" s="270"/>
    </row>
    <row r="844" spans="8:9" ht="15.75" customHeight="1" x14ac:dyDescent="0.2">
      <c r="H844" s="56"/>
      <c r="I844" s="270"/>
    </row>
    <row r="845" spans="8:9" ht="15.75" customHeight="1" x14ac:dyDescent="0.2">
      <c r="H845" s="56"/>
      <c r="I845" s="270"/>
    </row>
    <row r="846" spans="8:9" ht="15.75" customHeight="1" x14ac:dyDescent="0.2">
      <c r="H846" s="56"/>
      <c r="I846" s="270"/>
    </row>
    <row r="847" spans="8:9" ht="15.75" customHeight="1" x14ac:dyDescent="0.2">
      <c r="H847" s="56"/>
      <c r="I847" s="270"/>
    </row>
    <row r="848" spans="8:9" ht="15.75" customHeight="1" x14ac:dyDescent="0.2">
      <c r="H848" s="56"/>
      <c r="I848" s="270"/>
    </row>
    <row r="849" spans="8:9" ht="15.75" customHeight="1" x14ac:dyDescent="0.2">
      <c r="H849" s="56"/>
      <c r="I849" s="270"/>
    </row>
    <row r="850" spans="8:9" ht="15.75" customHeight="1" x14ac:dyDescent="0.2">
      <c r="H850" s="56"/>
      <c r="I850" s="270"/>
    </row>
    <row r="851" spans="8:9" ht="15.75" customHeight="1" x14ac:dyDescent="0.2">
      <c r="H851" s="56"/>
      <c r="I851" s="270"/>
    </row>
    <row r="852" spans="8:9" ht="15.75" customHeight="1" x14ac:dyDescent="0.2">
      <c r="H852" s="56"/>
      <c r="I852" s="270"/>
    </row>
    <row r="853" spans="8:9" ht="15.75" customHeight="1" x14ac:dyDescent="0.2">
      <c r="H853" s="56"/>
      <c r="I853" s="270"/>
    </row>
    <row r="854" spans="8:9" ht="15.75" customHeight="1" x14ac:dyDescent="0.2">
      <c r="H854" s="56"/>
      <c r="I854" s="270"/>
    </row>
    <row r="855" spans="8:9" ht="15.75" customHeight="1" x14ac:dyDescent="0.2">
      <c r="H855" s="56"/>
      <c r="I855" s="270"/>
    </row>
    <row r="856" spans="8:9" ht="15.75" customHeight="1" x14ac:dyDescent="0.2">
      <c r="H856" s="56"/>
      <c r="I856" s="270"/>
    </row>
    <row r="857" spans="8:9" ht="15.75" customHeight="1" x14ac:dyDescent="0.2">
      <c r="H857" s="56"/>
      <c r="I857" s="270"/>
    </row>
    <row r="858" spans="8:9" ht="15.75" customHeight="1" x14ac:dyDescent="0.2">
      <c r="H858" s="56"/>
      <c r="I858" s="270"/>
    </row>
    <row r="859" spans="8:9" ht="15.75" customHeight="1" x14ac:dyDescent="0.2">
      <c r="H859" s="56"/>
      <c r="I859" s="270"/>
    </row>
    <row r="860" spans="8:9" ht="15.75" customHeight="1" x14ac:dyDescent="0.2">
      <c r="H860" s="56"/>
      <c r="I860" s="270"/>
    </row>
    <row r="861" spans="8:9" ht="15.75" customHeight="1" x14ac:dyDescent="0.2">
      <c r="H861" s="56"/>
      <c r="I861" s="270"/>
    </row>
    <row r="862" spans="8:9" ht="15.75" customHeight="1" x14ac:dyDescent="0.2">
      <c r="H862" s="56"/>
      <c r="I862" s="270"/>
    </row>
    <row r="863" spans="8:9" ht="15.75" customHeight="1" x14ac:dyDescent="0.2">
      <c r="H863" s="56"/>
      <c r="I863" s="270"/>
    </row>
    <row r="864" spans="8:9" ht="15.75" customHeight="1" x14ac:dyDescent="0.2">
      <c r="H864" s="56"/>
      <c r="I864" s="270"/>
    </row>
    <row r="865" spans="8:9" ht="15.75" customHeight="1" x14ac:dyDescent="0.2">
      <c r="H865" s="56"/>
      <c r="I865" s="270"/>
    </row>
    <row r="866" spans="8:9" ht="15.75" customHeight="1" x14ac:dyDescent="0.2">
      <c r="H866" s="56"/>
      <c r="I866" s="270"/>
    </row>
    <row r="867" spans="8:9" ht="15.75" customHeight="1" x14ac:dyDescent="0.2">
      <c r="H867" s="56"/>
      <c r="I867" s="270"/>
    </row>
    <row r="868" spans="8:9" ht="15.75" customHeight="1" x14ac:dyDescent="0.2">
      <c r="H868" s="56"/>
      <c r="I868" s="270"/>
    </row>
    <row r="869" spans="8:9" ht="15.75" customHeight="1" x14ac:dyDescent="0.2">
      <c r="H869" s="56"/>
      <c r="I869" s="270"/>
    </row>
    <row r="870" spans="8:9" ht="15.75" customHeight="1" x14ac:dyDescent="0.2">
      <c r="H870" s="56"/>
      <c r="I870" s="270"/>
    </row>
    <row r="871" spans="8:9" ht="15.75" customHeight="1" x14ac:dyDescent="0.2">
      <c r="H871" s="56"/>
      <c r="I871" s="270"/>
    </row>
    <row r="872" spans="8:9" ht="15.75" customHeight="1" x14ac:dyDescent="0.2">
      <c r="H872" s="56"/>
      <c r="I872" s="270"/>
    </row>
    <row r="873" spans="8:9" ht="15.75" customHeight="1" x14ac:dyDescent="0.2">
      <c r="H873" s="56"/>
      <c r="I873" s="270"/>
    </row>
    <row r="874" spans="8:9" ht="15.75" customHeight="1" x14ac:dyDescent="0.2">
      <c r="H874" s="56"/>
      <c r="I874" s="270"/>
    </row>
    <row r="875" spans="8:9" ht="15.75" customHeight="1" x14ac:dyDescent="0.2">
      <c r="H875" s="56"/>
      <c r="I875" s="270"/>
    </row>
    <row r="876" spans="8:9" ht="15.75" customHeight="1" x14ac:dyDescent="0.2">
      <c r="H876" s="56"/>
      <c r="I876" s="270"/>
    </row>
    <row r="877" spans="8:9" ht="15.75" customHeight="1" x14ac:dyDescent="0.2">
      <c r="H877" s="56"/>
      <c r="I877" s="270"/>
    </row>
    <row r="878" spans="8:9" ht="15.75" customHeight="1" x14ac:dyDescent="0.2">
      <c r="H878" s="56"/>
      <c r="I878" s="270"/>
    </row>
    <row r="879" spans="8:9" ht="15.75" customHeight="1" x14ac:dyDescent="0.2">
      <c r="H879" s="56"/>
      <c r="I879" s="270"/>
    </row>
    <row r="880" spans="8:9" ht="15.75" customHeight="1" x14ac:dyDescent="0.2">
      <c r="H880" s="56"/>
      <c r="I880" s="270"/>
    </row>
    <row r="881" spans="8:9" ht="15.75" customHeight="1" x14ac:dyDescent="0.2">
      <c r="H881" s="56"/>
      <c r="I881" s="270"/>
    </row>
    <row r="882" spans="8:9" ht="15.75" customHeight="1" x14ac:dyDescent="0.2">
      <c r="H882" s="56"/>
      <c r="I882" s="270"/>
    </row>
    <row r="883" spans="8:9" ht="15.75" customHeight="1" x14ac:dyDescent="0.2">
      <c r="H883" s="56"/>
      <c r="I883" s="270"/>
    </row>
    <row r="884" spans="8:9" ht="15.75" customHeight="1" x14ac:dyDescent="0.2">
      <c r="H884" s="56"/>
      <c r="I884" s="270"/>
    </row>
    <row r="885" spans="8:9" ht="15.75" customHeight="1" x14ac:dyDescent="0.2">
      <c r="H885" s="56"/>
      <c r="I885" s="270"/>
    </row>
    <row r="886" spans="8:9" ht="15.75" customHeight="1" x14ac:dyDescent="0.2">
      <c r="H886" s="56"/>
      <c r="I886" s="270"/>
    </row>
    <row r="887" spans="8:9" ht="15.75" customHeight="1" x14ac:dyDescent="0.2">
      <c r="H887" s="56"/>
      <c r="I887" s="270"/>
    </row>
    <row r="888" spans="8:9" ht="15.75" customHeight="1" x14ac:dyDescent="0.2">
      <c r="H888" s="56"/>
      <c r="I888" s="270"/>
    </row>
    <row r="889" spans="8:9" ht="15.75" customHeight="1" x14ac:dyDescent="0.2">
      <c r="H889" s="56"/>
      <c r="I889" s="270"/>
    </row>
    <row r="890" spans="8:9" ht="15.75" customHeight="1" x14ac:dyDescent="0.2">
      <c r="H890" s="56"/>
      <c r="I890" s="270"/>
    </row>
    <row r="891" spans="8:9" ht="15.75" customHeight="1" x14ac:dyDescent="0.2">
      <c r="H891" s="56"/>
      <c r="I891" s="270"/>
    </row>
    <row r="892" spans="8:9" ht="15.75" customHeight="1" x14ac:dyDescent="0.2">
      <c r="H892" s="56"/>
      <c r="I892" s="270"/>
    </row>
    <row r="893" spans="8:9" ht="15.75" customHeight="1" x14ac:dyDescent="0.2">
      <c r="H893" s="56"/>
      <c r="I893" s="270"/>
    </row>
    <row r="894" spans="8:9" ht="15.75" customHeight="1" x14ac:dyDescent="0.2">
      <c r="H894" s="56"/>
      <c r="I894" s="270"/>
    </row>
    <row r="895" spans="8:9" ht="15.75" customHeight="1" x14ac:dyDescent="0.2">
      <c r="H895" s="56"/>
      <c r="I895" s="270"/>
    </row>
    <row r="896" spans="8:9" ht="15.75" customHeight="1" x14ac:dyDescent="0.2">
      <c r="H896" s="56"/>
      <c r="I896" s="270"/>
    </row>
    <row r="897" spans="8:9" ht="15.75" customHeight="1" x14ac:dyDescent="0.2">
      <c r="H897" s="56"/>
      <c r="I897" s="270"/>
    </row>
    <row r="898" spans="8:9" ht="15.75" customHeight="1" x14ac:dyDescent="0.2">
      <c r="H898" s="56"/>
      <c r="I898" s="270"/>
    </row>
    <row r="899" spans="8:9" ht="15.75" customHeight="1" x14ac:dyDescent="0.2">
      <c r="H899" s="56"/>
      <c r="I899" s="270"/>
    </row>
    <row r="900" spans="8:9" ht="15.75" customHeight="1" x14ac:dyDescent="0.2">
      <c r="H900" s="56"/>
      <c r="I900" s="270"/>
    </row>
    <row r="901" spans="8:9" ht="15.75" customHeight="1" x14ac:dyDescent="0.2">
      <c r="H901" s="56"/>
      <c r="I901" s="270"/>
    </row>
    <row r="902" spans="8:9" ht="15.75" customHeight="1" x14ac:dyDescent="0.2">
      <c r="H902" s="56"/>
      <c r="I902" s="270"/>
    </row>
    <row r="903" spans="8:9" ht="15.75" customHeight="1" x14ac:dyDescent="0.2">
      <c r="H903" s="56"/>
      <c r="I903" s="270"/>
    </row>
    <row r="904" spans="8:9" ht="15.75" customHeight="1" x14ac:dyDescent="0.2">
      <c r="H904" s="56"/>
      <c r="I904" s="270"/>
    </row>
    <row r="905" spans="8:9" ht="15.75" customHeight="1" x14ac:dyDescent="0.2">
      <c r="H905" s="56"/>
      <c r="I905" s="270"/>
    </row>
    <row r="906" spans="8:9" ht="15.75" customHeight="1" x14ac:dyDescent="0.2">
      <c r="H906" s="56"/>
      <c r="I906" s="270"/>
    </row>
    <row r="907" spans="8:9" ht="15.75" customHeight="1" x14ac:dyDescent="0.2">
      <c r="H907" s="56"/>
      <c r="I907" s="270"/>
    </row>
    <row r="908" spans="8:9" ht="15.75" customHeight="1" x14ac:dyDescent="0.2">
      <c r="H908" s="56"/>
      <c r="I908" s="270"/>
    </row>
    <row r="909" spans="8:9" ht="15.75" customHeight="1" x14ac:dyDescent="0.2">
      <c r="H909" s="56"/>
      <c r="I909" s="270"/>
    </row>
    <row r="910" spans="8:9" ht="15.75" customHeight="1" x14ac:dyDescent="0.2">
      <c r="H910" s="56"/>
      <c r="I910" s="270"/>
    </row>
    <row r="911" spans="8:9" ht="15.75" customHeight="1" x14ac:dyDescent="0.2">
      <c r="H911" s="56"/>
      <c r="I911" s="270"/>
    </row>
    <row r="912" spans="8:9" ht="15.75" customHeight="1" x14ac:dyDescent="0.2">
      <c r="H912" s="56"/>
      <c r="I912" s="270"/>
    </row>
    <row r="913" spans="8:9" ht="15.75" customHeight="1" x14ac:dyDescent="0.2">
      <c r="H913" s="56"/>
      <c r="I913" s="270"/>
    </row>
    <row r="914" spans="8:9" ht="15.75" customHeight="1" x14ac:dyDescent="0.2">
      <c r="H914" s="56"/>
      <c r="I914" s="270"/>
    </row>
    <row r="915" spans="8:9" ht="15.75" customHeight="1" x14ac:dyDescent="0.2">
      <c r="H915" s="56"/>
      <c r="I915" s="270"/>
    </row>
    <row r="916" spans="8:9" ht="15.75" customHeight="1" x14ac:dyDescent="0.2">
      <c r="H916" s="56"/>
      <c r="I916" s="270"/>
    </row>
    <row r="917" spans="8:9" ht="15.75" customHeight="1" x14ac:dyDescent="0.2">
      <c r="H917" s="56"/>
      <c r="I917" s="270"/>
    </row>
    <row r="918" spans="8:9" ht="15.75" customHeight="1" x14ac:dyDescent="0.2">
      <c r="H918" s="56"/>
      <c r="I918" s="270"/>
    </row>
    <row r="919" spans="8:9" ht="15.75" customHeight="1" x14ac:dyDescent="0.2">
      <c r="H919" s="56"/>
      <c r="I919" s="270"/>
    </row>
    <row r="920" spans="8:9" ht="15.75" customHeight="1" x14ac:dyDescent="0.2">
      <c r="H920" s="56"/>
      <c r="I920" s="270"/>
    </row>
    <row r="921" spans="8:9" ht="15.75" customHeight="1" x14ac:dyDescent="0.2">
      <c r="H921" s="56"/>
      <c r="I921" s="270"/>
    </row>
    <row r="922" spans="8:9" ht="15.75" customHeight="1" x14ac:dyDescent="0.2">
      <c r="H922" s="56"/>
      <c r="I922" s="270"/>
    </row>
    <row r="923" spans="8:9" ht="15.75" customHeight="1" x14ac:dyDescent="0.2">
      <c r="H923" s="56"/>
      <c r="I923" s="270"/>
    </row>
    <row r="924" spans="8:9" ht="15.75" customHeight="1" x14ac:dyDescent="0.2">
      <c r="H924" s="56"/>
      <c r="I924" s="270"/>
    </row>
    <row r="925" spans="8:9" ht="15.75" customHeight="1" x14ac:dyDescent="0.2">
      <c r="H925" s="56"/>
      <c r="I925" s="270"/>
    </row>
    <row r="926" spans="8:9" ht="15.75" customHeight="1" x14ac:dyDescent="0.2">
      <c r="H926" s="56"/>
      <c r="I926" s="270"/>
    </row>
    <row r="927" spans="8:9" ht="15.75" customHeight="1" x14ac:dyDescent="0.2">
      <c r="H927" s="56"/>
      <c r="I927" s="270"/>
    </row>
    <row r="928" spans="8:9" ht="15.75" customHeight="1" x14ac:dyDescent="0.2">
      <c r="H928" s="56"/>
      <c r="I928" s="270"/>
    </row>
    <row r="929" spans="8:9" ht="15.75" customHeight="1" x14ac:dyDescent="0.2">
      <c r="H929" s="56"/>
      <c r="I929" s="270"/>
    </row>
    <row r="930" spans="8:9" ht="15.75" customHeight="1" x14ac:dyDescent="0.2">
      <c r="H930" s="56"/>
      <c r="I930" s="270"/>
    </row>
    <row r="931" spans="8:9" ht="15.75" customHeight="1" x14ac:dyDescent="0.2">
      <c r="H931" s="56"/>
      <c r="I931" s="270"/>
    </row>
    <row r="932" spans="8:9" ht="15.75" customHeight="1" x14ac:dyDescent="0.2">
      <c r="H932" s="56"/>
      <c r="I932" s="270"/>
    </row>
    <row r="933" spans="8:9" ht="15.75" customHeight="1" x14ac:dyDescent="0.2">
      <c r="H933" s="56"/>
      <c r="I933" s="270"/>
    </row>
    <row r="934" spans="8:9" ht="15.75" customHeight="1" x14ac:dyDescent="0.2">
      <c r="H934" s="56"/>
      <c r="I934" s="270"/>
    </row>
    <row r="935" spans="8:9" ht="15.75" customHeight="1" x14ac:dyDescent="0.2">
      <c r="H935" s="56"/>
      <c r="I935" s="270"/>
    </row>
    <row r="936" spans="8:9" ht="15.75" customHeight="1" x14ac:dyDescent="0.2">
      <c r="H936" s="56"/>
      <c r="I936" s="270"/>
    </row>
    <row r="937" spans="8:9" ht="15.75" customHeight="1" x14ac:dyDescent="0.2">
      <c r="H937" s="56"/>
      <c r="I937" s="270"/>
    </row>
    <row r="938" spans="8:9" ht="15.75" customHeight="1" x14ac:dyDescent="0.2">
      <c r="H938" s="56"/>
      <c r="I938" s="270"/>
    </row>
    <row r="939" spans="8:9" ht="15.75" customHeight="1" x14ac:dyDescent="0.2">
      <c r="H939" s="56"/>
      <c r="I939" s="270"/>
    </row>
    <row r="940" spans="8:9" ht="15.75" customHeight="1" x14ac:dyDescent="0.2">
      <c r="H940" s="56"/>
      <c r="I940" s="270"/>
    </row>
    <row r="941" spans="8:9" ht="15.75" customHeight="1" x14ac:dyDescent="0.2">
      <c r="H941" s="56"/>
      <c r="I941" s="270"/>
    </row>
    <row r="942" spans="8:9" ht="15.75" customHeight="1" x14ac:dyDescent="0.2">
      <c r="H942" s="56"/>
      <c r="I942" s="270"/>
    </row>
    <row r="943" spans="8:9" ht="15.75" customHeight="1" x14ac:dyDescent="0.2">
      <c r="H943" s="56"/>
      <c r="I943" s="270"/>
    </row>
    <row r="944" spans="8:9" ht="15.75" customHeight="1" x14ac:dyDescent="0.2">
      <c r="H944" s="56"/>
      <c r="I944" s="270"/>
    </row>
    <row r="945" spans="8:9" ht="15.75" customHeight="1" x14ac:dyDescent="0.2">
      <c r="H945" s="56"/>
      <c r="I945" s="270"/>
    </row>
    <row r="946" spans="8:9" ht="15.75" customHeight="1" x14ac:dyDescent="0.2">
      <c r="H946" s="56"/>
      <c r="I946" s="270"/>
    </row>
    <row r="947" spans="8:9" ht="15.75" customHeight="1" x14ac:dyDescent="0.2">
      <c r="H947" s="56"/>
      <c r="I947" s="270"/>
    </row>
    <row r="948" spans="8:9" ht="15.75" customHeight="1" x14ac:dyDescent="0.2">
      <c r="H948" s="56"/>
      <c r="I948" s="270"/>
    </row>
    <row r="949" spans="8:9" ht="15.75" customHeight="1" x14ac:dyDescent="0.2">
      <c r="H949" s="56"/>
      <c r="I949" s="270"/>
    </row>
    <row r="950" spans="8:9" ht="15.75" customHeight="1" x14ac:dyDescent="0.2">
      <c r="H950" s="56"/>
      <c r="I950" s="270"/>
    </row>
    <row r="951" spans="8:9" ht="15.75" customHeight="1" x14ac:dyDescent="0.2">
      <c r="H951" s="56"/>
      <c r="I951" s="270"/>
    </row>
    <row r="952" spans="8:9" ht="15.75" customHeight="1" x14ac:dyDescent="0.2">
      <c r="H952" s="56"/>
      <c r="I952" s="270"/>
    </row>
    <row r="953" spans="8:9" ht="15.75" customHeight="1" x14ac:dyDescent="0.2">
      <c r="H953" s="56"/>
      <c r="I953" s="270"/>
    </row>
    <row r="954" spans="8:9" ht="15.75" customHeight="1" x14ac:dyDescent="0.2">
      <c r="H954" s="56"/>
      <c r="I954" s="270"/>
    </row>
    <row r="955" spans="8:9" ht="15.75" customHeight="1" x14ac:dyDescent="0.2">
      <c r="H955" s="56"/>
      <c r="I955" s="270"/>
    </row>
    <row r="956" spans="8:9" ht="15.75" customHeight="1" x14ac:dyDescent="0.2">
      <c r="H956" s="56"/>
      <c r="I956" s="270"/>
    </row>
    <row r="957" spans="8:9" ht="15.75" customHeight="1" x14ac:dyDescent="0.2">
      <c r="H957" s="56"/>
      <c r="I957" s="270"/>
    </row>
    <row r="958" spans="8:9" ht="15.75" customHeight="1" x14ac:dyDescent="0.2">
      <c r="H958" s="56"/>
      <c r="I958" s="270"/>
    </row>
    <row r="959" spans="8:9" ht="15.75" customHeight="1" x14ac:dyDescent="0.2">
      <c r="H959" s="56"/>
      <c r="I959" s="270"/>
    </row>
    <row r="960" spans="8:9" ht="15.75" customHeight="1" x14ac:dyDescent="0.2">
      <c r="H960" s="56"/>
      <c r="I960" s="270"/>
    </row>
    <row r="961" spans="8:9" ht="15.75" customHeight="1" x14ac:dyDescent="0.2">
      <c r="H961" s="56"/>
      <c r="I961" s="270"/>
    </row>
    <row r="962" spans="8:9" ht="15.75" customHeight="1" x14ac:dyDescent="0.2">
      <c r="H962" s="56"/>
      <c r="I962" s="270"/>
    </row>
    <row r="963" spans="8:9" ht="15.75" customHeight="1" x14ac:dyDescent="0.2">
      <c r="H963" s="56"/>
      <c r="I963" s="270"/>
    </row>
    <row r="964" spans="8:9" ht="15.75" customHeight="1" x14ac:dyDescent="0.2">
      <c r="H964" s="56"/>
      <c r="I964" s="270"/>
    </row>
    <row r="965" spans="8:9" ht="15.75" customHeight="1" x14ac:dyDescent="0.2">
      <c r="H965" s="56"/>
      <c r="I965" s="270"/>
    </row>
    <row r="966" spans="8:9" ht="15.75" customHeight="1" x14ac:dyDescent="0.2">
      <c r="H966" s="56"/>
      <c r="I966" s="270"/>
    </row>
    <row r="967" spans="8:9" ht="15.75" customHeight="1" x14ac:dyDescent="0.2">
      <c r="H967" s="56"/>
      <c r="I967" s="270"/>
    </row>
    <row r="968" spans="8:9" ht="15.75" customHeight="1" x14ac:dyDescent="0.2">
      <c r="H968" s="56"/>
      <c r="I968" s="270"/>
    </row>
    <row r="969" spans="8:9" ht="15.75" customHeight="1" x14ac:dyDescent="0.2">
      <c r="H969" s="56"/>
      <c r="I969" s="270"/>
    </row>
    <row r="970" spans="8:9" ht="15.75" customHeight="1" x14ac:dyDescent="0.2">
      <c r="H970" s="56"/>
      <c r="I970" s="270"/>
    </row>
    <row r="971" spans="8:9" ht="15.75" customHeight="1" x14ac:dyDescent="0.2">
      <c r="H971" s="56"/>
      <c r="I971" s="270"/>
    </row>
    <row r="972" spans="8:9" ht="15.75" customHeight="1" x14ac:dyDescent="0.2">
      <c r="H972" s="56"/>
      <c r="I972" s="270"/>
    </row>
    <row r="973" spans="8:9" ht="15.75" customHeight="1" x14ac:dyDescent="0.2">
      <c r="H973" s="56"/>
      <c r="I973" s="270"/>
    </row>
    <row r="974" spans="8:9" ht="15.75" customHeight="1" x14ac:dyDescent="0.2">
      <c r="H974" s="56"/>
      <c r="I974" s="270"/>
    </row>
    <row r="975" spans="8:9" ht="15.75" customHeight="1" x14ac:dyDescent="0.2">
      <c r="H975" s="56"/>
      <c r="I975" s="270"/>
    </row>
    <row r="976" spans="8:9" ht="15.75" customHeight="1" x14ac:dyDescent="0.2">
      <c r="H976" s="56"/>
      <c r="I976" s="270"/>
    </row>
    <row r="977" spans="8:9" ht="15.75" customHeight="1" x14ac:dyDescent="0.2">
      <c r="H977" s="56"/>
      <c r="I977" s="270"/>
    </row>
    <row r="978" spans="8:9" ht="15.75" customHeight="1" x14ac:dyDescent="0.2">
      <c r="H978" s="56"/>
      <c r="I978" s="270"/>
    </row>
    <row r="979" spans="8:9" ht="15.75" customHeight="1" x14ac:dyDescent="0.2">
      <c r="H979" s="56"/>
      <c r="I979" s="270"/>
    </row>
    <row r="980" spans="8:9" ht="15.75" customHeight="1" x14ac:dyDescent="0.2">
      <c r="H980" s="56"/>
      <c r="I980" s="270"/>
    </row>
    <row r="981" spans="8:9" ht="15.75" customHeight="1" x14ac:dyDescent="0.2">
      <c r="H981" s="56"/>
      <c r="I981" s="270"/>
    </row>
    <row r="982" spans="8:9" ht="15.75" customHeight="1" x14ac:dyDescent="0.2">
      <c r="H982" s="56"/>
      <c r="I982" s="270"/>
    </row>
    <row r="983" spans="8:9" ht="15.75" customHeight="1" x14ac:dyDescent="0.2">
      <c r="H983" s="56"/>
      <c r="I983" s="270"/>
    </row>
    <row r="984" spans="8:9" ht="15.75" customHeight="1" x14ac:dyDescent="0.2">
      <c r="H984" s="56"/>
      <c r="I984" s="270"/>
    </row>
    <row r="985" spans="8:9" ht="15.75" customHeight="1" x14ac:dyDescent="0.2">
      <c r="H985" s="56"/>
      <c r="I985" s="270"/>
    </row>
    <row r="986" spans="8:9" ht="15.75" customHeight="1" x14ac:dyDescent="0.2">
      <c r="H986" s="56"/>
      <c r="I986" s="270"/>
    </row>
    <row r="987" spans="8:9" ht="15.75" customHeight="1" x14ac:dyDescent="0.2">
      <c r="H987" s="56"/>
      <c r="I987" s="270"/>
    </row>
    <row r="988" spans="8:9" ht="15.75" customHeight="1" x14ac:dyDescent="0.2">
      <c r="H988" s="56"/>
      <c r="I988" s="270"/>
    </row>
    <row r="989" spans="8:9" ht="15.75" customHeight="1" x14ac:dyDescent="0.2">
      <c r="H989" s="56"/>
      <c r="I989" s="270"/>
    </row>
    <row r="990" spans="8:9" ht="15.75" customHeight="1" x14ac:dyDescent="0.2">
      <c r="H990" s="56"/>
      <c r="I990" s="270"/>
    </row>
    <row r="991" spans="8:9" ht="15.75" customHeight="1" x14ac:dyDescent="0.2">
      <c r="H991" s="56"/>
      <c r="I991" s="270"/>
    </row>
    <row r="992" spans="8:9" ht="15.75" customHeight="1" x14ac:dyDescent="0.2">
      <c r="H992" s="56"/>
      <c r="I992" s="270"/>
    </row>
    <row r="993" spans="8:9" ht="15.75" customHeight="1" x14ac:dyDescent="0.2">
      <c r="H993" s="56"/>
      <c r="I993" s="270"/>
    </row>
    <row r="994" spans="8:9" ht="15.75" customHeight="1" x14ac:dyDescent="0.2">
      <c r="H994" s="56"/>
      <c r="I994" s="270"/>
    </row>
    <row r="995" spans="8:9" ht="15.75" customHeight="1" x14ac:dyDescent="0.2">
      <c r="H995" s="56"/>
      <c r="I995" s="270"/>
    </row>
    <row r="996" spans="8:9" ht="15.75" customHeight="1" x14ac:dyDescent="0.2">
      <c r="H996" s="56"/>
      <c r="I996" s="270"/>
    </row>
    <row r="997" spans="8:9" ht="15.75" customHeight="1" x14ac:dyDescent="0.2">
      <c r="H997" s="56"/>
      <c r="I997" s="270"/>
    </row>
    <row r="998" spans="8:9" ht="15.75" customHeight="1" x14ac:dyDescent="0.2">
      <c r="H998" s="56"/>
      <c r="I998" s="270"/>
    </row>
    <row r="999" spans="8:9" ht="15.75" customHeight="1" x14ac:dyDescent="0.2">
      <c r="H999" s="56"/>
      <c r="I999" s="270"/>
    </row>
    <row r="1000" spans="8:9" ht="15.75" customHeight="1" x14ac:dyDescent="0.2">
      <c r="H1000" s="56"/>
      <c r="I1000" s="270"/>
    </row>
    <row r="1001" spans="8:9" ht="15.75" customHeight="1" x14ac:dyDescent="0.2">
      <c r="H1001" s="56"/>
      <c r="I1001" s="270"/>
    </row>
    <row r="1002" spans="8:9" ht="15.75" customHeight="1" x14ac:dyDescent="0.2"/>
  </sheetData>
  <mergeCells count="13">
    <mergeCell ref="D26:G26"/>
    <mergeCell ref="B2:I2"/>
    <mergeCell ref="B3:I3"/>
    <mergeCell ref="C4:D4"/>
    <mergeCell ref="B5:B6"/>
    <mergeCell ref="B7:B16"/>
    <mergeCell ref="C13:C14"/>
    <mergeCell ref="D13:D14"/>
    <mergeCell ref="E13:E14"/>
    <mergeCell ref="F13:F14"/>
    <mergeCell ref="B17:B18"/>
    <mergeCell ref="B19:B23"/>
    <mergeCell ref="B24:B25"/>
  </mergeCells>
  <hyperlinks>
    <hyperlink ref="H5" r:id="rId1" xr:uid="{00000000-0004-0000-0200-000000000000}"/>
    <hyperlink ref="H14" r:id="rId2" xr:uid="{00000000-0004-0000-0200-000001000000}"/>
    <hyperlink ref="H19" r:id="rId3" xr:uid="{00000000-0004-0000-0200-000002000000}"/>
  </hyperlinks>
  <pageMargins left="0.70866141732283472" right="0.70866141732283472" top="0.55118110236220474" bottom="0.55118110236220474" header="0" footer="0"/>
  <pageSetup scale="75" orientation="landscape"/>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opLeftCell="E2" zoomScaleNormal="100" workbookViewId="0">
      <selection activeCell="J6" sqref="J6"/>
    </sheetView>
  </sheetViews>
  <sheetFormatPr baseColWidth="10" defaultColWidth="12.625" defaultRowHeight="15" customHeight="1" x14ac:dyDescent="0.2"/>
  <cols>
    <col min="1" max="1" width="2.75" style="65" customWidth="1"/>
    <col min="2" max="2" width="20.75" style="65" customWidth="1"/>
    <col min="3" max="3" width="6.125" style="65" customWidth="1"/>
    <col min="4" max="4" width="35.5" style="65" customWidth="1"/>
    <col min="5" max="5" width="48.25" style="65" customWidth="1"/>
    <col min="6" max="6" width="32" style="65" customWidth="1"/>
    <col min="7" max="7" width="16.5" style="65" customWidth="1"/>
    <col min="8" max="8" width="49.875" style="65" customWidth="1"/>
    <col min="9" max="9" width="14.375" style="65" customWidth="1"/>
    <col min="10" max="10" width="35.75" style="65" customWidth="1"/>
    <col min="11" max="13" width="10" style="65" customWidth="1"/>
    <col min="14" max="16384" width="12.625" style="65"/>
  </cols>
  <sheetData>
    <row r="1" spans="1:26" ht="11.25" hidden="1" customHeight="1" x14ac:dyDescent="0.2">
      <c r="A1" s="57"/>
      <c r="B1" s="222"/>
      <c r="C1" s="223"/>
      <c r="D1" s="223"/>
      <c r="E1" s="223"/>
      <c r="F1" s="223"/>
      <c r="G1" s="223"/>
      <c r="H1" s="58"/>
      <c r="I1" s="58"/>
      <c r="J1" s="59"/>
      <c r="K1" s="59"/>
      <c r="L1" s="59"/>
      <c r="M1" s="59"/>
    </row>
    <row r="2" spans="1:26" ht="11.25" customHeight="1" thickBot="1" x14ac:dyDescent="0.3">
      <c r="A2" s="57"/>
      <c r="B2" s="57"/>
      <c r="C2" s="57"/>
      <c r="D2" s="57"/>
      <c r="E2" s="57"/>
      <c r="F2" s="57"/>
      <c r="G2" s="57"/>
      <c r="H2" s="60"/>
      <c r="I2" s="60"/>
      <c r="J2" s="57"/>
      <c r="K2" s="57"/>
      <c r="L2" s="57"/>
      <c r="M2" s="57"/>
    </row>
    <row r="3" spans="1:26" ht="61.5" customHeight="1" thickBot="1" x14ac:dyDescent="0.25">
      <c r="A3" s="57"/>
      <c r="B3" s="202" t="s">
        <v>298</v>
      </c>
      <c r="C3" s="203"/>
      <c r="D3" s="203"/>
      <c r="E3" s="203"/>
      <c r="F3" s="203"/>
      <c r="G3" s="203"/>
      <c r="H3" s="203"/>
      <c r="I3" s="204"/>
      <c r="J3" s="22"/>
      <c r="K3" s="22"/>
      <c r="L3" s="22"/>
      <c r="M3" s="22"/>
      <c r="N3" s="22"/>
      <c r="O3" s="22"/>
      <c r="P3" s="22"/>
      <c r="Q3" s="22"/>
      <c r="R3" s="22"/>
      <c r="S3" s="22"/>
    </row>
    <row r="4" spans="1:26" ht="17.25" customHeight="1" thickBot="1" x14ac:dyDescent="0.25">
      <c r="A4" s="57"/>
      <c r="B4" s="224" t="s">
        <v>299</v>
      </c>
      <c r="C4" s="203"/>
      <c r="D4" s="203"/>
      <c r="E4" s="203"/>
      <c r="F4" s="203"/>
      <c r="G4" s="203"/>
      <c r="H4" s="203"/>
      <c r="I4" s="204"/>
      <c r="J4" s="22"/>
      <c r="K4" s="22"/>
      <c r="L4" s="22"/>
      <c r="M4" s="22"/>
      <c r="N4" s="22"/>
      <c r="O4" s="22"/>
      <c r="P4" s="22"/>
      <c r="Q4" s="22"/>
      <c r="R4" s="22"/>
      <c r="S4" s="22"/>
    </row>
    <row r="5" spans="1:26" ht="40.5" customHeight="1" thickBot="1" x14ac:dyDescent="0.35">
      <c r="A5" s="57"/>
      <c r="B5" s="51" t="s">
        <v>300</v>
      </c>
      <c r="C5" s="206" t="s">
        <v>194</v>
      </c>
      <c r="D5" s="225"/>
      <c r="E5" s="52" t="s">
        <v>5</v>
      </c>
      <c r="F5" s="51" t="s">
        <v>6</v>
      </c>
      <c r="G5" s="52" t="s">
        <v>7</v>
      </c>
      <c r="H5" s="52" t="s">
        <v>8</v>
      </c>
      <c r="I5" s="52" t="s">
        <v>9</v>
      </c>
      <c r="J5" s="253" t="s">
        <v>452</v>
      </c>
      <c r="K5" s="22"/>
      <c r="L5" s="22"/>
      <c r="M5" s="22"/>
      <c r="N5" s="22"/>
      <c r="O5" s="22"/>
      <c r="P5" s="22"/>
      <c r="Q5" s="22"/>
    </row>
    <row r="6" spans="1:26" ht="123" customHeight="1" thickBot="1" x14ac:dyDescent="0.25">
      <c r="A6" s="57"/>
      <c r="B6" s="226" t="s">
        <v>301</v>
      </c>
      <c r="C6" s="52" t="s">
        <v>195</v>
      </c>
      <c r="D6" s="61" t="s">
        <v>302</v>
      </c>
      <c r="E6" s="61" t="s">
        <v>303</v>
      </c>
      <c r="F6" s="34" t="s">
        <v>304</v>
      </c>
      <c r="G6" s="50" t="s">
        <v>305</v>
      </c>
      <c r="H6" s="34" t="s">
        <v>306</v>
      </c>
      <c r="I6" s="62">
        <f>AVERAGE(1,1,1,1,1,1,1,1)</f>
        <v>1</v>
      </c>
      <c r="J6" s="34" t="s">
        <v>441</v>
      </c>
      <c r="K6" s="22"/>
      <c r="L6" s="22"/>
      <c r="M6" s="22"/>
      <c r="N6" s="22"/>
      <c r="O6" s="22"/>
      <c r="P6" s="22"/>
      <c r="Q6" s="22"/>
    </row>
    <row r="7" spans="1:26" ht="49.5" customHeight="1" thickBot="1" x14ac:dyDescent="0.25">
      <c r="A7" s="57"/>
      <c r="B7" s="218"/>
      <c r="C7" s="52" t="s">
        <v>201</v>
      </c>
      <c r="D7" s="61" t="s">
        <v>307</v>
      </c>
      <c r="E7" s="61" t="s">
        <v>308</v>
      </c>
      <c r="F7" s="34" t="s">
        <v>48</v>
      </c>
      <c r="G7" s="50" t="s">
        <v>309</v>
      </c>
      <c r="H7" s="34" t="s">
        <v>310</v>
      </c>
      <c r="I7" s="62">
        <v>1</v>
      </c>
      <c r="J7" s="34" t="s">
        <v>441</v>
      </c>
      <c r="K7" s="22"/>
      <c r="L7" s="22"/>
      <c r="M7" s="22"/>
      <c r="N7" s="22"/>
      <c r="O7" s="22"/>
      <c r="P7" s="22"/>
      <c r="Q7" s="22"/>
    </row>
    <row r="8" spans="1:26" ht="79.5" customHeight="1" thickBot="1" x14ac:dyDescent="0.25">
      <c r="A8" s="57"/>
      <c r="B8" s="218"/>
      <c r="C8" s="52" t="s">
        <v>311</v>
      </c>
      <c r="D8" s="61" t="s">
        <v>312</v>
      </c>
      <c r="E8" s="61" t="s">
        <v>313</v>
      </c>
      <c r="F8" s="34" t="s">
        <v>314</v>
      </c>
      <c r="G8" s="50" t="s">
        <v>315</v>
      </c>
      <c r="H8" s="34" t="s">
        <v>316</v>
      </c>
      <c r="I8" s="62">
        <f>AVERAGE(1)</f>
        <v>1</v>
      </c>
      <c r="J8" s="34" t="s">
        <v>441</v>
      </c>
      <c r="K8" s="46"/>
      <c r="L8" s="22"/>
      <c r="M8" s="22"/>
      <c r="N8" s="22"/>
      <c r="O8" s="22"/>
      <c r="P8" s="22"/>
      <c r="Q8" s="22"/>
    </row>
    <row r="9" spans="1:26" ht="57.75" customHeight="1" thickBot="1" x14ac:dyDescent="0.25">
      <c r="A9" s="57"/>
      <c r="B9" s="219"/>
      <c r="C9" s="52" t="s">
        <v>317</v>
      </c>
      <c r="D9" s="61" t="s">
        <v>318</v>
      </c>
      <c r="E9" s="61" t="s">
        <v>445</v>
      </c>
      <c r="F9" s="34" t="s">
        <v>319</v>
      </c>
      <c r="G9" s="50" t="s">
        <v>320</v>
      </c>
      <c r="H9" s="34" t="s">
        <v>442</v>
      </c>
      <c r="I9" s="62">
        <f>AVERAGE(,)</f>
        <v>0</v>
      </c>
      <c r="J9" s="34" t="s">
        <v>442</v>
      </c>
      <c r="K9" s="22"/>
      <c r="L9" s="22"/>
      <c r="M9" s="22"/>
      <c r="N9" s="22"/>
      <c r="O9" s="22"/>
      <c r="P9" s="22"/>
      <c r="Q9" s="22"/>
    </row>
    <row r="10" spans="1:26" ht="84" customHeight="1" thickBot="1" x14ac:dyDescent="0.25">
      <c r="A10" s="57"/>
      <c r="B10" s="226" t="s">
        <v>321</v>
      </c>
      <c r="C10" s="52" t="s">
        <v>31</v>
      </c>
      <c r="D10" s="61" t="s">
        <v>322</v>
      </c>
      <c r="E10" s="61" t="s">
        <v>323</v>
      </c>
      <c r="F10" s="34" t="s">
        <v>324</v>
      </c>
      <c r="G10" s="50" t="s">
        <v>325</v>
      </c>
      <c r="H10" s="34" t="s">
        <v>326</v>
      </c>
      <c r="I10" s="62">
        <f>AVERAGE(1,1,1,0,1,1,1,0.5)</f>
        <v>0.8125</v>
      </c>
      <c r="J10" s="34" t="s">
        <v>441</v>
      </c>
      <c r="K10" s="22"/>
      <c r="L10" s="22"/>
      <c r="M10" s="22"/>
      <c r="N10" s="22"/>
      <c r="O10" s="22"/>
      <c r="P10" s="22"/>
      <c r="Q10" s="22"/>
    </row>
    <row r="11" spans="1:26" ht="59.25" customHeight="1" thickBot="1" x14ac:dyDescent="0.25">
      <c r="A11" s="57"/>
      <c r="B11" s="218"/>
      <c r="C11" s="52" t="s">
        <v>327</v>
      </c>
      <c r="D11" s="61" t="s">
        <v>328</v>
      </c>
      <c r="E11" s="126" t="s">
        <v>329</v>
      </c>
      <c r="F11" s="70" t="s">
        <v>330</v>
      </c>
      <c r="G11" s="105" t="s">
        <v>331</v>
      </c>
      <c r="H11" s="70" t="s">
        <v>332</v>
      </c>
      <c r="I11" s="127">
        <f>AVERAGE(1)</f>
        <v>1</v>
      </c>
      <c r="J11" s="70" t="s">
        <v>441</v>
      </c>
      <c r="K11" s="72"/>
      <c r="L11" s="22"/>
      <c r="M11" s="22"/>
      <c r="N11" s="22"/>
      <c r="O11" s="22"/>
      <c r="P11" s="22"/>
      <c r="Q11" s="22"/>
      <c r="R11" s="22"/>
      <c r="S11" s="22"/>
      <c r="T11" s="22"/>
      <c r="U11" s="22"/>
      <c r="V11" s="22"/>
      <c r="W11" s="22"/>
      <c r="X11" s="54"/>
      <c r="Y11" s="54"/>
      <c r="Z11" s="54"/>
    </row>
    <row r="12" spans="1:26" ht="95.25" customHeight="1" thickBot="1" x14ac:dyDescent="0.25">
      <c r="A12" s="57"/>
      <c r="B12" s="218"/>
      <c r="C12" s="52" t="s">
        <v>333</v>
      </c>
      <c r="D12" s="61" t="s">
        <v>334</v>
      </c>
      <c r="E12" s="126" t="s">
        <v>335</v>
      </c>
      <c r="F12" s="70" t="s">
        <v>336</v>
      </c>
      <c r="G12" s="105" t="s">
        <v>325</v>
      </c>
      <c r="H12" s="70" t="s">
        <v>337</v>
      </c>
      <c r="I12" s="127">
        <f t="shared" ref="I12:I13" si="0">AVERAGE(,)</f>
        <v>0</v>
      </c>
      <c r="J12" s="70" t="s">
        <v>442</v>
      </c>
      <c r="K12" s="72"/>
      <c r="L12" s="22"/>
      <c r="M12" s="22"/>
      <c r="N12" s="22"/>
      <c r="O12" s="22"/>
      <c r="P12" s="22"/>
      <c r="Q12" s="22"/>
    </row>
    <row r="13" spans="1:26" ht="47.25" customHeight="1" thickBot="1" x14ac:dyDescent="0.25">
      <c r="A13" s="57"/>
      <c r="B13" s="218"/>
      <c r="C13" s="52" t="s">
        <v>338</v>
      </c>
      <c r="D13" s="61" t="s">
        <v>339</v>
      </c>
      <c r="E13" s="126" t="s">
        <v>340</v>
      </c>
      <c r="F13" s="70" t="s">
        <v>330</v>
      </c>
      <c r="G13" s="105" t="s">
        <v>341</v>
      </c>
      <c r="H13" s="128" t="s">
        <v>447</v>
      </c>
      <c r="I13" s="127">
        <f t="shared" si="0"/>
        <v>0</v>
      </c>
      <c r="J13" s="70" t="s">
        <v>442</v>
      </c>
      <c r="K13" s="72"/>
      <c r="L13" s="22"/>
      <c r="M13" s="22"/>
      <c r="N13" s="22"/>
      <c r="O13" s="22"/>
      <c r="P13" s="22"/>
      <c r="Q13" s="22"/>
      <c r="R13" s="54"/>
      <c r="S13" s="54"/>
      <c r="T13" s="54"/>
      <c r="U13" s="54"/>
      <c r="V13" s="54"/>
      <c r="W13" s="54"/>
      <c r="X13" s="54"/>
      <c r="Y13" s="54"/>
      <c r="Z13" s="54"/>
    </row>
    <row r="14" spans="1:26" ht="69" customHeight="1" thickBot="1" x14ac:dyDescent="0.25">
      <c r="A14" s="57"/>
      <c r="B14" s="219"/>
      <c r="C14" s="52" t="s">
        <v>342</v>
      </c>
      <c r="D14" s="61" t="s">
        <v>343</v>
      </c>
      <c r="E14" s="126" t="s">
        <v>344</v>
      </c>
      <c r="F14" s="70" t="s">
        <v>345</v>
      </c>
      <c r="G14" s="105" t="s">
        <v>305</v>
      </c>
      <c r="H14" s="70" t="s">
        <v>444</v>
      </c>
      <c r="I14" s="127">
        <f>AVERAGE(0.33)</f>
        <v>0.33</v>
      </c>
      <c r="J14" s="125" t="s">
        <v>450</v>
      </c>
      <c r="K14" s="72"/>
      <c r="L14" s="22"/>
      <c r="M14" s="22"/>
      <c r="N14" s="22"/>
      <c r="O14" s="22"/>
      <c r="P14" s="22"/>
      <c r="Q14" s="22"/>
    </row>
    <row r="15" spans="1:26" ht="100.5" customHeight="1" thickBot="1" x14ac:dyDescent="0.25">
      <c r="A15" s="57"/>
      <c r="B15" s="226" t="s">
        <v>346</v>
      </c>
      <c r="C15" s="52" t="s">
        <v>45</v>
      </c>
      <c r="D15" s="61" t="s">
        <v>347</v>
      </c>
      <c r="E15" s="126" t="s">
        <v>348</v>
      </c>
      <c r="F15" s="70" t="s">
        <v>349</v>
      </c>
      <c r="G15" s="105" t="s">
        <v>305</v>
      </c>
      <c r="H15" s="70" t="s">
        <v>350</v>
      </c>
      <c r="I15" s="127">
        <f>AVERAGE(1,0.5,1,1,1,1,1)</f>
        <v>0.9285714285714286</v>
      </c>
      <c r="J15" s="70" t="s">
        <v>441</v>
      </c>
      <c r="K15" s="72"/>
      <c r="L15" s="22"/>
      <c r="M15" s="22"/>
      <c r="N15" s="22"/>
      <c r="O15" s="22"/>
      <c r="P15" s="22"/>
      <c r="Q15" s="22"/>
    </row>
    <row r="16" spans="1:26" ht="101.25" customHeight="1" thickBot="1" x14ac:dyDescent="0.25">
      <c r="A16" s="57"/>
      <c r="B16" s="218"/>
      <c r="C16" s="52" t="s">
        <v>50</v>
      </c>
      <c r="D16" s="61" t="s">
        <v>446</v>
      </c>
      <c r="E16" s="126" t="s">
        <v>351</v>
      </c>
      <c r="F16" s="70" t="s">
        <v>352</v>
      </c>
      <c r="G16" s="105" t="s">
        <v>305</v>
      </c>
      <c r="H16" s="70" t="s">
        <v>442</v>
      </c>
      <c r="I16" s="127">
        <f>AVERAGE(,)</f>
        <v>0</v>
      </c>
      <c r="J16" s="70" t="s">
        <v>442</v>
      </c>
      <c r="K16" s="72"/>
      <c r="L16" s="22"/>
      <c r="M16" s="22"/>
      <c r="N16" s="22"/>
      <c r="O16" s="22"/>
      <c r="P16" s="22"/>
      <c r="Q16" s="22"/>
    </row>
    <row r="17" spans="1:17" ht="83.25" customHeight="1" thickBot="1" x14ac:dyDescent="0.25">
      <c r="A17" s="57"/>
      <c r="B17" s="219"/>
      <c r="C17" s="52" t="s">
        <v>55</v>
      </c>
      <c r="D17" s="61" t="s">
        <v>353</v>
      </c>
      <c r="E17" s="61" t="s">
        <v>354</v>
      </c>
      <c r="F17" s="34" t="s">
        <v>355</v>
      </c>
      <c r="G17" s="50" t="s">
        <v>325</v>
      </c>
      <c r="H17" s="34" t="s">
        <v>448</v>
      </c>
      <c r="I17" s="62">
        <f>AVERAGE(0.5,1,1,1)</f>
        <v>0.875</v>
      </c>
      <c r="J17" s="34" t="s">
        <v>441</v>
      </c>
      <c r="K17" s="22"/>
      <c r="L17" s="22"/>
      <c r="M17" s="22"/>
      <c r="N17" s="22"/>
      <c r="O17" s="22"/>
      <c r="P17" s="22"/>
      <c r="Q17" s="22"/>
    </row>
    <row r="18" spans="1:17" ht="69.75" customHeight="1" thickBot="1" x14ac:dyDescent="0.25">
      <c r="A18" s="57"/>
      <c r="B18" s="217" t="s">
        <v>356</v>
      </c>
      <c r="C18" s="52" t="s">
        <v>60</v>
      </c>
      <c r="D18" s="61" t="s">
        <v>357</v>
      </c>
      <c r="E18" s="61" t="s">
        <v>358</v>
      </c>
      <c r="F18" s="34" t="s">
        <v>359</v>
      </c>
      <c r="G18" s="50" t="s">
        <v>360</v>
      </c>
      <c r="H18" s="34" t="s">
        <v>361</v>
      </c>
      <c r="I18" s="62">
        <f t="shared" ref="I18:I20" si="1">AVERAGE(,)</f>
        <v>0</v>
      </c>
      <c r="J18" s="34" t="s">
        <v>442</v>
      </c>
      <c r="K18" s="22"/>
      <c r="L18" s="22"/>
      <c r="M18" s="22"/>
      <c r="N18" s="22"/>
      <c r="O18" s="22"/>
      <c r="P18" s="22"/>
      <c r="Q18" s="22"/>
    </row>
    <row r="19" spans="1:17" ht="51.75" customHeight="1" thickBot="1" x14ac:dyDescent="0.25">
      <c r="A19" s="57"/>
      <c r="B19" s="218"/>
      <c r="C19" s="52" t="s">
        <v>65</v>
      </c>
      <c r="D19" s="61" t="s">
        <v>362</v>
      </c>
      <c r="E19" s="61" t="s">
        <v>363</v>
      </c>
      <c r="F19" s="34" t="s">
        <v>364</v>
      </c>
      <c r="G19" s="50" t="s">
        <v>365</v>
      </c>
      <c r="H19" s="34" t="s">
        <v>366</v>
      </c>
      <c r="I19" s="62">
        <f t="shared" si="1"/>
        <v>0</v>
      </c>
      <c r="J19" s="34" t="s">
        <v>442</v>
      </c>
      <c r="K19" s="22"/>
      <c r="L19" s="22"/>
      <c r="M19" s="22"/>
      <c r="N19" s="22"/>
      <c r="O19" s="22"/>
      <c r="P19" s="22"/>
      <c r="Q19" s="22"/>
    </row>
    <row r="20" spans="1:17" ht="70.5" customHeight="1" thickBot="1" x14ac:dyDescent="0.25">
      <c r="A20" s="57"/>
      <c r="B20" s="219"/>
      <c r="C20" s="63" t="s">
        <v>270</v>
      </c>
      <c r="D20" s="61" t="s">
        <v>367</v>
      </c>
      <c r="E20" s="61" t="s">
        <v>368</v>
      </c>
      <c r="F20" s="34" t="s">
        <v>24</v>
      </c>
      <c r="G20" s="50" t="s">
        <v>369</v>
      </c>
      <c r="H20" s="34" t="s">
        <v>370</v>
      </c>
      <c r="I20" s="62">
        <f t="shared" si="1"/>
        <v>0</v>
      </c>
      <c r="J20" s="34" t="s">
        <v>442</v>
      </c>
      <c r="K20" s="22"/>
      <c r="L20" s="22"/>
      <c r="M20" s="22"/>
      <c r="N20" s="22"/>
      <c r="O20" s="22"/>
      <c r="P20" s="22"/>
      <c r="Q20" s="22"/>
    </row>
    <row r="21" spans="1:17" ht="42" customHeight="1" thickTop="1" thickBot="1" x14ac:dyDescent="0.25">
      <c r="A21" s="22"/>
      <c r="B21" s="22"/>
      <c r="C21" s="22"/>
      <c r="D21" s="220" t="s">
        <v>371</v>
      </c>
      <c r="E21" s="221"/>
      <c r="F21" s="193"/>
      <c r="G21" s="194"/>
      <c r="H21" s="55" t="s">
        <v>83</v>
      </c>
      <c r="I21" s="75">
        <v>0.46</v>
      </c>
      <c r="J21" s="22"/>
      <c r="K21" s="22"/>
      <c r="L21" s="22"/>
      <c r="M21" s="22"/>
      <c r="N21" s="22"/>
      <c r="O21" s="22"/>
      <c r="P21" s="22"/>
      <c r="Q21" s="22"/>
    </row>
    <row r="22" spans="1:17" ht="11.25" customHeight="1" thickTop="1" x14ac:dyDescent="0.25">
      <c r="A22" s="57"/>
      <c r="B22" s="59"/>
      <c r="C22" s="59"/>
      <c r="D22" s="59"/>
      <c r="E22" s="59"/>
      <c r="F22" s="59"/>
      <c r="G22" s="59"/>
      <c r="H22" s="64"/>
      <c r="I22" s="64"/>
      <c r="J22" s="59"/>
      <c r="K22" s="59"/>
      <c r="L22" s="59"/>
      <c r="M22" s="59"/>
    </row>
    <row r="23" spans="1:17" ht="11.25" customHeight="1" x14ac:dyDescent="0.25">
      <c r="A23" s="57"/>
      <c r="B23" s="59"/>
      <c r="C23" s="59"/>
      <c r="D23" s="59"/>
      <c r="E23" s="59"/>
      <c r="F23" s="59"/>
      <c r="G23" s="59"/>
      <c r="H23" s="64"/>
      <c r="I23" s="64"/>
      <c r="J23" s="59"/>
      <c r="K23" s="59"/>
      <c r="L23" s="59"/>
      <c r="M23" s="59"/>
    </row>
    <row r="24" spans="1:17" ht="11.25" customHeight="1" x14ac:dyDescent="0.25">
      <c r="A24" s="57"/>
      <c r="B24" s="59"/>
      <c r="C24" s="59"/>
      <c r="D24" s="59"/>
      <c r="E24" s="59"/>
      <c r="F24" s="59"/>
      <c r="G24" s="59"/>
      <c r="H24" s="64"/>
      <c r="I24" s="64"/>
      <c r="J24" s="59"/>
      <c r="K24" s="59"/>
      <c r="L24" s="59"/>
      <c r="M24" s="59"/>
    </row>
    <row r="25" spans="1:17" ht="11.25" customHeight="1" x14ac:dyDescent="0.25">
      <c r="A25" s="57"/>
      <c r="B25" s="59"/>
      <c r="C25" s="59"/>
      <c r="D25" s="59"/>
      <c r="E25" s="59"/>
      <c r="F25" s="59"/>
      <c r="G25" s="59"/>
      <c r="H25" s="64"/>
      <c r="I25" s="64"/>
      <c r="J25" s="59"/>
      <c r="K25" s="59"/>
      <c r="L25" s="59"/>
      <c r="M25" s="59"/>
    </row>
    <row r="26" spans="1:17" ht="11.25" customHeight="1" x14ac:dyDescent="0.25">
      <c r="A26" s="57"/>
      <c r="B26" s="59"/>
      <c r="C26" s="59"/>
      <c r="D26" s="59"/>
      <c r="E26" s="59"/>
      <c r="F26" s="59"/>
      <c r="G26" s="59"/>
      <c r="H26" s="64"/>
      <c r="I26" s="64"/>
      <c r="J26" s="59"/>
      <c r="K26" s="59"/>
      <c r="L26" s="59"/>
      <c r="M26" s="59"/>
    </row>
    <row r="27" spans="1:17" ht="11.25" customHeight="1" x14ac:dyDescent="0.25">
      <c r="A27" s="57"/>
      <c r="B27" s="59"/>
      <c r="C27" s="59"/>
      <c r="D27" s="59"/>
      <c r="E27" s="59"/>
      <c r="F27" s="59"/>
      <c r="G27" s="59"/>
      <c r="H27" s="64"/>
      <c r="I27" s="64"/>
      <c r="J27" s="59"/>
      <c r="K27" s="59"/>
      <c r="L27" s="59"/>
      <c r="M27" s="59"/>
    </row>
    <row r="28" spans="1:17" ht="11.25" customHeight="1" x14ac:dyDescent="0.25">
      <c r="A28" s="57"/>
      <c r="B28" s="59"/>
      <c r="C28" s="59"/>
      <c r="D28" s="59"/>
      <c r="E28" s="59"/>
      <c r="F28" s="59"/>
      <c r="G28" s="59"/>
      <c r="H28" s="64"/>
      <c r="I28" s="64"/>
      <c r="J28" s="59"/>
      <c r="K28" s="59"/>
      <c r="L28" s="59"/>
      <c r="M28" s="59"/>
    </row>
    <row r="29" spans="1:17" ht="11.25" customHeight="1" x14ac:dyDescent="0.25">
      <c r="A29" s="57"/>
      <c r="B29" s="59"/>
      <c r="C29" s="59"/>
      <c r="D29" s="59"/>
      <c r="E29" s="59"/>
      <c r="F29" s="59"/>
      <c r="G29" s="59"/>
      <c r="H29" s="64"/>
      <c r="I29" s="64"/>
      <c r="J29" s="59"/>
      <c r="K29" s="59"/>
      <c r="L29" s="59"/>
      <c r="M29" s="59"/>
    </row>
    <row r="30" spans="1:17" ht="11.25" customHeight="1" x14ac:dyDescent="0.25">
      <c r="A30" s="57"/>
      <c r="B30" s="59"/>
      <c r="C30" s="59"/>
      <c r="D30" s="59"/>
      <c r="E30" s="59"/>
      <c r="F30" s="59"/>
      <c r="G30" s="59"/>
      <c r="H30" s="64"/>
      <c r="I30" s="64"/>
      <c r="J30" s="59"/>
      <c r="K30" s="59"/>
      <c r="L30" s="59"/>
      <c r="M30" s="59"/>
    </row>
    <row r="31" spans="1:17" ht="11.25" customHeight="1" x14ac:dyDescent="0.25">
      <c r="A31" s="57"/>
      <c r="B31" s="59"/>
      <c r="C31" s="59"/>
      <c r="D31" s="59"/>
      <c r="E31" s="59"/>
      <c r="F31" s="59"/>
      <c r="G31" s="59"/>
      <c r="H31" s="64"/>
      <c r="I31" s="64"/>
      <c r="J31" s="59"/>
      <c r="K31" s="59"/>
      <c r="L31" s="59"/>
      <c r="M31" s="59"/>
    </row>
    <row r="32" spans="1:17" ht="11.25" customHeight="1" x14ac:dyDescent="0.25">
      <c r="A32" s="57"/>
      <c r="B32" s="59"/>
      <c r="C32" s="59"/>
      <c r="D32" s="59"/>
      <c r="E32" s="59"/>
      <c r="F32" s="59"/>
      <c r="G32" s="59"/>
      <c r="H32" s="64"/>
      <c r="I32" s="64"/>
      <c r="J32" s="59"/>
      <c r="K32" s="59"/>
      <c r="L32" s="59"/>
      <c r="M32" s="59"/>
    </row>
    <row r="33" spans="1:13" ht="11.25" customHeight="1" x14ac:dyDescent="0.25">
      <c r="A33" s="57"/>
      <c r="B33" s="59"/>
      <c r="C33" s="59"/>
      <c r="D33" s="59"/>
      <c r="E33" s="59"/>
      <c r="F33" s="59"/>
      <c r="G33" s="59"/>
      <c r="H33" s="64"/>
      <c r="I33" s="64"/>
      <c r="J33" s="59"/>
      <c r="K33" s="59"/>
      <c r="L33" s="59"/>
      <c r="M33" s="59"/>
    </row>
    <row r="34" spans="1:13" ht="11.25" customHeight="1" x14ac:dyDescent="0.25">
      <c r="A34" s="57"/>
      <c r="B34" s="59"/>
      <c r="C34" s="59"/>
      <c r="D34" s="59"/>
      <c r="E34" s="59"/>
      <c r="F34" s="59"/>
      <c r="G34" s="59"/>
      <c r="H34" s="64"/>
      <c r="I34" s="64"/>
      <c r="J34" s="59"/>
      <c r="K34" s="59"/>
      <c r="L34" s="59"/>
      <c r="M34" s="59"/>
    </row>
    <row r="35" spans="1:13" ht="11.25" customHeight="1" x14ac:dyDescent="0.25">
      <c r="A35" s="57"/>
      <c r="B35" s="59"/>
      <c r="C35" s="59"/>
      <c r="D35" s="59"/>
      <c r="E35" s="59"/>
      <c r="F35" s="59"/>
      <c r="G35" s="59"/>
      <c r="H35" s="64"/>
      <c r="I35" s="64"/>
      <c r="J35" s="59"/>
      <c r="K35" s="59"/>
      <c r="L35" s="59"/>
      <c r="M35" s="59"/>
    </row>
    <row r="36" spans="1:13" ht="11.25" customHeight="1" x14ac:dyDescent="0.25">
      <c r="A36" s="57"/>
      <c r="B36" s="59"/>
      <c r="C36" s="59"/>
      <c r="D36" s="59"/>
      <c r="E36" s="59"/>
      <c r="F36" s="59"/>
      <c r="G36" s="59"/>
      <c r="H36" s="64"/>
      <c r="I36" s="64"/>
      <c r="J36" s="59"/>
      <c r="K36" s="59"/>
      <c r="L36" s="59"/>
      <c r="M36" s="59"/>
    </row>
    <row r="37" spans="1:13" ht="11.25" customHeight="1" x14ac:dyDescent="0.25">
      <c r="A37" s="57"/>
      <c r="B37" s="59"/>
      <c r="C37" s="59"/>
      <c r="D37" s="59"/>
      <c r="E37" s="59"/>
      <c r="F37" s="59"/>
      <c r="G37" s="59"/>
      <c r="H37" s="64"/>
      <c r="I37" s="64"/>
      <c r="J37" s="59"/>
      <c r="K37" s="59"/>
      <c r="L37" s="59"/>
      <c r="M37" s="59"/>
    </row>
    <row r="38" spans="1:13" ht="11.25" customHeight="1" x14ac:dyDescent="0.25">
      <c r="A38" s="57"/>
      <c r="B38" s="59"/>
      <c r="C38" s="59"/>
      <c r="D38" s="59"/>
      <c r="E38" s="59"/>
      <c r="F38" s="59"/>
      <c r="G38" s="59"/>
      <c r="H38" s="64"/>
      <c r="I38" s="64"/>
      <c r="J38" s="59"/>
      <c r="K38" s="59"/>
      <c r="L38" s="59"/>
      <c r="M38" s="59"/>
    </row>
    <row r="39" spans="1:13" ht="11.25" customHeight="1" x14ac:dyDescent="0.25">
      <c r="A39" s="57"/>
      <c r="B39" s="59"/>
      <c r="C39" s="59"/>
      <c r="D39" s="59"/>
      <c r="E39" s="59"/>
      <c r="F39" s="59"/>
      <c r="G39" s="59"/>
      <c r="H39" s="64"/>
      <c r="I39" s="64"/>
      <c r="J39" s="59"/>
      <c r="K39" s="59"/>
      <c r="L39" s="59"/>
      <c r="M39" s="59"/>
    </row>
    <row r="40" spans="1:13" ht="11.25" customHeight="1" x14ac:dyDescent="0.25">
      <c r="A40" s="57"/>
      <c r="B40" s="59"/>
      <c r="C40" s="59"/>
      <c r="D40" s="59"/>
      <c r="E40" s="59"/>
      <c r="F40" s="59"/>
      <c r="G40" s="59"/>
      <c r="H40" s="64"/>
      <c r="I40" s="64"/>
      <c r="J40" s="59"/>
      <c r="K40" s="59"/>
      <c r="L40" s="59"/>
      <c r="M40" s="59"/>
    </row>
    <row r="41" spans="1:13" ht="11.25" customHeight="1" x14ac:dyDescent="0.25">
      <c r="A41" s="57"/>
      <c r="B41" s="59"/>
      <c r="C41" s="59"/>
      <c r="D41" s="59"/>
      <c r="E41" s="59"/>
      <c r="F41" s="59"/>
      <c r="G41" s="59"/>
      <c r="H41" s="64"/>
      <c r="I41" s="64"/>
      <c r="J41" s="59"/>
      <c r="K41" s="59"/>
      <c r="L41" s="59"/>
      <c r="M41" s="59"/>
    </row>
    <row r="42" spans="1:13" ht="11.25" customHeight="1" x14ac:dyDescent="0.25">
      <c r="A42" s="57"/>
      <c r="B42" s="59"/>
      <c r="C42" s="59"/>
      <c r="D42" s="59"/>
      <c r="E42" s="59"/>
      <c r="F42" s="59"/>
      <c r="G42" s="59"/>
      <c r="H42" s="64"/>
      <c r="I42" s="64"/>
      <c r="J42" s="59"/>
      <c r="K42" s="59"/>
      <c r="L42" s="59"/>
      <c r="M42" s="59"/>
    </row>
    <row r="43" spans="1:13" ht="11.25" customHeight="1" x14ac:dyDescent="0.25">
      <c r="A43" s="57"/>
      <c r="B43" s="59"/>
      <c r="C43" s="59"/>
      <c r="D43" s="59"/>
      <c r="E43" s="59"/>
      <c r="F43" s="59"/>
      <c r="G43" s="59"/>
      <c r="H43" s="64"/>
      <c r="I43" s="64"/>
      <c r="J43" s="59"/>
      <c r="K43" s="59"/>
      <c r="L43" s="59"/>
      <c r="M43" s="59"/>
    </row>
    <row r="44" spans="1:13" ht="11.25" customHeight="1" x14ac:dyDescent="0.25">
      <c r="A44" s="57"/>
      <c r="B44" s="59"/>
      <c r="C44" s="59"/>
      <c r="D44" s="59"/>
      <c r="E44" s="59"/>
      <c r="F44" s="59"/>
      <c r="G44" s="59"/>
      <c r="H44" s="64"/>
      <c r="I44" s="64"/>
      <c r="J44" s="59"/>
      <c r="K44" s="59"/>
      <c r="L44" s="59"/>
      <c r="M44" s="59"/>
    </row>
    <row r="45" spans="1:13" ht="11.25" customHeight="1" x14ac:dyDescent="0.25">
      <c r="A45" s="57"/>
      <c r="B45" s="59"/>
      <c r="C45" s="59"/>
      <c r="D45" s="59"/>
      <c r="E45" s="59"/>
      <c r="F45" s="59"/>
      <c r="G45" s="59"/>
      <c r="H45" s="64"/>
      <c r="I45" s="64"/>
      <c r="J45" s="59"/>
      <c r="K45" s="59"/>
      <c r="L45" s="59"/>
      <c r="M45" s="59"/>
    </row>
    <row r="46" spans="1:13" ht="11.25" customHeight="1" x14ac:dyDescent="0.25">
      <c r="A46" s="57"/>
      <c r="B46" s="59"/>
      <c r="C46" s="59"/>
      <c r="D46" s="59"/>
      <c r="E46" s="59"/>
      <c r="F46" s="59"/>
      <c r="G46" s="59"/>
      <c r="H46" s="64"/>
      <c r="I46" s="64"/>
      <c r="J46" s="59"/>
      <c r="K46" s="59"/>
      <c r="L46" s="59"/>
      <c r="M46" s="59"/>
    </row>
    <row r="47" spans="1:13" ht="11.25" customHeight="1" x14ac:dyDescent="0.25">
      <c r="A47" s="57"/>
      <c r="B47" s="59"/>
      <c r="C47" s="59"/>
      <c r="D47" s="59"/>
      <c r="E47" s="59"/>
      <c r="F47" s="59"/>
      <c r="G47" s="59"/>
      <c r="H47" s="64"/>
      <c r="I47" s="64"/>
      <c r="J47" s="59"/>
      <c r="K47" s="59"/>
      <c r="L47" s="59"/>
      <c r="M47" s="59"/>
    </row>
    <row r="48" spans="1:13" ht="11.25" customHeight="1" x14ac:dyDescent="0.25">
      <c r="A48" s="57"/>
      <c r="B48" s="59"/>
      <c r="C48" s="59"/>
      <c r="D48" s="59"/>
      <c r="E48" s="59"/>
      <c r="F48" s="59"/>
      <c r="G48" s="59"/>
      <c r="H48" s="64"/>
      <c r="I48" s="64"/>
      <c r="J48" s="59"/>
      <c r="K48" s="59"/>
      <c r="L48" s="59"/>
      <c r="M48" s="59"/>
    </row>
    <row r="49" spans="1:13" ht="11.25" customHeight="1" x14ac:dyDescent="0.25">
      <c r="A49" s="57"/>
      <c r="B49" s="59"/>
      <c r="C49" s="59"/>
      <c r="D49" s="59"/>
      <c r="E49" s="59"/>
      <c r="F49" s="59"/>
      <c r="G49" s="59"/>
      <c r="H49" s="64"/>
      <c r="I49" s="64"/>
      <c r="J49" s="59"/>
      <c r="K49" s="59"/>
      <c r="L49" s="59"/>
      <c r="M49" s="59"/>
    </row>
    <row r="50" spans="1:13" ht="11.25" customHeight="1" x14ac:dyDescent="0.25">
      <c r="A50" s="57"/>
      <c r="B50" s="59"/>
      <c r="C50" s="59"/>
      <c r="D50" s="59"/>
      <c r="E50" s="59"/>
      <c r="F50" s="59"/>
      <c r="G50" s="59"/>
      <c r="H50" s="64"/>
      <c r="I50" s="64"/>
      <c r="J50" s="59"/>
      <c r="K50" s="59"/>
      <c r="L50" s="59"/>
      <c r="M50" s="59"/>
    </row>
    <row r="51" spans="1:13" ht="11.25" customHeight="1" x14ac:dyDescent="0.25">
      <c r="A51" s="57"/>
      <c r="B51" s="59"/>
      <c r="C51" s="59"/>
      <c r="D51" s="59"/>
      <c r="E51" s="59"/>
      <c r="F51" s="59"/>
      <c r="G51" s="59"/>
      <c r="H51" s="64"/>
      <c r="I51" s="64"/>
      <c r="J51" s="59"/>
      <c r="K51" s="59"/>
      <c r="L51" s="59"/>
      <c r="M51" s="59"/>
    </row>
    <row r="52" spans="1:13" ht="11.25" customHeight="1" x14ac:dyDescent="0.25">
      <c r="A52" s="57"/>
      <c r="B52" s="59"/>
      <c r="C52" s="59"/>
      <c r="D52" s="59"/>
      <c r="E52" s="59"/>
      <c r="F52" s="59"/>
      <c r="G52" s="59"/>
      <c r="H52" s="64"/>
      <c r="I52" s="64"/>
      <c r="J52" s="59"/>
      <c r="K52" s="59"/>
      <c r="L52" s="59"/>
      <c r="M52" s="59"/>
    </row>
    <row r="53" spans="1:13" ht="11.25" customHeight="1" x14ac:dyDescent="0.25">
      <c r="A53" s="57"/>
      <c r="B53" s="59"/>
      <c r="C53" s="59"/>
      <c r="D53" s="59"/>
      <c r="E53" s="59"/>
      <c r="F53" s="59"/>
      <c r="G53" s="59"/>
      <c r="H53" s="64"/>
      <c r="I53" s="64"/>
      <c r="J53" s="59"/>
      <c r="K53" s="59"/>
      <c r="L53" s="59"/>
      <c r="M53" s="59"/>
    </row>
    <row r="54" spans="1:13" ht="11.25" customHeight="1" x14ac:dyDescent="0.25">
      <c r="A54" s="57"/>
      <c r="B54" s="59"/>
      <c r="C54" s="59"/>
      <c r="D54" s="59"/>
      <c r="E54" s="59"/>
      <c r="F54" s="59"/>
      <c r="G54" s="59"/>
      <c r="H54" s="64"/>
      <c r="I54" s="64"/>
      <c r="J54" s="59"/>
      <c r="K54" s="59"/>
      <c r="L54" s="59"/>
      <c r="M54" s="59"/>
    </row>
    <row r="55" spans="1:13" ht="11.25" customHeight="1" x14ac:dyDescent="0.25">
      <c r="A55" s="57"/>
      <c r="B55" s="59"/>
      <c r="C55" s="59"/>
      <c r="D55" s="59"/>
      <c r="E55" s="59"/>
      <c r="F55" s="59"/>
      <c r="G55" s="59"/>
      <c r="H55" s="64"/>
      <c r="I55" s="64"/>
      <c r="J55" s="59"/>
      <c r="K55" s="59"/>
      <c r="L55" s="59"/>
      <c r="M55" s="59"/>
    </row>
    <row r="56" spans="1:13" ht="11.25" customHeight="1" x14ac:dyDescent="0.25">
      <c r="A56" s="57"/>
      <c r="B56" s="59"/>
      <c r="C56" s="59"/>
      <c r="D56" s="59"/>
      <c r="E56" s="59"/>
      <c r="F56" s="59"/>
      <c r="G56" s="59"/>
      <c r="H56" s="64"/>
      <c r="I56" s="64"/>
      <c r="J56" s="59"/>
      <c r="K56" s="59"/>
      <c r="L56" s="59"/>
      <c r="M56" s="59"/>
    </row>
    <row r="57" spans="1:13" ht="11.25" customHeight="1" x14ac:dyDescent="0.25">
      <c r="A57" s="57"/>
      <c r="B57" s="59"/>
      <c r="C57" s="59"/>
      <c r="D57" s="59"/>
      <c r="E57" s="59"/>
      <c r="F57" s="59"/>
      <c r="G57" s="59"/>
      <c r="H57" s="64"/>
      <c r="I57" s="64"/>
      <c r="J57" s="59"/>
      <c r="K57" s="59"/>
      <c r="L57" s="59"/>
      <c r="M57" s="59"/>
    </row>
    <row r="58" spans="1:13" ht="11.25" customHeight="1" x14ac:dyDescent="0.25">
      <c r="A58" s="57"/>
      <c r="B58" s="59"/>
      <c r="C58" s="59"/>
      <c r="D58" s="59"/>
      <c r="E58" s="59"/>
      <c r="F58" s="59"/>
      <c r="G58" s="59"/>
      <c r="H58" s="64"/>
      <c r="I58" s="64"/>
      <c r="J58" s="59"/>
      <c r="K58" s="59"/>
      <c r="L58" s="59"/>
      <c r="M58" s="59"/>
    </row>
    <row r="59" spans="1:13" ht="11.25" customHeight="1" x14ac:dyDescent="0.25">
      <c r="A59" s="57"/>
      <c r="B59" s="59"/>
      <c r="C59" s="59"/>
      <c r="D59" s="59"/>
      <c r="E59" s="59"/>
      <c r="F59" s="59"/>
      <c r="G59" s="59"/>
      <c r="H59" s="64"/>
      <c r="I59" s="64"/>
      <c r="J59" s="59"/>
      <c r="K59" s="59"/>
      <c r="L59" s="59"/>
      <c r="M59" s="59"/>
    </row>
    <row r="60" spans="1:13" ht="11.25" customHeight="1" x14ac:dyDescent="0.25">
      <c r="A60" s="57"/>
      <c r="B60" s="59"/>
      <c r="C60" s="59"/>
      <c r="D60" s="59"/>
      <c r="E60" s="59"/>
      <c r="F60" s="59"/>
      <c r="G60" s="59"/>
      <c r="H60" s="64"/>
      <c r="I60" s="64"/>
      <c r="J60" s="59"/>
      <c r="K60" s="59"/>
      <c r="L60" s="59"/>
      <c r="M60" s="59"/>
    </row>
    <row r="61" spans="1:13" ht="11.25" customHeight="1" x14ac:dyDescent="0.25">
      <c r="A61" s="57"/>
      <c r="B61" s="59"/>
      <c r="C61" s="59"/>
      <c r="D61" s="59"/>
      <c r="E61" s="59"/>
      <c r="F61" s="59"/>
      <c r="G61" s="59"/>
      <c r="H61" s="64"/>
      <c r="I61" s="64"/>
      <c r="J61" s="59"/>
      <c r="K61" s="59"/>
      <c r="L61" s="59"/>
      <c r="M61" s="59"/>
    </row>
    <row r="62" spans="1:13" ht="11.25" customHeight="1" x14ac:dyDescent="0.25">
      <c r="A62" s="57"/>
      <c r="B62" s="59"/>
      <c r="C62" s="59"/>
      <c r="D62" s="59"/>
      <c r="E62" s="59"/>
      <c r="F62" s="59"/>
      <c r="G62" s="59"/>
      <c r="H62" s="64"/>
      <c r="I62" s="64"/>
      <c r="J62" s="59"/>
      <c r="K62" s="59"/>
      <c r="L62" s="59"/>
      <c r="M62" s="59"/>
    </row>
    <row r="63" spans="1:13" ht="11.25" customHeight="1" x14ac:dyDescent="0.25">
      <c r="A63" s="57"/>
      <c r="B63" s="59"/>
      <c r="C63" s="59"/>
      <c r="D63" s="59"/>
      <c r="E63" s="59"/>
      <c r="F63" s="59"/>
      <c r="G63" s="59"/>
      <c r="H63" s="64"/>
      <c r="I63" s="64"/>
      <c r="J63" s="59"/>
      <c r="K63" s="59"/>
      <c r="L63" s="59"/>
      <c r="M63" s="59"/>
    </row>
    <row r="64" spans="1:13" ht="11.25" customHeight="1" x14ac:dyDescent="0.25">
      <c r="A64" s="57"/>
      <c r="B64" s="59"/>
      <c r="C64" s="59"/>
      <c r="D64" s="59"/>
      <c r="E64" s="59"/>
      <c r="F64" s="59"/>
      <c r="G64" s="59"/>
      <c r="H64" s="64"/>
      <c r="I64" s="64"/>
      <c r="J64" s="59"/>
      <c r="K64" s="59"/>
      <c r="L64" s="59"/>
      <c r="M64" s="59"/>
    </row>
    <row r="65" spans="1:13" ht="11.25" customHeight="1" x14ac:dyDescent="0.25">
      <c r="A65" s="57"/>
      <c r="B65" s="59"/>
      <c r="C65" s="59"/>
      <c r="D65" s="59"/>
      <c r="E65" s="59"/>
      <c r="F65" s="59"/>
      <c r="G65" s="59"/>
      <c r="H65" s="64"/>
      <c r="I65" s="64"/>
      <c r="J65" s="59"/>
      <c r="K65" s="59"/>
      <c r="L65" s="59"/>
      <c r="M65" s="59"/>
    </row>
    <row r="66" spans="1:13" ht="11.25" customHeight="1" x14ac:dyDescent="0.25">
      <c r="A66" s="57"/>
      <c r="B66" s="59"/>
      <c r="C66" s="59"/>
      <c r="D66" s="59"/>
      <c r="E66" s="59"/>
      <c r="F66" s="59"/>
      <c r="G66" s="59"/>
      <c r="H66" s="64"/>
      <c r="I66" s="64"/>
      <c r="J66" s="59"/>
      <c r="K66" s="59"/>
      <c r="L66" s="59"/>
      <c r="M66" s="59"/>
    </row>
    <row r="67" spans="1:13" ht="11.25" customHeight="1" x14ac:dyDescent="0.25">
      <c r="A67" s="57"/>
      <c r="B67" s="59"/>
      <c r="C67" s="59"/>
      <c r="D67" s="59"/>
      <c r="E67" s="59"/>
      <c r="F67" s="59"/>
      <c r="G67" s="59"/>
      <c r="H67" s="64"/>
      <c r="I67" s="64"/>
      <c r="J67" s="59"/>
      <c r="K67" s="59"/>
      <c r="L67" s="59"/>
      <c r="M67" s="59"/>
    </row>
    <row r="68" spans="1:13" ht="11.25" customHeight="1" x14ac:dyDescent="0.25">
      <c r="A68" s="57"/>
      <c r="B68" s="59"/>
      <c r="C68" s="59"/>
      <c r="D68" s="59"/>
      <c r="E68" s="59"/>
      <c r="F68" s="59"/>
      <c r="G68" s="59"/>
      <c r="H68" s="64"/>
      <c r="I68" s="64"/>
      <c r="J68" s="59"/>
      <c r="K68" s="59"/>
      <c r="L68" s="59"/>
      <c r="M68" s="59"/>
    </row>
    <row r="69" spans="1:13" ht="11.25" customHeight="1" x14ac:dyDescent="0.25">
      <c r="A69" s="57"/>
      <c r="B69" s="59"/>
      <c r="C69" s="59"/>
      <c r="D69" s="59"/>
      <c r="E69" s="59"/>
      <c r="F69" s="59"/>
      <c r="G69" s="59"/>
      <c r="H69" s="64"/>
      <c r="I69" s="64"/>
      <c r="J69" s="59"/>
      <c r="K69" s="59"/>
      <c r="L69" s="59"/>
      <c r="M69" s="59"/>
    </row>
    <row r="70" spans="1:13" ht="11.25" customHeight="1" x14ac:dyDescent="0.25">
      <c r="A70" s="57"/>
      <c r="B70" s="59"/>
      <c r="C70" s="59"/>
      <c r="D70" s="59"/>
      <c r="E70" s="59"/>
      <c r="F70" s="59"/>
      <c r="G70" s="59"/>
      <c r="H70" s="64"/>
      <c r="I70" s="64"/>
      <c r="J70" s="59"/>
      <c r="K70" s="59"/>
      <c r="L70" s="59"/>
      <c r="M70" s="59"/>
    </row>
    <row r="71" spans="1:13" ht="11.25" customHeight="1" x14ac:dyDescent="0.25">
      <c r="A71" s="57"/>
      <c r="B71" s="59"/>
      <c r="C71" s="59"/>
      <c r="D71" s="59"/>
      <c r="E71" s="59"/>
      <c r="F71" s="59"/>
      <c r="G71" s="59"/>
      <c r="H71" s="64"/>
      <c r="I71" s="64"/>
      <c r="J71" s="59"/>
      <c r="K71" s="59"/>
      <c r="L71" s="59"/>
      <c r="M71" s="59"/>
    </row>
    <row r="72" spans="1:13" ht="11.25" customHeight="1" x14ac:dyDescent="0.25">
      <c r="A72" s="57"/>
      <c r="B72" s="59"/>
      <c r="C72" s="59"/>
      <c r="D72" s="59"/>
      <c r="E72" s="59"/>
      <c r="F72" s="59"/>
      <c r="G72" s="59"/>
      <c r="H72" s="64"/>
      <c r="I72" s="64"/>
      <c r="J72" s="59"/>
      <c r="K72" s="59"/>
      <c r="L72" s="59"/>
      <c r="M72" s="59"/>
    </row>
    <row r="73" spans="1:13" ht="11.25" customHeight="1" x14ac:dyDescent="0.25">
      <c r="A73" s="57"/>
      <c r="B73" s="59"/>
      <c r="C73" s="59"/>
      <c r="D73" s="59"/>
      <c r="E73" s="59"/>
      <c r="F73" s="59"/>
      <c r="G73" s="59"/>
      <c r="H73" s="64"/>
      <c r="I73" s="64"/>
      <c r="J73" s="59"/>
      <c r="K73" s="59"/>
      <c r="L73" s="59"/>
      <c r="M73" s="59"/>
    </row>
    <row r="74" spans="1:13" ht="11.25" customHeight="1" x14ac:dyDescent="0.25">
      <c r="A74" s="57"/>
      <c r="B74" s="59"/>
      <c r="C74" s="59"/>
      <c r="D74" s="59"/>
      <c r="E74" s="59"/>
      <c r="F74" s="59"/>
      <c r="G74" s="59"/>
      <c r="H74" s="64"/>
      <c r="I74" s="64"/>
      <c r="J74" s="59"/>
      <c r="K74" s="59"/>
      <c r="L74" s="59"/>
      <c r="M74" s="59"/>
    </row>
    <row r="75" spans="1:13" ht="11.25" customHeight="1" x14ac:dyDescent="0.25">
      <c r="A75" s="57"/>
      <c r="B75" s="59"/>
      <c r="C75" s="59"/>
      <c r="D75" s="59"/>
      <c r="E75" s="59"/>
      <c r="F75" s="59"/>
      <c r="G75" s="59"/>
      <c r="H75" s="64"/>
      <c r="I75" s="64"/>
      <c r="J75" s="59"/>
      <c r="K75" s="59"/>
      <c r="L75" s="59"/>
      <c r="M75" s="59"/>
    </row>
    <row r="76" spans="1:13" ht="11.25" customHeight="1" x14ac:dyDescent="0.25">
      <c r="A76" s="57"/>
      <c r="B76" s="59"/>
      <c r="C76" s="59"/>
      <c r="D76" s="59"/>
      <c r="E76" s="59"/>
      <c r="F76" s="59"/>
      <c r="G76" s="59"/>
      <c r="H76" s="64"/>
      <c r="I76" s="64"/>
      <c r="J76" s="59"/>
      <c r="K76" s="59"/>
      <c r="L76" s="59"/>
      <c r="M76" s="59"/>
    </row>
    <row r="77" spans="1:13" ht="11.25" customHeight="1" x14ac:dyDescent="0.25">
      <c r="A77" s="57"/>
      <c r="B77" s="59"/>
      <c r="C77" s="59"/>
      <c r="D77" s="59"/>
      <c r="E77" s="59"/>
      <c r="F77" s="59"/>
      <c r="G77" s="59"/>
      <c r="H77" s="64"/>
      <c r="I77" s="64"/>
      <c r="J77" s="59"/>
      <c r="K77" s="59"/>
      <c r="L77" s="59"/>
      <c r="M77" s="59"/>
    </row>
    <row r="78" spans="1:13" ht="11.25" customHeight="1" x14ac:dyDescent="0.25">
      <c r="A78" s="57"/>
      <c r="B78" s="59"/>
      <c r="C78" s="59"/>
      <c r="D78" s="59"/>
      <c r="E78" s="59"/>
      <c r="F78" s="59"/>
      <c r="G78" s="59"/>
      <c r="H78" s="64"/>
      <c r="I78" s="64"/>
      <c r="J78" s="59"/>
      <c r="K78" s="59"/>
      <c r="L78" s="59"/>
      <c r="M78" s="59"/>
    </row>
    <row r="79" spans="1:13" ht="11.25" customHeight="1" x14ac:dyDescent="0.25">
      <c r="A79" s="57"/>
      <c r="B79" s="59"/>
      <c r="C79" s="59"/>
      <c r="D79" s="59"/>
      <c r="E79" s="59"/>
      <c r="F79" s="59"/>
      <c r="G79" s="59"/>
      <c r="H79" s="64"/>
      <c r="I79" s="64"/>
      <c r="J79" s="59"/>
      <c r="K79" s="59"/>
      <c r="L79" s="59"/>
      <c r="M79" s="59"/>
    </row>
    <row r="80" spans="1:13" ht="11.25" customHeight="1" x14ac:dyDescent="0.25">
      <c r="A80" s="57"/>
      <c r="B80" s="59"/>
      <c r="C80" s="59"/>
      <c r="D80" s="59"/>
      <c r="E80" s="59"/>
      <c r="F80" s="59"/>
      <c r="G80" s="59"/>
      <c r="H80" s="64"/>
      <c r="I80" s="64"/>
      <c r="J80" s="59"/>
      <c r="K80" s="59"/>
      <c r="L80" s="59"/>
      <c r="M80" s="59"/>
    </row>
    <row r="81" spans="1:13" ht="11.25" customHeight="1" x14ac:dyDescent="0.25">
      <c r="A81" s="57"/>
      <c r="B81" s="59"/>
      <c r="C81" s="59"/>
      <c r="D81" s="59"/>
      <c r="E81" s="59"/>
      <c r="F81" s="59"/>
      <c r="G81" s="59"/>
      <c r="H81" s="64"/>
      <c r="I81" s="64"/>
      <c r="J81" s="59"/>
      <c r="K81" s="59"/>
      <c r="L81" s="59"/>
      <c r="M81" s="59"/>
    </row>
    <row r="82" spans="1:13" ht="11.25" customHeight="1" x14ac:dyDescent="0.25">
      <c r="A82" s="57"/>
      <c r="B82" s="59"/>
      <c r="C82" s="59"/>
      <c r="D82" s="59"/>
      <c r="E82" s="59"/>
      <c r="F82" s="59"/>
      <c r="G82" s="59"/>
      <c r="H82" s="64"/>
      <c r="I82" s="64"/>
      <c r="J82" s="59"/>
      <c r="K82" s="59"/>
      <c r="L82" s="59"/>
      <c r="M82" s="59"/>
    </row>
    <row r="83" spans="1:13" ht="11.25" customHeight="1" x14ac:dyDescent="0.25">
      <c r="A83" s="57"/>
      <c r="B83" s="59"/>
      <c r="C83" s="59"/>
      <c r="D83" s="59"/>
      <c r="E83" s="59"/>
      <c r="F83" s="59"/>
      <c r="G83" s="59"/>
      <c r="H83" s="64"/>
      <c r="I83" s="64"/>
      <c r="J83" s="59"/>
      <c r="K83" s="59"/>
      <c r="L83" s="59"/>
      <c r="M83" s="59"/>
    </row>
    <row r="84" spans="1:13" ht="11.25" customHeight="1" x14ac:dyDescent="0.25">
      <c r="A84" s="57"/>
      <c r="B84" s="59"/>
      <c r="C84" s="59"/>
      <c r="D84" s="59"/>
      <c r="E84" s="59"/>
      <c r="F84" s="59"/>
      <c r="G84" s="59"/>
      <c r="H84" s="64"/>
      <c r="I84" s="64"/>
      <c r="J84" s="59"/>
      <c r="K84" s="59"/>
      <c r="L84" s="59"/>
      <c r="M84" s="59"/>
    </row>
    <row r="85" spans="1:13" ht="11.25" customHeight="1" x14ac:dyDescent="0.25">
      <c r="A85" s="57"/>
      <c r="B85" s="59"/>
      <c r="C85" s="59"/>
      <c r="D85" s="59"/>
      <c r="E85" s="59"/>
      <c r="F85" s="59"/>
      <c r="G85" s="59"/>
      <c r="H85" s="64"/>
      <c r="I85" s="64"/>
      <c r="J85" s="59"/>
      <c r="K85" s="59"/>
      <c r="L85" s="59"/>
      <c r="M85" s="59"/>
    </row>
    <row r="86" spans="1:13" ht="11.25" customHeight="1" x14ac:dyDescent="0.25">
      <c r="A86" s="57"/>
      <c r="B86" s="59"/>
      <c r="C86" s="59"/>
      <c r="D86" s="59"/>
      <c r="E86" s="59"/>
      <c r="F86" s="59"/>
      <c r="G86" s="59"/>
      <c r="H86" s="64"/>
      <c r="I86" s="64"/>
      <c r="J86" s="59"/>
      <c r="K86" s="59"/>
      <c r="L86" s="59"/>
      <c r="M86" s="59"/>
    </row>
    <row r="87" spans="1:13" ht="11.25" customHeight="1" x14ac:dyDescent="0.25">
      <c r="A87" s="57"/>
      <c r="B87" s="59"/>
      <c r="C87" s="59"/>
      <c r="D87" s="59"/>
      <c r="E87" s="59"/>
      <c r="F87" s="59"/>
      <c r="G87" s="59"/>
      <c r="H87" s="64"/>
      <c r="I87" s="64"/>
      <c r="J87" s="59"/>
      <c r="K87" s="59"/>
      <c r="L87" s="59"/>
      <c r="M87" s="59"/>
    </row>
    <row r="88" spans="1:13" ht="11.25" customHeight="1" x14ac:dyDescent="0.25">
      <c r="A88" s="57"/>
      <c r="B88" s="59"/>
      <c r="C88" s="59"/>
      <c r="D88" s="59"/>
      <c r="E88" s="59"/>
      <c r="F88" s="59"/>
      <c r="G88" s="59"/>
      <c r="H88" s="64"/>
      <c r="I88" s="64"/>
      <c r="J88" s="59"/>
      <c r="K88" s="59"/>
      <c r="L88" s="59"/>
      <c r="M88" s="59"/>
    </row>
    <row r="89" spans="1:13" ht="11.25" customHeight="1" x14ac:dyDescent="0.25">
      <c r="A89" s="57"/>
      <c r="B89" s="59"/>
      <c r="C89" s="59"/>
      <c r="D89" s="59"/>
      <c r="E89" s="59"/>
      <c r="F89" s="59"/>
      <c r="G89" s="59"/>
      <c r="H89" s="64"/>
      <c r="I89" s="64"/>
      <c r="J89" s="59"/>
      <c r="K89" s="59"/>
      <c r="L89" s="59"/>
      <c r="M89" s="59"/>
    </row>
    <row r="90" spans="1:13" ht="11.25" customHeight="1" x14ac:dyDescent="0.25">
      <c r="A90" s="57"/>
      <c r="B90" s="59"/>
      <c r="C90" s="59"/>
      <c r="D90" s="59"/>
      <c r="E90" s="59"/>
      <c r="F90" s="59"/>
      <c r="G90" s="59"/>
      <c r="H90" s="64"/>
      <c r="I90" s="64"/>
      <c r="J90" s="59"/>
      <c r="K90" s="59"/>
      <c r="L90" s="59"/>
      <c r="M90" s="59"/>
    </row>
    <row r="91" spans="1:13" ht="11.25" customHeight="1" x14ac:dyDescent="0.25">
      <c r="A91" s="57"/>
      <c r="B91" s="59"/>
      <c r="C91" s="59"/>
      <c r="D91" s="59"/>
      <c r="E91" s="59"/>
      <c r="F91" s="59"/>
      <c r="G91" s="59"/>
      <c r="H91" s="64"/>
      <c r="I91" s="64"/>
      <c r="J91" s="59"/>
      <c r="K91" s="59"/>
      <c r="L91" s="59"/>
      <c r="M91" s="59"/>
    </row>
    <row r="92" spans="1:13" ht="11.25" customHeight="1" x14ac:dyDescent="0.25">
      <c r="A92" s="57"/>
      <c r="B92" s="59"/>
      <c r="C92" s="59"/>
      <c r="D92" s="59"/>
      <c r="E92" s="59"/>
      <c r="F92" s="59"/>
      <c r="G92" s="59"/>
      <c r="H92" s="64"/>
      <c r="I92" s="64"/>
      <c r="J92" s="59"/>
      <c r="K92" s="59"/>
      <c r="L92" s="59"/>
      <c r="M92" s="59"/>
    </row>
    <row r="93" spans="1:13" ht="11.25" customHeight="1" x14ac:dyDescent="0.25">
      <c r="A93" s="57"/>
      <c r="B93" s="59"/>
      <c r="C93" s="59"/>
      <c r="D93" s="59"/>
      <c r="E93" s="59"/>
      <c r="F93" s="59"/>
      <c r="G93" s="59"/>
      <c r="H93" s="64"/>
      <c r="I93" s="64"/>
      <c r="J93" s="59"/>
      <c r="K93" s="59"/>
      <c r="L93" s="59"/>
      <c r="M93" s="59"/>
    </row>
    <row r="94" spans="1:13" ht="11.25" customHeight="1" x14ac:dyDescent="0.25">
      <c r="A94" s="57"/>
      <c r="B94" s="59"/>
      <c r="C94" s="59"/>
      <c r="D94" s="59"/>
      <c r="E94" s="59"/>
      <c r="F94" s="59"/>
      <c r="G94" s="59"/>
      <c r="H94" s="64"/>
      <c r="I94" s="64"/>
      <c r="J94" s="59"/>
      <c r="K94" s="59"/>
      <c r="L94" s="59"/>
      <c r="M94" s="59"/>
    </row>
    <row r="95" spans="1:13" ht="11.25" customHeight="1" x14ac:dyDescent="0.25">
      <c r="A95" s="57"/>
      <c r="B95" s="59"/>
      <c r="C95" s="59"/>
      <c r="D95" s="59"/>
      <c r="E95" s="59"/>
      <c r="F95" s="59"/>
      <c r="G95" s="59"/>
      <c r="H95" s="64"/>
      <c r="I95" s="64"/>
      <c r="J95" s="59"/>
      <c r="K95" s="59"/>
      <c r="L95" s="59"/>
      <c r="M95" s="59"/>
    </row>
    <row r="96" spans="1:13" ht="11.25" customHeight="1" x14ac:dyDescent="0.25">
      <c r="A96" s="57"/>
      <c r="B96" s="59"/>
      <c r="C96" s="59"/>
      <c r="D96" s="59"/>
      <c r="E96" s="59"/>
      <c r="F96" s="59"/>
      <c r="G96" s="59"/>
      <c r="H96" s="64"/>
      <c r="I96" s="64"/>
      <c r="J96" s="59"/>
      <c r="K96" s="59"/>
      <c r="L96" s="59"/>
      <c r="M96" s="59"/>
    </row>
    <row r="97" spans="1:13" ht="11.25" customHeight="1" x14ac:dyDescent="0.25">
      <c r="A97" s="57"/>
      <c r="B97" s="59"/>
      <c r="C97" s="59"/>
      <c r="D97" s="59"/>
      <c r="E97" s="59"/>
      <c r="F97" s="59"/>
      <c r="G97" s="59"/>
      <c r="H97" s="64"/>
      <c r="I97" s="64"/>
      <c r="J97" s="59"/>
      <c r="K97" s="59"/>
      <c r="L97" s="59"/>
      <c r="M97" s="59"/>
    </row>
    <row r="98" spans="1:13" ht="11.25" customHeight="1" x14ac:dyDescent="0.25">
      <c r="A98" s="57"/>
      <c r="B98" s="59"/>
      <c r="C98" s="59"/>
      <c r="D98" s="59"/>
      <c r="E98" s="59"/>
      <c r="F98" s="59"/>
      <c r="G98" s="59"/>
      <c r="H98" s="64"/>
      <c r="I98" s="64"/>
      <c r="J98" s="59"/>
      <c r="K98" s="59"/>
      <c r="L98" s="59"/>
      <c r="M98" s="59"/>
    </row>
    <row r="99" spans="1:13" ht="11.25" customHeight="1" x14ac:dyDescent="0.25">
      <c r="A99" s="57"/>
      <c r="B99" s="59"/>
      <c r="C99" s="59"/>
      <c r="D99" s="59"/>
      <c r="E99" s="59"/>
      <c r="F99" s="59"/>
      <c r="G99" s="59"/>
      <c r="H99" s="64"/>
      <c r="I99" s="64"/>
      <c r="J99" s="59"/>
      <c r="K99" s="59"/>
      <c r="L99" s="59"/>
      <c r="M99" s="59"/>
    </row>
    <row r="100" spans="1:13" ht="11.25" customHeight="1" x14ac:dyDescent="0.25">
      <c r="A100" s="57"/>
      <c r="B100" s="59"/>
      <c r="C100" s="59"/>
      <c r="D100" s="59"/>
      <c r="E100" s="59"/>
      <c r="F100" s="59"/>
      <c r="G100" s="59"/>
      <c r="H100" s="64"/>
      <c r="I100" s="64"/>
      <c r="J100" s="59"/>
      <c r="K100" s="59"/>
      <c r="L100" s="59"/>
      <c r="M100" s="59"/>
    </row>
    <row r="101" spans="1:13" ht="11.25" customHeight="1" x14ac:dyDescent="0.25">
      <c r="A101" s="57"/>
      <c r="B101" s="59"/>
      <c r="C101" s="59"/>
      <c r="D101" s="59"/>
      <c r="E101" s="59"/>
      <c r="F101" s="59"/>
      <c r="G101" s="59"/>
      <c r="H101" s="64"/>
      <c r="I101" s="64"/>
      <c r="J101" s="59"/>
      <c r="K101" s="59"/>
      <c r="L101" s="59"/>
      <c r="M101" s="59"/>
    </row>
    <row r="102" spans="1:13" ht="11.25" customHeight="1" x14ac:dyDescent="0.25">
      <c r="A102" s="57"/>
      <c r="B102" s="59"/>
      <c r="C102" s="59"/>
      <c r="D102" s="59"/>
      <c r="E102" s="59"/>
      <c r="F102" s="59"/>
      <c r="G102" s="59"/>
      <c r="H102" s="64"/>
      <c r="I102" s="64"/>
      <c r="J102" s="59"/>
      <c r="K102" s="59"/>
      <c r="L102" s="59"/>
      <c r="M102" s="59"/>
    </row>
    <row r="103" spans="1:13" ht="11.25" customHeight="1" x14ac:dyDescent="0.25">
      <c r="A103" s="57"/>
      <c r="B103" s="59"/>
      <c r="C103" s="59"/>
      <c r="D103" s="59"/>
      <c r="E103" s="59"/>
      <c r="F103" s="59"/>
      <c r="G103" s="59"/>
      <c r="H103" s="64"/>
      <c r="I103" s="64"/>
      <c r="J103" s="59"/>
      <c r="K103" s="59"/>
      <c r="L103" s="59"/>
      <c r="M103" s="59"/>
    </row>
    <row r="104" spans="1:13" ht="11.25" customHeight="1" x14ac:dyDescent="0.25">
      <c r="A104" s="57"/>
      <c r="B104" s="59"/>
      <c r="C104" s="59"/>
      <c r="D104" s="59"/>
      <c r="E104" s="59"/>
      <c r="F104" s="59"/>
      <c r="G104" s="59"/>
      <c r="H104" s="64"/>
      <c r="I104" s="64"/>
      <c r="J104" s="59"/>
      <c r="K104" s="59"/>
      <c r="L104" s="59"/>
      <c r="M104" s="59"/>
    </row>
    <row r="105" spans="1:13" ht="11.25" customHeight="1" x14ac:dyDescent="0.25">
      <c r="A105" s="57"/>
      <c r="B105" s="59"/>
      <c r="C105" s="59"/>
      <c r="D105" s="59"/>
      <c r="E105" s="59"/>
      <c r="F105" s="59"/>
      <c r="G105" s="59"/>
      <c r="H105" s="64"/>
      <c r="I105" s="64"/>
      <c r="J105" s="59"/>
      <c r="K105" s="59"/>
      <c r="L105" s="59"/>
      <c r="M105" s="59"/>
    </row>
    <row r="106" spans="1:13" ht="11.25" customHeight="1" x14ac:dyDescent="0.25">
      <c r="A106" s="57"/>
      <c r="B106" s="59"/>
      <c r="C106" s="59"/>
      <c r="D106" s="59"/>
      <c r="E106" s="59"/>
      <c r="F106" s="59"/>
      <c r="G106" s="59"/>
      <c r="H106" s="64"/>
      <c r="I106" s="64"/>
      <c r="J106" s="59"/>
      <c r="K106" s="59"/>
      <c r="L106" s="59"/>
      <c r="M106" s="59"/>
    </row>
    <row r="107" spans="1:13" ht="11.25" customHeight="1" x14ac:dyDescent="0.25">
      <c r="A107" s="57"/>
      <c r="B107" s="59"/>
      <c r="C107" s="59"/>
      <c r="D107" s="59"/>
      <c r="E107" s="59"/>
      <c r="F107" s="59"/>
      <c r="G107" s="59"/>
      <c r="H107" s="64"/>
      <c r="I107" s="64"/>
      <c r="J107" s="59"/>
      <c r="K107" s="59"/>
      <c r="L107" s="59"/>
      <c r="M107" s="59"/>
    </row>
    <row r="108" spans="1:13" ht="11.25" customHeight="1" x14ac:dyDescent="0.25">
      <c r="A108" s="57"/>
      <c r="B108" s="59"/>
      <c r="C108" s="59"/>
      <c r="D108" s="59"/>
      <c r="E108" s="59"/>
      <c r="F108" s="59"/>
      <c r="G108" s="59"/>
      <c r="H108" s="64"/>
      <c r="I108" s="64"/>
      <c r="J108" s="59"/>
      <c r="K108" s="59"/>
      <c r="L108" s="59"/>
      <c r="M108" s="59"/>
    </row>
    <row r="109" spans="1:13" ht="11.25" customHeight="1" x14ac:dyDescent="0.25">
      <c r="A109" s="57"/>
      <c r="B109" s="59"/>
      <c r="C109" s="59"/>
      <c r="D109" s="59"/>
      <c r="E109" s="59"/>
      <c r="F109" s="59"/>
      <c r="G109" s="59"/>
      <c r="H109" s="64"/>
      <c r="I109" s="64"/>
      <c r="J109" s="59"/>
      <c r="K109" s="59"/>
      <c r="L109" s="59"/>
      <c r="M109" s="59"/>
    </row>
    <row r="110" spans="1:13" ht="11.25" customHeight="1" x14ac:dyDescent="0.25">
      <c r="A110" s="57"/>
      <c r="B110" s="59"/>
      <c r="C110" s="59"/>
      <c r="D110" s="59"/>
      <c r="E110" s="59"/>
      <c r="F110" s="59"/>
      <c r="G110" s="59"/>
      <c r="H110" s="64"/>
      <c r="I110" s="64"/>
      <c r="J110" s="59"/>
      <c r="K110" s="59"/>
      <c r="L110" s="59"/>
      <c r="M110" s="59"/>
    </row>
    <row r="111" spans="1:13" ht="11.25" customHeight="1" x14ac:dyDescent="0.25">
      <c r="A111" s="57"/>
      <c r="B111" s="59"/>
      <c r="C111" s="59"/>
      <c r="D111" s="59"/>
      <c r="E111" s="59"/>
      <c r="F111" s="59"/>
      <c r="G111" s="59"/>
      <c r="H111" s="64"/>
      <c r="I111" s="64"/>
      <c r="J111" s="59"/>
      <c r="K111" s="59"/>
      <c r="L111" s="59"/>
      <c r="M111" s="59"/>
    </row>
    <row r="112" spans="1:13" ht="11.25" customHeight="1" x14ac:dyDescent="0.25">
      <c r="A112" s="57"/>
      <c r="B112" s="59"/>
      <c r="C112" s="59"/>
      <c r="D112" s="59"/>
      <c r="E112" s="59"/>
      <c r="F112" s="59"/>
      <c r="G112" s="59"/>
      <c r="H112" s="64"/>
      <c r="I112" s="64"/>
      <c r="J112" s="59"/>
      <c r="K112" s="59"/>
      <c r="L112" s="59"/>
      <c r="M112" s="59"/>
    </row>
    <row r="113" spans="1:13" ht="11.25" customHeight="1" x14ac:dyDescent="0.25">
      <c r="A113" s="57"/>
      <c r="B113" s="59"/>
      <c r="C113" s="59"/>
      <c r="D113" s="59"/>
      <c r="E113" s="59"/>
      <c r="F113" s="59"/>
      <c r="G113" s="59"/>
      <c r="H113" s="64"/>
      <c r="I113" s="64"/>
      <c r="J113" s="59"/>
      <c r="K113" s="59"/>
      <c r="L113" s="59"/>
      <c r="M113" s="59"/>
    </row>
    <row r="114" spans="1:13" ht="11.25" customHeight="1" x14ac:dyDescent="0.25">
      <c r="A114" s="57"/>
      <c r="B114" s="59"/>
      <c r="C114" s="59"/>
      <c r="D114" s="59"/>
      <c r="E114" s="59"/>
      <c r="F114" s="59"/>
      <c r="G114" s="59"/>
      <c r="H114" s="64"/>
      <c r="I114" s="64"/>
      <c r="J114" s="59"/>
      <c r="K114" s="59"/>
      <c r="L114" s="59"/>
      <c r="M114" s="59"/>
    </row>
    <row r="115" spans="1:13" ht="11.25" customHeight="1" x14ac:dyDescent="0.25">
      <c r="A115" s="57"/>
      <c r="B115" s="59"/>
      <c r="C115" s="59"/>
      <c r="D115" s="59"/>
      <c r="E115" s="59"/>
      <c r="F115" s="59"/>
      <c r="G115" s="59"/>
      <c r="H115" s="64"/>
      <c r="I115" s="64"/>
      <c r="J115" s="59"/>
      <c r="K115" s="59"/>
      <c r="L115" s="59"/>
      <c r="M115" s="59"/>
    </row>
    <row r="116" spans="1:13" ht="11.25" customHeight="1" x14ac:dyDescent="0.25">
      <c r="A116" s="57"/>
      <c r="B116" s="59"/>
      <c r="C116" s="59"/>
      <c r="D116" s="59"/>
      <c r="E116" s="59"/>
      <c r="F116" s="59"/>
      <c r="G116" s="59"/>
      <c r="H116" s="64"/>
      <c r="I116" s="64"/>
      <c r="J116" s="59"/>
      <c r="K116" s="59"/>
      <c r="L116" s="59"/>
      <c r="M116" s="59"/>
    </row>
    <row r="117" spans="1:13" ht="11.25" customHeight="1" x14ac:dyDescent="0.25">
      <c r="A117" s="57"/>
      <c r="B117" s="59"/>
      <c r="C117" s="59"/>
      <c r="D117" s="59"/>
      <c r="E117" s="59"/>
      <c r="F117" s="59"/>
      <c r="G117" s="59"/>
      <c r="H117" s="64"/>
      <c r="I117" s="64"/>
      <c r="J117" s="59"/>
      <c r="K117" s="59"/>
      <c r="L117" s="59"/>
      <c r="M117" s="59"/>
    </row>
    <row r="118" spans="1:13" ht="11.25" customHeight="1" x14ac:dyDescent="0.25">
      <c r="A118" s="57"/>
      <c r="B118" s="59"/>
      <c r="C118" s="59"/>
      <c r="D118" s="59"/>
      <c r="E118" s="59"/>
      <c r="F118" s="59"/>
      <c r="G118" s="59"/>
      <c r="H118" s="64"/>
      <c r="I118" s="64"/>
      <c r="J118" s="59"/>
      <c r="K118" s="59"/>
      <c r="L118" s="59"/>
      <c r="M118" s="59"/>
    </row>
    <row r="119" spans="1:13" ht="11.25" customHeight="1" x14ac:dyDescent="0.25">
      <c r="A119" s="57"/>
      <c r="B119" s="59"/>
      <c r="C119" s="59"/>
      <c r="D119" s="59"/>
      <c r="E119" s="59"/>
      <c r="F119" s="59"/>
      <c r="G119" s="59"/>
      <c r="H119" s="64"/>
      <c r="I119" s="64"/>
      <c r="J119" s="59"/>
      <c r="K119" s="59"/>
      <c r="L119" s="59"/>
      <c r="M119" s="59"/>
    </row>
    <row r="120" spans="1:13" ht="11.25" customHeight="1" x14ac:dyDescent="0.25">
      <c r="A120" s="57"/>
      <c r="B120" s="59"/>
      <c r="C120" s="59"/>
      <c r="D120" s="59"/>
      <c r="E120" s="59"/>
      <c r="F120" s="59"/>
      <c r="G120" s="59"/>
      <c r="H120" s="64"/>
      <c r="I120" s="64"/>
      <c r="J120" s="59"/>
      <c r="K120" s="59"/>
      <c r="L120" s="59"/>
      <c r="M120" s="59"/>
    </row>
    <row r="121" spans="1:13" ht="11.25" customHeight="1" x14ac:dyDescent="0.25">
      <c r="A121" s="57"/>
      <c r="B121" s="59"/>
      <c r="C121" s="59"/>
      <c r="D121" s="59"/>
      <c r="E121" s="59"/>
      <c r="F121" s="59"/>
      <c r="G121" s="59"/>
      <c r="H121" s="64"/>
      <c r="I121" s="64"/>
      <c r="J121" s="59"/>
      <c r="K121" s="59"/>
      <c r="L121" s="59"/>
      <c r="M121" s="59"/>
    </row>
    <row r="122" spans="1:13" ht="11.25" customHeight="1" x14ac:dyDescent="0.25">
      <c r="A122" s="57"/>
      <c r="B122" s="59"/>
      <c r="C122" s="59"/>
      <c r="D122" s="59"/>
      <c r="E122" s="59"/>
      <c r="F122" s="59"/>
      <c r="G122" s="59"/>
      <c r="H122" s="64"/>
      <c r="I122" s="64"/>
      <c r="J122" s="59"/>
      <c r="K122" s="59"/>
      <c r="L122" s="59"/>
      <c r="M122" s="59"/>
    </row>
    <row r="123" spans="1:13" ht="11.25" customHeight="1" x14ac:dyDescent="0.25">
      <c r="A123" s="57"/>
      <c r="B123" s="59"/>
      <c r="C123" s="59"/>
      <c r="D123" s="59"/>
      <c r="E123" s="59"/>
      <c r="F123" s="59"/>
      <c r="G123" s="59"/>
      <c r="H123" s="64"/>
      <c r="I123" s="64"/>
      <c r="J123" s="59"/>
      <c r="K123" s="59"/>
      <c r="L123" s="59"/>
      <c r="M123" s="59"/>
    </row>
    <row r="124" spans="1:13" ht="11.25" customHeight="1" x14ac:dyDescent="0.25">
      <c r="A124" s="57"/>
      <c r="B124" s="59"/>
      <c r="C124" s="59"/>
      <c r="D124" s="59"/>
      <c r="E124" s="59"/>
      <c r="F124" s="59"/>
      <c r="G124" s="59"/>
      <c r="H124" s="64"/>
      <c r="I124" s="64"/>
      <c r="J124" s="59"/>
      <c r="K124" s="59"/>
      <c r="L124" s="59"/>
      <c r="M124" s="59"/>
    </row>
    <row r="125" spans="1:13" ht="11.25" customHeight="1" x14ac:dyDescent="0.25">
      <c r="A125" s="57"/>
      <c r="B125" s="59"/>
      <c r="C125" s="59"/>
      <c r="D125" s="59"/>
      <c r="E125" s="59"/>
      <c r="F125" s="59"/>
      <c r="G125" s="59"/>
      <c r="H125" s="64"/>
      <c r="I125" s="64"/>
      <c r="J125" s="59"/>
      <c r="K125" s="59"/>
      <c r="L125" s="59"/>
      <c r="M125" s="59"/>
    </row>
    <row r="126" spans="1:13" ht="11.25" customHeight="1" x14ac:dyDescent="0.25">
      <c r="A126" s="57"/>
      <c r="B126" s="59"/>
      <c r="C126" s="59"/>
      <c r="D126" s="59"/>
      <c r="E126" s="59"/>
      <c r="F126" s="59"/>
      <c r="G126" s="59"/>
      <c r="H126" s="64"/>
      <c r="I126" s="64"/>
      <c r="J126" s="59"/>
      <c r="K126" s="59"/>
      <c r="L126" s="59"/>
      <c r="M126" s="59"/>
    </row>
    <row r="127" spans="1:13" ht="11.25" customHeight="1" x14ac:dyDescent="0.25">
      <c r="A127" s="57"/>
      <c r="B127" s="59"/>
      <c r="C127" s="59"/>
      <c r="D127" s="59"/>
      <c r="E127" s="59"/>
      <c r="F127" s="59"/>
      <c r="G127" s="59"/>
      <c r="H127" s="64"/>
      <c r="I127" s="64"/>
      <c r="J127" s="59"/>
      <c r="K127" s="59"/>
      <c r="L127" s="59"/>
      <c r="M127" s="59"/>
    </row>
    <row r="128" spans="1:13" ht="11.25" customHeight="1" x14ac:dyDescent="0.25">
      <c r="A128" s="57"/>
      <c r="B128" s="59"/>
      <c r="C128" s="59"/>
      <c r="D128" s="59"/>
      <c r="E128" s="59"/>
      <c r="F128" s="59"/>
      <c r="G128" s="59"/>
      <c r="H128" s="64"/>
      <c r="I128" s="64"/>
      <c r="J128" s="59"/>
      <c r="K128" s="59"/>
      <c r="L128" s="59"/>
      <c r="M128" s="59"/>
    </row>
    <row r="129" spans="1:13" ht="11.25" customHeight="1" x14ac:dyDescent="0.25">
      <c r="A129" s="57"/>
      <c r="B129" s="59"/>
      <c r="C129" s="59"/>
      <c r="D129" s="59"/>
      <c r="E129" s="59"/>
      <c r="F129" s="59"/>
      <c r="G129" s="59"/>
      <c r="H129" s="64"/>
      <c r="I129" s="64"/>
      <c r="J129" s="59"/>
      <c r="K129" s="59"/>
      <c r="L129" s="59"/>
      <c r="M129" s="59"/>
    </row>
    <row r="130" spans="1:13" ht="11.25" customHeight="1" x14ac:dyDescent="0.25">
      <c r="A130" s="57"/>
      <c r="B130" s="59"/>
      <c r="C130" s="59"/>
      <c r="D130" s="59"/>
      <c r="E130" s="59"/>
      <c r="F130" s="59"/>
      <c r="G130" s="59"/>
      <c r="H130" s="64"/>
      <c r="I130" s="64"/>
      <c r="J130" s="59"/>
      <c r="K130" s="59"/>
      <c r="L130" s="59"/>
      <c r="M130" s="59"/>
    </row>
    <row r="131" spans="1:13" ht="11.25" customHeight="1" x14ac:dyDescent="0.25">
      <c r="A131" s="57"/>
      <c r="B131" s="59"/>
      <c r="C131" s="59"/>
      <c r="D131" s="59"/>
      <c r="E131" s="59"/>
      <c r="F131" s="59"/>
      <c r="G131" s="59"/>
      <c r="H131" s="64"/>
      <c r="I131" s="64"/>
      <c r="J131" s="59"/>
      <c r="K131" s="59"/>
      <c r="L131" s="59"/>
      <c r="M131" s="59"/>
    </row>
    <row r="132" spans="1:13" ht="11.25" customHeight="1" x14ac:dyDescent="0.25">
      <c r="A132" s="57"/>
      <c r="B132" s="59"/>
      <c r="C132" s="59"/>
      <c r="D132" s="59"/>
      <c r="E132" s="59"/>
      <c r="F132" s="59"/>
      <c r="G132" s="59"/>
      <c r="H132" s="64"/>
      <c r="I132" s="64"/>
      <c r="J132" s="59"/>
      <c r="K132" s="59"/>
      <c r="L132" s="59"/>
      <c r="M132" s="59"/>
    </row>
    <row r="133" spans="1:13" ht="11.25" customHeight="1" x14ac:dyDescent="0.25">
      <c r="A133" s="57"/>
      <c r="B133" s="59"/>
      <c r="C133" s="59"/>
      <c r="D133" s="59"/>
      <c r="E133" s="59"/>
      <c r="F133" s="59"/>
      <c r="G133" s="59"/>
      <c r="H133" s="64"/>
      <c r="I133" s="64"/>
      <c r="J133" s="59"/>
      <c r="K133" s="59"/>
      <c r="L133" s="59"/>
      <c r="M133" s="59"/>
    </row>
    <row r="134" spans="1:13" ht="11.25" customHeight="1" x14ac:dyDescent="0.25">
      <c r="A134" s="57"/>
      <c r="B134" s="59"/>
      <c r="C134" s="59"/>
      <c r="D134" s="59"/>
      <c r="E134" s="59"/>
      <c r="F134" s="59"/>
      <c r="G134" s="59"/>
      <c r="H134" s="64"/>
      <c r="I134" s="64"/>
      <c r="J134" s="59"/>
      <c r="K134" s="59"/>
      <c r="L134" s="59"/>
      <c r="M134" s="59"/>
    </row>
    <row r="135" spans="1:13" ht="11.25" customHeight="1" x14ac:dyDescent="0.25">
      <c r="A135" s="57"/>
      <c r="B135" s="59"/>
      <c r="C135" s="59"/>
      <c r="D135" s="59"/>
      <c r="E135" s="59"/>
      <c r="F135" s="59"/>
      <c r="G135" s="59"/>
      <c r="H135" s="64"/>
      <c r="I135" s="64"/>
      <c r="J135" s="59"/>
      <c r="K135" s="59"/>
      <c r="L135" s="59"/>
      <c r="M135" s="59"/>
    </row>
    <row r="136" spans="1:13" ht="11.25" customHeight="1" x14ac:dyDescent="0.25">
      <c r="A136" s="57"/>
      <c r="B136" s="59"/>
      <c r="C136" s="59"/>
      <c r="D136" s="59"/>
      <c r="E136" s="59"/>
      <c r="F136" s="59"/>
      <c r="G136" s="59"/>
      <c r="H136" s="64"/>
      <c r="I136" s="64"/>
      <c r="J136" s="59"/>
      <c r="K136" s="59"/>
      <c r="L136" s="59"/>
      <c r="M136" s="59"/>
    </row>
    <row r="137" spans="1:13" ht="11.25" customHeight="1" x14ac:dyDescent="0.25">
      <c r="A137" s="57"/>
      <c r="B137" s="59"/>
      <c r="C137" s="59"/>
      <c r="D137" s="59"/>
      <c r="E137" s="59"/>
      <c r="F137" s="59"/>
      <c r="G137" s="59"/>
      <c r="H137" s="64"/>
      <c r="I137" s="64"/>
      <c r="J137" s="59"/>
      <c r="K137" s="59"/>
      <c r="L137" s="59"/>
      <c r="M137" s="59"/>
    </row>
    <row r="138" spans="1:13" ht="11.25" customHeight="1" x14ac:dyDescent="0.25">
      <c r="A138" s="57"/>
      <c r="B138" s="59"/>
      <c r="C138" s="59"/>
      <c r="D138" s="59"/>
      <c r="E138" s="59"/>
      <c r="F138" s="59"/>
      <c r="G138" s="59"/>
      <c r="H138" s="64"/>
      <c r="I138" s="64"/>
      <c r="J138" s="59"/>
      <c r="K138" s="59"/>
      <c r="L138" s="59"/>
      <c r="M138" s="59"/>
    </row>
    <row r="139" spans="1:13" ht="11.25" customHeight="1" x14ac:dyDescent="0.25">
      <c r="A139" s="57"/>
      <c r="B139" s="59"/>
      <c r="C139" s="59"/>
      <c r="D139" s="59"/>
      <c r="E139" s="59"/>
      <c r="F139" s="59"/>
      <c r="G139" s="59"/>
      <c r="H139" s="64"/>
      <c r="I139" s="64"/>
      <c r="J139" s="59"/>
      <c r="K139" s="59"/>
      <c r="L139" s="59"/>
      <c r="M139" s="59"/>
    </row>
    <row r="140" spans="1:13" ht="11.25" customHeight="1" x14ac:dyDescent="0.25">
      <c r="A140" s="57"/>
      <c r="B140" s="59"/>
      <c r="C140" s="59"/>
      <c r="D140" s="59"/>
      <c r="E140" s="59"/>
      <c r="F140" s="59"/>
      <c r="G140" s="59"/>
      <c r="H140" s="64"/>
      <c r="I140" s="64"/>
      <c r="J140" s="59"/>
      <c r="K140" s="59"/>
      <c r="L140" s="59"/>
      <c r="M140" s="59"/>
    </row>
    <row r="141" spans="1:13" ht="11.25" customHeight="1" x14ac:dyDescent="0.25">
      <c r="A141" s="57"/>
      <c r="B141" s="59"/>
      <c r="C141" s="59"/>
      <c r="D141" s="59"/>
      <c r="E141" s="59"/>
      <c r="F141" s="59"/>
      <c r="G141" s="59"/>
      <c r="H141" s="64"/>
      <c r="I141" s="64"/>
      <c r="J141" s="59"/>
      <c r="K141" s="59"/>
      <c r="L141" s="59"/>
      <c r="M141" s="59"/>
    </row>
    <row r="142" spans="1:13" ht="11.25" customHeight="1" x14ac:dyDescent="0.25">
      <c r="A142" s="57"/>
      <c r="B142" s="59"/>
      <c r="C142" s="59"/>
      <c r="D142" s="59"/>
      <c r="E142" s="59"/>
      <c r="F142" s="59"/>
      <c r="G142" s="59"/>
      <c r="H142" s="64"/>
      <c r="I142" s="64"/>
      <c r="J142" s="59"/>
      <c r="K142" s="59"/>
      <c r="L142" s="59"/>
      <c r="M142" s="59"/>
    </row>
    <row r="143" spans="1:13" ht="11.25" customHeight="1" x14ac:dyDescent="0.25">
      <c r="A143" s="57"/>
      <c r="B143" s="59"/>
      <c r="C143" s="59"/>
      <c r="D143" s="59"/>
      <c r="E143" s="59"/>
      <c r="F143" s="59"/>
      <c r="G143" s="59"/>
      <c r="H143" s="64"/>
      <c r="I143" s="64"/>
      <c r="J143" s="59"/>
      <c r="K143" s="59"/>
      <c r="L143" s="59"/>
      <c r="M143" s="59"/>
    </row>
    <row r="144" spans="1:13" ht="11.25" customHeight="1" x14ac:dyDescent="0.25">
      <c r="A144" s="57"/>
      <c r="B144" s="59"/>
      <c r="C144" s="59"/>
      <c r="D144" s="59"/>
      <c r="E144" s="59"/>
      <c r="F144" s="59"/>
      <c r="G144" s="59"/>
      <c r="H144" s="64"/>
      <c r="I144" s="64"/>
      <c r="J144" s="59"/>
      <c r="K144" s="59"/>
      <c r="L144" s="59"/>
      <c r="M144" s="59"/>
    </row>
    <row r="145" spans="1:13" ht="11.25" customHeight="1" x14ac:dyDescent="0.25">
      <c r="A145" s="57"/>
      <c r="B145" s="59"/>
      <c r="C145" s="59"/>
      <c r="D145" s="59"/>
      <c r="E145" s="59"/>
      <c r="F145" s="59"/>
      <c r="G145" s="59"/>
      <c r="H145" s="64"/>
      <c r="I145" s="64"/>
      <c r="J145" s="59"/>
      <c r="K145" s="59"/>
      <c r="L145" s="59"/>
      <c r="M145" s="59"/>
    </row>
    <row r="146" spans="1:13" ht="11.25" customHeight="1" x14ac:dyDescent="0.25">
      <c r="A146" s="57"/>
      <c r="B146" s="59"/>
      <c r="C146" s="59"/>
      <c r="D146" s="59"/>
      <c r="E146" s="59"/>
      <c r="F146" s="59"/>
      <c r="G146" s="59"/>
      <c r="H146" s="64"/>
      <c r="I146" s="64"/>
      <c r="J146" s="59"/>
      <c r="K146" s="59"/>
      <c r="L146" s="59"/>
      <c r="M146" s="59"/>
    </row>
    <row r="147" spans="1:13" ht="11.25" customHeight="1" x14ac:dyDescent="0.25">
      <c r="A147" s="57"/>
      <c r="B147" s="59"/>
      <c r="C147" s="59"/>
      <c r="D147" s="59"/>
      <c r="E147" s="59"/>
      <c r="F147" s="59"/>
      <c r="G147" s="59"/>
      <c r="H147" s="64"/>
      <c r="I147" s="64"/>
      <c r="J147" s="59"/>
      <c r="K147" s="59"/>
      <c r="L147" s="59"/>
      <c r="M147" s="59"/>
    </row>
    <row r="148" spans="1:13" ht="11.25" customHeight="1" x14ac:dyDescent="0.25">
      <c r="A148" s="57"/>
      <c r="B148" s="59"/>
      <c r="C148" s="59"/>
      <c r="D148" s="59"/>
      <c r="E148" s="59"/>
      <c r="F148" s="59"/>
      <c r="G148" s="59"/>
      <c r="H148" s="64"/>
      <c r="I148" s="64"/>
      <c r="J148" s="59"/>
      <c r="K148" s="59"/>
      <c r="L148" s="59"/>
      <c r="M148" s="59"/>
    </row>
    <row r="149" spans="1:13" ht="11.25" customHeight="1" x14ac:dyDescent="0.25">
      <c r="A149" s="57"/>
      <c r="B149" s="59"/>
      <c r="C149" s="59"/>
      <c r="D149" s="59"/>
      <c r="E149" s="59"/>
      <c r="F149" s="59"/>
      <c r="G149" s="59"/>
      <c r="H149" s="64"/>
      <c r="I149" s="64"/>
      <c r="J149" s="59"/>
      <c r="K149" s="59"/>
      <c r="L149" s="59"/>
      <c r="M149" s="59"/>
    </row>
    <row r="150" spans="1:13" ht="11.25" customHeight="1" x14ac:dyDescent="0.25">
      <c r="A150" s="57"/>
      <c r="B150" s="59"/>
      <c r="C150" s="59"/>
      <c r="D150" s="59"/>
      <c r="E150" s="59"/>
      <c r="F150" s="59"/>
      <c r="G150" s="59"/>
      <c r="H150" s="64"/>
      <c r="I150" s="64"/>
      <c r="J150" s="59"/>
      <c r="K150" s="59"/>
      <c r="L150" s="59"/>
      <c r="M150" s="59"/>
    </row>
    <row r="151" spans="1:13" ht="11.25" customHeight="1" x14ac:dyDescent="0.25">
      <c r="A151" s="57"/>
      <c r="B151" s="59"/>
      <c r="C151" s="59"/>
      <c r="D151" s="59"/>
      <c r="E151" s="59"/>
      <c r="F151" s="59"/>
      <c r="G151" s="59"/>
      <c r="H151" s="64"/>
      <c r="I151" s="64"/>
      <c r="J151" s="59"/>
      <c r="K151" s="59"/>
      <c r="L151" s="59"/>
      <c r="M151" s="59"/>
    </row>
    <row r="152" spans="1:13" ht="11.25" customHeight="1" x14ac:dyDescent="0.25">
      <c r="A152" s="57"/>
      <c r="B152" s="59"/>
      <c r="C152" s="59"/>
      <c r="D152" s="59"/>
      <c r="E152" s="59"/>
      <c r="F152" s="59"/>
      <c r="G152" s="59"/>
      <c r="H152" s="64"/>
      <c r="I152" s="64"/>
      <c r="J152" s="59"/>
      <c r="K152" s="59"/>
      <c r="L152" s="59"/>
      <c r="M152" s="59"/>
    </row>
    <row r="153" spans="1:13" ht="11.25" customHeight="1" x14ac:dyDescent="0.25">
      <c r="A153" s="57"/>
      <c r="B153" s="59"/>
      <c r="C153" s="59"/>
      <c r="D153" s="59"/>
      <c r="E153" s="59"/>
      <c r="F153" s="59"/>
      <c r="G153" s="59"/>
      <c r="H153" s="64"/>
      <c r="I153" s="64"/>
      <c r="J153" s="59"/>
      <c r="K153" s="59"/>
      <c r="L153" s="59"/>
      <c r="M153" s="59"/>
    </row>
    <row r="154" spans="1:13" ht="11.25" customHeight="1" x14ac:dyDescent="0.25">
      <c r="A154" s="57"/>
      <c r="B154" s="59"/>
      <c r="C154" s="59"/>
      <c r="D154" s="59"/>
      <c r="E154" s="59"/>
      <c r="F154" s="59"/>
      <c r="G154" s="59"/>
      <c r="H154" s="64"/>
      <c r="I154" s="64"/>
      <c r="J154" s="59"/>
      <c r="K154" s="59"/>
      <c r="L154" s="59"/>
      <c r="M154" s="59"/>
    </row>
    <row r="155" spans="1:13" ht="11.25" customHeight="1" x14ac:dyDescent="0.25">
      <c r="A155" s="57"/>
      <c r="B155" s="59"/>
      <c r="C155" s="59"/>
      <c r="D155" s="59"/>
      <c r="E155" s="59"/>
      <c r="F155" s="59"/>
      <c r="G155" s="59"/>
      <c r="H155" s="64"/>
      <c r="I155" s="64"/>
      <c r="J155" s="59"/>
      <c r="K155" s="59"/>
      <c r="L155" s="59"/>
      <c r="M155" s="59"/>
    </row>
    <row r="156" spans="1:13" ht="11.25" customHeight="1" x14ac:dyDescent="0.25">
      <c r="A156" s="57"/>
      <c r="B156" s="59"/>
      <c r="C156" s="59"/>
      <c r="D156" s="59"/>
      <c r="E156" s="59"/>
      <c r="F156" s="59"/>
      <c r="G156" s="59"/>
      <c r="H156" s="64"/>
      <c r="I156" s="64"/>
      <c r="J156" s="59"/>
      <c r="K156" s="59"/>
      <c r="L156" s="59"/>
      <c r="M156" s="59"/>
    </row>
    <row r="157" spans="1:13" ht="11.25" customHeight="1" x14ac:dyDescent="0.25">
      <c r="A157" s="57"/>
      <c r="B157" s="59"/>
      <c r="C157" s="59"/>
      <c r="D157" s="59"/>
      <c r="E157" s="59"/>
      <c r="F157" s="59"/>
      <c r="G157" s="59"/>
      <c r="H157" s="64"/>
      <c r="I157" s="64"/>
      <c r="J157" s="59"/>
      <c r="K157" s="59"/>
      <c r="L157" s="59"/>
      <c r="M157" s="59"/>
    </row>
    <row r="158" spans="1:13" ht="11.25" customHeight="1" x14ac:dyDescent="0.25">
      <c r="A158" s="57"/>
      <c r="B158" s="59"/>
      <c r="C158" s="59"/>
      <c r="D158" s="59"/>
      <c r="E158" s="59"/>
      <c r="F158" s="59"/>
      <c r="G158" s="59"/>
      <c r="H158" s="64"/>
      <c r="I158" s="64"/>
      <c r="J158" s="59"/>
      <c r="K158" s="59"/>
      <c r="L158" s="59"/>
      <c r="M158" s="59"/>
    </row>
    <row r="159" spans="1:13" ht="11.25" customHeight="1" x14ac:dyDescent="0.25">
      <c r="A159" s="57"/>
      <c r="B159" s="59"/>
      <c r="C159" s="59"/>
      <c r="D159" s="59"/>
      <c r="E159" s="59"/>
      <c r="F159" s="59"/>
      <c r="G159" s="59"/>
      <c r="H159" s="64"/>
      <c r="I159" s="64"/>
      <c r="J159" s="59"/>
      <c r="K159" s="59"/>
      <c r="L159" s="59"/>
      <c r="M159" s="59"/>
    </row>
    <row r="160" spans="1:13" ht="11.25" customHeight="1" x14ac:dyDescent="0.25">
      <c r="A160" s="57"/>
      <c r="B160" s="59"/>
      <c r="C160" s="59"/>
      <c r="D160" s="59"/>
      <c r="E160" s="59"/>
      <c r="F160" s="59"/>
      <c r="G160" s="59"/>
      <c r="H160" s="64"/>
      <c r="I160" s="64"/>
      <c r="J160" s="59"/>
      <c r="K160" s="59"/>
      <c r="L160" s="59"/>
      <c r="M160" s="59"/>
    </row>
    <row r="161" spans="1:13" ht="11.25" customHeight="1" x14ac:dyDescent="0.25">
      <c r="A161" s="57"/>
      <c r="B161" s="59"/>
      <c r="C161" s="59"/>
      <c r="D161" s="59"/>
      <c r="E161" s="59"/>
      <c r="F161" s="59"/>
      <c r="G161" s="59"/>
      <c r="H161" s="64"/>
      <c r="I161" s="64"/>
      <c r="J161" s="59"/>
      <c r="K161" s="59"/>
      <c r="L161" s="59"/>
      <c r="M161" s="59"/>
    </row>
    <row r="162" spans="1:13" ht="11.25" customHeight="1" x14ac:dyDescent="0.25">
      <c r="A162" s="57"/>
      <c r="B162" s="59"/>
      <c r="C162" s="59"/>
      <c r="D162" s="59"/>
      <c r="E162" s="59"/>
      <c r="F162" s="59"/>
      <c r="G162" s="59"/>
      <c r="H162" s="64"/>
      <c r="I162" s="64"/>
      <c r="J162" s="59"/>
      <c r="K162" s="59"/>
      <c r="L162" s="59"/>
      <c r="M162" s="59"/>
    </row>
    <row r="163" spans="1:13" ht="11.25" customHeight="1" x14ac:dyDescent="0.25">
      <c r="A163" s="57"/>
      <c r="B163" s="59"/>
      <c r="C163" s="59"/>
      <c r="D163" s="59"/>
      <c r="E163" s="59"/>
      <c r="F163" s="59"/>
      <c r="G163" s="59"/>
      <c r="H163" s="64"/>
      <c r="I163" s="64"/>
      <c r="J163" s="59"/>
      <c r="K163" s="59"/>
      <c r="L163" s="59"/>
      <c r="M163" s="59"/>
    </row>
    <row r="164" spans="1:13" ht="11.25" customHeight="1" x14ac:dyDescent="0.25">
      <c r="A164" s="57"/>
      <c r="B164" s="59"/>
      <c r="C164" s="59"/>
      <c r="D164" s="59"/>
      <c r="E164" s="59"/>
      <c r="F164" s="59"/>
      <c r="G164" s="59"/>
      <c r="H164" s="64"/>
      <c r="I164" s="64"/>
      <c r="J164" s="59"/>
      <c r="K164" s="59"/>
      <c r="L164" s="59"/>
      <c r="M164" s="59"/>
    </row>
    <row r="165" spans="1:13" ht="11.25" customHeight="1" x14ac:dyDescent="0.25">
      <c r="A165" s="57"/>
      <c r="B165" s="59"/>
      <c r="C165" s="59"/>
      <c r="D165" s="59"/>
      <c r="E165" s="59"/>
      <c r="F165" s="59"/>
      <c r="G165" s="59"/>
      <c r="H165" s="64"/>
      <c r="I165" s="64"/>
      <c r="J165" s="59"/>
      <c r="K165" s="59"/>
      <c r="L165" s="59"/>
      <c r="M165" s="59"/>
    </row>
    <row r="166" spans="1:13" ht="11.25" customHeight="1" x14ac:dyDescent="0.25">
      <c r="A166" s="57"/>
      <c r="B166" s="59"/>
      <c r="C166" s="59"/>
      <c r="D166" s="59"/>
      <c r="E166" s="59"/>
      <c r="F166" s="59"/>
      <c r="G166" s="59"/>
      <c r="H166" s="64"/>
      <c r="I166" s="64"/>
      <c r="J166" s="59"/>
      <c r="K166" s="59"/>
      <c r="L166" s="59"/>
      <c r="M166" s="59"/>
    </row>
    <row r="167" spans="1:13" ht="11.25" customHeight="1" x14ac:dyDescent="0.25">
      <c r="A167" s="57"/>
      <c r="B167" s="59"/>
      <c r="C167" s="59"/>
      <c r="D167" s="59"/>
      <c r="E167" s="59"/>
      <c r="F167" s="59"/>
      <c r="G167" s="59"/>
      <c r="H167" s="64"/>
      <c r="I167" s="64"/>
      <c r="J167" s="59"/>
      <c r="K167" s="59"/>
      <c r="L167" s="59"/>
      <c r="M167" s="59"/>
    </row>
    <row r="168" spans="1:13" ht="11.25" customHeight="1" x14ac:dyDescent="0.25">
      <c r="A168" s="57"/>
      <c r="B168" s="59"/>
      <c r="C168" s="59"/>
      <c r="D168" s="59"/>
      <c r="E168" s="59"/>
      <c r="F168" s="59"/>
      <c r="G168" s="59"/>
      <c r="H168" s="64"/>
      <c r="I168" s="64"/>
      <c r="J168" s="59"/>
      <c r="K168" s="59"/>
      <c r="L168" s="59"/>
      <c r="M168" s="59"/>
    </row>
    <row r="169" spans="1:13" ht="11.25" customHeight="1" x14ac:dyDescent="0.25">
      <c r="A169" s="57"/>
      <c r="B169" s="59"/>
      <c r="C169" s="59"/>
      <c r="D169" s="59"/>
      <c r="E169" s="59"/>
      <c r="F169" s="59"/>
      <c r="G169" s="59"/>
      <c r="H169" s="64"/>
      <c r="I169" s="64"/>
      <c r="J169" s="59"/>
      <c r="K169" s="59"/>
      <c r="L169" s="59"/>
      <c r="M169" s="59"/>
    </row>
    <row r="170" spans="1:13" ht="11.25" customHeight="1" x14ac:dyDescent="0.25">
      <c r="A170" s="57"/>
      <c r="B170" s="59"/>
      <c r="C170" s="59"/>
      <c r="D170" s="59"/>
      <c r="E170" s="59"/>
      <c r="F170" s="59"/>
      <c r="G170" s="59"/>
      <c r="H170" s="64"/>
      <c r="I170" s="64"/>
      <c r="J170" s="59"/>
      <c r="K170" s="59"/>
      <c r="L170" s="59"/>
      <c r="M170" s="59"/>
    </row>
    <row r="171" spans="1:13" ht="11.25" customHeight="1" x14ac:dyDescent="0.25">
      <c r="A171" s="57"/>
      <c r="B171" s="59"/>
      <c r="C171" s="59"/>
      <c r="D171" s="59"/>
      <c r="E171" s="59"/>
      <c r="F171" s="59"/>
      <c r="G171" s="59"/>
      <c r="H171" s="64"/>
      <c r="I171" s="64"/>
      <c r="J171" s="59"/>
      <c r="K171" s="59"/>
      <c r="L171" s="59"/>
      <c r="M171" s="59"/>
    </row>
    <row r="172" spans="1:13" ht="11.25" customHeight="1" x14ac:dyDescent="0.25">
      <c r="A172" s="57"/>
      <c r="B172" s="59"/>
      <c r="C172" s="59"/>
      <c r="D172" s="59"/>
      <c r="E172" s="59"/>
      <c r="F172" s="59"/>
      <c r="G172" s="59"/>
      <c r="H172" s="64"/>
      <c r="I172" s="64"/>
      <c r="J172" s="59"/>
      <c r="K172" s="59"/>
      <c r="L172" s="59"/>
      <c r="M172" s="59"/>
    </row>
    <row r="173" spans="1:13" ht="11.25" customHeight="1" x14ac:dyDescent="0.25">
      <c r="A173" s="57"/>
      <c r="B173" s="59"/>
      <c r="C173" s="59"/>
      <c r="D173" s="59"/>
      <c r="E173" s="59"/>
      <c r="F173" s="59"/>
      <c r="G173" s="59"/>
      <c r="H173" s="64"/>
      <c r="I173" s="64"/>
      <c r="J173" s="59"/>
      <c r="K173" s="59"/>
      <c r="L173" s="59"/>
      <c r="M173" s="59"/>
    </row>
    <row r="174" spans="1:13" ht="11.25" customHeight="1" x14ac:dyDescent="0.25">
      <c r="A174" s="57"/>
      <c r="B174" s="59"/>
      <c r="C174" s="59"/>
      <c r="D174" s="59"/>
      <c r="E174" s="59"/>
      <c r="F174" s="59"/>
      <c r="G174" s="59"/>
      <c r="H174" s="64"/>
      <c r="I174" s="64"/>
      <c r="J174" s="59"/>
      <c r="K174" s="59"/>
      <c r="L174" s="59"/>
      <c r="M174" s="59"/>
    </row>
    <row r="175" spans="1:13" ht="11.25" customHeight="1" x14ac:dyDescent="0.25">
      <c r="A175" s="57"/>
      <c r="B175" s="59"/>
      <c r="C175" s="59"/>
      <c r="D175" s="59"/>
      <c r="E175" s="59"/>
      <c r="F175" s="59"/>
      <c r="G175" s="59"/>
      <c r="H175" s="64"/>
      <c r="I175" s="64"/>
      <c r="J175" s="59"/>
      <c r="K175" s="59"/>
      <c r="L175" s="59"/>
      <c r="M175" s="59"/>
    </row>
    <row r="176" spans="1:13" ht="11.25" customHeight="1" x14ac:dyDescent="0.25">
      <c r="A176" s="57"/>
      <c r="B176" s="59"/>
      <c r="C176" s="59"/>
      <c r="D176" s="59"/>
      <c r="E176" s="59"/>
      <c r="F176" s="59"/>
      <c r="G176" s="59"/>
      <c r="H176" s="64"/>
      <c r="I176" s="64"/>
      <c r="J176" s="59"/>
      <c r="K176" s="59"/>
      <c r="L176" s="59"/>
      <c r="M176" s="59"/>
    </row>
    <row r="177" spans="1:13" ht="11.25" customHeight="1" x14ac:dyDescent="0.25">
      <c r="A177" s="57"/>
      <c r="B177" s="59"/>
      <c r="C177" s="59"/>
      <c r="D177" s="59"/>
      <c r="E177" s="59"/>
      <c r="F177" s="59"/>
      <c r="G177" s="59"/>
      <c r="H177" s="64"/>
      <c r="I177" s="64"/>
      <c r="J177" s="59"/>
      <c r="K177" s="59"/>
      <c r="L177" s="59"/>
      <c r="M177" s="59"/>
    </row>
    <row r="178" spans="1:13" ht="11.25" customHeight="1" x14ac:dyDescent="0.25">
      <c r="A178" s="57"/>
      <c r="B178" s="59"/>
      <c r="C178" s="59"/>
      <c r="D178" s="59"/>
      <c r="E178" s="59"/>
      <c r="F178" s="59"/>
      <c r="G178" s="59"/>
      <c r="H178" s="64"/>
      <c r="I178" s="64"/>
      <c r="J178" s="59"/>
      <c r="K178" s="59"/>
      <c r="L178" s="59"/>
      <c r="M178" s="59"/>
    </row>
    <row r="179" spans="1:13" ht="11.25" customHeight="1" x14ac:dyDescent="0.25">
      <c r="A179" s="57"/>
      <c r="B179" s="59"/>
      <c r="C179" s="59"/>
      <c r="D179" s="59"/>
      <c r="E179" s="59"/>
      <c r="F179" s="59"/>
      <c r="G179" s="59"/>
      <c r="H179" s="64"/>
      <c r="I179" s="64"/>
      <c r="J179" s="59"/>
      <c r="K179" s="59"/>
      <c r="L179" s="59"/>
      <c r="M179" s="59"/>
    </row>
    <row r="180" spans="1:13" ht="11.25" customHeight="1" x14ac:dyDescent="0.25">
      <c r="A180" s="57"/>
      <c r="B180" s="59"/>
      <c r="C180" s="59"/>
      <c r="D180" s="59"/>
      <c r="E180" s="59"/>
      <c r="F180" s="59"/>
      <c r="G180" s="59"/>
      <c r="H180" s="64"/>
      <c r="I180" s="64"/>
      <c r="J180" s="59"/>
      <c r="K180" s="59"/>
      <c r="L180" s="59"/>
      <c r="M180" s="59"/>
    </row>
    <row r="181" spans="1:13" ht="11.25" customHeight="1" x14ac:dyDescent="0.25">
      <c r="A181" s="57"/>
      <c r="B181" s="59"/>
      <c r="C181" s="59"/>
      <c r="D181" s="59"/>
      <c r="E181" s="59"/>
      <c r="F181" s="59"/>
      <c r="G181" s="59"/>
      <c r="H181" s="64"/>
      <c r="I181" s="64"/>
      <c r="J181" s="59"/>
      <c r="K181" s="59"/>
      <c r="L181" s="59"/>
      <c r="M181" s="59"/>
    </row>
    <row r="182" spans="1:13" ht="11.25" customHeight="1" x14ac:dyDescent="0.25">
      <c r="A182" s="57"/>
      <c r="B182" s="59"/>
      <c r="C182" s="59"/>
      <c r="D182" s="59"/>
      <c r="E182" s="59"/>
      <c r="F182" s="59"/>
      <c r="G182" s="59"/>
      <c r="H182" s="64"/>
      <c r="I182" s="64"/>
      <c r="J182" s="59"/>
      <c r="K182" s="59"/>
      <c r="L182" s="59"/>
      <c r="M182" s="59"/>
    </row>
    <row r="183" spans="1:13" ht="11.25" customHeight="1" x14ac:dyDescent="0.25">
      <c r="A183" s="57"/>
      <c r="B183" s="59"/>
      <c r="C183" s="59"/>
      <c r="D183" s="59"/>
      <c r="E183" s="59"/>
      <c r="F183" s="59"/>
      <c r="G183" s="59"/>
      <c r="H183" s="64"/>
      <c r="I183" s="64"/>
      <c r="J183" s="59"/>
      <c r="K183" s="59"/>
      <c r="L183" s="59"/>
      <c r="M183" s="59"/>
    </row>
    <row r="184" spans="1:13" ht="11.25" customHeight="1" x14ac:dyDescent="0.25">
      <c r="A184" s="57"/>
      <c r="B184" s="59"/>
      <c r="C184" s="59"/>
      <c r="D184" s="59"/>
      <c r="E184" s="59"/>
      <c r="F184" s="59"/>
      <c r="G184" s="59"/>
      <c r="H184" s="64"/>
      <c r="I184" s="64"/>
      <c r="J184" s="59"/>
      <c r="K184" s="59"/>
      <c r="L184" s="59"/>
      <c r="M184" s="59"/>
    </row>
    <row r="185" spans="1:13" ht="11.25" customHeight="1" x14ac:dyDescent="0.25">
      <c r="A185" s="57"/>
      <c r="B185" s="59"/>
      <c r="C185" s="59"/>
      <c r="D185" s="59"/>
      <c r="E185" s="59"/>
      <c r="F185" s="59"/>
      <c r="G185" s="59"/>
      <c r="H185" s="64"/>
      <c r="I185" s="64"/>
      <c r="J185" s="59"/>
      <c r="K185" s="59"/>
      <c r="L185" s="59"/>
      <c r="M185" s="59"/>
    </row>
    <row r="186" spans="1:13" ht="11.25" customHeight="1" x14ac:dyDescent="0.25">
      <c r="A186" s="57"/>
      <c r="B186" s="59"/>
      <c r="C186" s="59"/>
      <c r="D186" s="59"/>
      <c r="E186" s="59"/>
      <c r="F186" s="59"/>
      <c r="G186" s="59"/>
      <c r="H186" s="64"/>
      <c r="I186" s="64"/>
      <c r="J186" s="59"/>
      <c r="K186" s="59"/>
      <c r="L186" s="59"/>
      <c r="M186" s="59"/>
    </row>
    <row r="187" spans="1:13" ht="11.25" customHeight="1" x14ac:dyDescent="0.25">
      <c r="A187" s="57"/>
      <c r="B187" s="59"/>
      <c r="C187" s="59"/>
      <c r="D187" s="59"/>
      <c r="E187" s="59"/>
      <c r="F187" s="59"/>
      <c r="G187" s="59"/>
      <c r="H187" s="64"/>
      <c r="I187" s="64"/>
      <c r="J187" s="59"/>
      <c r="K187" s="59"/>
      <c r="L187" s="59"/>
      <c r="M187" s="59"/>
    </row>
    <row r="188" spans="1:13" ht="11.25" customHeight="1" x14ac:dyDescent="0.25">
      <c r="A188" s="57"/>
      <c r="B188" s="59"/>
      <c r="C188" s="59"/>
      <c r="D188" s="59"/>
      <c r="E188" s="59"/>
      <c r="F188" s="59"/>
      <c r="G188" s="59"/>
      <c r="H188" s="64"/>
      <c r="I188" s="64"/>
      <c r="J188" s="59"/>
      <c r="K188" s="59"/>
      <c r="L188" s="59"/>
      <c r="M188" s="59"/>
    </row>
    <row r="189" spans="1:13" ht="11.25" customHeight="1" x14ac:dyDescent="0.25">
      <c r="A189" s="57"/>
      <c r="B189" s="59"/>
      <c r="C189" s="59"/>
      <c r="D189" s="59"/>
      <c r="E189" s="59"/>
      <c r="F189" s="59"/>
      <c r="G189" s="59"/>
      <c r="H189" s="64"/>
      <c r="I189" s="64"/>
      <c r="J189" s="59"/>
      <c r="K189" s="59"/>
      <c r="L189" s="59"/>
      <c r="M189" s="59"/>
    </row>
    <row r="190" spans="1:13" ht="11.25" customHeight="1" x14ac:dyDescent="0.25">
      <c r="A190" s="57"/>
      <c r="B190" s="59"/>
      <c r="C190" s="59"/>
      <c r="D190" s="59"/>
      <c r="E190" s="59"/>
      <c r="F190" s="59"/>
      <c r="G190" s="59"/>
      <c r="H190" s="64"/>
      <c r="I190" s="64"/>
      <c r="J190" s="59"/>
      <c r="K190" s="59"/>
      <c r="L190" s="59"/>
      <c r="M190" s="59"/>
    </row>
    <row r="191" spans="1:13" ht="11.25" customHeight="1" x14ac:dyDescent="0.25">
      <c r="A191" s="57"/>
      <c r="B191" s="59"/>
      <c r="C191" s="59"/>
      <c r="D191" s="59"/>
      <c r="E191" s="59"/>
      <c r="F191" s="59"/>
      <c r="G191" s="59"/>
      <c r="H191" s="64"/>
      <c r="I191" s="64"/>
      <c r="J191" s="59"/>
      <c r="K191" s="59"/>
      <c r="L191" s="59"/>
      <c r="M191" s="59"/>
    </row>
    <row r="192" spans="1:13" ht="11.25" customHeight="1" x14ac:dyDescent="0.25">
      <c r="A192" s="57"/>
      <c r="B192" s="59"/>
      <c r="C192" s="59"/>
      <c r="D192" s="59"/>
      <c r="E192" s="59"/>
      <c r="F192" s="59"/>
      <c r="G192" s="59"/>
      <c r="H192" s="64"/>
      <c r="I192" s="64"/>
      <c r="J192" s="59"/>
      <c r="K192" s="59"/>
      <c r="L192" s="59"/>
      <c r="M192" s="59"/>
    </row>
    <row r="193" spans="1:13" ht="11.25" customHeight="1" x14ac:dyDescent="0.25">
      <c r="A193" s="57"/>
      <c r="B193" s="59"/>
      <c r="C193" s="59"/>
      <c r="D193" s="59"/>
      <c r="E193" s="59"/>
      <c r="F193" s="59"/>
      <c r="G193" s="59"/>
      <c r="H193" s="64"/>
      <c r="I193" s="64"/>
      <c r="J193" s="59"/>
      <c r="K193" s="59"/>
      <c r="L193" s="59"/>
      <c r="M193" s="59"/>
    </row>
    <row r="194" spans="1:13" ht="11.25" customHeight="1" x14ac:dyDescent="0.25">
      <c r="A194" s="57"/>
      <c r="B194" s="59"/>
      <c r="C194" s="59"/>
      <c r="D194" s="59"/>
      <c r="E194" s="59"/>
      <c r="F194" s="59"/>
      <c r="G194" s="59"/>
      <c r="H194" s="64"/>
      <c r="I194" s="64"/>
      <c r="J194" s="59"/>
      <c r="K194" s="59"/>
      <c r="L194" s="59"/>
      <c r="M194" s="59"/>
    </row>
    <row r="195" spans="1:13" ht="11.25" customHeight="1" x14ac:dyDescent="0.25">
      <c r="A195" s="57"/>
      <c r="B195" s="59"/>
      <c r="C195" s="59"/>
      <c r="D195" s="59"/>
      <c r="E195" s="59"/>
      <c r="F195" s="59"/>
      <c r="G195" s="59"/>
      <c r="H195" s="64"/>
      <c r="I195" s="64"/>
      <c r="J195" s="59"/>
      <c r="K195" s="59"/>
      <c r="L195" s="59"/>
      <c r="M195" s="59"/>
    </row>
    <row r="196" spans="1:13" ht="11.25" customHeight="1" x14ac:dyDescent="0.25">
      <c r="A196" s="57"/>
      <c r="B196" s="59"/>
      <c r="C196" s="59"/>
      <c r="D196" s="59"/>
      <c r="E196" s="59"/>
      <c r="F196" s="59"/>
      <c r="G196" s="59"/>
      <c r="H196" s="64"/>
      <c r="I196" s="64"/>
      <c r="J196" s="59"/>
      <c r="K196" s="59"/>
      <c r="L196" s="59"/>
      <c r="M196" s="59"/>
    </row>
    <row r="197" spans="1:13" ht="11.25" customHeight="1" x14ac:dyDescent="0.25">
      <c r="A197" s="57"/>
      <c r="B197" s="59"/>
      <c r="C197" s="59"/>
      <c r="D197" s="59"/>
      <c r="E197" s="59"/>
      <c r="F197" s="59"/>
      <c r="G197" s="59"/>
      <c r="H197" s="64"/>
      <c r="I197" s="64"/>
      <c r="J197" s="59"/>
      <c r="K197" s="59"/>
      <c r="L197" s="59"/>
      <c r="M197" s="59"/>
    </row>
    <row r="198" spans="1:13" ht="11.25" customHeight="1" x14ac:dyDescent="0.25">
      <c r="A198" s="57"/>
      <c r="B198" s="59"/>
      <c r="C198" s="59"/>
      <c r="D198" s="59"/>
      <c r="E198" s="59"/>
      <c r="F198" s="59"/>
      <c r="G198" s="59"/>
      <c r="H198" s="64"/>
      <c r="I198" s="64"/>
      <c r="J198" s="59"/>
      <c r="K198" s="59"/>
      <c r="L198" s="59"/>
      <c r="M198" s="59"/>
    </row>
    <row r="199" spans="1:13" ht="11.25" customHeight="1" x14ac:dyDescent="0.25">
      <c r="A199" s="57"/>
      <c r="B199" s="59"/>
      <c r="C199" s="59"/>
      <c r="D199" s="59"/>
      <c r="E199" s="59"/>
      <c r="F199" s="59"/>
      <c r="G199" s="59"/>
      <c r="H199" s="64"/>
      <c r="I199" s="64"/>
      <c r="J199" s="59"/>
      <c r="K199" s="59"/>
      <c r="L199" s="59"/>
      <c r="M199" s="59"/>
    </row>
    <row r="200" spans="1:13" ht="11.25" customHeight="1" x14ac:dyDescent="0.25">
      <c r="A200" s="57"/>
      <c r="B200" s="59"/>
      <c r="C200" s="59"/>
      <c r="D200" s="59"/>
      <c r="E200" s="59"/>
      <c r="F200" s="59"/>
      <c r="G200" s="59"/>
      <c r="H200" s="64"/>
      <c r="I200" s="64"/>
      <c r="J200" s="59"/>
      <c r="K200" s="59"/>
      <c r="L200" s="59"/>
      <c r="M200" s="59"/>
    </row>
    <row r="201" spans="1:13" ht="11.25" customHeight="1" x14ac:dyDescent="0.25">
      <c r="A201" s="57"/>
      <c r="B201" s="59"/>
      <c r="C201" s="59"/>
      <c r="D201" s="59"/>
      <c r="E201" s="59"/>
      <c r="F201" s="59"/>
      <c r="G201" s="59"/>
      <c r="H201" s="64"/>
      <c r="I201" s="64"/>
      <c r="J201" s="59"/>
      <c r="K201" s="59"/>
      <c r="L201" s="59"/>
      <c r="M201" s="59"/>
    </row>
    <row r="202" spans="1:13" ht="11.25" customHeight="1" x14ac:dyDescent="0.25">
      <c r="A202" s="57"/>
      <c r="B202" s="59"/>
      <c r="C202" s="59"/>
      <c r="D202" s="59"/>
      <c r="E202" s="59"/>
      <c r="F202" s="59"/>
      <c r="G202" s="59"/>
      <c r="H202" s="64"/>
      <c r="I202" s="64"/>
      <c r="J202" s="59"/>
      <c r="K202" s="59"/>
      <c r="L202" s="59"/>
      <c r="M202" s="59"/>
    </row>
    <row r="203" spans="1:13" ht="11.25" customHeight="1" x14ac:dyDescent="0.25">
      <c r="A203" s="57"/>
      <c r="B203" s="59"/>
      <c r="C203" s="59"/>
      <c r="D203" s="59"/>
      <c r="E203" s="59"/>
      <c r="F203" s="59"/>
      <c r="G203" s="59"/>
      <c r="H203" s="64"/>
      <c r="I203" s="64"/>
      <c r="J203" s="59"/>
      <c r="K203" s="59"/>
      <c r="L203" s="59"/>
      <c r="M203" s="59"/>
    </row>
    <row r="204" spans="1:13" ht="11.25" customHeight="1" x14ac:dyDescent="0.25">
      <c r="A204" s="57"/>
      <c r="B204" s="59"/>
      <c r="C204" s="59"/>
      <c r="D204" s="59"/>
      <c r="E204" s="59"/>
      <c r="F204" s="59"/>
      <c r="G204" s="59"/>
      <c r="H204" s="64"/>
      <c r="I204" s="64"/>
      <c r="J204" s="59"/>
      <c r="K204" s="59"/>
      <c r="L204" s="59"/>
      <c r="M204" s="59"/>
    </row>
    <row r="205" spans="1:13" ht="11.25" customHeight="1" x14ac:dyDescent="0.25">
      <c r="A205" s="57"/>
      <c r="B205" s="59"/>
      <c r="C205" s="59"/>
      <c r="D205" s="59"/>
      <c r="E205" s="59"/>
      <c r="F205" s="59"/>
      <c r="G205" s="59"/>
      <c r="H205" s="64"/>
      <c r="I205" s="64"/>
      <c r="J205" s="59"/>
      <c r="K205" s="59"/>
      <c r="L205" s="59"/>
      <c r="M205" s="59"/>
    </row>
    <row r="206" spans="1:13" ht="11.25" customHeight="1" x14ac:dyDescent="0.25">
      <c r="A206" s="57"/>
      <c r="B206" s="59"/>
      <c r="C206" s="59"/>
      <c r="D206" s="59"/>
      <c r="E206" s="59"/>
      <c r="F206" s="59"/>
      <c r="G206" s="59"/>
      <c r="H206" s="64"/>
      <c r="I206" s="64"/>
      <c r="J206" s="59"/>
      <c r="K206" s="59"/>
      <c r="L206" s="59"/>
      <c r="M206" s="59"/>
    </row>
    <row r="207" spans="1:13" ht="11.25" customHeight="1" x14ac:dyDescent="0.25">
      <c r="A207" s="57"/>
      <c r="B207" s="59"/>
      <c r="C207" s="59"/>
      <c r="D207" s="59"/>
      <c r="E207" s="59"/>
      <c r="F207" s="59"/>
      <c r="G207" s="59"/>
      <c r="H207" s="64"/>
      <c r="I207" s="64"/>
      <c r="J207" s="59"/>
      <c r="K207" s="59"/>
      <c r="L207" s="59"/>
      <c r="M207" s="59"/>
    </row>
    <row r="208" spans="1:13" ht="11.25" customHeight="1" x14ac:dyDescent="0.25">
      <c r="A208" s="57"/>
      <c r="B208" s="59"/>
      <c r="C208" s="59"/>
      <c r="D208" s="59"/>
      <c r="E208" s="59"/>
      <c r="F208" s="59"/>
      <c r="G208" s="59"/>
      <c r="H208" s="64"/>
      <c r="I208" s="64"/>
      <c r="J208" s="59"/>
      <c r="K208" s="59"/>
      <c r="L208" s="59"/>
      <c r="M208" s="59"/>
    </row>
    <row r="209" spans="1:13" ht="11.25" customHeight="1" x14ac:dyDescent="0.25">
      <c r="A209" s="57"/>
      <c r="B209" s="59"/>
      <c r="C209" s="59"/>
      <c r="D209" s="59"/>
      <c r="E209" s="59"/>
      <c r="F209" s="59"/>
      <c r="G209" s="59"/>
      <c r="H209" s="64"/>
      <c r="I209" s="64"/>
      <c r="J209" s="59"/>
      <c r="K209" s="59"/>
      <c r="L209" s="59"/>
      <c r="M209" s="59"/>
    </row>
    <row r="210" spans="1:13" ht="11.25" customHeight="1" x14ac:dyDescent="0.25">
      <c r="A210" s="57"/>
      <c r="B210" s="59"/>
      <c r="C210" s="59"/>
      <c r="D210" s="59"/>
      <c r="E210" s="59"/>
      <c r="F210" s="59"/>
      <c r="G210" s="59"/>
      <c r="H210" s="64"/>
      <c r="I210" s="64"/>
      <c r="J210" s="59"/>
      <c r="K210" s="59"/>
      <c r="L210" s="59"/>
      <c r="M210" s="59"/>
    </row>
    <row r="211" spans="1:13" ht="11.25" customHeight="1" x14ac:dyDescent="0.25">
      <c r="A211" s="57"/>
      <c r="B211" s="59"/>
      <c r="C211" s="59"/>
      <c r="D211" s="59"/>
      <c r="E211" s="59"/>
      <c r="F211" s="59"/>
      <c r="G211" s="59"/>
      <c r="H211" s="64"/>
      <c r="I211" s="64"/>
      <c r="J211" s="59"/>
      <c r="K211" s="59"/>
      <c r="L211" s="59"/>
      <c r="M211" s="59"/>
    </row>
    <row r="212" spans="1:13" ht="11.25" customHeight="1" x14ac:dyDescent="0.25">
      <c r="A212" s="57"/>
      <c r="B212" s="59"/>
      <c r="C212" s="59"/>
      <c r="D212" s="59"/>
      <c r="E212" s="59"/>
      <c r="F212" s="59"/>
      <c r="G212" s="59"/>
      <c r="H212" s="64"/>
      <c r="I212" s="64"/>
      <c r="J212" s="59"/>
      <c r="K212" s="59"/>
      <c r="L212" s="59"/>
      <c r="M212" s="59"/>
    </row>
    <row r="213" spans="1:13" ht="11.25" customHeight="1" x14ac:dyDescent="0.25">
      <c r="A213" s="57"/>
      <c r="B213" s="59"/>
      <c r="C213" s="59"/>
      <c r="D213" s="59"/>
      <c r="E213" s="59"/>
      <c r="F213" s="59"/>
      <c r="G213" s="59"/>
      <c r="H213" s="64"/>
      <c r="I213" s="64"/>
      <c r="J213" s="59"/>
      <c r="K213" s="59"/>
      <c r="L213" s="59"/>
      <c r="M213" s="59"/>
    </row>
    <row r="214" spans="1:13" ht="11.25" customHeight="1" x14ac:dyDescent="0.25">
      <c r="A214" s="57"/>
      <c r="B214" s="59"/>
      <c r="C214" s="59"/>
      <c r="D214" s="59"/>
      <c r="E214" s="59"/>
      <c r="F214" s="59"/>
      <c r="G214" s="59"/>
      <c r="H214" s="64"/>
      <c r="I214" s="64"/>
      <c r="J214" s="59"/>
      <c r="K214" s="59"/>
      <c r="L214" s="59"/>
      <c r="M214" s="59"/>
    </row>
    <row r="215" spans="1:13" ht="11.25" customHeight="1" x14ac:dyDescent="0.25">
      <c r="A215" s="57"/>
      <c r="B215" s="59"/>
      <c r="C215" s="59"/>
      <c r="D215" s="59"/>
      <c r="E215" s="59"/>
      <c r="F215" s="59"/>
      <c r="G215" s="59"/>
      <c r="H215" s="64"/>
      <c r="I215" s="64"/>
      <c r="J215" s="59"/>
      <c r="K215" s="59"/>
      <c r="L215" s="59"/>
      <c r="M215" s="59"/>
    </row>
    <row r="216" spans="1:13" ht="11.25" customHeight="1" x14ac:dyDescent="0.25">
      <c r="A216" s="57"/>
      <c r="B216" s="59"/>
      <c r="C216" s="59"/>
      <c r="D216" s="59"/>
      <c r="E216" s="59"/>
      <c r="F216" s="59"/>
      <c r="G216" s="59"/>
      <c r="H216" s="64"/>
      <c r="I216" s="64"/>
      <c r="J216" s="59"/>
      <c r="K216" s="59"/>
      <c r="L216" s="59"/>
      <c r="M216" s="59"/>
    </row>
    <row r="217" spans="1:13" ht="11.25" customHeight="1" x14ac:dyDescent="0.25">
      <c r="A217" s="57"/>
      <c r="B217" s="59"/>
      <c r="C217" s="59"/>
      <c r="D217" s="59"/>
      <c r="E217" s="59"/>
      <c r="F217" s="59"/>
      <c r="G217" s="59"/>
      <c r="H217" s="64"/>
      <c r="I217" s="64"/>
      <c r="J217" s="59"/>
      <c r="K217" s="59"/>
      <c r="L217" s="59"/>
      <c r="M217" s="59"/>
    </row>
    <row r="218" spans="1:13" ht="11.25" customHeight="1" x14ac:dyDescent="0.25">
      <c r="A218" s="57"/>
      <c r="B218" s="59"/>
      <c r="C218" s="59"/>
      <c r="D218" s="59"/>
      <c r="E218" s="59"/>
      <c r="F218" s="59"/>
      <c r="G218" s="59"/>
      <c r="H218" s="64"/>
      <c r="I218" s="64"/>
      <c r="J218" s="59"/>
      <c r="K218" s="59"/>
      <c r="L218" s="59"/>
      <c r="M218" s="59"/>
    </row>
    <row r="219" spans="1:13" ht="11.25" customHeight="1" x14ac:dyDescent="0.25">
      <c r="A219" s="57"/>
      <c r="B219" s="59"/>
      <c r="C219" s="59"/>
      <c r="D219" s="59"/>
      <c r="E219" s="59"/>
      <c r="F219" s="59"/>
      <c r="G219" s="59"/>
      <c r="H219" s="64"/>
      <c r="I219" s="64"/>
      <c r="J219" s="59"/>
      <c r="K219" s="59"/>
      <c r="L219" s="59"/>
      <c r="M219" s="59"/>
    </row>
    <row r="220" spans="1:13" ht="11.25" customHeight="1" x14ac:dyDescent="0.25">
      <c r="A220" s="57"/>
      <c r="B220" s="59"/>
      <c r="C220" s="59"/>
      <c r="D220" s="59"/>
      <c r="E220" s="59"/>
      <c r="F220" s="59"/>
      <c r="G220" s="59"/>
      <c r="H220" s="64"/>
      <c r="I220" s="64"/>
      <c r="J220" s="59"/>
      <c r="K220" s="59"/>
      <c r="L220" s="59"/>
      <c r="M220" s="59"/>
    </row>
    <row r="221" spans="1:13" ht="15.75" customHeight="1" x14ac:dyDescent="0.25">
      <c r="H221" s="64"/>
      <c r="I221" s="64"/>
    </row>
    <row r="222" spans="1:13" ht="15.75" customHeight="1" x14ac:dyDescent="0.25">
      <c r="H222" s="64"/>
      <c r="I222" s="64"/>
    </row>
    <row r="223" spans="1:13" ht="15.75" customHeight="1" x14ac:dyDescent="0.25">
      <c r="H223" s="64"/>
      <c r="I223" s="64"/>
    </row>
    <row r="224" spans="1:13" ht="15.75" customHeight="1" x14ac:dyDescent="0.25">
      <c r="H224" s="64"/>
      <c r="I224" s="64"/>
    </row>
    <row r="225" spans="8:9" ht="15.75" customHeight="1" x14ac:dyDescent="0.25">
      <c r="H225" s="64"/>
      <c r="I225" s="64"/>
    </row>
    <row r="226" spans="8:9" ht="15.75" customHeight="1" x14ac:dyDescent="0.25">
      <c r="H226" s="64"/>
      <c r="I226" s="64"/>
    </row>
    <row r="227" spans="8:9" ht="15.75" customHeight="1" x14ac:dyDescent="0.25">
      <c r="H227" s="64"/>
      <c r="I227" s="64"/>
    </row>
    <row r="228" spans="8:9" ht="15.75" customHeight="1" x14ac:dyDescent="0.25">
      <c r="H228" s="64"/>
      <c r="I228" s="64"/>
    </row>
    <row r="229" spans="8:9" ht="15.75" customHeight="1" x14ac:dyDescent="0.25">
      <c r="H229" s="64"/>
      <c r="I229" s="64"/>
    </row>
    <row r="230" spans="8:9" ht="15.75" customHeight="1" x14ac:dyDescent="0.25">
      <c r="H230" s="64"/>
      <c r="I230" s="64"/>
    </row>
    <row r="231" spans="8:9" ht="15.75" customHeight="1" x14ac:dyDescent="0.25">
      <c r="H231" s="64"/>
      <c r="I231" s="64"/>
    </row>
    <row r="232" spans="8:9" ht="15.75" customHeight="1" x14ac:dyDescent="0.25">
      <c r="H232" s="64"/>
      <c r="I232" s="64"/>
    </row>
    <row r="233" spans="8:9" ht="15.75" customHeight="1" x14ac:dyDescent="0.25">
      <c r="H233" s="64"/>
      <c r="I233" s="64"/>
    </row>
    <row r="234" spans="8:9" ht="15.75" customHeight="1" x14ac:dyDescent="0.25">
      <c r="H234" s="64"/>
      <c r="I234" s="64"/>
    </row>
    <row r="235" spans="8:9" ht="15.75" customHeight="1" x14ac:dyDescent="0.25">
      <c r="H235" s="64"/>
      <c r="I235" s="64"/>
    </row>
    <row r="236" spans="8:9" ht="15.75" customHeight="1" x14ac:dyDescent="0.25">
      <c r="H236" s="64"/>
      <c r="I236" s="64"/>
    </row>
    <row r="237" spans="8:9" ht="15.75" customHeight="1" x14ac:dyDescent="0.25">
      <c r="H237" s="64"/>
      <c r="I237" s="64"/>
    </row>
    <row r="238" spans="8:9" ht="15.75" customHeight="1" x14ac:dyDescent="0.25">
      <c r="H238" s="64"/>
      <c r="I238" s="64"/>
    </row>
    <row r="239" spans="8:9" ht="15.75" customHeight="1" x14ac:dyDescent="0.25">
      <c r="H239" s="64"/>
      <c r="I239" s="64"/>
    </row>
    <row r="240" spans="8:9" ht="15.75" customHeight="1" x14ac:dyDescent="0.25">
      <c r="H240" s="64"/>
      <c r="I240" s="64"/>
    </row>
    <row r="241" spans="8:9" ht="15.75" customHeight="1" x14ac:dyDescent="0.25">
      <c r="H241" s="64"/>
      <c r="I241" s="64"/>
    </row>
    <row r="242" spans="8:9" ht="15.75" customHeight="1" x14ac:dyDescent="0.25">
      <c r="H242" s="64"/>
      <c r="I242" s="64"/>
    </row>
    <row r="243" spans="8:9" ht="15.75" customHeight="1" x14ac:dyDescent="0.25">
      <c r="H243" s="64"/>
      <c r="I243" s="64"/>
    </row>
    <row r="244" spans="8:9" ht="15.75" customHeight="1" x14ac:dyDescent="0.25">
      <c r="H244" s="64"/>
      <c r="I244" s="64"/>
    </row>
    <row r="245" spans="8:9" ht="15.75" customHeight="1" x14ac:dyDescent="0.25">
      <c r="H245" s="64"/>
      <c r="I245" s="64"/>
    </row>
    <row r="246" spans="8:9" ht="15.75" customHeight="1" x14ac:dyDescent="0.25">
      <c r="H246" s="64"/>
      <c r="I246" s="64"/>
    </row>
    <row r="247" spans="8:9" ht="15.75" customHeight="1" x14ac:dyDescent="0.25">
      <c r="H247" s="64"/>
      <c r="I247" s="64"/>
    </row>
    <row r="248" spans="8:9" ht="15.75" customHeight="1" x14ac:dyDescent="0.25">
      <c r="H248" s="64"/>
      <c r="I248" s="64"/>
    </row>
    <row r="249" spans="8:9" ht="15.75" customHeight="1" x14ac:dyDescent="0.25">
      <c r="H249" s="64"/>
      <c r="I249" s="64"/>
    </row>
    <row r="250" spans="8:9" ht="15.75" customHeight="1" x14ac:dyDescent="0.25">
      <c r="H250" s="64"/>
      <c r="I250" s="64"/>
    </row>
    <row r="251" spans="8:9" ht="15.75" customHeight="1" x14ac:dyDescent="0.25">
      <c r="H251" s="64"/>
      <c r="I251" s="64"/>
    </row>
    <row r="252" spans="8:9" ht="15.75" customHeight="1" x14ac:dyDescent="0.25">
      <c r="H252" s="64"/>
      <c r="I252" s="64"/>
    </row>
    <row r="253" spans="8:9" ht="15.75" customHeight="1" x14ac:dyDescent="0.25">
      <c r="H253" s="64"/>
      <c r="I253" s="64"/>
    </row>
    <row r="254" spans="8:9" ht="15.75" customHeight="1" x14ac:dyDescent="0.25">
      <c r="H254" s="64"/>
      <c r="I254" s="64"/>
    </row>
    <row r="255" spans="8:9" ht="15.75" customHeight="1" x14ac:dyDescent="0.25">
      <c r="H255" s="64"/>
      <c r="I255" s="64"/>
    </row>
    <row r="256" spans="8:9" ht="15.75" customHeight="1" x14ac:dyDescent="0.25">
      <c r="H256" s="64"/>
      <c r="I256" s="64"/>
    </row>
    <row r="257" spans="8:9" ht="15.75" customHeight="1" x14ac:dyDescent="0.25">
      <c r="H257" s="64"/>
      <c r="I257" s="64"/>
    </row>
    <row r="258" spans="8:9" ht="15.75" customHeight="1" x14ac:dyDescent="0.25">
      <c r="H258" s="64"/>
      <c r="I258" s="64"/>
    </row>
    <row r="259" spans="8:9" ht="15.75" customHeight="1" x14ac:dyDescent="0.25">
      <c r="H259" s="64"/>
      <c r="I259" s="64"/>
    </row>
    <row r="260" spans="8:9" ht="15.75" customHeight="1" x14ac:dyDescent="0.25">
      <c r="H260" s="64"/>
      <c r="I260" s="64"/>
    </row>
    <row r="261" spans="8:9" ht="15.75" customHeight="1" x14ac:dyDescent="0.25">
      <c r="H261" s="64"/>
      <c r="I261" s="64"/>
    </row>
    <row r="262" spans="8:9" ht="15.75" customHeight="1" x14ac:dyDescent="0.25">
      <c r="H262" s="64"/>
      <c r="I262" s="64"/>
    </row>
    <row r="263" spans="8:9" ht="15.75" customHeight="1" x14ac:dyDescent="0.25">
      <c r="H263" s="64"/>
      <c r="I263" s="64"/>
    </row>
    <row r="264" spans="8:9" ht="15.75" customHeight="1" x14ac:dyDescent="0.25">
      <c r="H264" s="64"/>
      <c r="I264" s="64"/>
    </row>
    <row r="265" spans="8:9" ht="15.75" customHeight="1" x14ac:dyDescent="0.25">
      <c r="H265" s="64"/>
      <c r="I265" s="64"/>
    </row>
    <row r="266" spans="8:9" ht="15.75" customHeight="1" x14ac:dyDescent="0.25">
      <c r="H266" s="64"/>
      <c r="I266" s="64"/>
    </row>
    <row r="267" spans="8:9" ht="15.75" customHeight="1" x14ac:dyDescent="0.25">
      <c r="H267" s="64"/>
      <c r="I267" s="64"/>
    </row>
    <row r="268" spans="8:9" ht="15.75" customHeight="1" x14ac:dyDescent="0.25">
      <c r="H268" s="64"/>
      <c r="I268" s="64"/>
    </row>
    <row r="269" spans="8:9" ht="15.75" customHeight="1" x14ac:dyDescent="0.25">
      <c r="H269" s="64"/>
      <c r="I269" s="64"/>
    </row>
    <row r="270" spans="8:9" ht="15.75" customHeight="1" x14ac:dyDescent="0.25">
      <c r="H270" s="64"/>
      <c r="I270" s="64"/>
    </row>
    <row r="271" spans="8:9" ht="15.75" customHeight="1" x14ac:dyDescent="0.25">
      <c r="H271" s="64"/>
      <c r="I271" s="64"/>
    </row>
    <row r="272" spans="8:9" ht="15.75" customHeight="1" x14ac:dyDescent="0.25">
      <c r="H272" s="64"/>
      <c r="I272" s="64"/>
    </row>
    <row r="273" spans="8:9" ht="15.75" customHeight="1" x14ac:dyDescent="0.25">
      <c r="H273" s="64"/>
      <c r="I273" s="64"/>
    </row>
    <row r="274" spans="8:9" ht="15.75" customHeight="1" x14ac:dyDescent="0.25">
      <c r="H274" s="64"/>
      <c r="I274" s="64"/>
    </row>
    <row r="275" spans="8:9" ht="15.75" customHeight="1" x14ac:dyDescent="0.25">
      <c r="H275" s="64"/>
      <c r="I275" s="64"/>
    </row>
    <row r="276" spans="8:9" ht="15.75" customHeight="1" x14ac:dyDescent="0.25">
      <c r="H276" s="64"/>
      <c r="I276" s="64"/>
    </row>
    <row r="277" spans="8:9" ht="15.75" customHeight="1" x14ac:dyDescent="0.25">
      <c r="H277" s="64"/>
      <c r="I277" s="64"/>
    </row>
    <row r="278" spans="8:9" ht="15.75" customHeight="1" x14ac:dyDescent="0.25">
      <c r="H278" s="64"/>
      <c r="I278" s="64"/>
    </row>
    <row r="279" spans="8:9" ht="15.75" customHeight="1" x14ac:dyDescent="0.25">
      <c r="H279" s="64"/>
      <c r="I279" s="64"/>
    </row>
    <row r="280" spans="8:9" ht="15.75" customHeight="1" x14ac:dyDescent="0.25">
      <c r="H280" s="64"/>
      <c r="I280" s="64"/>
    </row>
    <row r="281" spans="8:9" ht="15.75" customHeight="1" x14ac:dyDescent="0.25">
      <c r="H281" s="64"/>
      <c r="I281" s="64"/>
    </row>
    <row r="282" spans="8:9" ht="15.75" customHeight="1" x14ac:dyDescent="0.25">
      <c r="H282" s="64"/>
      <c r="I282" s="64"/>
    </row>
    <row r="283" spans="8:9" ht="15.75" customHeight="1" x14ac:dyDescent="0.25">
      <c r="H283" s="64"/>
      <c r="I283" s="64"/>
    </row>
    <row r="284" spans="8:9" ht="15.75" customHeight="1" x14ac:dyDescent="0.25">
      <c r="H284" s="64"/>
      <c r="I284" s="64"/>
    </row>
    <row r="285" spans="8:9" ht="15.75" customHeight="1" x14ac:dyDescent="0.25">
      <c r="H285" s="64"/>
      <c r="I285" s="64"/>
    </row>
    <row r="286" spans="8:9" ht="15.75" customHeight="1" x14ac:dyDescent="0.25">
      <c r="H286" s="64"/>
      <c r="I286" s="64"/>
    </row>
    <row r="287" spans="8:9" ht="15.75" customHeight="1" x14ac:dyDescent="0.25">
      <c r="H287" s="64"/>
      <c r="I287" s="64"/>
    </row>
    <row r="288" spans="8:9" ht="15.75" customHeight="1" x14ac:dyDescent="0.25">
      <c r="H288" s="64"/>
      <c r="I288" s="64"/>
    </row>
    <row r="289" spans="8:9" ht="15.75" customHeight="1" x14ac:dyDescent="0.25">
      <c r="H289" s="64"/>
      <c r="I289" s="64"/>
    </row>
    <row r="290" spans="8:9" ht="15.75" customHeight="1" x14ac:dyDescent="0.25">
      <c r="H290" s="64"/>
      <c r="I290" s="64"/>
    </row>
    <row r="291" spans="8:9" ht="15.75" customHeight="1" x14ac:dyDescent="0.25">
      <c r="H291" s="64"/>
      <c r="I291" s="64"/>
    </row>
    <row r="292" spans="8:9" ht="15.75" customHeight="1" x14ac:dyDescent="0.25">
      <c r="H292" s="64"/>
      <c r="I292" s="64"/>
    </row>
    <row r="293" spans="8:9" ht="15.75" customHeight="1" x14ac:dyDescent="0.25">
      <c r="H293" s="64"/>
      <c r="I293" s="64"/>
    </row>
    <row r="294" spans="8:9" ht="15.75" customHeight="1" x14ac:dyDescent="0.25">
      <c r="H294" s="64"/>
      <c r="I294" s="64"/>
    </row>
    <row r="295" spans="8:9" ht="15.75" customHeight="1" x14ac:dyDescent="0.25">
      <c r="H295" s="64"/>
      <c r="I295" s="64"/>
    </row>
    <row r="296" spans="8:9" ht="15.75" customHeight="1" x14ac:dyDescent="0.25">
      <c r="H296" s="64"/>
      <c r="I296" s="64"/>
    </row>
    <row r="297" spans="8:9" ht="15.75" customHeight="1" x14ac:dyDescent="0.25">
      <c r="H297" s="64"/>
      <c r="I297" s="64"/>
    </row>
    <row r="298" spans="8:9" ht="15.75" customHeight="1" x14ac:dyDescent="0.25">
      <c r="H298" s="64"/>
      <c r="I298" s="64"/>
    </row>
    <row r="299" spans="8:9" ht="15.75" customHeight="1" x14ac:dyDescent="0.25">
      <c r="H299" s="64"/>
      <c r="I299" s="64"/>
    </row>
    <row r="300" spans="8:9" ht="15.75" customHeight="1" x14ac:dyDescent="0.25">
      <c r="H300" s="64"/>
      <c r="I300" s="64"/>
    </row>
    <row r="301" spans="8:9" ht="15.75" customHeight="1" x14ac:dyDescent="0.25">
      <c r="H301" s="64"/>
      <c r="I301" s="64"/>
    </row>
    <row r="302" spans="8:9" ht="15.75" customHeight="1" x14ac:dyDescent="0.25">
      <c r="H302" s="64"/>
      <c r="I302" s="64"/>
    </row>
    <row r="303" spans="8:9" ht="15.75" customHeight="1" x14ac:dyDescent="0.25">
      <c r="H303" s="64"/>
      <c r="I303" s="64"/>
    </row>
    <row r="304" spans="8:9" ht="15.75" customHeight="1" x14ac:dyDescent="0.25">
      <c r="H304" s="64"/>
      <c r="I304" s="64"/>
    </row>
    <row r="305" spans="8:9" ht="15.75" customHeight="1" x14ac:dyDescent="0.25">
      <c r="H305" s="64"/>
      <c r="I305" s="64"/>
    </row>
    <row r="306" spans="8:9" ht="15.75" customHeight="1" x14ac:dyDescent="0.25">
      <c r="H306" s="64"/>
      <c r="I306" s="64"/>
    </row>
    <row r="307" spans="8:9" ht="15.75" customHeight="1" x14ac:dyDescent="0.25">
      <c r="H307" s="64"/>
      <c r="I307" s="64"/>
    </row>
    <row r="308" spans="8:9" ht="15.75" customHeight="1" x14ac:dyDescent="0.25">
      <c r="H308" s="64"/>
      <c r="I308" s="64"/>
    </row>
    <row r="309" spans="8:9" ht="15.75" customHeight="1" x14ac:dyDescent="0.25">
      <c r="H309" s="64"/>
      <c r="I309" s="64"/>
    </row>
    <row r="310" spans="8:9" ht="15.75" customHeight="1" x14ac:dyDescent="0.25">
      <c r="H310" s="64"/>
      <c r="I310" s="64"/>
    </row>
    <row r="311" spans="8:9" ht="15.75" customHeight="1" x14ac:dyDescent="0.25">
      <c r="H311" s="64"/>
      <c r="I311" s="64"/>
    </row>
    <row r="312" spans="8:9" ht="15.75" customHeight="1" x14ac:dyDescent="0.25">
      <c r="H312" s="64"/>
      <c r="I312" s="64"/>
    </row>
    <row r="313" spans="8:9" ht="15.75" customHeight="1" x14ac:dyDescent="0.25">
      <c r="H313" s="64"/>
      <c r="I313" s="64"/>
    </row>
    <row r="314" spans="8:9" ht="15.75" customHeight="1" x14ac:dyDescent="0.25">
      <c r="H314" s="64"/>
      <c r="I314" s="64"/>
    </row>
    <row r="315" spans="8:9" ht="15.75" customHeight="1" x14ac:dyDescent="0.25">
      <c r="H315" s="64"/>
      <c r="I315" s="64"/>
    </row>
    <row r="316" spans="8:9" ht="15.75" customHeight="1" x14ac:dyDescent="0.25">
      <c r="H316" s="64"/>
      <c r="I316" s="64"/>
    </row>
    <row r="317" spans="8:9" ht="15.75" customHeight="1" x14ac:dyDescent="0.25">
      <c r="H317" s="64"/>
      <c r="I317" s="64"/>
    </row>
    <row r="318" spans="8:9" ht="15.75" customHeight="1" x14ac:dyDescent="0.25">
      <c r="H318" s="64"/>
      <c r="I318" s="64"/>
    </row>
    <row r="319" spans="8:9" ht="15.75" customHeight="1" x14ac:dyDescent="0.25">
      <c r="H319" s="64"/>
      <c r="I319" s="64"/>
    </row>
    <row r="320" spans="8:9" ht="15.75" customHeight="1" x14ac:dyDescent="0.25">
      <c r="H320" s="64"/>
      <c r="I320" s="64"/>
    </row>
    <row r="321" spans="8:9" ht="15.75" customHeight="1" x14ac:dyDescent="0.25">
      <c r="H321" s="64"/>
      <c r="I321" s="64"/>
    </row>
    <row r="322" spans="8:9" ht="15.75" customHeight="1" x14ac:dyDescent="0.25">
      <c r="H322" s="64"/>
      <c r="I322" s="64"/>
    </row>
    <row r="323" spans="8:9" ht="15.75" customHeight="1" x14ac:dyDescent="0.25">
      <c r="H323" s="64"/>
      <c r="I323" s="64"/>
    </row>
    <row r="324" spans="8:9" ht="15.75" customHeight="1" x14ac:dyDescent="0.25">
      <c r="H324" s="64"/>
      <c r="I324" s="64"/>
    </row>
    <row r="325" spans="8:9" ht="15.75" customHeight="1" x14ac:dyDescent="0.25">
      <c r="H325" s="64"/>
      <c r="I325" s="64"/>
    </row>
    <row r="326" spans="8:9" ht="15.75" customHeight="1" x14ac:dyDescent="0.25">
      <c r="H326" s="64"/>
      <c r="I326" s="64"/>
    </row>
    <row r="327" spans="8:9" ht="15.75" customHeight="1" x14ac:dyDescent="0.25">
      <c r="H327" s="64"/>
      <c r="I327" s="64"/>
    </row>
    <row r="328" spans="8:9" ht="15.75" customHeight="1" x14ac:dyDescent="0.25">
      <c r="H328" s="64"/>
      <c r="I328" s="64"/>
    </row>
    <row r="329" spans="8:9" ht="15.75" customHeight="1" x14ac:dyDescent="0.25">
      <c r="H329" s="64"/>
      <c r="I329" s="64"/>
    </row>
    <row r="330" spans="8:9" ht="15.75" customHeight="1" x14ac:dyDescent="0.25">
      <c r="H330" s="64"/>
      <c r="I330" s="64"/>
    </row>
    <row r="331" spans="8:9" ht="15.75" customHeight="1" x14ac:dyDescent="0.25">
      <c r="H331" s="64"/>
      <c r="I331" s="64"/>
    </row>
    <row r="332" spans="8:9" ht="15.75" customHeight="1" x14ac:dyDescent="0.25">
      <c r="H332" s="64"/>
      <c r="I332" s="64"/>
    </row>
    <row r="333" spans="8:9" ht="15.75" customHeight="1" x14ac:dyDescent="0.25">
      <c r="H333" s="64"/>
      <c r="I333" s="64"/>
    </row>
    <row r="334" spans="8:9" ht="15.75" customHeight="1" x14ac:dyDescent="0.25">
      <c r="H334" s="64"/>
      <c r="I334" s="64"/>
    </row>
    <row r="335" spans="8:9" ht="15.75" customHeight="1" x14ac:dyDescent="0.25">
      <c r="H335" s="64"/>
      <c r="I335" s="64"/>
    </row>
    <row r="336" spans="8:9" ht="15.75" customHeight="1" x14ac:dyDescent="0.25">
      <c r="H336" s="64"/>
      <c r="I336" s="64"/>
    </row>
    <row r="337" spans="8:9" ht="15.75" customHeight="1" x14ac:dyDescent="0.25">
      <c r="H337" s="64"/>
      <c r="I337" s="64"/>
    </row>
    <row r="338" spans="8:9" ht="15.75" customHeight="1" x14ac:dyDescent="0.25">
      <c r="H338" s="64"/>
      <c r="I338" s="64"/>
    </row>
    <row r="339" spans="8:9" ht="15.75" customHeight="1" x14ac:dyDescent="0.25">
      <c r="H339" s="64"/>
      <c r="I339" s="64"/>
    </row>
    <row r="340" spans="8:9" ht="15.75" customHeight="1" x14ac:dyDescent="0.25">
      <c r="H340" s="64"/>
      <c r="I340" s="64"/>
    </row>
    <row r="341" spans="8:9" ht="15.75" customHeight="1" x14ac:dyDescent="0.25">
      <c r="H341" s="64"/>
      <c r="I341" s="64"/>
    </row>
    <row r="342" spans="8:9" ht="15.75" customHeight="1" x14ac:dyDescent="0.25">
      <c r="H342" s="64"/>
      <c r="I342" s="64"/>
    </row>
    <row r="343" spans="8:9" ht="15.75" customHeight="1" x14ac:dyDescent="0.25">
      <c r="H343" s="64"/>
      <c r="I343" s="64"/>
    </row>
    <row r="344" spans="8:9" ht="15.75" customHeight="1" x14ac:dyDescent="0.25">
      <c r="H344" s="64"/>
      <c r="I344" s="64"/>
    </row>
    <row r="345" spans="8:9" ht="15.75" customHeight="1" x14ac:dyDescent="0.25">
      <c r="H345" s="64"/>
      <c r="I345" s="64"/>
    </row>
    <row r="346" spans="8:9" ht="15.75" customHeight="1" x14ac:dyDescent="0.25">
      <c r="H346" s="64"/>
      <c r="I346" s="64"/>
    </row>
    <row r="347" spans="8:9" ht="15.75" customHeight="1" x14ac:dyDescent="0.25">
      <c r="H347" s="64"/>
      <c r="I347" s="64"/>
    </row>
    <row r="348" spans="8:9" ht="15.75" customHeight="1" x14ac:dyDescent="0.25">
      <c r="H348" s="64"/>
      <c r="I348" s="64"/>
    </row>
    <row r="349" spans="8:9" ht="15.75" customHeight="1" x14ac:dyDescent="0.25">
      <c r="H349" s="64"/>
      <c r="I349" s="64"/>
    </row>
    <row r="350" spans="8:9" ht="15.75" customHeight="1" x14ac:dyDescent="0.25">
      <c r="H350" s="64"/>
      <c r="I350" s="64"/>
    </row>
    <row r="351" spans="8:9" ht="15.75" customHeight="1" x14ac:dyDescent="0.25">
      <c r="H351" s="64"/>
      <c r="I351" s="64"/>
    </row>
    <row r="352" spans="8:9" ht="15.75" customHeight="1" x14ac:dyDescent="0.25">
      <c r="H352" s="64"/>
      <c r="I352" s="64"/>
    </row>
    <row r="353" spans="8:9" ht="15.75" customHeight="1" x14ac:dyDescent="0.25">
      <c r="H353" s="64"/>
      <c r="I353" s="64"/>
    </row>
    <row r="354" spans="8:9" ht="15.75" customHeight="1" x14ac:dyDescent="0.25">
      <c r="H354" s="64"/>
      <c r="I354" s="64"/>
    </row>
    <row r="355" spans="8:9" ht="15.75" customHeight="1" x14ac:dyDescent="0.25">
      <c r="H355" s="64"/>
      <c r="I355" s="64"/>
    </row>
    <row r="356" spans="8:9" ht="15.75" customHeight="1" x14ac:dyDescent="0.25">
      <c r="H356" s="64"/>
      <c r="I356" s="64"/>
    </row>
    <row r="357" spans="8:9" ht="15.75" customHeight="1" x14ac:dyDescent="0.25">
      <c r="H357" s="64"/>
      <c r="I357" s="64"/>
    </row>
    <row r="358" spans="8:9" ht="15.75" customHeight="1" x14ac:dyDescent="0.25">
      <c r="H358" s="64"/>
      <c r="I358" s="64"/>
    </row>
    <row r="359" spans="8:9" ht="15.75" customHeight="1" x14ac:dyDescent="0.25">
      <c r="H359" s="64"/>
      <c r="I359" s="64"/>
    </row>
    <row r="360" spans="8:9" ht="15.75" customHeight="1" x14ac:dyDescent="0.25">
      <c r="H360" s="64"/>
      <c r="I360" s="64"/>
    </row>
    <row r="361" spans="8:9" ht="15.75" customHeight="1" x14ac:dyDescent="0.25">
      <c r="H361" s="64"/>
      <c r="I361" s="64"/>
    </row>
    <row r="362" spans="8:9" ht="15.75" customHeight="1" x14ac:dyDescent="0.25">
      <c r="H362" s="64"/>
      <c r="I362" s="64"/>
    </row>
    <row r="363" spans="8:9" ht="15.75" customHeight="1" x14ac:dyDescent="0.25">
      <c r="H363" s="64"/>
      <c r="I363" s="64"/>
    </row>
    <row r="364" spans="8:9" ht="15.75" customHeight="1" x14ac:dyDescent="0.25">
      <c r="H364" s="64"/>
      <c r="I364" s="64"/>
    </row>
    <row r="365" spans="8:9" ht="15.75" customHeight="1" x14ac:dyDescent="0.25">
      <c r="H365" s="64"/>
      <c r="I365" s="64"/>
    </row>
    <row r="366" spans="8:9" ht="15.75" customHeight="1" x14ac:dyDescent="0.25">
      <c r="H366" s="64"/>
      <c r="I366" s="64"/>
    </row>
    <row r="367" spans="8:9" ht="15.75" customHeight="1" x14ac:dyDescent="0.25">
      <c r="H367" s="64"/>
      <c r="I367" s="64"/>
    </row>
    <row r="368" spans="8:9" ht="15.75" customHeight="1" x14ac:dyDescent="0.25">
      <c r="H368" s="64"/>
      <c r="I368" s="64"/>
    </row>
    <row r="369" spans="8:9" ht="15.75" customHeight="1" x14ac:dyDescent="0.25">
      <c r="H369" s="64"/>
      <c r="I369" s="64"/>
    </row>
    <row r="370" spans="8:9" ht="15.75" customHeight="1" x14ac:dyDescent="0.25">
      <c r="H370" s="64"/>
      <c r="I370" s="64"/>
    </row>
    <row r="371" spans="8:9" ht="15.75" customHeight="1" x14ac:dyDescent="0.25">
      <c r="H371" s="64"/>
      <c r="I371" s="64"/>
    </row>
    <row r="372" spans="8:9" ht="15.75" customHeight="1" x14ac:dyDescent="0.25">
      <c r="H372" s="64"/>
      <c r="I372" s="64"/>
    </row>
    <row r="373" spans="8:9" ht="15.75" customHeight="1" x14ac:dyDescent="0.25">
      <c r="H373" s="64"/>
      <c r="I373" s="64"/>
    </row>
    <row r="374" spans="8:9" ht="15.75" customHeight="1" x14ac:dyDescent="0.25">
      <c r="H374" s="64"/>
      <c r="I374" s="64"/>
    </row>
    <row r="375" spans="8:9" ht="15.75" customHeight="1" x14ac:dyDescent="0.25">
      <c r="H375" s="64"/>
      <c r="I375" s="64"/>
    </row>
    <row r="376" spans="8:9" ht="15.75" customHeight="1" x14ac:dyDescent="0.25">
      <c r="H376" s="64"/>
      <c r="I376" s="64"/>
    </row>
    <row r="377" spans="8:9" ht="15.75" customHeight="1" x14ac:dyDescent="0.25">
      <c r="H377" s="64"/>
      <c r="I377" s="64"/>
    </row>
    <row r="378" spans="8:9" ht="15.75" customHeight="1" x14ac:dyDescent="0.25">
      <c r="H378" s="64"/>
      <c r="I378" s="64"/>
    </row>
    <row r="379" spans="8:9" ht="15.75" customHeight="1" x14ac:dyDescent="0.25">
      <c r="H379" s="64"/>
      <c r="I379" s="64"/>
    </row>
    <row r="380" spans="8:9" ht="15.75" customHeight="1" x14ac:dyDescent="0.25">
      <c r="H380" s="64"/>
      <c r="I380" s="64"/>
    </row>
    <row r="381" spans="8:9" ht="15.75" customHeight="1" x14ac:dyDescent="0.25">
      <c r="H381" s="64"/>
      <c r="I381" s="64"/>
    </row>
    <row r="382" spans="8:9" ht="15.75" customHeight="1" x14ac:dyDescent="0.25">
      <c r="H382" s="64"/>
      <c r="I382" s="64"/>
    </row>
    <row r="383" spans="8:9" ht="15.75" customHeight="1" x14ac:dyDescent="0.25">
      <c r="H383" s="64"/>
      <c r="I383" s="64"/>
    </row>
    <row r="384" spans="8:9" ht="15.75" customHeight="1" x14ac:dyDescent="0.25">
      <c r="H384" s="64"/>
      <c r="I384" s="64"/>
    </row>
    <row r="385" spans="8:9" ht="15.75" customHeight="1" x14ac:dyDescent="0.25">
      <c r="H385" s="64"/>
      <c r="I385" s="64"/>
    </row>
    <row r="386" spans="8:9" ht="15.75" customHeight="1" x14ac:dyDescent="0.25">
      <c r="H386" s="64"/>
      <c r="I386" s="64"/>
    </row>
    <row r="387" spans="8:9" ht="15.75" customHeight="1" x14ac:dyDescent="0.25">
      <c r="H387" s="64"/>
      <c r="I387" s="64"/>
    </row>
    <row r="388" spans="8:9" ht="15.75" customHeight="1" x14ac:dyDescent="0.25">
      <c r="H388" s="64"/>
      <c r="I388" s="64"/>
    </row>
    <row r="389" spans="8:9" ht="15.75" customHeight="1" x14ac:dyDescent="0.25">
      <c r="H389" s="64"/>
      <c r="I389" s="64"/>
    </row>
    <row r="390" spans="8:9" ht="15.75" customHeight="1" x14ac:dyDescent="0.25">
      <c r="H390" s="64"/>
      <c r="I390" s="64"/>
    </row>
    <row r="391" spans="8:9" ht="15.75" customHeight="1" x14ac:dyDescent="0.25">
      <c r="H391" s="64"/>
      <c r="I391" s="64"/>
    </row>
    <row r="392" spans="8:9" ht="15.75" customHeight="1" x14ac:dyDescent="0.25">
      <c r="H392" s="64"/>
      <c r="I392" s="64"/>
    </row>
    <row r="393" spans="8:9" ht="15.75" customHeight="1" x14ac:dyDescent="0.25">
      <c r="H393" s="64"/>
      <c r="I393" s="64"/>
    </row>
    <row r="394" spans="8:9" ht="15.75" customHeight="1" x14ac:dyDescent="0.25">
      <c r="H394" s="64"/>
      <c r="I394" s="64"/>
    </row>
    <row r="395" spans="8:9" ht="15.75" customHeight="1" x14ac:dyDescent="0.25">
      <c r="H395" s="64"/>
      <c r="I395" s="64"/>
    </row>
    <row r="396" spans="8:9" ht="15.75" customHeight="1" x14ac:dyDescent="0.25">
      <c r="H396" s="64"/>
      <c r="I396" s="64"/>
    </row>
    <row r="397" spans="8:9" ht="15.75" customHeight="1" x14ac:dyDescent="0.25">
      <c r="H397" s="64"/>
      <c r="I397" s="64"/>
    </row>
    <row r="398" spans="8:9" ht="15.75" customHeight="1" x14ac:dyDescent="0.25">
      <c r="H398" s="64"/>
      <c r="I398" s="64"/>
    </row>
    <row r="399" spans="8:9" ht="15.75" customHeight="1" x14ac:dyDescent="0.25">
      <c r="H399" s="64"/>
      <c r="I399" s="64"/>
    </row>
    <row r="400" spans="8:9" ht="15.75" customHeight="1" x14ac:dyDescent="0.25">
      <c r="H400" s="64"/>
      <c r="I400" s="64"/>
    </row>
    <row r="401" spans="8:9" ht="15.75" customHeight="1" x14ac:dyDescent="0.25">
      <c r="H401" s="64"/>
      <c r="I401" s="64"/>
    </row>
    <row r="402" spans="8:9" ht="15.75" customHeight="1" x14ac:dyDescent="0.25">
      <c r="H402" s="64"/>
      <c r="I402" s="64"/>
    </row>
    <row r="403" spans="8:9" ht="15.75" customHeight="1" x14ac:dyDescent="0.25">
      <c r="H403" s="64"/>
      <c r="I403" s="64"/>
    </row>
    <row r="404" spans="8:9" ht="15.75" customHeight="1" x14ac:dyDescent="0.25">
      <c r="H404" s="64"/>
      <c r="I404" s="64"/>
    </row>
    <row r="405" spans="8:9" ht="15.75" customHeight="1" x14ac:dyDescent="0.25">
      <c r="H405" s="64"/>
      <c r="I405" s="64"/>
    </row>
    <row r="406" spans="8:9" ht="15.75" customHeight="1" x14ac:dyDescent="0.25">
      <c r="H406" s="64"/>
      <c r="I406" s="64"/>
    </row>
    <row r="407" spans="8:9" ht="15.75" customHeight="1" x14ac:dyDescent="0.25">
      <c r="H407" s="64"/>
      <c r="I407" s="64"/>
    </row>
    <row r="408" spans="8:9" ht="15.75" customHeight="1" x14ac:dyDescent="0.25">
      <c r="H408" s="64"/>
      <c r="I408" s="64"/>
    </row>
    <row r="409" spans="8:9" ht="15.75" customHeight="1" x14ac:dyDescent="0.25">
      <c r="H409" s="64"/>
      <c r="I409" s="64"/>
    </row>
    <row r="410" spans="8:9" ht="15.75" customHeight="1" x14ac:dyDescent="0.25">
      <c r="H410" s="64"/>
      <c r="I410" s="64"/>
    </row>
    <row r="411" spans="8:9" ht="15.75" customHeight="1" x14ac:dyDescent="0.25">
      <c r="H411" s="64"/>
      <c r="I411" s="64"/>
    </row>
    <row r="412" spans="8:9" ht="15.75" customHeight="1" x14ac:dyDescent="0.25">
      <c r="H412" s="64"/>
      <c r="I412" s="64"/>
    </row>
    <row r="413" spans="8:9" ht="15.75" customHeight="1" x14ac:dyDescent="0.25">
      <c r="H413" s="64"/>
      <c r="I413" s="64"/>
    </row>
    <row r="414" spans="8:9" ht="15.75" customHeight="1" x14ac:dyDescent="0.25">
      <c r="H414" s="64"/>
      <c r="I414" s="64"/>
    </row>
    <row r="415" spans="8:9" ht="15.75" customHeight="1" x14ac:dyDescent="0.25">
      <c r="H415" s="64"/>
      <c r="I415" s="64"/>
    </row>
    <row r="416" spans="8:9" ht="15.75" customHeight="1" x14ac:dyDescent="0.25">
      <c r="H416" s="64"/>
      <c r="I416" s="64"/>
    </row>
    <row r="417" spans="8:9" ht="15.75" customHeight="1" x14ac:dyDescent="0.25">
      <c r="H417" s="64"/>
      <c r="I417" s="64"/>
    </row>
    <row r="418" spans="8:9" ht="15.75" customHeight="1" x14ac:dyDescent="0.25">
      <c r="H418" s="64"/>
      <c r="I418" s="64"/>
    </row>
    <row r="419" spans="8:9" ht="15.75" customHeight="1" x14ac:dyDescent="0.25">
      <c r="H419" s="64"/>
      <c r="I419" s="64"/>
    </row>
    <row r="420" spans="8:9" ht="15.75" customHeight="1" x14ac:dyDescent="0.25">
      <c r="H420" s="64"/>
      <c r="I420" s="64"/>
    </row>
    <row r="421" spans="8:9" ht="15.75" customHeight="1" x14ac:dyDescent="0.25">
      <c r="H421" s="64"/>
      <c r="I421" s="64"/>
    </row>
    <row r="422" spans="8:9" ht="15.75" customHeight="1" x14ac:dyDescent="0.25">
      <c r="H422" s="64"/>
      <c r="I422" s="64"/>
    </row>
    <row r="423" spans="8:9" ht="15.75" customHeight="1" x14ac:dyDescent="0.25">
      <c r="H423" s="64"/>
      <c r="I423" s="64"/>
    </row>
    <row r="424" spans="8:9" ht="15.75" customHeight="1" x14ac:dyDescent="0.25">
      <c r="H424" s="64"/>
      <c r="I424" s="64"/>
    </row>
    <row r="425" spans="8:9" ht="15.75" customHeight="1" x14ac:dyDescent="0.25">
      <c r="H425" s="64"/>
      <c r="I425" s="64"/>
    </row>
    <row r="426" spans="8:9" ht="15.75" customHeight="1" x14ac:dyDescent="0.25">
      <c r="H426" s="64"/>
      <c r="I426" s="64"/>
    </row>
    <row r="427" spans="8:9" ht="15.75" customHeight="1" x14ac:dyDescent="0.25">
      <c r="H427" s="64"/>
      <c r="I427" s="64"/>
    </row>
    <row r="428" spans="8:9" ht="15.75" customHeight="1" x14ac:dyDescent="0.25">
      <c r="H428" s="64"/>
      <c r="I428" s="64"/>
    </row>
    <row r="429" spans="8:9" ht="15.75" customHeight="1" x14ac:dyDescent="0.25">
      <c r="H429" s="64"/>
      <c r="I429" s="64"/>
    </row>
    <row r="430" spans="8:9" ht="15.75" customHeight="1" x14ac:dyDescent="0.25">
      <c r="H430" s="64"/>
      <c r="I430" s="64"/>
    </row>
    <row r="431" spans="8:9" ht="15.75" customHeight="1" x14ac:dyDescent="0.25">
      <c r="H431" s="64"/>
      <c r="I431" s="64"/>
    </row>
    <row r="432" spans="8:9" ht="15.75" customHeight="1" x14ac:dyDescent="0.25">
      <c r="H432" s="64"/>
      <c r="I432" s="64"/>
    </row>
    <row r="433" spans="8:9" ht="15.75" customHeight="1" x14ac:dyDescent="0.25">
      <c r="H433" s="64"/>
      <c r="I433" s="64"/>
    </row>
    <row r="434" spans="8:9" ht="15.75" customHeight="1" x14ac:dyDescent="0.25">
      <c r="H434" s="64"/>
      <c r="I434" s="64"/>
    </row>
    <row r="435" spans="8:9" ht="15.75" customHeight="1" x14ac:dyDescent="0.25">
      <c r="H435" s="64"/>
      <c r="I435" s="64"/>
    </row>
    <row r="436" spans="8:9" ht="15.75" customHeight="1" x14ac:dyDescent="0.25">
      <c r="H436" s="64"/>
      <c r="I436" s="64"/>
    </row>
    <row r="437" spans="8:9" ht="15.75" customHeight="1" x14ac:dyDescent="0.25">
      <c r="H437" s="64"/>
      <c r="I437" s="64"/>
    </row>
    <row r="438" spans="8:9" ht="15.75" customHeight="1" x14ac:dyDescent="0.25">
      <c r="H438" s="64"/>
      <c r="I438" s="64"/>
    </row>
    <row r="439" spans="8:9" ht="15.75" customHeight="1" x14ac:dyDescent="0.25">
      <c r="H439" s="64"/>
      <c r="I439" s="64"/>
    </row>
    <row r="440" spans="8:9" ht="15.75" customHeight="1" x14ac:dyDescent="0.25">
      <c r="H440" s="64"/>
      <c r="I440" s="64"/>
    </row>
    <row r="441" spans="8:9" ht="15.75" customHeight="1" x14ac:dyDescent="0.25">
      <c r="H441" s="64"/>
      <c r="I441" s="64"/>
    </row>
    <row r="442" spans="8:9" ht="15.75" customHeight="1" x14ac:dyDescent="0.25">
      <c r="H442" s="64"/>
      <c r="I442" s="64"/>
    </row>
    <row r="443" spans="8:9" ht="15.75" customHeight="1" x14ac:dyDescent="0.25">
      <c r="H443" s="64"/>
      <c r="I443" s="64"/>
    </row>
    <row r="444" spans="8:9" ht="15.75" customHeight="1" x14ac:dyDescent="0.25">
      <c r="H444" s="64"/>
      <c r="I444" s="64"/>
    </row>
    <row r="445" spans="8:9" ht="15.75" customHeight="1" x14ac:dyDescent="0.25">
      <c r="H445" s="64"/>
      <c r="I445" s="64"/>
    </row>
    <row r="446" spans="8:9" ht="15.75" customHeight="1" x14ac:dyDescent="0.25">
      <c r="H446" s="64"/>
      <c r="I446" s="64"/>
    </row>
    <row r="447" spans="8:9" ht="15.75" customHeight="1" x14ac:dyDescent="0.25">
      <c r="H447" s="64"/>
      <c r="I447" s="64"/>
    </row>
    <row r="448" spans="8:9" ht="15.75" customHeight="1" x14ac:dyDescent="0.25">
      <c r="H448" s="64"/>
      <c r="I448" s="64"/>
    </row>
    <row r="449" spans="8:9" ht="15.75" customHeight="1" x14ac:dyDescent="0.25">
      <c r="H449" s="64"/>
      <c r="I449" s="64"/>
    </row>
    <row r="450" spans="8:9" ht="15.75" customHeight="1" x14ac:dyDescent="0.25">
      <c r="H450" s="64"/>
      <c r="I450" s="64"/>
    </row>
    <row r="451" spans="8:9" ht="15.75" customHeight="1" x14ac:dyDescent="0.25">
      <c r="H451" s="64"/>
      <c r="I451" s="64"/>
    </row>
    <row r="452" spans="8:9" ht="15.75" customHeight="1" x14ac:dyDescent="0.25">
      <c r="H452" s="64"/>
      <c r="I452" s="64"/>
    </row>
    <row r="453" spans="8:9" ht="15.75" customHeight="1" x14ac:dyDescent="0.25">
      <c r="H453" s="64"/>
      <c r="I453" s="64"/>
    </row>
    <row r="454" spans="8:9" ht="15.75" customHeight="1" x14ac:dyDescent="0.25">
      <c r="H454" s="64"/>
      <c r="I454" s="64"/>
    </row>
    <row r="455" spans="8:9" ht="15.75" customHeight="1" x14ac:dyDescent="0.25">
      <c r="H455" s="64"/>
      <c r="I455" s="64"/>
    </row>
    <row r="456" spans="8:9" ht="15.75" customHeight="1" x14ac:dyDescent="0.25">
      <c r="H456" s="64"/>
      <c r="I456" s="64"/>
    </row>
    <row r="457" spans="8:9" ht="15.75" customHeight="1" x14ac:dyDescent="0.25">
      <c r="H457" s="64"/>
      <c r="I457" s="64"/>
    </row>
    <row r="458" spans="8:9" ht="15.75" customHeight="1" x14ac:dyDescent="0.25">
      <c r="H458" s="64"/>
      <c r="I458" s="64"/>
    </row>
    <row r="459" spans="8:9" ht="15.75" customHeight="1" x14ac:dyDescent="0.25">
      <c r="H459" s="64"/>
      <c r="I459" s="64"/>
    </row>
    <row r="460" spans="8:9" ht="15.75" customHeight="1" x14ac:dyDescent="0.25">
      <c r="H460" s="64"/>
      <c r="I460" s="64"/>
    </row>
    <row r="461" spans="8:9" ht="15.75" customHeight="1" x14ac:dyDescent="0.25">
      <c r="H461" s="64"/>
      <c r="I461" s="64"/>
    </row>
    <row r="462" spans="8:9" ht="15.75" customHeight="1" x14ac:dyDescent="0.25">
      <c r="H462" s="64"/>
      <c r="I462" s="64"/>
    </row>
    <row r="463" spans="8:9" ht="15.75" customHeight="1" x14ac:dyDescent="0.25">
      <c r="H463" s="64"/>
      <c r="I463" s="64"/>
    </row>
    <row r="464" spans="8:9" ht="15.75" customHeight="1" x14ac:dyDescent="0.25">
      <c r="H464" s="64"/>
      <c r="I464" s="64"/>
    </row>
    <row r="465" spans="8:9" ht="15.75" customHeight="1" x14ac:dyDescent="0.25">
      <c r="H465" s="64"/>
      <c r="I465" s="64"/>
    </row>
    <row r="466" spans="8:9" ht="15.75" customHeight="1" x14ac:dyDescent="0.25">
      <c r="H466" s="64"/>
      <c r="I466" s="64"/>
    </row>
    <row r="467" spans="8:9" ht="15.75" customHeight="1" x14ac:dyDescent="0.25">
      <c r="H467" s="64"/>
      <c r="I467" s="64"/>
    </row>
    <row r="468" spans="8:9" ht="15.75" customHeight="1" x14ac:dyDescent="0.25">
      <c r="H468" s="64"/>
      <c r="I468" s="64"/>
    </row>
    <row r="469" spans="8:9" ht="15.75" customHeight="1" x14ac:dyDescent="0.25">
      <c r="H469" s="64"/>
      <c r="I469" s="64"/>
    </row>
    <row r="470" spans="8:9" ht="15.75" customHeight="1" x14ac:dyDescent="0.25">
      <c r="H470" s="64"/>
      <c r="I470" s="64"/>
    </row>
    <row r="471" spans="8:9" ht="15.75" customHeight="1" x14ac:dyDescent="0.25">
      <c r="H471" s="64"/>
      <c r="I471" s="64"/>
    </row>
    <row r="472" spans="8:9" ht="15.75" customHeight="1" x14ac:dyDescent="0.25">
      <c r="H472" s="64"/>
      <c r="I472" s="64"/>
    </row>
    <row r="473" spans="8:9" ht="15.75" customHeight="1" x14ac:dyDescent="0.25">
      <c r="H473" s="64"/>
      <c r="I473" s="64"/>
    </row>
    <row r="474" spans="8:9" ht="15.75" customHeight="1" x14ac:dyDescent="0.25">
      <c r="H474" s="64"/>
      <c r="I474" s="64"/>
    </row>
    <row r="475" spans="8:9" ht="15.75" customHeight="1" x14ac:dyDescent="0.25">
      <c r="H475" s="64"/>
      <c r="I475" s="64"/>
    </row>
    <row r="476" spans="8:9" ht="15.75" customHeight="1" x14ac:dyDescent="0.25">
      <c r="H476" s="64"/>
      <c r="I476" s="64"/>
    </row>
    <row r="477" spans="8:9" ht="15.75" customHeight="1" x14ac:dyDescent="0.25">
      <c r="H477" s="64"/>
      <c r="I477" s="64"/>
    </row>
    <row r="478" spans="8:9" ht="15.75" customHeight="1" x14ac:dyDescent="0.25">
      <c r="H478" s="64"/>
      <c r="I478" s="64"/>
    </row>
    <row r="479" spans="8:9" ht="15.75" customHeight="1" x14ac:dyDescent="0.25">
      <c r="H479" s="64"/>
      <c r="I479" s="64"/>
    </row>
    <row r="480" spans="8:9" ht="15.75" customHeight="1" x14ac:dyDescent="0.25">
      <c r="H480" s="64"/>
      <c r="I480" s="64"/>
    </row>
    <row r="481" spans="8:9" ht="15.75" customHeight="1" x14ac:dyDescent="0.25">
      <c r="H481" s="64"/>
      <c r="I481" s="64"/>
    </row>
    <row r="482" spans="8:9" ht="15.75" customHeight="1" x14ac:dyDescent="0.25">
      <c r="H482" s="64"/>
      <c r="I482" s="64"/>
    </row>
    <row r="483" spans="8:9" ht="15.75" customHeight="1" x14ac:dyDescent="0.25">
      <c r="H483" s="64"/>
      <c r="I483" s="64"/>
    </row>
    <row r="484" spans="8:9" ht="15.75" customHeight="1" x14ac:dyDescent="0.25">
      <c r="H484" s="64"/>
      <c r="I484" s="64"/>
    </row>
    <row r="485" spans="8:9" ht="15.75" customHeight="1" x14ac:dyDescent="0.25">
      <c r="H485" s="64"/>
      <c r="I485" s="64"/>
    </row>
    <row r="486" spans="8:9" ht="15.75" customHeight="1" x14ac:dyDescent="0.25">
      <c r="H486" s="64"/>
      <c r="I486" s="64"/>
    </row>
    <row r="487" spans="8:9" ht="15.75" customHeight="1" x14ac:dyDescent="0.25">
      <c r="H487" s="64"/>
      <c r="I487" s="64"/>
    </row>
    <row r="488" spans="8:9" ht="15.75" customHeight="1" x14ac:dyDescent="0.25">
      <c r="H488" s="64"/>
      <c r="I488" s="64"/>
    </row>
    <row r="489" spans="8:9" ht="15.75" customHeight="1" x14ac:dyDescent="0.25">
      <c r="H489" s="64"/>
      <c r="I489" s="64"/>
    </row>
    <row r="490" spans="8:9" ht="15.75" customHeight="1" x14ac:dyDescent="0.25">
      <c r="H490" s="64"/>
      <c r="I490" s="64"/>
    </row>
    <row r="491" spans="8:9" ht="15.75" customHeight="1" x14ac:dyDescent="0.25">
      <c r="H491" s="64"/>
      <c r="I491" s="64"/>
    </row>
    <row r="492" spans="8:9" ht="15.75" customHeight="1" x14ac:dyDescent="0.25">
      <c r="H492" s="64"/>
      <c r="I492" s="64"/>
    </row>
    <row r="493" spans="8:9" ht="15.75" customHeight="1" x14ac:dyDescent="0.25">
      <c r="H493" s="64"/>
      <c r="I493" s="64"/>
    </row>
    <row r="494" spans="8:9" ht="15.75" customHeight="1" x14ac:dyDescent="0.25">
      <c r="H494" s="64"/>
      <c r="I494" s="64"/>
    </row>
    <row r="495" spans="8:9" ht="15.75" customHeight="1" x14ac:dyDescent="0.25">
      <c r="H495" s="64"/>
      <c r="I495" s="64"/>
    </row>
    <row r="496" spans="8:9" ht="15.75" customHeight="1" x14ac:dyDescent="0.25">
      <c r="H496" s="64"/>
      <c r="I496" s="64"/>
    </row>
    <row r="497" spans="8:9" ht="15.75" customHeight="1" x14ac:dyDescent="0.25">
      <c r="H497" s="64"/>
      <c r="I497" s="64"/>
    </row>
    <row r="498" spans="8:9" ht="15.75" customHeight="1" x14ac:dyDescent="0.25">
      <c r="H498" s="64"/>
      <c r="I498" s="64"/>
    </row>
    <row r="499" spans="8:9" ht="15.75" customHeight="1" x14ac:dyDescent="0.25">
      <c r="H499" s="64"/>
      <c r="I499" s="64"/>
    </row>
    <row r="500" spans="8:9" ht="15.75" customHeight="1" x14ac:dyDescent="0.25">
      <c r="H500" s="64"/>
      <c r="I500" s="64"/>
    </row>
    <row r="501" spans="8:9" ht="15.75" customHeight="1" x14ac:dyDescent="0.25">
      <c r="H501" s="64"/>
      <c r="I501" s="64"/>
    </row>
    <row r="502" spans="8:9" ht="15.75" customHeight="1" x14ac:dyDescent="0.25">
      <c r="H502" s="64"/>
      <c r="I502" s="64"/>
    </row>
    <row r="503" spans="8:9" ht="15.75" customHeight="1" x14ac:dyDescent="0.25">
      <c r="H503" s="64"/>
      <c r="I503" s="64"/>
    </row>
    <row r="504" spans="8:9" ht="15.75" customHeight="1" x14ac:dyDescent="0.25">
      <c r="H504" s="64"/>
      <c r="I504" s="64"/>
    </row>
    <row r="505" spans="8:9" ht="15.75" customHeight="1" x14ac:dyDescent="0.25">
      <c r="H505" s="64"/>
      <c r="I505" s="64"/>
    </row>
    <row r="506" spans="8:9" ht="15.75" customHeight="1" x14ac:dyDescent="0.25">
      <c r="H506" s="64"/>
      <c r="I506" s="64"/>
    </row>
    <row r="507" spans="8:9" ht="15.75" customHeight="1" x14ac:dyDescent="0.25">
      <c r="H507" s="64"/>
      <c r="I507" s="64"/>
    </row>
    <row r="508" spans="8:9" ht="15.75" customHeight="1" x14ac:dyDescent="0.25">
      <c r="H508" s="64"/>
      <c r="I508" s="64"/>
    </row>
    <row r="509" spans="8:9" ht="15.75" customHeight="1" x14ac:dyDescent="0.25">
      <c r="H509" s="64"/>
      <c r="I509" s="64"/>
    </row>
    <row r="510" spans="8:9" ht="15.75" customHeight="1" x14ac:dyDescent="0.25">
      <c r="H510" s="64"/>
      <c r="I510" s="64"/>
    </row>
    <row r="511" spans="8:9" ht="15.75" customHeight="1" x14ac:dyDescent="0.25">
      <c r="H511" s="64"/>
      <c r="I511" s="64"/>
    </row>
    <row r="512" spans="8:9" ht="15.75" customHeight="1" x14ac:dyDescent="0.25">
      <c r="H512" s="64"/>
      <c r="I512" s="64"/>
    </row>
    <row r="513" spans="8:9" ht="15.75" customHeight="1" x14ac:dyDescent="0.25">
      <c r="H513" s="64"/>
      <c r="I513" s="64"/>
    </row>
    <row r="514" spans="8:9" ht="15.75" customHeight="1" x14ac:dyDescent="0.25">
      <c r="H514" s="64"/>
      <c r="I514" s="64"/>
    </row>
    <row r="515" spans="8:9" ht="15.75" customHeight="1" x14ac:dyDescent="0.25">
      <c r="H515" s="64"/>
      <c r="I515" s="64"/>
    </row>
    <row r="516" spans="8:9" ht="15.75" customHeight="1" x14ac:dyDescent="0.25">
      <c r="H516" s="64"/>
      <c r="I516" s="64"/>
    </row>
    <row r="517" spans="8:9" ht="15.75" customHeight="1" x14ac:dyDescent="0.25">
      <c r="H517" s="64"/>
      <c r="I517" s="64"/>
    </row>
    <row r="518" spans="8:9" ht="15.75" customHeight="1" x14ac:dyDescent="0.25">
      <c r="H518" s="64"/>
      <c r="I518" s="64"/>
    </row>
    <row r="519" spans="8:9" ht="15.75" customHeight="1" x14ac:dyDescent="0.25">
      <c r="H519" s="64"/>
      <c r="I519" s="64"/>
    </row>
    <row r="520" spans="8:9" ht="15.75" customHeight="1" x14ac:dyDescent="0.25">
      <c r="H520" s="64"/>
      <c r="I520" s="64"/>
    </row>
    <row r="521" spans="8:9" ht="15.75" customHeight="1" x14ac:dyDescent="0.25">
      <c r="H521" s="64"/>
      <c r="I521" s="64"/>
    </row>
    <row r="522" spans="8:9" ht="15.75" customHeight="1" x14ac:dyDescent="0.25">
      <c r="H522" s="64"/>
      <c r="I522" s="64"/>
    </row>
    <row r="523" spans="8:9" ht="15.75" customHeight="1" x14ac:dyDescent="0.25">
      <c r="H523" s="64"/>
      <c r="I523" s="64"/>
    </row>
    <row r="524" spans="8:9" ht="15.75" customHeight="1" x14ac:dyDescent="0.25">
      <c r="H524" s="64"/>
      <c r="I524" s="64"/>
    </row>
    <row r="525" spans="8:9" ht="15.75" customHeight="1" x14ac:dyDescent="0.25">
      <c r="H525" s="64"/>
      <c r="I525" s="64"/>
    </row>
    <row r="526" spans="8:9" ht="15.75" customHeight="1" x14ac:dyDescent="0.25">
      <c r="H526" s="64"/>
      <c r="I526" s="64"/>
    </row>
    <row r="527" spans="8:9" ht="15.75" customHeight="1" x14ac:dyDescent="0.25">
      <c r="H527" s="64"/>
      <c r="I527" s="64"/>
    </row>
    <row r="528" spans="8:9" ht="15.75" customHeight="1" x14ac:dyDescent="0.25">
      <c r="H528" s="64"/>
      <c r="I528" s="64"/>
    </row>
    <row r="529" spans="8:9" ht="15.75" customHeight="1" x14ac:dyDescent="0.25">
      <c r="H529" s="64"/>
      <c r="I529" s="64"/>
    </row>
    <row r="530" spans="8:9" ht="15.75" customHeight="1" x14ac:dyDescent="0.25">
      <c r="H530" s="64"/>
      <c r="I530" s="64"/>
    </row>
    <row r="531" spans="8:9" ht="15.75" customHeight="1" x14ac:dyDescent="0.25">
      <c r="H531" s="64"/>
      <c r="I531" s="64"/>
    </row>
    <row r="532" spans="8:9" ht="15.75" customHeight="1" x14ac:dyDescent="0.25">
      <c r="H532" s="64"/>
      <c r="I532" s="64"/>
    </row>
    <row r="533" spans="8:9" ht="15.75" customHeight="1" x14ac:dyDescent="0.25">
      <c r="H533" s="64"/>
      <c r="I533" s="64"/>
    </row>
    <row r="534" spans="8:9" ht="15.75" customHeight="1" x14ac:dyDescent="0.25">
      <c r="H534" s="64"/>
      <c r="I534" s="64"/>
    </row>
    <row r="535" spans="8:9" ht="15.75" customHeight="1" x14ac:dyDescent="0.25">
      <c r="H535" s="64"/>
      <c r="I535" s="64"/>
    </row>
    <row r="536" spans="8:9" ht="15.75" customHeight="1" x14ac:dyDescent="0.25">
      <c r="H536" s="64"/>
      <c r="I536" s="64"/>
    </row>
    <row r="537" spans="8:9" ht="15.75" customHeight="1" x14ac:dyDescent="0.25">
      <c r="H537" s="64"/>
      <c r="I537" s="64"/>
    </row>
    <row r="538" spans="8:9" ht="15.75" customHeight="1" x14ac:dyDescent="0.25">
      <c r="H538" s="64"/>
      <c r="I538" s="64"/>
    </row>
    <row r="539" spans="8:9" ht="15.75" customHeight="1" x14ac:dyDescent="0.25">
      <c r="H539" s="64"/>
      <c r="I539" s="64"/>
    </row>
    <row r="540" spans="8:9" ht="15.75" customHeight="1" x14ac:dyDescent="0.25">
      <c r="H540" s="64"/>
      <c r="I540" s="64"/>
    </row>
    <row r="541" spans="8:9" ht="15.75" customHeight="1" x14ac:dyDescent="0.25">
      <c r="H541" s="64"/>
      <c r="I541" s="64"/>
    </row>
    <row r="542" spans="8:9" ht="15.75" customHeight="1" x14ac:dyDescent="0.25">
      <c r="H542" s="64"/>
      <c r="I542" s="64"/>
    </row>
    <row r="543" spans="8:9" ht="15.75" customHeight="1" x14ac:dyDescent="0.25">
      <c r="H543" s="64"/>
      <c r="I543" s="64"/>
    </row>
    <row r="544" spans="8:9" ht="15.75" customHeight="1" x14ac:dyDescent="0.25">
      <c r="H544" s="64"/>
      <c r="I544" s="64"/>
    </row>
    <row r="545" spans="8:9" ht="15.75" customHeight="1" x14ac:dyDescent="0.25">
      <c r="H545" s="64"/>
      <c r="I545" s="64"/>
    </row>
    <row r="546" spans="8:9" ht="15.75" customHeight="1" x14ac:dyDescent="0.25">
      <c r="H546" s="64"/>
      <c r="I546" s="64"/>
    </row>
    <row r="547" spans="8:9" ht="15.75" customHeight="1" x14ac:dyDescent="0.25">
      <c r="H547" s="64"/>
      <c r="I547" s="64"/>
    </row>
    <row r="548" spans="8:9" ht="15.75" customHeight="1" x14ac:dyDescent="0.25">
      <c r="H548" s="64"/>
      <c r="I548" s="64"/>
    </row>
    <row r="549" spans="8:9" ht="15.75" customHeight="1" x14ac:dyDescent="0.25">
      <c r="H549" s="64"/>
      <c r="I549" s="64"/>
    </row>
    <row r="550" spans="8:9" ht="15.75" customHeight="1" x14ac:dyDescent="0.25">
      <c r="H550" s="64"/>
      <c r="I550" s="64"/>
    </row>
    <row r="551" spans="8:9" ht="15.75" customHeight="1" x14ac:dyDescent="0.25">
      <c r="H551" s="64"/>
      <c r="I551" s="64"/>
    </row>
    <row r="552" spans="8:9" ht="15.75" customHeight="1" x14ac:dyDescent="0.25">
      <c r="H552" s="64"/>
      <c r="I552" s="64"/>
    </row>
    <row r="553" spans="8:9" ht="15.75" customHeight="1" x14ac:dyDescent="0.25">
      <c r="H553" s="64"/>
      <c r="I553" s="64"/>
    </row>
    <row r="554" spans="8:9" ht="15.75" customHeight="1" x14ac:dyDescent="0.25">
      <c r="H554" s="64"/>
      <c r="I554" s="64"/>
    </row>
    <row r="555" spans="8:9" ht="15.75" customHeight="1" x14ac:dyDescent="0.25">
      <c r="H555" s="64"/>
      <c r="I555" s="64"/>
    </row>
    <row r="556" spans="8:9" ht="15.75" customHeight="1" x14ac:dyDescent="0.25">
      <c r="H556" s="64"/>
      <c r="I556" s="64"/>
    </row>
    <row r="557" spans="8:9" ht="15.75" customHeight="1" x14ac:dyDescent="0.25">
      <c r="H557" s="64"/>
      <c r="I557" s="64"/>
    </row>
    <row r="558" spans="8:9" ht="15.75" customHeight="1" x14ac:dyDescent="0.25">
      <c r="H558" s="64"/>
      <c r="I558" s="64"/>
    </row>
    <row r="559" spans="8:9" ht="15.75" customHeight="1" x14ac:dyDescent="0.25">
      <c r="H559" s="64"/>
      <c r="I559" s="64"/>
    </row>
    <row r="560" spans="8:9" ht="15.75" customHeight="1" x14ac:dyDescent="0.25">
      <c r="H560" s="64"/>
      <c r="I560" s="64"/>
    </row>
    <row r="561" spans="8:9" ht="15.75" customHeight="1" x14ac:dyDescent="0.25">
      <c r="H561" s="64"/>
      <c r="I561" s="64"/>
    </row>
    <row r="562" spans="8:9" ht="15.75" customHeight="1" x14ac:dyDescent="0.25">
      <c r="H562" s="64"/>
      <c r="I562" s="64"/>
    </row>
    <row r="563" spans="8:9" ht="15.75" customHeight="1" x14ac:dyDescent="0.25">
      <c r="H563" s="64"/>
      <c r="I563" s="64"/>
    </row>
    <row r="564" spans="8:9" ht="15.75" customHeight="1" x14ac:dyDescent="0.25">
      <c r="H564" s="64"/>
      <c r="I564" s="64"/>
    </row>
    <row r="565" spans="8:9" ht="15.75" customHeight="1" x14ac:dyDescent="0.25">
      <c r="H565" s="64"/>
      <c r="I565" s="64"/>
    </row>
    <row r="566" spans="8:9" ht="15.75" customHeight="1" x14ac:dyDescent="0.25">
      <c r="H566" s="64"/>
      <c r="I566" s="64"/>
    </row>
    <row r="567" spans="8:9" ht="15.75" customHeight="1" x14ac:dyDescent="0.25">
      <c r="H567" s="64"/>
      <c r="I567" s="64"/>
    </row>
    <row r="568" spans="8:9" ht="15.75" customHeight="1" x14ac:dyDescent="0.25">
      <c r="H568" s="64"/>
      <c r="I568" s="64"/>
    </row>
    <row r="569" spans="8:9" ht="15.75" customHeight="1" x14ac:dyDescent="0.25">
      <c r="H569" s="64"/>
      <c r="I569" s="64"/>
    </row>
    <row r="570" spans="8:9" ht="15.75" customHeight="1" x14ac:dyDescent="0.25">
      <c r="H570" s="64"/>
      <c r="I570" s="64"/>
    </row>
    <row r="571" spans="8:9" ht="15.75" customHeight="1" x14ac:dyDescent="0.25">
      <c r="H571" s="64"/>
      <c r="I571" s="64"/>
    </row>
    <row r="572" spans="8:9" ht="15.75" customHeight="1" x14ac:dyDescent="0.25">
      <c r="H572" s="64"/>
      <c r="I572" s="64"/>
    </row>
    <row r="573" spans="8:9" ht="15.75" customHeight="1" x14ac:dyDescent="0.25">
      <c r="H573" s="64"/>
      <c r="I573" s="64"/>
    </row>
    <row r="574" spans="8:9" ht="15.75" customHeight="1" x14ac:dyDescent="0.25">
      <c r="H574" s="64"/>
      <c r="I574" s="64"/>
    </row>
    <row r="575" spans="8:9" ht="15.75" customHeight="1" x14ac:dyDescent="0.25">
      <c r="H575" s="64"/>
      <c r="I575" s="64"/>
    </row>
    <row r="576" spans="8:9" ht="15.75" customHeight="1" x14ac:dyDescent="0.25">
      <c r="H576" s="64"/>
      <c r="I576" s="64"/>
    </row>
    <row r="577" spans="8:9" ht="15.75" customHeight="1" x14ac:dyDescent="0.25">
      <c r="H577" s="64"/>
      <c r="I577" s="64"/>
    </row>
    <row r="578" spans="8:9" ht="15.75" customHeight="1" x14ac:dyDescent="0.25">
      <c r="H578" s="64"/>
      <c r="I578" s="64"/>
    </row>
    <row r="579" spans="8:9" ht="15.75" customHeight="1" x14ac:dyDescent="0.25">
      <c r="H579" s="64"/>
      <c r="I579" s="64"/>
    </row>
    <row r="580" spans="8:9" ht="15.75" customHeight="1" x14ac:dyDescent="0.25">
      <c r="H580" s="64"/>
      <c r="I580" s="64"/>
    </row>
    <row r="581" spans="8:9" ht="15.75" customHeight="1" x14ac:dyDescent="0.25">
      <c r="H581" s="64"/>
      <c r="I581" s="64"/>
    </row>
    <row r="582" spans="8:9" ht="15.75" customHeight="1" x14ac:dyDescent="0.25">
      <c r="H582" s="64"/>
      <c r="I582" s="64"/>
    </row>
    <row r="583" spans="8:9" ht="15.75" customHeight="1" x14ac:dyDescent="0.25">
      <c r="H583" s="64"/>
      <c r="I583" s="64"/>
    </row>
    <row r="584" spans="8:9" ht="15.75" customHeight="1" x14ac:dyDescent="0.25">
      <c r="H584" s="64"/>
      <c r="I584" s="64"/>
    </row>
    <row r="585" spans="8:9" ht="15.75" customHeight="1" x14ac:dyDescent="0.25">
      <c r="H585" s="64"/>
      <c r="I585" s="64"/>
    </row>
    <row r="586" spans="8:9" ht="15.75" customHeight="1" x14ac:dyDescent="0.25">
      <c r="H586" s="64"/>
      <c r="I586" s="64"/>
    </row>
    <row r="587" spans="8:9" ht="15.75" customHeight="1" x14ac:dyDescent="0.25">
      <c r="H587" s="64"/>
      <c r="I587" s="64"/>
    </row>
    <row r="588" spans="8:9" ht="15.75" customHeight="1" x14ac:dyDescent="0.25">
      <c r="H588" s="64"/>
      <c r="I588" s="64"/>
    </row>
    <row r="589" spans="8:9" ht="15.75" customHeight="1" x14ac:dyDescent="0.25">
      <c r="H589" s="64"/>
      <c r="I589" s="64"/>
    </row>
    <row r="590" spans="8:9" ht="15.75" customHeight="1" x14ac:dyDescent="0.25">
      <c r="H590" s="64"/>
      <c r="I590" s="64"/>
    </row>
    <row r="591" spans="8:9" ht="15.75" customHeight="1" x14ac:dyDescent="0.25">
      <c r="H591" s="64"/>
      <c r="I591" s="64"/>
    </row>
    <row r="592" spans="8:9" ht="15.75" customHeight="1" x14ac:dyDescent="0.25">
      <c r="H592" s="64"/>
      <c r="I592" s="64"/>
    </row>
    <row r="593" spans="8:9" ht="15.75" customHeight="1" x14ac:dyDescent="0.25">
      <c r="H593" s="64"/>
      <c r="I593" s="64"/>
    </row>
    <row r="594" spans="8:9" ht="15.75" customHeight="1" x14ac:dyDescent="0.25">
      <c r="H594" s="64"/>
      <c r="I594" s="64"/>
    </row>
    <row r="595" spans="8:9" ht="15.75" customHeight="1" x14ac:dyDescent="0.25">
      <c r="H595" s="64"/>
      <c r="I595" s="64"/>
    </row>
    <row r="596" spans="8:9" ht="15.75" customHeight="1" x14ac:dyDescent="0.25">
      <c r="H596" s="64"/>
      <c r="I596" s="64"/>
    </row>
    <row r="597" spans="8:9" ht="15.75" customHeight="1" x14ac:dyDescent="0.25">
      <c r="H597" s="64"/>
      <c r="I597" s="64"/>
    </row>
    <row r="598" spans="8:9" ht="15.75" customHeight="1" x14ac:dyDescent="0.25">
      <c r="H598" s="64"/>
      <c r="I598" s="64"/>
    </row>
    <row r="599" spans="8:9" ht="15.75" customHeight="1" x14ac:dyDescent="0.25">
      <c r="H599" s="64"/>
      <c r="I599" s="64"/>
    </row>
    <row r="600" spans="8:9" ht="15.75" customHeight="1" x14ac:dyDescent="0.25">
      <c r="H600" s="64"/>
      <c r="I600" s="64"/>
    </row>
    <row r="601" spans="8:9" ht="15.75" customHeight="1" x14ac:dyDescent="0.25">
      <c r="H601" s="64"/>
      <c r="I601" s="64"/>
    </row>
    <row r="602" spans="8:9" ht="15.75" customHeight="1" x14ac:dyDescent="0.25">
      <c r="H602" s="64"/>
      <c r="I602" s="64"/>
    </row>
    <row r="603" spans="8:9" ht="15.75" customHeight="1" x14ac:dyDescent="0.25">
      <c r="H603" s="64"/>
      <c r="I603" s="64"/>
    </row>
    <row r="604" spans="8:9" ht="15.75" customHeight="1" x14ac:dyDescent="0.25">
      <c r="H604" s="64"/>
      <c r="I604" s="64"/>
    </row>
    <row r="605" spans="8:9" ht="15.75" customHeight="1" x14ac:dyDescent="0.25">
      <c r="H605" s="64"/>
      <c r="I605" s="64"/>
    </row>
    <row r="606" spans="8:9" ht="15.75" customHeight="1" x14ac:dyDescent="0.25">
      <c r="H606" s="64"/>
      <c r="I606" s="64"/>
    </row>
    <row r="607" spans="8:9" ht="15.75" customHeight="1" x14ac:dyDescent="0.25">
      <c r="H607" s="64"/>
      <c r="I607" s="64"/>
    </row>
    <row r="608" spans="8:9" ht="15.75" customHeight="1" x14ac:dyDescent="0.25">
      <c r="H608" s="64"/>
      <c r="I608" s="64"/>
    </row>
    <row r="609" spans="8:9" ht="15.75" customHeight="1" x14ac:dyDescent="0.25">
      <c r="H609" s="64"/>
      <c r="I609" s="64"/>
    </row>
    <row r="610" spans="8:9" ht="15.75" customHeight="1" x14ac:dyDescent="0.25">
      <c r="H610" s="64"/>
      <c r="I610" s="64"/>
    </row>
    <row r="611" spans="8:9" ht="15.75" customHeight="1" x14ac:dyDescent="0.25">
      <c r="H611" s="64"/>
      <c r="I611" s="64"/>
    </row>
    <row r="612" spans="8:9" ht="15.75" customHeight="1" x14ac:dyDescent="0.25">
      <c r="H612" s="64"/>
      <c r="I612" s="64"/>
    </row>
    <row r="613" spans="8:9" ht="15.75" customHeight="1" x14ac:dyDescent="0.25">
      <c r="H613" s="64"/>
      <c r="I613" s="64"/>
    </row>
    <row r="614" spans="8:9" ht="15.75" customHeight="1" x14ac:dyDescent="0.25">
      <c r="H614" s="64"/>
      <c r="I614" s="64"/>
    </row>
    <row r="615" spans="8:9" ht="15.75" customHeight="1" x14ac:dyDescent="0.25">
      <c r="H615" s="64"/>
      <c r="I615" s="64"/>
    </row>
    <row r="616" spans="8:9" ht="15.75" customHeight="1" x14ac:dyDescent="0.25">
      <c r="H616" s="64"/>
      <c r="I616" s="64"/>
    </row>
    <row r="617" spans="8:9" ht="15.75" customHeight="1" x14ac:dyDescent="0.25">
      <c r="H617" s="64"/>
      <c r="I617" s="64"/>
    </row>
    <row r="618" spans="8:9" ht="15.75" customHeight="1" x14ac:dyDescent="0.25">
      <c r="H618" s="64"/>
      <c r="I618" s="64"/>
    </row>
    <row r="619" spans="8:9" ht="15.75" customHeight="1" x14ac:dyDescent="0.25">
      <c r="H619" s="64"/>
      <c r="I619" s="64"/>
    </row>
    <row r="620" spans="8:9" ht="15.75" customHeight="1" x14ac:dyDescent="0.25">
      <c r="H620" s="64"/>
      <c r="I620" s="64"/>
    </row>
    <row r="621" spans="8:9" ht="15.75" customHeight="1" x14ac:dyDescent="0.25">
      <c r="H621" s="64"/>
      <c r="I621" s="64"/>
    </row>
    <row r="622" spans="8:9" ht="15.75" customHeight="1" x14ac:dyDescent="0.25">
      <c r="H622" s="64"/>
      <c r="I622" s="64"/>
    </row>
    <row r="623" spans="8:9" ht="15.75" customHeight="1" x14ac:dyDescent="0.25">
      <c r="H623" s="64"/>
      <c r="I623" s="64"/>
    </row>
    <row r="624" spans="8:9" ht="15.75" customHeight="1" x14ac:dyDescent="0.25">
      <c r="H624" s="64"/>
      <c r="I624" s="64"/>
    </row>
    <row r="625" spans="8:9" ht="15.75" customHeight="1" x14ac:dyDescent="0.25">
      <c r="H625" s="64"/>
      <c r="I625" s="64"/>
    </row>
    <row r="626" spans="8:9" ht="15.75" customHeight="1" x14ac:dyDescent="0.25">
      <c r="H626" s="64"/>
      <c r="I626" s="64"/>
    </row>
    <row r="627" spans="8:9" ht="15.75" customHeight="1" x14ac:dyDescent="0.25">
      <c r="H627" s="64"/>
      <c r="I627" s="64"/>
    </row>
    <row r="628" spans="8:9" ht="15.75" customHeight="1" x14ac:dyDescent="0.25">
      <c r="H628" s="64"/>
      <c r="I628" s="64"/>
    </row>
    <row r="629" spans="8:9" ht="15.75" customHeight="1" x14ac:dyDescent="0.25">
      <c r="H629" s="64"/>
      <c r="I629" s="64"/>
    </row>
    <row r="630" spans="8:9" ht="15.75" customHeight="1" x14ac:dyDescent="0.25">
      <c r="H630" s="64"/>
      <c r="I630" s="64"/>
    </row>
    <row r="631" spans="8:9" ht="15.75" customHeight="1" x14ac:dyDescent="0.25">
      <c r="H631" s="64"/>
      <c r="I631" s="64"/>
    </row>
    <row r="632" spans="8:9" ht="15.75" customHeight="1" x14ac:dyDescent="0.25">
      <c r="H632" s="64"/>
      <c r="I632" s="64"/>
    </row>
    <row r="633" spans="8:9" ht="15.75" customHeight="1" x14ac:dyDescent="0.25">
      <c r="H633" s="64"/>
      <c r="I633" s="64"/>
    </row>
    <row r="634" spans="8:9" ht="15.75" customHeight="1" x14ac:dyDescent="0.25">
      <c r="H634" s="64"/>
      <c r="I634" s="64"/>
    </row>
    <row r="635" spans="8:9" ht="15.75" customHeight="1" x14ac:dyDescent="0.25">
      <c r="H635" s="64"/>
      <c r="I635" s="64"/>
    </row>
    <row r="636" spans="8:9" ht="15.75" customHeight="1" x14ac:dyDescent="0.25">
      <c r="H636" s="64"/>
      <c r="I636" s="64"/>
    </row>
    <row r="637" spans="8:9" ht="15.75" customHeight="1" x14ac:dyDescent="0.25">
      <c r="H637" s="64"/>
      <c r="I637" s="64"/>
    </row>
    <row r="638" spans="8:9" ht="15.75" customHeight="1" x14ac:dyDescent="0.25">
      <c r="H638" s="64"/>
      <c r="I638" s="64"/>
    </row>
    <row r="639" spans="8:9" ht="15.75" customHeight="1" x14ac:dyDescent="0.25">
      <c r="H639" s="64"/>
      <c r="I639" s="64"/>
    </row>
    <row r="640" spans="8:9" ht="15.75" customHeight="1" x14ac:dyDescent="0.25">
      <c r="H640" s="64"/>
      <c r="I640" s="64"/>
    </row>
    <row r="641" spans="8:9" ht="15.75" customHeight="1" x14ac:dyDescent="0.25">
      <c r="H641" s="64"/>
      <c r="I641" s="64"/>
    </row>
    <row r="642" spans="8:9" ht="15.75" customHeight="1" x14ac:dyDescent="0.25">
      <c r="H642" s="64"/>
      <c r="I642" s="64"/>
    </row>
    <row r="643" spans="8:9" ht="15.75" customHeight="1" x14ac:dyDescent="0.25">
      <c r="H643" s="64"/>
      <c r="I643" s="64"/>
    </row>
    <row r="644" spans="8:9" ht="15.75" customHeight="1" x14ac:dyDescent="0.25">
      <c r="H644" s="64"/>
      <c r="I644" s="64"/>
    </row>
    <row r="645" spans="8:9" ht="15.75" customHeight="1" x14ac:dyDescent="0.25">
      <c r="H645" s="64"/>
      <c r="I645" s="64"/>
    </row>
    <row r="646" spans="8:9" ht="15.75" customHeight="1" x14ac:dyDescent="0.25">
      <c r="H646" s="64"/>
      <c r="I646" s="64"/>
    </row>
    <row r="647" spans="8:9" ht="15.75" customHeight="1" x14ac:dyDescent="0.25">
      <c r="H647" s="64"/>
      <c r="I647" s="64"/>
    </row>
    <row r="648" spans="8:9" ht="15.75" customHeight="1" x14ac:dyDescent="0.25">
      <c r="H648" s="64"/>
      <c r="I648" s="64"/>
    </row>
    <row r="649" spans="8:9" ht="15.75" customHeight="1" x14ac:dyDescent="0.25">
      <c r="H649" s="64"/>
      <c r="I649" s="64"/>
    </row>
    <row r="650" spans="8:9" ht="15.75" customHeight="1" x14ac:dyDescent="0.25">
      <c r="H650" s="64"/>
      <c r="I650" s="64"/>
    </row>
    <row r="651" spans="8:9" ht="15.75" customHeight="1" x14ac:dyDescent="0.25">
      <c r="H651" s="64"/>
      <c r="I651" s="64"/>
    </row>
    <row r="652" spans="8:9" ht="15.75" customHeight="1" x14ac:dyDescent="0.25">
      <c r="H652" s="64"/>
      <c r="I652" s="64"/>
    </row>
    <row r="653" spans="8:9" ht="15.75" customHeight="1" x14ac:dyDescent="0.25">
      <c r="H653" s="64"/>
      <c r="I653" s="64"/>
    </row>
    <row r="654" spans="8:9" ht="15.75" customHeight="1" x14ac:dyDescent="0.25">
      <c r="H654" s="64"/>
      <c r="I654" s="64"/>
    </row>
    <row r="655" spans="8:9" ht="15.75" customHeight="1" x14ac:dyDescent="0.25">
      <c r="H655" s="64"/>
      <c r="I655" s="64"/>
    </row>
    <row r="656" spans="8:9" ht="15.75" customHeight="1" x14ac:dyDescent="0.25">
      <c r="H656" s="64"/>
      <c r="I656" s="64"/>
    </row>
    <row r="657" spans="8:9" ht="15.75" customHeight="1" x14ac:dyDescent="0.25">
      <c r="H657" s="64"/>
      <c r="I657" s="64"/>
    </row>
    <row r="658" spans="8:9" ht="15.75" customHeight="1" x14ac:dyDescent="0.25">
      <c r="H658" s="64"/>
      <c r="I658" s="64"/>
    </row>
    <row r="659" spans="8:9" ht="15.75" customHeight="1" x14ac:dyDescent="0.25">
      <c r="H659" s="64"/>
      <c r="I659" s="64"/>
    </row>
    <row r="660" spans="8:9" ht="15.75" customHeight="1" x14ac:dyDescent="0.25">
      <c r="H660" s="64"/>
      <c r="I660" s="64"/>
    </row>
    <row r="661" spans="8:9" ht="15.75" customHeight="1" x14ac:dyDescent="0.25">
      <c r="H661" s="64"/>
      <c r="I661" s="64"/>
    </row>
    <row r="662" spans="8:9" ht="15.75" customHeight="1" x14ac:dyDescent="0.25">
      <c r="H662" s="64"/>
      <c r="I662" s="64"/>
    </row>
    <row r="663" spans="8:9" ht="15.75" customHeight="1" x14ac:dyDescent="0.25">
      <c r="H663" s="64"/>
      <c r="I663" s="64"/>
    </row>
    <row r="664" spans="8:9" ht="15.75" customHeight="1" x14ac:dyDescent="0.25">
      <c r="H664" s="64"/>
      <c r="I664" s="64"/>
    </row>
    <row r="665" spans="8:9" ht="15.75" customHeight="1" x14ac:dyDescent="0.25">
      <c r="H665" s="64"/>
      <c r="I665" s="64"/>
    </row>
    <row r="666" spans="8:9" ht="15.75" customHeight="1" x14ac:dyDescent="0.25">
      <c r="H666" s="64"/>
      <c r="I666" s="64"/>
    </row>
    <row r="667" spans="8:9" ht="15.75" customHeight="1" x14ac:dyDescent="0.25">
      <c r="H667" s="64"/>
      <c r="I667" s="64"/>
    </row>
    <row r="668" spans="8:9" ht="15.75" customHeight="1" x14ac:dyDescent="0.25">
      <c r="H668" s="64"/>
      <c r="I668" s="64"/>
    </row>
    <row r="669" spans="8:9" ht="15.75" customHeight="1" x14ac:dyDescent="0.25">
      <c r="H669" s="64"/>
      <c r="I669" s="64"/>
    </row>
    <row r="670" spans="8:9" ht="15.75" customHeight="1" x14ac:dyDescent="0.25">
      <c r="H670" s="64"/>
      <c r="I670" s="64"/>
    </row>
    <row r="671" spans="8:9" ht="15.75" customHeight="1" x14ac:dyDescent="0.25">
      <c r="H671" s="64"/>
      <c r="I671" s="64"/>
    </row>
    <row r="672" spans="8:9" ht="15.75" customHeight="1" x14ac:dyDescent="0.25">
      <c r="H672" s="64"/>
      <c r="I672" s="64"/>
    </row>
    <row r="673" spans="8:9" ht="15.75" customHeight="1" x14ac:dyDescent="0.25">
      <c r="H673" s="64"/>
      <c r="I673" s="64"/>
    </row>
    <row r="674" spans="8:9" ht="15.75" customHeight="1" x14ac:dyDescent="0.25">
      <c r="H674" s="64"/>
      <c r="I674" s="64"/>
    </row>
    <row r="675" spans="8:9" ht="15.75" customHeight="1" x14ac:dyDescent="0.25">
      <c r="H675" s="64"/>
      <c r="I675" s="64"/>
    </row>
    <row r="676" spans="8:9" ht="15.75" customHeight="1" x14ac:dyDescent="0.25">
      <c r="H676" s="64"/>
      <c r="I676" s="64"/>
    </row>
    <row r="677" spans="8:9" ht="15.75" customHeight="1" x14ac:dyDescent="0.25">
      <c r="H677" s="64"/>
      <c r="I677" s="64"/>
    </row>
    <row r="678" spans="8:9" ht="15.75" customHeight="1" x14ac:dyDescent="0.25">
      <c r="H678" s="64"/>
      <c r="I678" s="64"/>
    </row>
    <row r="679" spans="8:9" ht="15.75" customHeight="1" x14ac:dyDescent="0.25">
      <c r="H679" s="64"/>
      <c r="I679" s="64"/>
    </row>
    <row r="680" spans="8:9" ht="15.75" customHeight="1" x14ac:dyDescent="0.25">
      <c r="H680" s="64"/>
      <c r="I680" s="64"/>
    </row>
    <row r="681" spans="8:9" ht="15.75" customHeight="1" x14ac:dyDescent="0.25">
      <c r="H681" s="64"/>
      <c r="I681" s="64"/>
    </row>
    <row r="682" spans="8:9" ht="15.75" customHeight="1" x14ac:dyDescent="0.25">
      <c r="H682" s="64"/>
      <c r="I682" s="64"/>
    </row>
    <row r="683" spans="8:9" ht="15.75" customHeight="1" x14ac:dyDescent="0.25">
      <c r="H683" s="64"/>
      <c r="I683" s="64"/>
    </row>
    <row r="684" spans="8:9" ht="15.75" customHeight="1" x14ac:dyDescent="0.25">
      <c r="H684" s="64"/>
      <c r="I684" s="64"/>
    </row>
    <row r="685" spans="8:9" ht="15.75" customHeight="1" x14ac:dyDescent="0.25">
      <c r="H685" s="64"/>
      <c r="I685" s="64"/>
    </row>
    <row r="686" spans="8:9" ht="15.75" customHeight="1" x14ac:dyDescent="0.25">
      <c r="H686" s="64"/>
      <c r="I686" s="64"/>
    </row>
    <row r="687" spans="8:9" ht="15.75" customHeight="1" x14ac:dyDescent="0.25">
      <c r="H687" s="64"/>
      <c r="I687" s="64"/>
    </row>
    <row r="688" spans="8:9" ht="15.75" customHeight="1" x14ac:dyDescent="0.25">
      <c r="H688" s="64"/>
      <c r="I688" s="64"/>
    </row>
    <row r="689" spans="8:9" ht="15.75" customHeight="1" x14ac:dyDescent="0.25">
      <c r="H689" s="64"/>
      <c r="I689" s="64"/>
    </row>
    <row r="690" spans="8:9" ht="15.75" customHeight="1" x14ac:dyDescent="0.25">
      <c r="H690" s="64"/>
      <c r="I690" s="64"/>
    </row>
    <row r="691" spans="8:9" ht="15.75" customHeight="1" x14ac:dyDescent="0.25">
      <c r="H691" s="64"/>
      <c r="I691" s="64"/>
    </row>
    <row r="692" spans="8:9" ht="15.75" customHeight="1" x14ac:dyDescent="0.25">
      <c r="H692" s="64"/>
      <c r="I692" s="64"/>
    </row>
    <row r="693" spans="8:9" ht="15.75" customHeight="1" x14ac:dyDescent="0.25">
      <c r="H693" s="64"/>
      <c r="I693" s="64"/>
    </row>
    <row r="694" spans="8:9" ht="15.75" customHeight="1" x14ac:dyDescent="0.25">
      <c r="H694" s="64"/>
      <c r="I694" s="64"/>
    </row>
    <row r="695" spans="8:9" ht="15.75" customHeight="1" x14ac:dyDescent="0.25">
      <c r="H695" s="64"/>
      <c r="I695" s="64"/>
    </row>
    <row r="696" spans="8:9" ht="15.75" customHeight="1" x14ac:dyDescent="0.25">
      <c r="H696" s="64"/>
      <c r="I696" s="64"/>
    </row>
    <row r="697" spans="8:9" ht="15.75" customHeight="1" x14ac:dyDescent="0.25">
      <c r="H697" s="64"/>
      <c r="I697" s="64"/>
    </row>
    <row r="698" spans="8:9" ht="15.75" customHeight="1" x14ac:dyDescent="0.25">
      <c r="H698" s="64"/>
      <c r="I698" s="64"/>
    </row>
    <row r="699" spans="8:9" ht="15.75" customHeight="1" x14ac:dyDescent="0.25">
      <c r="H699" s="64"/>
      <c r="I699" s="64"/>
    </row>
    <row r="700" spans="8:9" ht="15.75" customHeight="1" x14ac:dyDescent="0.25">
      <c r="H700" s="64"/>
      <c r="I700" s="64"/>
    </row>
    <row r="701" spans="8:9" ht="15.75" customHeight="1" x14ac:dyDescent="0.25">
      <c r="H701" s="64"/>
      <c r="I701" s="64"/>
    </row>
    <row r="702" spans="8:9" ht="15.75" customHeight="1" x14ac:dyDescent="0.25">
      <c r="H702" s="64"/>
      <c r="I702" s="64"/>
    </row>
    <row r="703" spans="8:9" ht="15.75" customHeight="1" x14ac:dyDescent="0.25">
      <c r="H703" s="64"/>
      <c r="I703" s="64"/>
    </row>
    <row r="704" spans="8:9" ht="15.75" customHeight="1" x14ac:dyDescent="0.25">
      <c r="H704" s="64"/>
      <c r="I704" s="64"/>
    </row>
    <row r="705" spans="8:9" ht="15.75" customHeight="1" x14ac:dyDescent="0.25">
      <c r="H705" s="64"/>
      <c r="I705" s="64"/>
    </row>
    <row r="706" spans="8:9" ht="15.75" customHeight="1" x14ac:dyDescent="0.25">
      <c r="H706" s="64"/>
      <c r="I706" s="64"/>
    </row>
    <row r="707" spans="8:9" ht="15.75" customHeight="1" x14ac:dyDescent="0.25">
      <c r="H707" s="64"/>
      <c r="I707" s="64"/>
    </row>
    <row r="708" spans="8:9" ht="15.75" customHeight="1" x14ac:dyDescent="0.25">
      <c r="H708" s="64"/>
      <c r="I708" s="64"/>
    </row>
    <row r="709" spans="8:9" ht="15.75" customHeight="1" x14ac:dyDescent="0.25">
      <c r="H709" s="64"/>
      <c r="I709" s="64"/>
    </row>
    <row r="710" spans="8:9" ht="15.75" customHeight="1" x14ac:dyDescent="0.25">
      <c r="H710" s="64"/>
      <c r="I710" s="64"/>
    </row>
    <row r="711" spans="8:9" ht="15.75" customHeight="1" x14ac:dyDescent="0.25">
      <c r="H711" s="64"/>
      <c r="I711" s="64"/>
    </row>
    <row r="712" spans="8:9" ht="15.75" customHeight="1" x14ac:dyDescent="0.25">
      <c r="H712" s="64"/>
      <c r="I712" s="64"/>
    </row>
    <row r="713" spans="8:9" ht="15.75" customHeight="1" x14ac:dyDescent="0.25">
      <c r="H713" s="64"/>
      <c r="I713" s="64"/>
    </row>
    <row r="714" spans="8:9" ht="15.75" customHeight="1" x14ac:dyDescent="0.25">
      <c r="H714" s="64"/>
      <c r="I714" s="64"/>
    </row>
    <row r="715" spans="8:9" ht="15.75" customHeight="1" x14ac:dyDescent="0.25">
      <c r="H715" s="64"/>
      <c r="I715" s="64"/>
    </row>
    <row r="716" spans="8:9" ht="15.75" customHeight="1" x14ac:dyDescent="0.25">
      <c r="H716" s="64"/>
      <c r="I716" s="64"/>
    </row>
    <row r="717" spans="8:9" ht="15.75" customHeight="1" x14ac:dyDescent="0.25">
      <c r="H717" s="64"/>
      <c r="I717" s="64"/>
    </row>
    <row r="718" spans="8:9" ht="15.75" customHeight="1" x14ac:dyDescent="0.25">
      <c r="H718" s="64"/>
      <c r="I718" s="64"/>
    </row>
    <row r="719" spans="8:9" ht="15.75" customHeight="1" x14ac:dyDescent="0.25">
      <c r="H719" s="64"/>
      <c r="I719" s="64"/>
    </row>
    <row r="720" spans="8:9" ht="15.75" customHeight="1" x14ac:dyDescent="0.25">
      <c r="H720" s="64"/>
      <c r="I720" s="64"/>
    </row>
    <row r="721" spans="8:9" ht="15.75" customHeight="1" x14ac:dyDescent="0.25">
      <c r="H721" s="64"/>
      <c r="I721" s="64"/>
    </row>
    <row r="722" spans="8:9" ht="15.75" customHeight="1" x14ac:dyDescent="0.25">
      <c r="H722" s="64"/>
      <c r="I722" s="64"/>
    </row>
    <row r="723" spans="8:9" ht="15.75" customHeight="1" x14ac:dyDescent="0.25">
      <c r="H723" s="64"/>
      <c r="I723" s="64"/>
    </row>
    <row r="724" spans="8:9" ht="15.75" customHeight="1" x14ac:dyDescent="0.25">
      <c r="H724" s="64"/>
      <c r="I724" s="64"/>
    </row>
    <row r="725" spans="8:9" ht="15.75" customHeight="1" x14ac:dyDescent="0.25">
      <c r="H725" s="64"/>
      <c r="I725" s="64"/>
    </row>
    <row r="726" spans="8:9" ht="15.75" customHeight="1" x14ac:dyDescent="0.25">
      <c r="H726" s="64"/>
      <c r="I726" s="64"/>
    </row>
    <row r="727" spans="8:9" ht="15.75" customHeight="1" x14ac:dyDescent="0.25">
      <c r="H727" s="64"/>
      <c r="I727" s="64"/>
    </row>
    <row r="728" spans="8:9" ht="15.75" customHeight="1" x14ac:dyDescent="0.25">
      <c r="H728" s="64"/>
      <c r="I728" s="64"/>
    </row>
    <row r="729" spans="8:9" ht="15.75" customHeight="1" x14ac:dyDescent="0.25">
      <c r="H729" s="64"/>
      <c r="I729" s="64"/>
    </row>
    <row r="730" spans="8:9" ht="15.75" customHeight="1" x14ac:dyDescent="0.25">
      <c r="H730" s="64"/>
      <c r="I730" s="64"/>
    </row>
    <row r="731" spans="8:9" ht="15.75" customHeight="1" x14ac:dyDescent="0.25">
      <c r="H731" s="64"/>
      <c r="I731" s="64"/>
    </row>
    <row r="732" spans="8:9" ht="15.75" customHeight="1" x14ac:dyDescent="0.25">
      <c r="H732" s="64"/>
      <c r="I732" s="64"/>
    </row>
    <row r="733" spans="8:9" ht="15.75" customHeight="1" x14ac:dyDescent="0.25">
      <c r="H733" s="64"/>
      <c r="I733" s="64"/>
    </row>
    <row r="734" spans="8:9" ht="15.75" customHeight="1" x14ac:dyDescent="0.25">
      <c r="H734" s="64"/>
      <c r="I734" s="64"/>
    </row>
    <row r="735" spans="8:9" ht="15.75" customHeight="1" x14ac:dyDescent="0.25">
      <c r="H735" s="64"/>
      <c r="I735" s="64"/>
    </row>
    <row r="736" spans="8:9" ht="15.75" customHeight="1" x14ac:dyDescent="0.25">
      <c r="H736" s="64"/>
      <c r="I736" s="64"/>
    </row>
    <row r="737" spans="8:9" ht="15.75" customHeight="1" x14ac:dyDescent="0.25">
      <c r="H737" s="64"/>
      <c r="I737" s="64"/>
    </row>
    <row r="738" spans="8:9" ht="15.75" customHeight="1" x14ac:dyDescent="0.25">
      <c r="H738" s="64"/>
      <c r="I738" s="64"/>
    </row>
    <row r="739" spans="8:9" ht="15.75" customHeight="1" x14ac:dyDescent="0.25">
      <c r="H739" s="64"/>
      <c r="I739" s="64"/>
    </row>
    <row r="740" spans="8:9" ht="15.75" customHeight="1" x14ac:dyDescent="0.25">
      <c r="H740" s="64"/>
      <c r="I740" s="64"/>
    </row>
    <row r="741" spans="8:9" ht="15.75" customHeight="1" x14ac:dyDescent="0.25">
      <c r="H741" s="64"/>
      <c r="I741" s="64"/>
    </row>
    <row r="742" spans="8:9" ht="15.75" customHeight="1" x14ac:dyDescent="0.25">
      <c r="H742" s="64"/>
      <c r="I742" s="64"/>
    </row>
    <row r="743" spans="8:9" ht="15.75" customHeight="1" x14ac:dyDescent="0.25">
      <c r="H743" s="64"/>
      <c r="I743" s="64"/>
    </row>
    <row r="744" spans="8:9" ht="15.75" customHeight="1" x14ac:dyDescent="0.25">
      <c r="H744" s="64"/>
      <c r="I744" s="64"/>
    </row>
    <row r="745" spans="8:9" ht="15.75" customHeight="1" x14ac:dyDescent="0.25">
      <c r="H745" s="64"/>
      <c r="I745" s="64"/>
    </row>
    <row r="746" spans="8:9" ht="15.75" customHeight="1" x14ac:dyDescent="0.25">
      <c r="H746" s="64"/>
      <c r="I746" s="64"/>
    </row>
    <row r="747" spans="8:9" ht="15.75" customHeight="1" x14ac:dyDescent="0.25">
      <c r="H747" s="64"/>
      <c r="I747" s="64"/>
    </row>
    <row r="748" spans="8:9" ht="15.75" customHeight="1" x14ac:dyDescent="0.25">
      <c r="H748" s="64"/>
      <c r="I748" s="64"/>
    </row>
    <row r="749" spans="8:9" ht="15.75" customHeight="1" x14ac:dyDescent="0.25">
      <c r="H749" s="64"/>
      <c r="I749" s="64"/>
    </row>
    <row r="750" spans="8:9" ht="15.75" customHeight="1" x14ac:dyDescent="0.25">
      <c r="H750" s="64"/>
      <c r="I750" s="64"/>
    </row>
    <row r="751" spans="8:9" ht="15.75" customHeight="1" x14ac:dyDescent="0.25">
      <c r="H751" s="64"/>
      <c r="I751" s="64"/>
    </row>
    <row r="752" spans="8:9" ht="15.75" customHeight="1" x14ac:dyDescent="0.25">
      <c r="H752" s="64"/>
      <c r="I752" s="64"/>
    </row>
    <row r="753" spans="8:9" ht="15.75" customHeight="1" x14ac:dyDescent="0.25">
      <c r="H753" s="64"/>
      <c r="I753" s="64"/>
    </row>
    <row r="754" spans="8:9" ht="15.75" customHeight="1" x14ac:dyDescent="0.25">
      <c r="H754" s="64"/>
      <c r="I754" s="64"/>
    </row>
    <row r="755" spans="8:9" ht="15.75" customHeight="1" x14ac:dyDescent="0.25">
      <c r="H755" s="64"/>
      <c r="I755" s="64"/>
    </row>
    <row r="756" spans="8:9" ht="15.75" customHeight="1" x14ac:dyDescent="0.25">
      <c r="H756" s="64"/>
      <c r="I756" s="64"/>
    </row>
    <row r="757" spans="8:9" ht="15.75" customHeight="1" x14ac:dyDescent="0.25">
      <c r="H757" s="64"/>
      <c r="I757" s="64"/>
    </row>
    <row r="758" spans="8:9" ht="15.75" customHeight="1" x14ac:dyDescent="0.25">
      <c r="H758" s="64"/>
      <c r="I758" s="64"/>
    </row>
    <row r="759" spans="8:9" ht="15.75" customHeight="1" x14ac:dyDescent="0.25">
      <c r="H759" s="64"/>
      <c r="I759" s="64"/>
    </row>
    <row r="760" spans="8:9" ht="15.75" customHeight="1" x14ac:dyDescent="0.25">
      <c r="H760" s="64"/>
      <c r="I760" s="64"/>
    </row>
    <row r="761" spans="8:9" ht="15.75" customHeight="1" x14ac:dyDescent="0.25">
      <c r="H761" s="64"/>
      <c r="I761" s="64"/>
    </row>
    <row r="762" spans="8:9" ht="15.75" customHeight="1" x14ac:dyDescent="0.25">
      <c r="H762" s="64"/>
      <c r="I762" s="64"/>
    </row>
    <row r="763" spans="8:9" ht="15.75" customHeight="1" x14ac:dyDescent="0.25">
      <c r="H763" s="64"/>
      <c r="I763" s="64"/>
    </row>
    <row r="764" spans="8:9" ht="15.75" customHeight="1" x14ac:dyDescent="0.25">
      <c r="H764" s="64"/>
      <c r="I764" s="64"/>
    </row>
    <row r="765" spans="8:9" ht="15.75" customHeight="1" x14ac:dyDescent="0.25">
      <c r="H765" s="64"/>
      <c r="I765" s="64"/>
    </row>
    <row r="766" spans="8:9" ht="15.75" customHeight="1" x14ac:dyDescent="0.25">
      <c r="H766" s="64"/>
      <c r="I766" s="64"/>
    </row>
    <row r="767" spans="8:9" ht="15.75" customHeight="1" x14ac:dyDescent="0.25">
      <c r="H767" s="64"/>
      <c r="I767" s="64"/>
    </row>
    <row r="768" spans="8:9" ht="15.75" customHeight="1" x14ac:dyDescent="0.25">
      <c r="H768" s="64"/>
      <c r="I768" s="64"/>
    </row>
    <row r="769" spans="8:9" ht="15.75" customHeight="1" x14ac:dyDescent="0.25">
      <c r="H769" s="64"/>
      <c r="I769" s="64"/>
    </row>
    <row r="770" spans="8:9" ht="15.75" customHeight="1" x14ac:dyDescent="0.25">
      <c r="H770" s="64"/>
      <c r="I770" s="64"/>
    </row>
    <row r="771" spans="8:9" ht="15.75" customHeight="1" x14ac:dyDescent="0.25">
      <c r="H771" s="64"/>
      <c r="I771" s="64"/>
    </row>
    <row r="772" spans="8:9" ht="15.75" customHeight="1" x14ac:dyDescent="0.25">
      <c r="H772" s="64"/>
      <c r="I772" s="64"/>
    </row>
    <row r="773" spans="8:9" ht="15.75" customHeight="1" x14ac:dyDescent="0.25">
      <c r="H773" s="64"/>
      <c r="I773" s="64"/>
    </row>
    <row r="774" spans="8:9" ht="15.75" customHeight="1" x14ac:dyDescent="0.25">
      <c r="H774" s="64"/>
      <c r="I774" s="64"/>
    </row>
    <row r="775" spans="8:9" ht="15.75" customHeight="1" x14ac:dyDescent="0.25">
      <c r="H775" s="64"/>
      <c r="I775" s="64"/>
    </row>
    <row r="776" spans="8:9" ht="15.75" customHeight="1" x14ac:dyDescent="0.25">
      <c r="H776" s="64"/>
      <c r="I776" s="64"/>
    </row>
    <row r="777" spans="8:9" ht="15.75" customHeight="1" x14ac:dyDescent="0.25">
      <c r="H777" s="64"/>
      <c r="I777" s="64"/>
    </row>
    <row r="778" spans="8:9" ht="15.75" customHeight="1" x14ac:dyDescent="0.25">
      <c r="H778" s="64"/>
      <c r="I778" s="64"/>
    </row>
    <row r="779" spans="8:9" ht="15.75" customHeight="1" x14ac:dyDescent="0.25">
      <c r="H779" s="64"/>
      <c r="I779" s="64"/>
    </row>
    <row r="780" spans="8:9" ht="15.75" customHeight="1" x14ac:dyDescent="0.25">
      <c r="H780" s="64"/>
      <c r="I780" s="64"/>
    </row>
    <row r="781" spans="8:9" ht="15.75" customHeight="1" x14ac:dyDescent="0.25">
      <c r="H781" s="64"/>
      <c r="I781" s="64"/>
    </row>
    <row r="782" spans="8:9" ht="15.75" customHeight="1" x14ac:dyDescent="0.25">
      <c r="H782" s="64"/>
      <c r="I782" s="64"/>
    </row>
    <row r="783" spans="8:9" ht="15.75" customHeight="1" x14ac:dyDescent="0.25">
      <c r="H783" s="64"/>
      <c r="I783" s="64"/>
    </row>
    <row r="784" spans="8:9" ht="15.75" customHeight="1" x14ac:dyDescent="0.25">
      <c r="H784" s="64"/>
      <c r="I784" s="64"/>
    </row>
    <row r="785" spans="8:9" ht="15.75" customHeight="1" x14ac:dyDescent="0.25">
      <c r="H785" s="64"/>
      <c r="I785" s="64"/>
    </row>
    <row r="786" spans="8:9" ht="15.75" customHeight="1" x14ac:dyDescent="0.25">
      <c r="H786" s="64"/>
      <c r="I786" s="64"/>
    </row>
    <row r="787" spans="8:9" ht="15.75" customHeight="1" x14ac:dyDescent="0.25">
      <c r="H787" s="64"/>
      <c r="I787" s="64"/>
    </row>
    <row r="788" spans="8:9" ht="15.75" customHeight="1" x14ac:dyDescent="0.25">
      <c r="H788" s="64"/>
      <c r="I788" s="64"/>
    </row>
    <row r="789" spans="8:9" ht="15.75" customHeight="1" x14ac:dyDescent="0.25">
      <c r="H789" s="64"/>
      <c r="I789" s="64"/>
    </row>
    <row r="790" spans="8:9" ht="15.75" customHeight="1" x14ac:dyDescent="0.25">
      <c r="H790" s="64"/>
      <c r="I790" s="64"/>
    </row>
    <row r="791" spans="8:9" ht="15.75" customHeight="1" x14ac:dyDescent="0.25">
      <c r="H791" s="64"/>
      <c r="I791" s="64"/>
    </row>
    <row r="792" spans="8:9" ht="15.75" customHeight="1" x14ac:dyDescent="0.25">
      <c r="H792" s="64"/>
      <c r="I792" s="64"/>
    </row>
    <row r="793" spans="8:9" ht="15.75" customHeight="1" x14ac:dyDescent="0.25">
      <c r="H793" s="64"/>
      <c r="I793" s="64"/>
    </row>
    <row r="794" spans="8:9" ht="15.75" customHeight="1" x14ac:dyDescent="0.25">
      <c r="H794" s="64"/>
      <c r="I794" s="64"/>
    </row>
    <row r="795" spans="8:9" ht="15.75" customHeight="1" x14ac:dyDescent="0.25">
      <c r="H795" s="64"/>
      <c r="I795" s="64"/>
    </row>
    <row r="796" spans="8:9" ht="15.75" customHeight="1" x14ac:dyDescent="0.25">
      <c r="H796" s="64"/>
      <c r="I796" s="64"/>
    </row>
    <row r="797" spans="8:9" ht="15.75" customHeight="1" x14ac:dyDescent="0.25">
      <c r="H797" s="64"/>
      <c r="I797" s="64"/>
    </row>
    <row r="798" spans="8:9" ht="15.75" customHeight="1" x14ac:dyDescent="0.25">
      <c r="H798" s="64"/>
      <c r="I798" s="64"/>
    </row>
    <row r="799" spans="8:9" ht="15.75" customHeight="1" x14ac:dyDescent="0.25">
      <c r="H799" s="64"/>
      <c r="I799" s="64"/>
    </row>
    <row r="800" spans="8:9" ht="15.75" customHeight="1" x14ac:dyDescent="0.25">
      <c r="H800" s="64"/>
      <c r="I800" s="64"/>
    </row>
    <row r="801" spans="8:9" ht="15.75" customHeight="1" x14ac:dyDescent="0.25">
      <c r="H801" s="64"/>
      <c r="I801" s="64"/>
    </row>
    <row r="802" spans="8:9" ht="15.75" customHeight="1" x14ac:dyDescent="0.25">
      <c r="H802" s="64"/>
      <c r="I802" s="64"/>
    </row>
    <row r="803" spans="8:9" ht="15.75" customHeight="1" x14ac:dyDescent="0.25">
      <c r="H803" s="64"/>
      <c r="I803" s="64"/>
    </row>
    <row r="804" spans="8:9" ht="15.75" customHeight="1" x14ac:dyDescent="0.25">
      <c r="H804" s="64"/>
      <c r="I804" s="64"/>
    </row>
    <row r="805" spans="8:9" ht="15.75" customHeight="1" x14ac:dyDescent="0.25">
      <c r="H805" s="64"/>
      <c r="I805" s="64"/>
    </row>
    <row r="806" spans="8:9" ht="15.75" customHeight="1" x14ac:dyDescent="0.25">
      <c r="H806" s="64"/>
      <c r="I806" s="64"/>
    </row>
    <row r="807" spans="8:9" ht="15.75" customHeight="1" x14ac:dyDescent="0.25">
      <c r="H807" s="64"/>
      <c r="I807" s="64"/>
    </row>
    <row r="808" spans="8:9" ht="15.75" customHeight="1" x14ac:dyDescent="0.25">
      <c r="H808" s="64"/>
      <c r="I808" s="64"/>
    </row>
    <row r="809" spans="8:9" ht="15.75" customHeight="1" x14ac:dyDescent="0.25">
      <c r="H809" s="64"/>
      <c r="I809" s="64"/>
    </row>
    <row r="810" spans="8:9" ht="15.75" customHeight="1" x14ac:dyDescent="0.25">
      <c r="H810" s="64"/>
      <c r="I810" s="64"/>
    </row>
    <row r="811" spans="8:9" ht="15.75" customHeight="1" x14ac:dyDescent="0.25">
      <c r="H811" s="64"/>
      <c r="I811" s="64"/>
    </row>
    <row r="812" spans="8:9" ht="15.75" customHeight="1" x14ac:dyDescent="0.25">
      <c r="H812" s="64"/>
      <c r="I812" s="64"/>
    </row>
    <row r="813" spans="8:9" ht="15.75" customHeight="1" x14ac:dyDescent="0.25">
      <c r="H813" s="64"/>
      <c r="I813" s="64"/>
    </row>
    <row r="814" spans="8:9" ht="15.75" customHeight="1" x14ac:dyDescent="0.25">
      <c r="H814" s="64"/>
      <c r="I814" s="64"/>
    </row>
    <row r="815" spans="8:9" ht="15.75" customHeight="1" x14ac:dyDescent="0.25">
      <c r="H815" s="64"/>
      <c r="I815" s="64"/>
    </row>
    <row r="816" spans="8:9" ht="15.75" customHeight="1" x14ac:dyDescent="0.25">
      <c r="H816" s="64"/>
      <c r="I816" s="64"/>
    </row>
    <row r="817" spans="8:9" ht="15.75" customHeight="1" x14ac:dyDescent="0.25">
      <c r="H817" s="64"/>
      <c r="I817" s="64"/>
    </row>
    <row r="818" spans="8:9" ht="15.75" customHeight="1" x14ac:dyDescent="0.25">
      <c r="H818" s="64"/>
      <c r="I818" s="64"/>
    </row>
    <row r="819" spans="8:9" ht="15.75" customHeight="1" x14ac:dyDescent="0.25">
      <c r="H819" s="64"/>
      <c r="I819" s="64"/>
    </row>
    <row r="820" spans="8:9" ht="15.75" customHeight="1" x14ac:dyDescent="0.25">
      <c r="H820" s="64"/>
      <c r="I820" s="64"/>
    </row>
    <row r="821" spans="8:9" ht="15.75" customHeight="1" x14ac:dyDescent="0.25">
      <c r="H821" s="64"/>
      <c r="I821" s="64"/>
    </row>
    <row r="822" spans="8:9" ht="15.75" customHeight="1" x14ac:dyDescent="0.25">
      <c r="H822" s="64"/>
      <c r="I822" s="64"/>
    </row>
    <row r="823" spans="8:9" ht="15.75" customHeight="1" x14ac:dyDescent="0.25">
      <c r="H823" s="64"/>
      <c r="I823" s="64"/>
    </row>
    <row r="824" spans="8:9" ht="15.75" customHeight="1" x14ac:dyDescent="0.25">
      <c r="H824" s="64"/>
      <c r="I824" s="64"/>
    </row>
    <row r="825" spans="8:9" ht="15.75" customHeight="1" x14ac:dyDescent="0.25">
      <c r="H825" s="64"/>
      <c r="I825" s="64"/>
    </row>
    <row r="826" spans="8:9" ht="15.75" customHeight="1" x14ac:dyDescent="0.25">
      <c r="H826" s="64"/>
      <c r="I826" s="64"/>
    </row>
    <row r="827" spans="8:9" ht="15.75" customHeight="1" x14ac:dyDescent="0.25">
      <c r="H827" s="64"/>
      <c r="I827" s="64"/>
    </row>
    <row r="828" spans="8:9" ht="15.75" customHeight="1" x14ac:dyDescent="0.25">
      <c r="H828" s="64"/>
      <c r="I828" s="64"/>
    </row>
    <row r="829" spans="8:9" ht="15.75" customHeight="1" x14ac:dyDescent="0.25">
      <c r="H829" s="64"/>
      <c r="I829" s="64"/>
    </row>
    <row r="830" spans="8:9" ht="15.75" customHeight="1" x14ac:dyDescent="0.25">
      <c r="H830" s="64"/>
      <c r="I830" s="64"/>
    </row>
    <row r="831" spans="8:9" ht="15.75" customHeight="1" x14ac:dyDescent="0.25">
      <c r="H831" s="64"/>
      <c r="I831" s="64"/>
    </row>
    <row r="832" spans="8:9" ht="15.75" customHeight="1" x14ac:dyDescent="0.25">
      <c r="H832" s="64"/>
      <c r="I832" s="64"/>
    </row>
    <row r="833" spans="8:9" ht="15.75" customHeight="1" x14ac:dyDescent="0.25">
      <c r="H833" s="64"/>
      <c r="I833" s="64"/>
    </row>
    <row r="834" spans="8:9" ht="15.75" customHeight="1" x14ac:dyDescent="0.25">
      <c r="H834" s="64"/>
      <c r="I834" s="64"/>
    </row>
    <row r="835" spans="8:9" ht="15.75" customHeight="1" x14ac:dyDescent="0.25">
      <c r="H835" s="64"/>
      <c r="I835" s="64"/>
    </row>
    <row r="836" spans="8:9" ht="15.75" customHeight="1" x14ac:dyDescent="0.25">
      <c r="H836" s="64"/>
      <c r="I836" s="64"/>
    </row>
    <row r="837" spans="8:9" ht="15.75" customHeight="1" x14ac:dyDescent="0.25">
      <c r="H837" s="64"/>
      <c r="I837" s="64"/>
    </row>
    <row r="838" spans="8:9" ht="15.75" customHeight="1" x14ac:dyDescent="0.25">
      <c r="H838" s="64"/>
      <c r="I838" s="64"/>
    </row>
    <row r="839" spans="8:9" ht="15.75" customHeight="1" x14ac:dyDescent="0.25">
      <c r="H839" s="64"/>
      <c r="I839" s="64"/>
    </row>
    <row r="840" spans="8:9" ht="15.75" customHeight="1" x14ac:dyDescent="0.25">
      <c r="H840" s="64"/>
      <c r="I840" s="64"/>
    </row>
    <row r="841" spans="8:9" ht="15.75" customHeight="1" x14ac:dyDescent="0.25">
      <c r="H841" s="64"/>
      <c r="I841" s="64"/>
    </row>
    <row r="842" spans="8:9" ht="15.75" customHeight="1" x14ac:dyDescent="0.25">
      <c r="H842" s="64"/>
      <c r="I842" s="64"/>
    </row>
    <row r="843" spans="8:9" ht="15.75" customHeight="1" x14ac:dyDescent="0.25">
      <c r="H843" s="64"/>
      <c r="I843" s="64"/>
    </row>
    <row r="844" spans="8:9" ht="15.75" customHeight="1" x14ac:dyDescent="0.25">
      <c r="H844" s="64"/>
      <c r="I844" s="64"/>
    </row>
    <row r="845" spans="8:9" ht="15.75" customHeight="1" x14ac:dyDescent="0.25">
      <c r="H845" s="64"/>
      <c r="I845" s="64"/>
    </row>
    <row r="846" spans="8:9" ht="15.75" customHeight="1" x14ac:dyDescent="0.25">
      <c r="H846" s="64"/>
      <c r="I846" s="64"/>
    </row>
    <row r="847" spans="8:9" ht="15.75" customHeight="1" x14ac:dyDescent="0.25">
      <c r="H847" s="64"/>
      <c r="I847" s="64"/>
    </row>
    <row r="848" spans="8:9" ht="15.75" customHeight="1" x14ac:dyDescent="0.25">
      <c r="H848" s="64"/>
      <c r="I848" s="64"/>
    </row>
    <row r="849" spans="8:9" ht="15.75" customHeight="1" x14ac:dyDescent="0.25">
      <c r="H849" s="64"/>
      <c r="I849" s="64"/>
    </row>
    <row r="850" spans="8:9" ht="15.75" customHeight="1" x14ac:dyDescent="0.25">
      <c r="H850" s="64"/>
      <c r="I850" s="64"/>
    </row>
    <row r="851" spans="8:9" ht="15.75" customHeight="1" x14ac:dyDescent="0.25">
      <c r="H851" s="64"/>
      <c r="I851" s="64"/>
    </row>
    <row r="852" spans="8:9" ht="15.75" customHeight="1" x14ac:dyDescent="0.25">
      <c r="H852" s="64"/>
      <c r="I852" s="64"/>
    </row>
    <row r="853" spans="8:9" ht="15.75" customHeight="1" x14ac:dyDescent="0.25">
      <c r="H853" s="64"/>
      <c r="I853" s="64"/>
    </row>
    <row r="854" spans="8:9" ht="15.75" customHeight="1" x14ac:dyDescent="0.25">
      <c r="H854" s="64"/>
      <c r="I854" s="64"/>
    </row>
    <row r="855" spans="8:9" ht="15.75" customHeight="1" x14ac:dyDescent="0.25">
      <c r="H855" s="64"/>
      <c r="I855" s="64"/>
    </row>
    <row r="856" spans="8:9" ht="15.75" customHeight="1" x14ac:dyDescent="0.25">
      <c r="H856" s="64"/>
      <c r="I856" s="64"/>
    </row>
    <row r="857" spans="8:9" ht="15.75" customHeight="1" x14ac:dyDescent="0.25">
      <c r="H857" s="64"/>
      <c r="I857" s="64"/>
    </row>
    <row r="858" spans="8:9" ht="15.75" customHeight="1" x14ac:dyDescent="0.25">
      <c r="H858" s="64"/>
      <c r="I858" s="64"/>
    </row>
    <row r="859" spans="8:9" ht="15.75" customHeight="1" x14ac:dyDescent="0.25">
      <c r="H859" s="64"/>
      <c r="I859" s="64"/>
    </row>
    <row r="860" spans="8:9" ht="15.75" customHeight="1" x14ac:dyDescent="0.25">
      <c r="H860" s="64"/>
      <c r="I860" s="64"/>
    </row>
    <row r="861" spans="8:9" ht="15.75" customHeight="1" x14ac:dyDescent="0.25">
      <c r="H861" s="64"/>
      <c r="I861" s="64"/>
    </row>
    <row r="862" spans="8:9" ht="15.75" customHeight="1" x14ac:dyDescent="0.25">
      <c r="H862" s="64"/>
      <c r="I862" s="64"/>
    </row>
    <row r="863" spans="8:9" ht="15.75" customHeight="1" x14ac:dyDescent="0.25">
      <c r="H863" s="64"/>
      <c r="I863" s="64"/>
    </row>
    <row r="864" spans="8:9" ht="15.75" customHeight="1" x14ac:dyDescent="0.25">
      <c r="H864" s="64"/>
      <c r="I864" s="64"/>
    </row>
    <row r="865" spans="8:9" ht="15.75" customHeight="1" x14ac:dyDescent="0.25">
      <c r="H865" s="64"/>
      <c r="I865" s="64"/>
    </row>
    <row r="866" spans="8:9" ht="15.75" customHeight="1" x14ac:dyDescent="0.25">
      <c r="H866" s="64"/>
      <c r="I866" s="64"/>
    </row>
    <row r="867" spans="8:9" ht="15.75" customHeight="1" x14ac:dyDescent="0.25">
      <c r="H867" s="64"/>
      <c r="I867" s="64"/>
    </row>
    <row r="868" spans="8:9" ht="15.75" customHeight="1" x14ac:dyDescent="0.25">
      <c r="H868" s="64"/>
      <c r="I868" s="64"/>
    </row>
    <row r="869" spans="8:9" ht="15.75" customHeight="1" x14ac:dyDescent="0.25">
      <c r="H869" s="64"/>
      <c r="I869" s="64"/>
    </row>
    <row r="870" spans="8:9" ht="15.75" customHeight="1" x14ac:dyDescent="0.25">
      <c r="H870" s="64"/>
      <c r="I870" s="64"/>
    </row>
    <row r="871" spans="8:9" ht="15.75" customHeight="1" x14ac:dyDescent="0.25">
      <c r="H871" s="64"/>
      <c r="I871" s="64"/>
    </row>
    <row r="872" spans="8:9" ht="15.75" customHeight="1" x14ac:dyDescent="0.25">
      <c r="H872" s="64"/>
      <c r="I872" s="64"/>
    </row>
    <row r="873" spans="8:9" ht="15.75" customHeight="1" x14ac:dyDescent="0.25">
      <c r="H873" s="64"/>
      <c r="I873" s="64"/>
    </row>
    <row r="874" spans="8:9" ht="15.75" customHeight="1" x14ac:dyDescent="0.25">
      <c r="H874" s="64"/>
      <c r="I874" s="64"/>
    </row>
    <row r="875" spans="8:9" ht="15.75" customHeight="1" x14ac:dyDescent="0.25">
      <c r="H875" s="64"/>
      <c r="I875" s="64"/>
    </row>
    <row r="876" spans="8:9" ht="15.75" customHeight="1" x14ac:dyDescent="0.25">
      <c r="H876" s="64"/>
      <c r="I876" s="64"/>
    </row>
    <row r="877" spans="8:9" ht="15.75" customHeight="1" x14ac:dyDescent="0.25">
      <c r="H877" s="64"/>
      <c r="I877" s="64"/>
    </row>
    <row r="878" spans="8:9" ht="15.75" customHeight="1" x14ac:dyDescent="0.25">
      <c r="H878" s="64"/>
      <c r="I878" s="64"/>
    </row>
    <row r="879" spans="8:9" ht="15.75" customHeight="1" x14ac:dyDescent="0.25">
      <c r="H879" s="64"/>
      <c r="I879" s="64"/>
    </row>
    <row r="880" spans="8:9" ht="15.75" customHeight="1" x14ac:dyDescent="0.25">
      <c r="H880" s="64"/>
      <c r="I880" s="64"/>
    </row>
    <row r="881" spans="8:9" ht="15.75" customHeight="1" x14ac:dyDescent="0.25">
      <c r="H881" s="64"/>
      <c r="I881" s="64"/>
    </row>
    <row r="882" spans="8:9" ht="15.75" customHeight="1" x14ac:dyDescent="0.25">
      <c r="H882" s="64"/>
      <c r="I882" s="64"/>
    </row>
    <row r="883" spans="8:9" ht="15.75" customHeight="1" x14ac:dyDescent="0.25">
      <c r="H883" s="64"/>
      <c r="I883" s="64"/>
    </row>
    <row r="884" spans="8:9" ht="15.75" customHeight="1" x14ac:dyDescent="0.25">
      <c r="H884" s="64"/>
      <c r="I884" s="64"/>
    </row>
    <row r="885" spans="8:9" ht="15.75" customHeight="1" x14ac:dyDescent="0.25">
      <c r="H885" s="64"/>
      <c r="I885" s="64"/>
    </row>
    <row r="886" spans="8:9" ht="15.75" customHeight="1" x14ac:dyDescent="0.25">
      <c r="H886" s="64"/>
      <c r="I886" s="64"/>
    </row>
    <row r="887" spans="8:9" ht="15.75" customHeight="1" x14ac:dyDescent="0.25">
      <c r="H887" s="64"/>
      <c r="I887" s="64"/>
    </row>
    <row r="888" spans="8:9" ht="15.75" customHeight="1" x14ac:dyDescent="0.25">
      <c r="H888" s="64"/>
      <c r="I888" s="64"/>
    </row>
    <row r="889" spans="8:9" ht="15.75" customHeight="1" x14ac:dyDescent="0.25">
      <c r="H889" s="64"/>
      <c r="I889" s="64"/>
    </row>
    <row r="890" spans="8:9" ht="15.75" customHeight="1" x14ac:dyDescent="0.25">
      <c r="H890" s="64"/>
      <c r="I890" s="64"/>
    </row>
    <row r="891" spans="8:9" ht="15.75" customHeight="1" x14ac:dyDescent="0.25">
      <c r="H891" s="64"/>
      <c r="I891" s="64"/>
    </row>
    <row r="892" spans="8:9" ht="15.75" customHeight="1" x14ac:dyDescent="0.25">
      <c r="H892" s="64"/>
      <c r="I892" s="64"/>
    </row>
    <row r="893" spans="8:9" ht="15.75" customHeight="1" x14ac:dyDescent="0.25">
      <c r="H893" s="64"/>
      <c r="I893" s="64"/>
    </row>
    <row r="894" spans="8:9" ht="15.75" customHeight="1" x14ac:dyDescent="0.25">
      <c r="H894" s="64"/>
      <c r="I894" s="64"/>
    </row>
    <row r="895" spans="8:9" ht="15.75" customHeight="1" x14ac:dyDescent="0.25">
      <c r="H895" s="64"/>
      <c r="I895" s="64"/>
    </row>
    <row r="896" spans="8:9" ht="15.75" customHeight="1" x14ac:dyDescent="0.25">
      <c r="H896" s="64"/>
      <c r="I896" s="64"/>
    </row>
    <row r="897" spans="8:9" ht="15.75" customHeight="1" x14ac:dyDescent="0.25">
      <c r="H897" s="64"/>
      <c r="I897" s="64"/>
    </row>
    <row r="898" spans="8:9" ht="15.75" customHeight="1" x14ac:dyDescent="0.25">
      <c r="H898" s="64"/>
      <c r="I898" s="64"/>
    </row>
    <row r="899" spans="8:9" ht="15.75" customHeight="1" x14ac:dyDescent="0.25">
      <c r="H899" s="64"/>
      <c r="I899" s="64"/>
    </row>
    <row r="900" spans="8:9" ht="15.75" customHeight="1" x14ac:dyDescent="0.25">
      <c r="H900" s="64"/>
      <c r="I900" s="64"/>
    </row>
    <row r="901" spans="8:9" ht="15.75" customHeight="1" x14ac:dyDescent="0.25">
      <c r="H901" s="64"/>
      <c r="I901" s="64"/>
    </row>
    <row r="902" spans="8:9" ht="15.75" customHeight="1" x14ac:dyDescent="0.25">
      <c r="H902" s="64"/>
      <c r="I902" s="64"/>
    </row>
    <row r="903" spans="8:9" ht="15.75" customHeight="1" x14ac:dyDescent="0.25">
      <c r="H903" s="64"/>
      <c r="I903" s="64"/>
    </row>
    <row r="904" spans="8:9" ht="15.75" customHeight="1" x14ac:dyDescent="0.25">
      <c r="H904" s="64"/>
      <c r="I904" s="64"/>
    </row>
    <row r="905" spans="8:9" ht="15.75" customHeight="1" x14ac:dyDescent="0.25">
      <c r="H905" s="64"/>
      <c r="I905" s="64"/>
    </row>
    <row r="906" spans="8:9" ht="15.75" customHeight="1" x14ac:dyDescent="0.25">
      <c r="H906" s="64"/>
      <c r="I906" s="64"/>
    </row>
    <row r="907" spans="8:9" ht="15.75" customHeight="1" x14ac:dyDescent="0.25">
      <c r="H907" s="64"/>
      <c r="I907" s="64"/>
    </row>
    <row r="908" spans="8:9" ht="15.75" customHeight="1" x14ac:dyDescent="0.25">
      <c r="H908" s="64"/>
      <c r="I908" s="64"/>
    </row>
    <row r="909" spans="8:9" ht="15.75" customHeight="1" x14ac:dyDescent="0.25">
      <c r="H909" s="64"/>
      <c r="I909" s="64"/>
    </row>
    <row r="910" spans="8:9" ht="15.75" customHeight="1" x14ac:dyDescent="0.25">
      <c r="H910" s="64"/>
      <c r="I910" s="64"/>
    </row>
    <row r="911" spans="8:9" ht="15.75" customHeight="1" x14ac:dyDescent="0.25">
      <c r="H911" s="64"/>
      <c r="I911" s="64"/>
    </row>
    <row r="912" spans="8:9" ht="15.75" customHeight="1" x14ac:dyDescent="0.25">
      <c r="H912" s="64"/>
      <c r="I912" s="64"/>
    </row>
    <row r="913" spans="8:9" ht="15.75" customHeight="1" x14ac:dyDescent="0.25">
      <c r="H913" s="64"/>
      <c r="I913" s="64"/>
    </row>
    <row r="914" spans="8:9" ht="15.75" customHeight="1" x14ac:dyDescent="0.25">
      <c r="H914" s="64"/>
      <c r="I914" s="64"/>
    </row>
    <row r="915" spans="8:9" ht="15.75" customHeight="1" x14ac:dyDescent="0.25">
      <c r="H915" s="64"/>
      <c r="I915" s="64"/>
    </row>
    <row r="916" spans="8:9" ht="15.75" customHeight="1" x14ac:dyDescent="0.25">
      <c r="H916" s="64"/>
      <c r="I916" s="64"/>
    </row>
    <row r="917" spans="8:9" ht="15.75" customHeight="1" x14ac:dyDescent="0.25">
      <c r="H917" s="64"/>
      <c r="I917" s="64"/>
    </row>
    <row r="918" spans="8:9" ht="15.75" customHeight="1" x14ac:dyDescent="0.25">
      <c r="H918" s="64"/>
      <c r="I918" s="64"/>
    </row>
    <row r="919" spans="8:9" ht="15.75" customHeight="1" x14ac:dyDescent="0.25">
      <c r="H919" s="64"/>
      <c r="I919" s="64"/>
    </row>
    <row r="920" spans="8:9" ht="15.75" customHeight="1" x14ac:dyDescent="0.25">
      <c r="H920" s="64"/>
      <c r="I920" s="64"/>
    </row>
    <row r="921" spans="8:9" ht="15.75" customHeight="1" x14ac:dyDescent="0.25">
      <c r="H921" s="64"/>
      <c r="I921" s="64"/>
    </row>
    <row r="922" spans="8:9" ht="15.75" customHeight="1" x14ac:dyDescent="0.25">
      <c r="H922" s="64"/>
      <c r="I922" s="64"/>
    </row>
    <row r="923" spans="8:9" ht="15.75" customHeight="1" x14ac:dyDescent="0.25">
      <c r="H923" s="64"/>
      <c r="I923" s="64"/>
    </row>
    <row r="924" spans="8:9" ht="15.75" customHeight="1" x14ac:dyDescent="0.25">
      <c r="H924" s="64"/>
      <c r="I924" s="64"/>
    </row>
    <row r="925" spans="8:9" ht="15.75" customHeight="1" x14ac:dyDescent="0.25">
      <c r="H925" s="64"/>
      <c r="I925" s="64"/>
    </row>
    <row r="926" spans="8:9" ht="15.75" customHeight="1" x14ac:dyDescent="0.25">
      <c r="H926" s="64"/>
      <c r="I926" s="64"/>
    </row>
    <row r="927" spans="8:9" ht="15.75" customHeight="1" x14ac:dyDescent="0.25">
      <c r="H927" s="64"/>
      <c r="I927" s="64"/>
    </row>
    <row r="928" spans="8:9" ht="15.75" customHeight="1" x14ac:dyDescent="0.25">
      <c r="H928" s="64"/>
      <c r="I928" s="64"/>
    </row>
    <row r="929" spans="8:9" ht="15.75" customHeight="1" x14ac:dyDescent="0.25">
      <c r="H929" s="64"/>
      <c r="I929" s="64"/>
    </row>
    <row r="930" spans="8:9" ht="15.75" customHeight="1" x14ac:dyDescent="0.25">
      <c r="H930" s="64"/>
      <c r="I930" s="64"/>
    </row>
    <row r="931" spans="8:9" ht="15.75" customHeight="1" x14ac:dyDescent="0.25">
      <c r="H931" s="64"/>
      <c r="I931" s="64"/>
    </row>
    <row r="932" spans="8:9" ht="15.75" customHeight="1" x14ac:dyDescent="0.25">
      <c r="H932" s="64"/>
      <c r="I932" s="64"/>
    </row>
    <row r="933" spans="8:9" ht="15.75" customHeight="1" x14ac:dyDescent="0.25">
      <c r="H933" s="64"/>
      <c r="I933" s="64"/>
    </row>
    <row r="934" spans="8:9" ht="15.75" customHeight="1" x14ac:dyDescent="0.25">
      <c r="H934" s="64"/>
      <c r="I934" s="64"/>
    </row>
    <row r="935" spans="8:9" ht="15.75" customHeight="1" x14ac:dyDescent="0.25">
      <c r="H935" s="64"/>
      <c r="I935" s="64"/>
    </row>
    <row r="936" spans="8:9" ht="15.75" customHeight="1" x14ac:dyDescent="0.25">
      <c r="H936" s="64"/>
      <c r="I936" s="64"/>
    </row>
    <row r="937" spans="8:9" ht="15.75" customHeight="1" x14ac:dyDescent="0.25">
      <c r="H937" s="64"/>
      <c r="I937" s="64"/>
    </row>
    <row r="938" spans="8:9" ht="15.75" customHeight="1" x14ac:dyDescent="0.25">
      <c r="H938" s="64"/>
      <c r="I938" s="64"/>
    </row>
    <row r="939" spans="8:9" ht="15.75" customHeight="1" x14ac:dyDescent="0.25">
      <c r="H939" s="64"/>
      <c r="I939" s="64"/>
    </row>
    <row r="940" spans="8:9" ht="15.75" customHeight="1" x14ac:dyDescent="0.25">
      <c r="H940" s="64"/>
      <c r="I940" s="64"/>
    </row>
    <row r="941" spans="8:9" ht="15.75" customHeight="1" x14ac:dyDescent="0.25">
      <c r="H941" s="64"/>
      <c r="I941" s="64"/>
    </row>
    <row r="942" spans="8:9" ht="15.75" customHeight="1" x14ac:dyDescent="0.25">
      <c r="H942" s="64"/>
      <c r="I942" s="64"/>
    </row>
    <row r="943" spans="8:9" ht="15.75" customHeight="1" x14ac:dyDescent="0.25">
      <c r="H943" s="64"/>
      <c r="I943" s="64"/>
    </row>
    <row r="944" spans="8:9" ht="15.75" customHeight="1" x14ac:dyDescent="0.25">
      <c r="H944" s="64"/>
      <c r="I944" s="64"/>
    </row>
    <row r="945" spans="8:9" ht="15.75" customHeight="1" x14ac:dyDescent="0.25">
      <c r="H945" s="64"/>
      <c r="I945" s="64"/>
    </row>
    <row r="946" spans="8:9" ht="15.75" customHeight="1" x14ac:dyDescent="0.25">
      <c r="H946" s="64"/>
      <c r="I946" s="64"/>
    </row>
    <row r="947" spans="8:9" ht="15.75" customHeight="1" x14ac:dyDescent="0.25">
      <c r="H947" s="64"/>
      <c r="I947" s="64"/>
    </row>
    <row r="948" spans="8:9" ht="15.75" customHeight="1" x14ac:dyDescent="0.25">
      <c r="H948" s="64"/>
      <c r="I948" s="64"/>
    </row>
    <row r="949" spans="8:9" ht="15.75" customHeight="1" x14ac:dyDescent="0.25">
      <c r="H949" s="64"/>
      <c r="I949" s="64"/>
    </row>
    <row r="950" spans="8:9" ht="15.75" customHeight="1" x14ac:dyDescent="0.25">
      <c r="H950" s="64"/>
      <c r="I950" s="64"/>
    </row>
    <row r="951" spans="8:9" ht="15.75" customHeight="1" x14ac:dyDescent="0.25">
      <c r="H951" s="64"/>
      <c r="I951" s="64"/>
    </row>
    <row r="952" spans="8:9" ht="15.75" customHeight="1" x14ac:dyDescent="0.25">
      <c r="H952" s="64"/>
      <c r="I952" s="64"/>
    </row>
    <row r="953" spans="8:9" ht="15.75" customHeight="1" x14ac:dyDescent="0.25">
      <c r="H953" s="64"/>
      <c r="I953" s="64"/>
    </row>
    <row r="954" spans="8:9" ht="15.75" customHeight="1" x14ac:dyDescent="0.25">
      <c r="H954" s="64"/>
      <c r="I954" s="64"/>
    </row>
    <row r="955" spans="8:9" ht="15.75" customHeight="1" x14ac:dyDescent="0.25">
      <c r="H955" s="64"/>
      <c r="I955" s="64"/>
    </row>
    <row r="956" spans="8:9" ht="15.75" customHeight="1" x14ac:dyDescent="0.25">
      <c r="H956" s="64"/>
      <c r="I956" s="64"/>
    </row>
    <row r="957" spans="8:9" ht="15.75" customHeight="1" x14ac:dyDescent="0.25">
      <c r="H957" s="64"/>
      <c r="I957" s="64"/>
    </row>
    <row r="958" spans="8:9" ht="15.75" customHeight="1" x14ac:dyDescent="0.25">
      <c r="H958" s="64"/>
      <c r="I958" s="64"/>
    </row>
    <row r="959" spans="8:9" ht="15.75" customHeight="1" x14ac:dyDescent="0.25">
      <c r="H959" s="64"/>
      <c r="I959" s="64"/>
    </row>
    <row r="960" spans="8:9" ht="15.75" customHeight="1" x14ac:dyDescent="0.25">
      <c r="H960" s="64"/>
      <c r="I960" s="64"/>
    </row>
    <row r="961" spans="8:9" ht="15.75" customHeight="1" x14ac:dyDescent="0.25">
      <c r="H961" s="64"/>
      <c r="I961" s="64"/>
    </row>
    <row r="962" spans="8:9" ht="15.75" customHeight="1" x14ac:dyDescent="0.25">
      <c r="H962" s="64"/>
      <c r="I962" s="64"/>
    </row>
    <row r="963" spans="8:9" ht="15.75" customHeight="1" x14ac:dyDescent="0.25">
      <c r="H963" s="64"/>
      <c r="I963" s="64"/>
    </row>
    <row r="964" spans="8:9" ht="15.75" customHeight="1" x14ac:dyDescent="0.25">
      <c r="H964" s="64"/>
      <c r="I964" s="64"/>
    </row>
    <row r="965" spans="8:9" ht="15.75" customHeight="1" x14ac:dyDescent="0.25">
      <c r="H965" s="64"/>
      <c r="I965" s="64"/>
    </row>
    <row r="966" spans="8:9" ht="15.75" customHeight="1" x14ac:dyDescent="0.25">
      <c r="H966" s="64"/>
      <c r="I966" s="64"/>
    </row>
    <row r="967" spans="8:9" ht="15.75" customHeight="1" x14ac:dyDescent="0.25">
      <c r="H967" s="64"/>
      <c r="I967" s="64"/>
    </row>
    <row r="968" spans="8:9" ht="15.75" customHeight="1" x14ac:dyDescent="0.25">
      <c r="H968" s="64"/>
      <c r="I968" s="64"/>
    </row>
    <row r="969" spans="8:9" ht="15.75" customHeight="1" x14ac:dyDescent="0.25">
      <c r="H969" s="64"/>
      <c r="I969" s="64"/>
    </row>
    <row r="970" spans="8:9" ht="15.75" customHeight="1" x14ac:dyDescent="0.25">
      <c r="H970" s="64"/>
      <c r="I970" s="64"/>
    </row>
    <row r="971" spans="8:9" ht="15.75" customHeight="1" x14ac:dyDescent="0.25">
      <c r="H971" s="64"/>
      <c r="I971" s="64"/>
    </row>
    <row r="972" spans="8:9" ht="15.75" customHeight="1" x14ac:dyDescent="0.25">
      <c r="H972" s="64"/>
      <c r="I972" s="64"/>
    </row>
    <row r="973" spans="8:9" ht="15.75" customHeight="1" x14ac:dyDescent="0.25">
      <c r="H973" s="64"/>
      <c r="I973" s="64"/>
    </row>
    <row r="974" spans="8:9" ht="15.75" customHeight="1" x14ac:dyDescent="0.25">
      <c r="H974" s="64"/>
      <c r="I974" s="64"/>
    </row>
    <row r="975" spans="8:9" ht="15.75" customHeight="1" x14ac:dyDescent="0.25">
      <c r="H975" s="64"/>
      <c r="I975" s="64"/>
    </row>
    <row r="976" spans="8:9" ht="15.75" customHeight="1" x14ac:dyDescent="0.25">
      <c r="H976" s="64"/>
      <c r="I976" s="64"/>
    </row>
    <row r="977" spans="8:9" ht="15.75" customHeight="1" x14ac:dyDescent="0.25">
      <c r="H977" s="64"/>
      <c r="I977" s="64"/>
    </row>
    <row r="978" spans="8:9" ht="15.75" customHeight="1" x14ac:dyDescent="0.25">
      <c r="H978" s="64"/>
      <c r="I978" s="64"/>
    </row>
    <row r="979" spans="8:9" ht="15.75" customHeight="1" x14ac:dyDescent="0.25">
      <c r="H979" s="64"/>
      <c r="I979" s="64"/>
    </row>
    <row r="980" spans="8:9" ht="15.75" customHeight="1" x14ac:dyDescent="0.25">
      <c r="H980" s="64"/>
      <c r="I980" s="64"/>
    </row>
    <row r="981" spans="8:9" ht="15.75" customHeight="1" x14ac:dyDescent="0.25">
      <c r="H981" s="64"/>
      <c r="I981" s="64"/>
    </row>
    <row r="982" spans="8:9" ht="15.75" customHeight="1" x14ac:dyDescent="0.25">
      <c r="H982" s="64"/>
      <c r="I982" s="64"/>
    </row>
    <row r="983" spans="8:9" ht="15.75" customHeight="1" x14ac:dyDescent="0.25">
      <c r="H983" s="64"/>
      <c r="I983" s="64"/>
    </row>
    <row r="984" spans="8:9" ht="15.75" customHeight="1" x14ac:dyDescent="0.25">
      <c r="H984" s="64"/>
      <c r="I984" s="64"/>
    </row>
    <row r="985" spans="8:9" ht="15.75" customHeight="1" x14ac:dyDescent="0.25">
      <c r="H985" s="64"/>
      <c r="I985" s="64"/>
    </row>
    <row r="986" spans="8:9" ht="15.75" customHeight="1" x14ac:dyDescent="0.25">
      <c r="H986" s="64"/>
      <c r="I986" s="64"/>
    </row>
    <row r="987" spans="8:9" ht="15.75" customHeight="1" x14ac:dyDescent="0.25">
      <c r="H987" s="64"/>
      <c r="I987" s="64"/>
    </row>
    <row r="988" spans="8:9" ht="15.75" customHeight="1" x14ac:dyDescent="0.25">
      <c r="H988" s="64"/>
      <c r="I988" s="64"/>
    </row>
    <row r="989" spans="8:9" ht="15.75" customHeight="1" x14ac:dyDescent="0.25">
      <c r="H989" s="64"/>
      <c r="I989" s="64"/>
    </row>
    <row r="990" spans="8:9" ht="15.75" customHeight="1" x14ac:dyDescent="0.25">
      <c r="H990" s="64"/>
      <c r="I990" s="64"/>
    </row>
    <row r="991" spans="8:9" ht="15.75" customHeight="1" x14ac:dyDescent="0.25">
      <c r="H991" s="64"/>
      <c r="I991" s="64"/>
    </row>
    <row r="992" spans="8:9" ht="15.75" customHeight="1" x14ac:dyDescent="0.25">
      <c r="H992" s="64"/>
      <c r="I992" s="64"/>
    </row>
    <row r="993" spans="8:9" ht="15.75" customHeight="1" x14ac:dyDescent="0.25">
      <c r="H993" s="64"/>
      <c r="I993" s="64"/>
    </row>
    <row r="994" spans="8:9" ht="15.75" customHeight="1" x14ac:dyDescent="0.25">
      <c r="H994" s="64"/>
      <c r="I994" s="64"/>
    </row>
    <row r="995" spans="8:9" ht="15.75" customHeight="1" x14ac:dyDescent="0.25">
      <c r="H995" s="64"/>
      <c r="I995" s="64"/>
    </row>
    <row r="996" spans="8:9" ht="15.75" customHeight="1" x14ac:dyDescent="0.25">
      <c r="H996" s="64"/>
      <c r="I996" s="64"/>
    </row>
    <row r="997" spans="8:9" ht="15.75" customHeight="1" x14ac:dyDescent="0.25">
      <c r="H997" s="64"/>
      <c r="I997" s="64"/>
    </row>
    <row r="998" spans="8:9" ht="15.75" customHeight="1" x14ac:dyDescent="0.25">
      <c r="H998" s="64"/>
      <c r="I998" s="64"/>
    </row>
    <row r="999" spans="8:9" ht="15.75" customHeight="1" x14ac:dyDescent="0.25">
      <c r="H999" s="64"/>
      <c r="I999" s="64"/>
    </row>
    <row r="1000" spans="8:9" ht="15.75" customHeight="1" x14ac:dyDescent="0.25">
      <c r="H1000" s="64"/>
      <c r="I1000" s="64"/>
    </row>
  </sheetData>
  <mergeCells count="9">
    <mergeCell ref="B18:B20"/>
    <mergeCell ref="D21:G21"/>
    <mergeCell ref="B1:G1"/>
    <mergeCell ref="B3:I3"/>
    <mergeCell ref="B4:I4"/>
    <mergeCell ref="C5:D5"/>
    <mergeCell ref="B6:B9"/>
    <mergeCell ref="B10:B14"/>
    <mergeCell ref="B15:B17"/>
  </mergeCells>
  <hyperlinks>
    <hyperlink ref="H6" r:id="rId1" xr:uid="{00000000-0004-0000-0300-000000000000}"/>
    <hyperlink ref="H10" r:id="rId2" xr:uid="{00000000-0004-0000-0300-000001000000}"/>
    <hyperlink ref="H11" r:id="rId3" xr:uid="{00000000-0004-0000-0300-000002000000}"/>
    <hyperlink ref="H12" r:id="rId4" xr:uid="{00000000-0004-0000-0300-000003000000}"/>
  </hyperlinks>
  <pageMargins left="0.31496062992125984" right="0.31496062992125984" top="0.74803149606299213" bottom="0.74803149606299213" header="0" footer="0"/>
  <pageSetup orientation="landscape"/>
  <rowBreaks count="1" manualBreakCount="1">
    <brk id="17"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00"/>
  <sheetViews>
    <sheetView topLeftCell="C1" zoomScale="80" zoomScaleNormal="80" workbookViewId="0">
      <selection activeCell="K1" sqref="J1:K1"/>
    </sheetView>
  </sheetViews>
  <sheetFormatPr baseColWidth="10" defaultColWidth="12.625" defaultRowHeight="15" customHeight="1" x14ac:dyDescent="0.2"/>
  <cols>
    <col min="1" max="1" width="2.375" style="49" customWidth="1"/>
    <col min="2" max="2" width="25.5" style="49" customWidth="1"/>
    <col min="3" max="3" width="5.625" style="49" customWidth="1"/>
    <col min="4" max="4" width="34.125" style="49" customWidth="1"/>
    <col min="5" max="5" width="40.125" style="49" customWidth="1"/>
    <col min="6" max="6" width="30.875" style="49" customWidth="1"/>
    <col min="7" max="7" width="21.625" style="49" customWidth="1"/>
    <col min="8" max="8" width="38.25" style="49" customWidth="1"/>
    <col min="9" max="9" width="20.75" style="259" customWidth="1"/>
    <col min="10" max="10" width="34.5" style="49" customWidth="1"/>
    <col min="11" max="16" width="9.375" style="49" customWidth="1"/>
    <col min="17" max="16384" width="12.625" style="49"/>
  </cols>
  <sheetData>
    <row r="1" spans="1:21" s="73" customFormat="1" ht="15" customHeight="1" x14ac:dyDescent="0.2">
      <c r="A1" s="94"/>
      <c r="B1" s="94"/>
      <c r="C1" s="94"/>
      <c r="D1" s="94"/>
      <c r="E1" s="94"/>
      <c r="F1" s="94"/>
      <c r="G1" s="94"/>
      <c r="H1" s="99"/>
      <c r="I1" s="271"/>
      <c r="J1" s="94"/>
      <c r="K1" s="94"/>
      <c r="L1" s="94"/>
      <c r="M1" s="94"/>
      <c r="N1" s="94"/>
      <c r="O1" s="94"/>
      <c r="P1" s="94"/>
      <c r="Q1" s="94"/>
      <c r="R1" s="94"/>
      <c r="S1" s="94"/>
      <c r="T1" s="94"/>
      <c r="U1" s="94"/>
    </row>
    <row r="2" spans="1:21" s="73" customFormat="1" ht="90" customHeight="1" thickBot="1" x14ac:dyDescent="0.3">
      <c r="A2" s="87"/>
      <c r="B2" s="230" t="s">
        <v>372</v>
      </c>
      <c r="C2" s="231"/>
      <c r="D2" s="231"/>
      <c r="E2" s="231"/>
      <c r="F2" s="231"/>
      <c r="G2" s="231"/>
      <c r="H2" s="231"/>
      <c r="I2" s="232"/>
      <c r="J2" s="87"/>
      <c r="K2" s="87"/>
      <c r="L2" s="87"/>
      <c r="M2" s="87"/>
      <c r="N2" s="87"/>
      <c r="O2" s="87"/>
      <c r="P2" s="87"/>
    </row>
    <row r="3" spans="1:21" s="73" customFormat="1" ht="27.75" customHeight="1" thickBot="1" x14ac:dyDescent="0.3">
      <c r="A3" s="87"/>
      <c r="B3" s="233" t="s">
        <v>373</v>
      </c>
      <c r="C3" s="231"/>
      <c r="D3" s="231"/>
      <c r="E3" s="231"/>
      <c r="F3" s="231"/>
      <c r="G3" s="231"/>
      <c r="H3" s="231"/>
      <c r="I3" s="232"/>
      <c r="J3" s="87"/>
      <c r="K3" s="87"/>
      <c r="L3" s="87"/>
      <c r="M3" s="87"/>
      <c r="N3" s="87"/>
      <c r="O3" s="87"/>
      <c r="P3" s="87"/>
    </row>
    <row r="4" spans="1:21" s="73" customFormat="1" ht="59.25" customHeight="1" thickBot="1" x14ac:dyDescent="0.35">
      <c r="A4" s="87"/>
      <c r="B4" s="100" t="s">
        <v>3</v>
      </c>
      <c r="C4" s="234" t="s">
        <v>194</v>
      </c>
      <c r="D4" s="232"/>
      <c r="E4" s="101" t="s">
        <v>374</v>
      </c>
      <c r="F4" s="100" t="s">
        <v>6</v>
      </c>
      <c r="G4" s="100" t="s">
        <v>7</v>
      </c>
      <c r="H4" s="102" t="s">
        <v>8</v>
      </c>
      <c r="I4" s="272" t="s">
        <v>9</v>
      </c>
      <c r="J4" s="253" t="s">
        <v>452</v>
      </c>
      <c r="K4" s="87"/>
      <c r="L4" s="87"/>
      <c r="M4" s="87"/>
      <c r="N4" s="87"/>
      <c r="O4" s="87"/>
      <c r="P4" s="87"/>
    </row>
    <row r="5" spans="1:21" s="73" customFormat="1" ht="89.25" customHeight="1" thickBot="1" x14ac:dyDescent="0.3">
      <c r="A5" s="87"/>
      <c r="B5" s="235" t="s">
        <v>375</v>
      </c>
      <c r="C5" s="101" t="s">
        <v>195</v>
      </c>
      <c r="D5" s="104" t="s">
        <v>376</v>
      </c>
      <c r="E5" s="104" t="s">
        <v>377</v>
      </c>
      <c r="F5" s="104" t="s">
        <v>378</v>
      </c>
      <c r="G5" s="105" t="s">
        <v>325</v>
      </c>
      <c r="H5" s="104" t="s">
        <v>379</v>
      </c>
      <c r="I5" s="115">
        <f>AVERAGE(1,1,0.5,1,1,0.5,1,1,1,0.5,0.5,1)</f>
        <v>0.83333333333333337</v>
      </c>
      <c r="J5" s="70" t="s">
        <v>441</v>
      </c>
      <c r="K5" s="87"/>
      <c r="L5" s="87"/>
      <c r="M5" s="87"/>
      <c r="N5" s="87"/>
      <c r="O5" s="87"/>
      <c r="P5" s="87"/>
    </row>
    <row r="6" spans="1:21" s="73" customFormat="1" ht="94.5" customHeight="1" thickBot="1" x14ac:dyDescent="0.3">
      <c r="A6" s="87"/>
      <c r="B6" s="210"/>
      <c r="C6" s="101">
        <v>1.2</v>
      </c>
      <c r="D6" s="104" t="s">
        <v>380</v>
      </c>
      <c r="E6" s="104" t="s">
        <v>381</v>
      </c>
      <c r="F6" s="104" t="s">
        <v>382</v>
      </c>
      <c r="G6" s="105" t="s">
        <v>325</v>
      </c>
      <c r="H6" s="104" t="s">
        <v>383</v>
      </c>
      <c r="I6" s="115">
        <f>AVERAGE(1,0.51,1,0.75,0.75,0)</f>
        <v>0.66833333333333333</v>
      </c>
      <c r="J6" s="70" t="s">
        <v>441</v>
      </c>
      <c r="K6" s="87"/>
      <c r="L6" s="87"/>
      <c r="M6" s="87"/>
      <c r="N6" s="87"/>
      <c r="O6" s="87"/>
      <c r="P6" s="87"/>
    </row>
    <row r="7" spans="1:21" s="73" customFormat="1" ht="115.5" thickBot="1" x14ac:dyDescent="0.3">
      <c r="A7" s="87"/>
      <c r="B7" s="211"/>
      <c r="C7" s="101" t="s">
        <v>311</v>
      </c>
      <c r="D7" s="104" t="s">
        <v>384</v>
      </c>
      <c r="E7" s="104" t="s">
        <v>385</v>
      </c>
      <c r="F7" s="104" t="s">
        <v>386</v>
      </c>
      <c r="G7" s="105" t="s">
        <v>305</v>
      </c>
      <c r="H7" s="104" t="s">
        <v>387</v>
      </c>
      <c r="I7" s="115">
        <f t="shared" ref="I7:I8" si="0">AVERAGE(0)</f>
        <v>0</v>
      </c>
      <c r="J7" s="70" t="s">
        <v>442</v>
      </c>
      <c r="K7" s="87"/>
      <c r="L7" s="87"/>
      <c r="M7" s="87"/>
      <c r="N7" s="87"/>
      <c r="O7" s="87"/>
      <c r="P7" s="87"/>
    </row>
    <row r="8" spans="1:21" s="73" customFormat="1" ht="119.25" customHeight="1" thickBot="1" x14ac:dyDescent="0.3">
      <c r="A8" s="87"/>
      <c r="B8" s="106" t="s">
        <v>388</v>
      </c>
      <c r="C8" s="101" t="s">
        <v>31</v>
      </c>
      <c r="D8" s="104" t="s">
        <v>389</v>
      </c>
      <c r="E8" s="104" t="s">
        <v>390</v>
      </c>
      <c r="F8" s="104" t="s">
        <v>391</v>
      </c>
      <c r="G8" s="105" t="s">
        <v>325</v>
      </c>
      <c r="H8" s="104" t="s">
        <v>392</v>
      </c>
      <c r="I8" s="115">
        <f t="shared" si="0"/>
        <v>0</v>
      </c>
      <c r="J8" s="70" t="s">
        <v>442</v>
      </c>
      <c r="K8" s="87"/>
      <c r="L8" s="87"/>
      <c r="M8" s="87"/>
      <c r="N8" s="87"/>
      <c r="O8" s="87"/>
      <c r="P8" s="87"/>
    </row>
    <row r="9" spans="1:21" s="73" customFormat="1" ht="98.25" customHeight="1" thickBot="1" x14ac:dyDescent="0.3">
      <c r="A9" s="87"/>
      <c r="B9" s="227" t="s">
        <v>393</v>
      </c>
      <c r="C9" s="101" t="s">
        <v>45</v>
      </c>
      <c r="D9" s="104" t="s">
        <v>394</v>
      </c>
      <c r="E9" s="104" t="s">
        <v>395</v>
      </c>
      <c r="F9" s="104" t="s">
        <v>396</v>
      </c>
      <c r="G9" s="105" t="s">
        <v>305</v>
      </c>
      <c r="H9" s="104" t="s">
        <v>397</v>
      </c>
      <c r="I9" s="115">
        <f>AVERAGE(0.3,1,1,1,1,0)</f>
        <v>0.71666666666666667</v>
      </c>
      <c r="J9" s="70" t="s">
        <v>441</v>
      </c>
      <c r="K9" s="87"/>
      <c r="L9" s="87"/>
      <c r="M9" s="87"/>
      <c r="N9" s="87"/>
      <c r="O9" s="87"/>
      <c r="P9" s="87"/>
    </row>
    <row r="10" spans="1:21" s="73" customFormat="1" ht="96.75" customHeight="1" thickBot="1" x14ac:dyDescent="0.3">
      <c r="A10" s="87"/>
      <c r="B10" s="210"/>
      <c r="C10" s="101" t="s">
        <v>50</v>
      </c>
      <c r="D10" s="104" t="s">
        <v>398</v>
      </c>
      <c r="E10" s="104" t="s">
        <v>399</v>
      </c>
      <c r="F10" s="107" t="s">
        <v>400</v>
      </c>
      <c r="G10" s="105" t="s">
        <v>305</v>
      </c>
      <c r="H10" s="104" t="s">
        <v>401</v>
      </c>
      <c r="I10" s="115">
        <f>AVERAGE(1,1,1)</f>
        <v>1</v>
      </c>
      <c r="J10" s="70" t="s">
        <v>441</v>
      </c>
      <c r="K10" s="87"/>
      <c r="L10" s="87"/>
      <c r="M10" s="87"/>
      <c r="N10" s="87"/>
      <c r="O10" s="87"/>
      <c r="P10" s="87"/>
    </row>
    <row r="11" spans="1:21" s="73" customFormat="1" ht="54.75" customHeight="1" thickBot="1" x14ac:dyDescent="0.3">
      <c r="A11" s="87"/>
      <c r="B11" s="211"/>
      <c r="C11" s="101" t="s">
        <v>55</v>
      </c>
      <c r="D11" s="123" t="s">
        <v>402</v>
      </c>
      <c r="E11" s="123" t="s">
        <v>403</v>
      </c>
      <c r="F11" s="107" t="s">
        <v>391</v>
      </c>
      <c r="G11" s="105" t="s">
        <v>325</v>
      </c>
      <c r="H11" s="104" t="s">
        <v>404</v>
      </c>
      <c r="I11" s="115">
        <f>AVERAGE(0.1)</f>
        <v>0.1</v>
      </c>
      <c r="J11" s="124" t="s">
        <v>451</v>
      </c>
      <c r="K11" s="87"/>
      <c r="L11" s="87"/>
      <c r="M11" s="87"/>
      <c r="N11" s="87"/>
      <c r="O11" s="87"/>
      <c r="P11" s="87"/>
    </row>
    <row r="12" spans="1:21" s="73" customFormat="1" ht="102.75" thickBot="1" x14ac:dyDescent="0.3">
      <c r="A12" s="87"/>
      <c r="B12" s="227" t="s">
        <v>405</v>
      </c>
      <c r="C12" s="101" t="s">
        <v>60</v>
      </c>
      <c r="D12" s="104" t="s">
        <v>406</v>
      </c>
      <c r="E12" s="104" t="s">
        <v>407</v>
      </c>
      <c r="F12" s="107" t="s">
        <v>408</v>
      </c>
      <c r="G12" s="105" t="s">
        <v>305</v>
      </c>
      <c r="H12" s="104" t="s">
        <v>409</v>
      </c>
      <c r="I12" s="115">
        <v>0</v>
      </c>
      <c r="J12" s="70" t="s">
        <v>442</v>
      </c>
      <c r="K12" s="87"/>
      <c r="L12" s="87"/>
      <c r="M12" s="87"/>
      <c r="N12" s="87"/>
      <c r="O12" s="87"/>
      <c r="P12" s="87"/>
    </row>
    <row r="13" spans="1:21" s="73" customFormat="1" ht="102.75" thickBot="1" x14ac:dyDescent="0.3">
      <c r="A13" s="87"/>
      <c r="B13" s="211"/>
      <c r="C13" s="101">
        <v>4.2</v>
      </c>
      <c r="D13" s="104" t="s">
        <v>410</v>
      </c>
      <c r="E13" s="104" t="s">
        <v>411</v>
      </c>
      <c r="F13" s="107" t="s">
        <v>330</v>
      </c>
      <c r="G13" s="105" t="s">
        <v>305</v>
      </c>
      <c r="H13" s="104" t="s">
        <v>412</v>
      </c>
      <c r="I13" s="115">
        <v>0</v>
      </c>
      <c r="J13" s="70" t="s">
        <v>442</v>
      </c>
      <c r="K13" s="87"/>
      <c r="L13" s="87"/>
      <c r="M13" s="87"/>
      <c r="N13" s="87"/>
      <c r="O13" s="87"/>
      <c r="P13" s="87"/>
    </row>
    <row r="14" spans="1:21" s="73" customFormat="1" ht="77.25" thickBot="1" x14ac:dyDescent="0.3">
      <c r="A14" s="87"/>
      <c r="B14" s="227" t="s">
        <v>413</v>
      </c>
      <c r="C14" s="101" t="s">
        <v>286</v>
      </c>
      <c r="D14" s="104" t="s">
        <v>414</v>
      </c>
      <c r="E14" s="104" t="s">
        <v>415</v>
      </c>
      <c r="F14" s="108" t="s">
        <v>416</v>
      </c>
      <c r="G14" s="105" t="s">
        <v>417</v>
      </c>
      <c r="H14" s="104" t="s">
        <v>418</v>
      </c>
      <c r="I14" s="115">
        <f>AVERAGE(1)</f>
        <v>1</v>
      </c>
      <c r="J14" s="70" t="s">
        <v>441</v>
      </c>
      <c r="K14" s="87"/>
      <c r="L14" s="87"/>
      <c r="M14" s="87"/>
      <c r="N14" s="87"/>
      <c r="O14" s="87"/>
      <c r="P14" s="87"/>
    </row>
    <row r="15" spans="1:21" s="73" customFormat="1" ht="106.5" customHeight="1" thickBot="1" x14ac:dyDescent="0.3">
      <c r="A15" s="87"/>
      <c r="B15" s="211"/>
      <c r="C15" s="109">
        <v>5.2</v>
      </c>
      <c r="D15" s="104" t="s">
        <v>419</v>
      </c>
      <c r="E15" s="104" t="s">
        <v>415</v>
      </c>
      <c r="F15" s="110" t="s">
        <v>420</v>
      </c>
      <c r="G15" s="111" t="s">
        <v>305</v>
      </c>
      <c r="H15" s="104" t="s">
        <v>421</v>
      </c>
      <c r="I15" s="120">
        <f>AVERAGE(1)</f>
        <v>1</v>
      </c>
      <c r="J15" s="70" t="s">
        <v>441</v>
      </c>
      <c r="K15" s="87"/>
      <c r="L15" s="87"/>
      <c r="M15" s="87"/>
      <c r="N15" s="87"/>
      <c r="O15" s="87"/>
      <c r="P15" s="87"/>
    </row>
    <row r="16" spans="1:21" s="73" customFormat="1" ht="42.75" customHeight="1" thickTop="1" thickBot="1" x14ac:dyDescent="0.3">
      <c r="A16" s="87"/>
      <c r="B16" s="87"/>
      <c r="C16" s="87"/>
      <c r="D16" s="228" t="s">
        <v>422</v>
      </c>
      <c r="E16" s="229"/>
      <c r="F16" s="229"/>
      <c r="G16" s="201"/>
      <c r="H16" s="112" t="s">
        <v>83</v>
      </c>
      <c r="I16" s="113">
        <f>AVERAGE(I5:I15)</f>
        <v>0.48348484848484846</v>
      </c>
      <c r="J16" s="87"/>
      <c r="K16" s="87"/>
      <c r="L16" s="87"/>
      <c r="M16" s="87"/>
      <c r="N16" s="87"/>
      <c r="O16" s="87"/>
      <c r="P16" s="87"/>
    </row>
    <row r="17" spans="1:16" s="73" customFormat="1" ht="17.25" customHeight="1" thickTop="1" x14ac:dyDescent="0.25">
      <c r="A17" s="87"/>
      <c r="B17" s="87"/>
      <c r="C17" s="87"/>
      <c r="D17" s="87"/>
      <c r="E17" s="87"/>
      <c r="F17" s="87"/>
      <c r="G17" s="87"/>
      <c r="H17" s="87"/>
      <c r="I17" s="268"/>
      <c r="J17" s="87"/>
      <c r="K17" s="87"/>
      <c r="L17" s="87"/>
      <c r="M17" s="87"/>
      <c r="N17" s="87"/>
      <c r="O17" s="87"/>
      <c r="P17" s="87"/>
    </row>
    <row r="18" spans="1:16" s="73" customFormat="1" ht="15.75" customHeight="1" x14ac:dyDescent="0.25">
      <c r="A18" s="87"/>
      <c r="B18" s="87"/>
      <c r="C18" s="87"/>
      <c r="D18" s="87"/>
      <c r="E18" s="87"/>
      <c r="F18" s="87"/>
      <c r="G18" s="87"/>
      <c r="H18" s="87"/>
      <c r="I18" s="268"/>
      <c r="J18" s="87"/>
      <c r="K18" s="87"/>
      <c r="L18" s="87"/>
      <c r="M18" s="87"/>
      <c r="N18" s="87"/>
      <c r="O18" s="87"/>
      <c r="P18" s="87"/>
    </row>
    <row r="19" spans="1:16" s="73" customFormat="1" ht="17.25" customHeight="1" x14ac:dyDescent="0.25">
      <c r="A19" s="87"/>
      <c r="B19" s="87"/>
      <c r="C19" s="87"/>
      <c r="D19" s="87"/>
      <c r="E19" s="87"/>
      <c r="F19" s="87"/>
      <c r="G19" s="87"/>
      <c r="H19" s="87"/>
      <c r="I19" s="268"/>
      <c r="J19" s="87"/>
      <c r="K19" s="87"/>
      <c r="L19" s="87"/>
      <c r="M19" s="87"/>
      <c r="N19" s="87"/>
      <c r="O19" s="87"/>
      <c r="P19" s="87"/>
    </row>
    <row r="20" spans="1:16" s="73" customFormat="1" ht="17.25" customHeight="1" x14ac:dyDescent="0.25">
      <c r="A20" s="87"/>
      <c r="B20" s="87"/>
      <c r="C20" s="87"/>
      <c r="D20" s="87"/>
      <c r="E20" s="87"/>
      <c r="F20" s="87"/>
      <c r="G20" s="87"/>
      <c r="H20" s="87"/>
      <c r="I20" s="268"/>
      <c r="J20" s="87"/>
      <c r="K20" s="87"/>
      <c r="L20" s="87"/>
      <c r="M20" s="87"/>
      <c r="N20" s="87"/>
      <c r="O20" s="87"/>
      <c r="P20" s="87"/>
    </row>
    <row r="21" spans="1:16" s="73" customFormat="1" ht="17.25" customHeight="1" x14ac:dyDescent="0.25">
      <c r="A21" s="87"/>
      <c r="B21" s="87"/>
      <c r="C21" s="87"/>
      <c r="D21" s="87"/>
      <c r="E21" s="87"/>
      <c r="F21" s="87"/>
      <c r="G21" s="87"/>
      <c r="H21" s="87"/>
      <c r="I21" s="268"/>
      <c r="J21" s="87"/>
      <c r="K21" s="87"/>
      <c r="L21" s="87"/>
      <c r="M21" s="87"/>
      <c r="N21" s="87"/>
      <c r="O21" s="87"/>
      <c r="P21" s="87"/>
    </row>
    <row r="22" spans="1:16" s="73" customFormat="1" ht="17.25" customHeight="1" x14ac:dyDescent="0.25">
      <c r="A22" s="87"/>
      <c r="B22" s="87"/>
      <c r="C22" s="87"/>
      <c r="D22" s="87"/>
      <c r="E22" s="87"/>
      <c r="F22" s="87"/>
      <c r="G22" s="87"/>
      <c r="H22" s="87"/>
      <c r="I22" s="268"/>
      <c r="J22" s="87"/>
      <c r="K22" s="87"/>
      <c r="L22" s="87"/>
      <c r="M22" s="87"/>
      <c r="N22" s="87"/>
      <c r="O22" s="87"/>
      <c r="P22" s="87"/>
    </row>
    <row r="23" spans="1:16" s="73" customFormat="1" ht="17.25" customHeight="1" x14ac:dyDescent="0.25">
      <c r="A23" s="87"/>
      <c r="B23" s="87"/>
      <c r="C23" s="87"/>
      <c r="D23" s="87"/>
      <c r="E23" s="87"/>
      <c r="F23" s="87"/>
      <c r="G23" s="87"/>
      <c r="H23" s="87"/>
      <c r="I23" s="268"/>
      <c r="J23" s="87"/>
      <c r="K23" s="87"/>
      <c r="L23" s="87"/>
      <c r="M23" s="87"/>
      <c r="N23" s="87"/>
      <c r="O23" s="87"/>
      <c r="P23" s="87"/>
    </row>
    <row r="24" spans="1:16" s="73" customFormat="1" ht="17.25" customHeight="1" x14ac:dyDescent="0.25">
      <c r="A24" s="87"/>
      <c r="B24" s="87"/>
      <c r="C24" s="87"/>
      <c r="D24" s="87"/>
      <c r="E24" s="87"/>
      <c r="F24" s="87"/>
      <c r="G24" s="87"/>
      <c r="H24" s="87"/>
      <c r="I24" s="268"/>
      <c r="J24" s="87"/>
      <c r="K24" s="87"/>
      <c r="L24" s="87"/>
      <c r="M24" s="87"/>
      <c r="N24" s="87"/>
      <c r="O24" s="87"/>
      <c r="P24" s="87"/>
    </row>
    <row r="25" spans="1:16" s="73" customFormat="1" ht="17.25" customHeight="1" x14ac:dyDescent="0.25">
      <c r="A25" s="87"/>
      <c r="B25" s="87"/>
      <c r="C25" s="87"/>
      <c r="D25" s="87"/>
      <c r="E25" s="87"/>
      <c r="F25" s="87"/>
      <c r="G25" s="87"/>
      <c r="H25" s="87"/>
      <c r="I25" s="268"/>
      <c r="J25" s="87"/>
      <c r="K25" s="87"/>
      <c r="L25" s="87"/>
      <c r="M25" s="87"/>
      <c r="N25" s="87"/>
      <c r="O25" s="87"/>
      <c r="P25" s="87"/>
    </row>
    <row r="26" spans="1:16" s="73" customFormat="1" ht="15.75" customHeight="1" x14ac:dyDescent="0.25">
      <c r="A26" s="87"/>
      <c r="B26" s="87"/>
      <c r="C26" s="87"/>
      <c r="D26" s="87"/>
      <c r="E26" s="87"/>
      <c r="F26" s="87"/>
      <c r="G26" s="87"/>
      <c r="H26" s="87"/>
      <c r="I26" s="268"/>
      <c r="J26" s="87"/>
      <c r="K26" s="87"/>
      <c r="L26" s="87"/>
      <c r="M26" s="87"/>
      <c r="N26" s="87"/>
      <c r="O26" s="87"/>
      <c r="P26" s="87"/>
    </row>
    <row r="27" spans="1:16" s="73" customFormat="1" ht="15.75" customHeight="1" x14ac:dyDescent="0.25">
      <c r="A27" s="87"/>
      <c r="B27" s="87"/>
      <c r="C27" s="87"/>
      <c r="D27" s="87"/>
      <c r="E27" s="87"/>
      <c r="F27" s="87"/>
      <c r="G27" s="87"/>
      <c r="H27" s="87"/>
      <c r="I27" s="268"/>
      <c r="J27" s="87"/>
      <c r="K27" s="87"/>
      <c r="L27" s="87"/>
      <c r="M27" s="87"/>
      <c r="N27" s="87"/>
      <c r="O27" s="87"/>
      <c r="P27" s="87"/>
    </row>
    <row r="28" spans="1:16" s="73" customFormat="1" ht="15.75" customHeight="1" x14ac:dyDescent="0.25">
      <c r="A28" s="87"/>
      <c r="B28" s="87"/>
      <c r="C28" s="87"/>
      <c r="D28" s="87"/>
      <c r="E28" s="87"/>
      <c r="F28" s="87"/>
      <c r="G28" s="87"/>
      <c r="H28" s="87"/>
      <c r="I28" s="268"/>
      <c r="J28" s="87"/>
      <c r="K28" s="87"/>
      <c r="L28" s="87"/>
      <c r="M28" s="87"/>
      <c r="N28" s="87"/>
      <c r="O28" s="87"/>
      <c r="P28" s="87"/>
    </row>
    <row r="29" spans="1:16" s="73" customFormat="1" ht="15.75" customHeight="1" x14ac:dyDescent="0.25">
      <c r="A29" s="87"/>
      <c r="B29" s="87"/>
      <c r="C29" s="87"/>
      <c r="D29" s="87"/>
      <c r="E29" s="87"/>
      <c r="F29" s="87"/>
      <c r="G29" s="87"/>
      <c r="H29" s="87"/>
      <c r="I29" s="268"/>
      <c r="J29" s="87"/>
      <c r="K29" s="87"/>
      <c r="L29" s="87"/>
      <c r="M29" s="87"/>
      <c r="N29" s="87"/>
      <c r="O29" s="87"/>
      <c r="P29" s="87"/>
    </row>
    <row r="30" spans="1:16" s="73" customFormat="1" ht="15.75" customHeight="1" x14ac:dyDescent="0.25">
      <c r="A30" s="87"/>
      <c r="B30" s="87"/>
      <c r="C30" s="87"/>
      <c r="D30" s="87"/>
      <c r="E30" s="87"/>
      <c r="F30" s="87"/>
      <c r="G30" s="87"/>
      <c r="H30" s="87"/>
      <c r="I30" s="268"/>
      <c r="J30" s="87"/>
      <c r="K30" s="87"/>
      <c r="L30" s="87"/>
      <c r="M30" s="87"/>
      <c r="N30" s="87"/>
      <c r="O30" s="87"/>
      <c r="P30" s="87"/>
    </row>
    <row r="31" spans="1:16" s="73" customFormat="1" ht="15.75" customHeight="1" x14ac:dyDescent="0.25">
      <c r="A31" s="87"/>
      <c r="B31" s="87"/>
      <c r="C31" s="87"/>
      <c r="D31" s="87"/>
      <c r="E31" s="87"/>
      <c r="F31" s="87"/>
      <c r="G31" s="87"/>
      <c r="H31" s="87"/>
      <c r="I31" s="268"/>
      <c r="J31" s="87"/>
      <c r="K31" s="87"/>
      <c r="L31" s="87"/>
      <c r="M31" s="87"/>
      <c r="N31" s="87"/>
      <c r="O31" s="87"/>
      <c r="P31" s="87"/>
    </row>
    <row r="32" spans="1:16" s="73" customFormat="1" ht="15.75" customHeight="1" x14ac:dyDescent="0.25">
      <c r="A32" s="87"/>
      <c r="B32" s="87"/>
      <c r="C32" s="87"/>
      <c r="D32" s="87"/>
      <c r="E32" s="87"/>
      <c r="F32" s="87"/>
      <c r="G32" s="87"/>
      <c r="H32" s="87"/>
      <c r="I32" s="268"/>
      <c r="J32" s="87"/>
      <c r="K32" s="87"/>
      <c r="L32" s="87"/>
      <c r="M32" s="87"/>
      <c r="N32" s="87"/>
      <c r="O32" s="87"/>
      <c r="P32" s="87"/>
    </row>
    <row r="33" spans="1:16" s="73" customFormat="1" ht="15.75" customHeight="1" x14ac:dyDescent="0.25">
      <c r="A33" s="87"/>
      <c r="B33" s="87"/>
      <c r="C33" s="87"/>
      <c r="D33" s="87"/>
      <c r="E33" s="87"/>
      <c r="F33" s="87"/>
      <c r="G33" s="87"/>
      <c r="H33" s="87"/>
      <c r="I33" s="268"/>
      <c r="J33" s="87"/>
      <c r="K33" s="87"/>
      <c r="L33" s="87"/>
      <c r="M33" s="87"/>
      <c r="N33" s="87"/>
      <c r="O33" s="87"/>
      <c r="P33" s="87"/>
    </row>
    <row r="34" spans="1:16" s="73" customFormat="1" ht="15.75" customHeight="1" x14ac:dyDescent="0.25">
      <c r="A34" s="87"/>
      <c r="B34" s="87"/>
      <c r="C34" s="87"/>
      <c r="D34" s="87"/>
      <c r="E34" s="87"/>
      <c r="F34" s="87"/>
      <c r="G34" s="87"/>
      <c r="H34" s="87"/>
      <c r="I34" s="268"/>
      <c r="J34" s="87"/>
      <c r="K34" s="87"/>
      <c r="L34" s="87"/>
      <c r="M34" s="87"/>
      <c r="N34" s="87"/>
      <c r="O34" s="87"/>
      <c r="P34" s="87"/>
    </row>
    <row r="35" spans="1:16" s="73" customFormat="1" ht="15.75" customHeight="1" x14ac:dyDescent="0.25">
      <c r="A35" s="87"/>
      <c r="B35" s="87"/>
      <c r="C35" s="87"/>
      <c r="D35" s="87"/>
      <c r="E35" s="87"/>
      <c r="F35" s="87"/>
      <c r="G35" s="87"/>
      <c r="H35" s="87"/>
      <c r="I35" s="268"/>
      <c r="J35" s="87"/>
      <c r="K35" s="87"/>
      <c r="L35" s="87"/>
      <c r="M35" s="87"/>
      <c r="N35" s="87"/>
      <c r="O35" s="87"/>
      <c r="P35" s="87"/>
    </row>
    <row r="36" spans="1:16" s="73" customFormat="1" ht="15.75" customHeight="1" x14ac:dyDescent="0.25">
      <c r="A36" s="87"/>
      <c r="B36" s="87"/>
      <c r="C36" s="87"/>
      <c r="D36" s="87"/>
      <c r="E36" s="87"/>
      <c r="F36" s="87"/>
      <c r="G36" s="87"/>
      <c r="H36" s="87"/>
      <c r="I36" s="268"/>
      <c r="J36" s="87"/>
      <c r="K36" s="87"/>
      <c r="L36" s="87"/>
      <c r="M36" s="87"/>
      <c r="N36" s="87"/>
      <c r="O36" s="87"/>
      <c r="P36" s="87"/>
    </row>
    <row r="37" spans="1:16" s="73" customFormat="1" ht="15.75" customHeight="1" x14ac:dyDescent="0.25">
      <c r="A37" s="87"/>
      <c r="B37" s="87"/>
      <c r="C37" s="87"/>
      <c r="D37" s="87"/>
      <c r="E37" s="87"/>
      <c r="F37" s="87"/>
      <c r="G37" s="87"/>
      <c r="H37" s="87"/>
      <c r="I37" s="268"/>
      <c r="J37" s="87"/>
      <c r="K37" s="87"/>
      <c r="L37" s="87"/>
      <c r="M37" s="87"/>
      <c r="N37" s="87"/>
      <c r="O37" s="87"/>
      <c r="P37" s="87"/>
    </row>
    <row r="38" spans="1:16" s="73" customFormat="1" ht="15.75" customHeight="1" x14ac:dyDescent="0.25">
      <c r="A38" s="87"/>
      <c r="B38" s="87"/>
      <c r="C38" s="87"/>
      <c r="D38" s="87"/>
      <c r="E38" s="87"/>
      <c r="F38" s="87"/>
      <c r="G38" s="87"/>
      <c r="H38" s="87"/>
      <c r="I38" s="268"/>
      <c r="J38" s="87"/>
      <c r="K38" s="87"/>
      <c r="L38" s="87"/>
      <c r="M38" s="87"/>
      <c r="N38" s="87"/>
      <c r="O38" s="87"/>
      <c r="P38" s="87"/>
    </row>
    <row r="39" spans="1:16" s="73" customFormat="1" ht="15.75" customHeight="1" x14ac:dyDescent="0.25">
      <c r="A39" s="87"/>
      <c r="B39" s="87"/>
      <c r="C39" s="87"/>
      <c r="D39" s="87"/>
      <c r="E39" s="87"/>
      <c r="F39" s="87"/>
      <c r="G39" s="87"/>
      <c r="H39" s="87"/>
      <c r="I39" s="268"/>
      <c r="J39" s="87"/>
      <c r="K39" s="87"/>
      <c r="L39" s="87"/>
      <c r="M39" s="87"/>
      <c r="N39" s="87"/>
      <c r="O39" s="87"/>
      <c r="P39" s="87"/>
    </row>
    <row r="40" spans="1:16" s="73" customFormat="1" ht="15.75" customHeight="1" x14ac:dyDescent="0.25">
      <c r="A40" s="87"/>
      <c r="B40" s="87"/>
      <c r="C40" s="87"/>
      <c r="D40" s="87"/>
      <c r="E40" s="87"/>
      <c r="F40" s="87"/>
      <c r="G40" s="87"/>
      <c r="H40" s="87"/>
      <c r="I40" s="268"/>
      <c r="J40" s="87"/>
      <c r="K40" s="87"/>
      <c r="L40" s="87"/>
      <c r="M40" s="87"/>
      <c r="N40" s="87"/>
      <c r="O40" s="87"/>
      <c r="P40" s="87"/>
    </row>
    <row r="41" spans="1:16" s="73" customFormat="1" ht="15.75" customHeight="1" x14ac:dyDescent="0.25">
      <c r="A41" s="87"/>
      <c r="B41" s="87"/>
      <c r="C41" s="87"/>
      <c r="D41" s="87"/>
      <c r="E41" s="87"/>
      <c r="F41" s="87"/>
      <c r="G41" s="87"/>
      <c r="H41" s="87"/>
      <c r="I41" s="268"/>
      <c r="J41" s="87"/>
      <c r="K41" s="87"/>
      <c r="L41" s="87"/>
      <c r="M41" s="87"/>
      <c r="N41" s="87"/>
      <c r="O41" s="87"/>
      <c r="P41" s="87"/>
    </row>
    <row r="42" spans="1:16" s="73" customFormat="1" ht="15.75" customHeight="1" x14ac:dyDescent="0.25">
      <c r="A42" s="87"/>
      <c r="B42" s="87"/>
      <c r="C42" s="87"/>
      <c r="D42" s="87"/>
      <c r="E42" s="87"/>
      <c r="F42" s="87"/>
      <c r="G42" s="87"/>
      <c r="H42" s="87"/>
      <c r="I42" s="268"/>
      <c r="J42" s="87"/>
      <c r="K42" s="87"/>
      <c r="L42" s="87"/>
      <c r="M42" s="87"/>
      <c r="N42" s="87"/>
      <c r="O42" s="87"/>
      <c r="P42" s="87"/>
    </row>
    <row r="43" spans="1:16" s="73" customFormat="1" ht="15.75" customHeight="1" x14ac:dyDescent="0.25">
      <c r="A43" s="87"/>
      <c r="B43" s="87"/>
      <c r="C43" s="87"/>
      <c r="D43" s="87"/>
      <c r="E43" s="87"/>
      <c r="F43" s="87"/>
      <c r="G43" s="87"/>
      <c r="H43" s="87"/>
      <c r="I43" s="268"/>
      <c r="J43" s="87"/>
      <c r="K43" s="87"/>
      <c r="L43" s="87"/>
      <c r="M43" s="87"/>
      <c r="N43" s="87"/>
      <c r="O43" s="87"/>
      <c r="P43" s="87"/>
    </row>
    <row r="44" spans="1:16" s="73" customFormat="1" ht="15.75" customHeight="1" x14ac:dyDescent="0.25">
      <c r="A44" s="87"/>
      <c r="B44" s="87"/>
      <c r="C44" s="87"/>
      <c r="D44" s="87"/>
      <c r="E44" s="87"/>
      <c r="F44" s="87"/>
      <c r="G44" s="87"/>
      <c r="H44" s="87"/>
      <c r="I44" s="268"/>
      <c r="J44" s="87"/>
      <c r="K44" s="87"/>
      <c r="L44" s="87"/>
      <c r="M44" s="87"/>
      <c r="N44" s="87"/>
      <c r="O44" s="87"/>
      <c r="P44" s="87"/>
    </row>
    <row r="45" spans="1:16" s="73" customFormat="1" ht="15.75" customHeight="1" x14ac:dyDescent="0.25">
      <c r="A45" s="87"/>
      <c r="B45" s="87"/>
      <c r="C45" s="87"/>
      <c r="D45" s="87"/>
      <c r="E45" s="87"/>
      <c r="F45" s="87"/>
      <c r="G45" s="87"/>
      <c r="H45" s="87"/>
      <c r="I45" s="268"/>
      <c r="J45" s="87"/>
      <c r="K45" s="87"/>
      <c r="L45" s="87"/>
      <c r="M45" s="87"/>
      <c r="N45" s="87"/>
      <c r="O45" s="87"/>
      <c r="P45" s="87"/>
    </row>
    <row r="46" spans="1:16" s="73" customFormat="1" ht="15.75" customHeight="1" x14ac:dyDescent="0.25">
      <c r="A46" s="87"/>
      <c r="B46" s="87"/>
      <c r="C46" s="87"/>
      <c r="D46" s="87"/>
      <c r="E46" s="87"/>
      <c r="F46" s="87"/>
      <c r="G46" s="87"/>
      <c r="H46" s="87"/>
      <c r="I46" s="268"/>
      <c r="J46" s="87"/>
      <c r="K46" s="87"/>
      <c r="L46" s="87"/>
      <c r="M46" s="87"/>
      <c r="N46" s="87"/>
      <c r="O46" s="87"/>
      <c r="P46" s="87"/>
    </row>
    <row r="47" spans="1:16" s="73" customFormat="1" ht="15.75" customHeight="1" x14ac:dyDescent="0.25">
      <c r="A47" s="87"/>
      <c r="B47" s="87"/>
      <c r="C47" s="87"/>
      <c r="D47" s="87"/>
      <c r="E47" s="87"/>
      <c r="F47" s="87"/>
      <c r="G47" s="87"/>
      <c r="H47" s="87"/>
      <c r="I47" s="268"/>
      <c r="J47" s="87"/>
      <c r="K47" s="87"/>
      <c r="L47" s="87"/>
      <c r="M47" s="87"/>
      <c r="N47" s="87"/>
      <c r="O47" s="87"/>
      <c r="P47" s="87"/>
    </row>
    <row r="48" spans="1:16" s="73" customFormat="1" ht="15.75" customHeight="1" x14ac:dyDescent="0.25">
      <c r="A48" s="87"/>
      <c r="B48" s="87"/>
      <c r="C48" s="87"/>
      <c r="D48" s="87"/>
      <c r="E48" s="87"/>
      <c r="F48" s="87"/>
      <c r="G48" s="87"/>
      <c r="H48" s="87"/>
      <c r="I48" s="268"/>
      <c r="J48" s="87"/>
      <c r="K48" s="87"/>
      <c r="L48" s="87"/>
      <c r="M48" s="87"/>
      <c r="N48" s="87"/>
      <c r="O48" s="87"/>
      <c r="P48" s="87"/>
    </row>
    <row r="49" spans="1:16" s="73" customFormat="1" ht="15.75" customHeight="1" x14ac:dyDescent="0.25">
      <c r="A49" s="87"/>
      <c r="B49" s="87"/>
      <c r="C49" s="87"/>
      <c r="D49" s="87"/>
      <c r="E49" s="87"/>
      <c r="F49" s="87"/>
      <c r="G49" s="87"/>
      <c r="H49" s="87"/>
      <c r="I49" s="268"/>
      <c r="J49" s="87"/>
      <c r="K49" s="87"/>
      <c r="L49" s="87"/>
      <c r="M49" s="87"/>
      <c r="N49" s="87"/>
      <c r="O49" s="87"/>
      <c r="P49" s="87"/>
    </row>
    <row r="50" spans="1:16" s="73" customFormat="1" ht="15.75" customHeight="1" x14ac:dyDescent="0.25">
      <c r="A50" s="87"/>
      <c r="B50" s="87"/>
      <c r="C50" s="87"/>
      <c r="D50" s="87"/>
      <c r="E50" s="87"/>
      <c r="F50" s="87"/>
      <c r="G50" s="87"/>
      <c r="H50" s="87"/>
      <c r="I50" s="268"/>
      <c r="J50" s="87"/>
      <c r="K50" s="87"/>
      <c r="L50" s="87"/>
      <c r="M50" s="87"/>
      <c r="N50" s="87"/>
      <c r="O50" s="87"/>
      <c r="P50" s="87"/>
    </row>
    <row r="51" spans="1:16" s="73" customFormat="1" ht="15.75" customHeight="1" x14ac:dyDescent="0.25">
      <c r="A51" s="87"/>
      <c r="B51" s="87"/>
      <c r="C51" s="87"/>
      <c r="D51" s="87"/>
      <c r="E51" s="87"/>
      <c r="F51" s="87"/>
      <c r="G51" s="87"/>
      <c r="H51" s="87"/>
      <c r="I51" s="268"/>
      <c r="J51" s="87"/>
      <c r="K51" s="87"/>
      <c r="L51" s="87"/>
      <c r="M51" s="87"/>
      <c r="N51" s="87"/>
      <c r="O51" s="87"/>
      <c r="P51" s="87"/>
    </row>
    <row r="52" spans="1:16" s="73" customFormat="1" ht="15.75" customHeight="1" x14ac:dyDescent="0.25">
      <c r="A52" s="87"/>
      <c r="B52" s="87"/>
      <c r="C52" s="87"/>
      <c r="D52" s="87"/>
      <c r="E52" s="87"/>
      <c r="F52" s="87"/>
      <c r="G52" s="87"/>
      <c r="H52" s="87"/>
      <c r="I52" s="268"/>
      <c r="J52" s="87"/>
      <c r="K52" s="87"/>
      <c r="L52" s="87"/>
      <c r="M52" s="87"/>
      <c r="N52" s="87"/>
      <c r="O52" s="87"/>
      <c r="P52" s="87"/>
    </row>
    <row r="53" spans="1:16" s="73" customFormat="1" ht="15.75" customHeight="1" x14ac:dyDescent="0.25">
      <c r="A53" s="87"/>
      <c r="B53" s="87"/>
      <c r="C53" s="87"/>
      <c r="D53" s="87"/>
      <c r="E53" s="87"/>
      <c r="F53" s="87"/>
      <c r="G53" s="87"/>
      <c r="H53" s="87"/>
      <c r="I53" s="268"/>
      <c r="J53" s="87"/>
      <c r="K53" s="87"/>
      <c r="L53" s="87"/>
      <c r="M53" s="87"/>
      <c r="N53" s="87"/>
      <c r="O53" s="87"/>
      <c r="P53" s="87"/>
    </row>
    <row r="54" spans="1:16" s="73" customFormat="1" ht="15.75" customHeight="1" x14ac:dyDescent="0.25">
      <c r="A54" s="87"/>
      <c r="B54" s="87"/>
      <c r="C54" s="87"/>
      <c r="D54" s="87"/>
      <c r="E54" s="87"/>
      <c r="F54" s="87"/>
      <c r="G54" s="87"/>
      <c r="H54" s="87"/>
      <c r="I54" s="268"/>
      <c r="J54" s="87"/>
      <c r="K54" s="87"/>
      <c r="L54" s="87"/>
      <c r="M54" s="87"/>
      <c r="N54" s="87"/>
      <c r="O54" s="87"/>
      <c r="P54" s="87"/>
    </row>
    <row r="55" spans="1:16" s="73" customFormat="1" ht="15.75" customHeight="1" x14ac:dyDescent="0.25">
      <c r="A55" s="87"/>
      <c r="B55" s="87"/>
      <c r="C55" s="87"/>
      <c r="D55" s="87"/>
      <c r="E55" s="87"/>
      <c r="F55" s="87"/>
      <c r="G55" s="87"/>
      <c r="H55" s="87"/>
      <c r="I55" s="268"/>
      <c r="J55" s="87"/>
      <c r="K55" s="87"/>
      <c r="L55" s="87"/>
      <c r="M55" s="87"/>
      <c r="N55" s="87"/>
      <c r="O55" s="87"/>
      <c r="P55" s="87"/>
    </row>
    <row r="56" spans="1:16" s="73" customFormat="1" ht="15.75" customHeight="1" x14ac:dyDescent="0.25">
      <c r="A56" s="87"/>
      <c r="B56" s="87"/>
      <c r="C56" s="87"/>
      <c r="D56" s="87"/>
      <c r="E56" s="87"/>
      <c r="F56" s="87"/>
      <c r="G56" s="87"/>
      <c r="H56" s="87"/>
      <c r="I56" s="268"/>
      <c r="J56" s="87"/>
      <c r="K56" s="87"/>
      <c r="L56" s="87"/>
      <c r="M56" s="87"/>
      <c r="N56" s="87"/>
      <c r="O56" s="87"/>
      <c r="P56" s="87"/>
    </row>
    <row r="57" spans="1:16" s="73" customFormat="1" ht="15.75" customHeight="1" x14ac:dyDescent="0.25">
      <c r="A57" s="87"/>
      <c r="B57" s="87"/>
      <c r="C57" s="87"/>
      <c r="D57" s="87"/>
      <c r="E57" s="87"/>
      <c r="F57" s="87"/>
      <c r="G57" s="87"/>
      <c r="H57" s="87"/>
      <c r="I57" s="268"/>
      <c r="J57" s="87"/>
      <c r="K57" s="87"/>
      <c r="L57" s="87"/>
      <c r="M57" s="87"/>
      <c r="N57" s="87"/>
      <c r="O57" s="87"/>
      <c r="P57" s="87"/>
    </row>
    <row r="58" spans="1:16" s="73" customFormat="1" ht="15.75" customHeight="1" x14ac:dyDescent="0.25">
      <c r="A58" s="87"/>
      <c r="B58" s="87"/>
      <c r="C58" s="87"/>
      <c r="D58" s="87"/>
      <c r="E58" s="87"/>
      <c r="F58" s="87"/>
      <c r="G58" s="87"/>
      <c r="H58" s="87"/>
      <c r="I58" s="268"/>
      <c r="J58" s="87"/>
      <c r="K58" s="87"/>
      <c r="L58" s="87"/>
      <c r="M58" s="87"/>
      <c r="N58" s="87"/>
      <c r="O58" s="87"/>
      <c r="P58" s="87"/>
    </row>
    <row r="59" spans="1:16" s="73" customFormat="1" ht="15.75" customHeight="1" x14ac:dyDescent="0.25">
      <c r="A59" s="87"/>
      <c r="B59" s="87"/>
      <c r="C59" s="87"/>
      <c r="D59" s="87"/>
      <c r="E59" s="87"/>
      <c r="F59" s="87"/>
      <c r="G59" s="87"/>
      <c r="H59" s="87"/>
      <c r="I59" s="268"/>
      <c r="J59" s="87"/>
      <c r="K59" s="87"/>
      <c r="L59" s="87"/>
      <c r="M59" s="87"/>
      <c r="N59" s="87"/>
      <c r="O59" s="87"/>
      <c r="P59" s="87"/>
    </row>
    <row r="60" spans="1:16" s="73" customFormat="1" ht="15.75" customHeight="1" x14ac:dyDescent="0.25">
      <c r="A60" s="87"/>
      <c r="B60" s="87"/>
      <c r="C60" s="87"/>
      <c r="D60" s="87"/>
      <c r="E60" s="87"/>
      <c r="F60" s="87"/>
      <c r="G60" s="87"/>
      <c r="H60" s="87"/>
      <c r="I60" s="268"/>
      <c r="J60" s="87"/>
      <c r="K60" s="87"/>
      <c r="L60" s="87"/>
      <c r="M60" s="87"/>
      <c r="N60" s="87"/>
      <c r="O60" s="87"/>
      <c r="P60" s="87"/>
    </row>
    <row r="61" spans="1:16" s="73" customFormat="1" ht="15.75" customHeight="1" x14ac:dyDescent="0.25">
      <c r="A61" s="87"/>
      <c r="B61" s="87"/>
      <c r="C61" s="87"/>
      <c r="D61" s="87"/>
      <c r="E61" s="87"/>
      <c r="F61" s="87"/>
      <c r="G61" s="87"/>
      <c r="H61" s="87"/>
      <c r="I61" s="268"/>
      <c r="J61" s="87"/>
      <c r="K61" s="87"/>
      <c r="L61" s="87"/>
      <c r="M61" s="87"/>
      <c r="N61" s="87"/>
      <c r="O61" s="87"/>
      <c r="P61" s="87"/>
    </row>
    <row r="62" spans="1:16" s="73" customFormat="1" ht="15.75" customHeight="1" x14ac:dyDescent="0.25">
      <c r="A62" s="87"/>
      <c r="B62" s="87"/>
      <c r="C62" s="87"/>
      <c r="D62" s="87"/>
      <c r="E62" s="87"/>
      <c r="F62" s="87"/>
      <c r="G62" s="87"/>
      <c r="H62" s="87"/>
      <c r="I62" s="268"/>
      <c r="J62" s="87"/>
      <c r="K62" s="87"/>
      <c r="L62" s="87"/>
      <c r="M62" s="87"/>
      <c r="N62" s="87"/>
      <c r="O62" s="87"/>
      <c r="P62" s="87"/>
    </row>
    <row r="63" spans="1:16" s="73" customFormat="1" ht="15.75" customHeight="1" x14ac:dyDescent="0.25">
      <c r="A63" s="87"/>
      <c r="B63" s="87"/>
      <c r="C63" s="87"/>
      <c r="D63" s="87"/>
      <c r="E63" s="87"/>
      <c r="F63" s="87"/>
      <c r="G63" s="87"/>
      <c r="H63" s="87"/>
      <c r="I63" s="268"/>
      <c r="J63" s="87"/>
      <c r="K63" s="87"/>
      <c r="L63" s="87"/>
      <c r="M63" s="87"/>
      <c r="N63" s="87"/>
      <c r="O63" s="87"/>
      <c r="P63" s="87"/>
    </row>
    <row r="64" spans="1:16" s="73" customFormat="1" ht="15.75" customHeight="1" x14ac:dyDescent="0.25">
      <c r="A64" s="87"/>
      <c r="B64" s="87"/>
      <c r="C64" s="87"/>
      <c r="D64" s="87"/>
      <c r="E64" s="87"/>
      <c r="F64" s="87"/>
      <c r="G64" s="87"/>
      <c r="H64" s="87"/>
      <c r="I64" s="268"/>
      <c r="J64" s="87"/>
      <c r="K64" s="87"/>
      <c r="L64" s="87"/>
      <c r="M64" s="87"/>
      <c r="N64" s="87"/>
      <c r="O64" s="87"/>
      <c r="P64" s="87"/>
    </row>
    <row r="65" spans="1:16" s="73" customFormat="1" ht="15.75" customHeight="1" x14ac:dyDescent="0.25">
      <c r="A65" s="87"/>
      <c r="B65" s="87"/>
      <c r="C65" s="87"/>
      <c r="D65" s="87"/>
      <c r="E65" s="87"/>
      <c r="F65" s="87"/>
      <c r="G65" s="87"/>
      <c r="H65" s="87"/>
      <c r="I65" s="268"/>
      <c r="J65" s="87"/>
      <c r="K65" s="87"/>
      <c r="L65" s="87"/>
      <c r="M65" s="87"/>
      <c r="N65" s="87"/>
      <c r="O65" s="87"/>
      <c r="P65" s="87"/>
    </row>
    <row r="66" spans="1:16" s="73" customFormat="1" ht="15.75" customHeight="1" x14ac:dyDescent="0.25">
      <c r="A66" s="87"/>
      <c r="B66" s="87"/>
      <c r="C66" s="87"/>
      <c r="D66" s="87"/>
      <c r="E66" s="87"/>
      <c r="F66" s="87"/>
      <c r="G66" s="87"/>
      <c r="H66" s="87"/>
      <c r="I66" s="268"/>
      <c r="J66" s="87"/>
      <c r="K66" s="87"/>
      <c r="L66" s="87"/>
      <c r="M66" s="87"/>
      <c r="N66" s="87"/>
      <c r="O66" s="87"/>
      <c r="P66" s="87"/>
    </row>
    <row r="67" spans="1:16" s="73" customFormat="1" ht="15.75" customHeight="1" x14ac:dyDescent="0.25">
      <c r="A67" s="87"/>
      <c r="B67" s="87"/>
      <c r="C67" s="87"/>
      <c r="D67" s="87"/>
      <c r="E67" s="87"/>
      <c r="F67" s="87"/>
      <c r="G67" s="87"/>
      <c r="H67" s="87"/>
      <c r="I67" s="268"/>
      <c r="J67" s="87"/>
      <c r="K67" s="87"/>
      <c r="L67" s="87"/>
      <c r="M67" s="87"/>
      <c r="N67" s="87"/>
      <c r="O67" s="87"/>
      <c r="P67" s="87"/>
    </row>
    <row r="68" spans="1:16" s="73" customFormat="1" ht="15.75" customHeight="1" x14ac:dyDescent="0.25">
      <c r="A68" s="87"/>
      <c r="B68" s="87"/>
      <c r="C68" s="87"/>
      <c r="D68" s="87"/>
      <c r="E68" s="87"/>
      <c r="F68" s="87"/>
      <c r="G68" s="87"/>
      <c r="H68" s="87"/>
      <c r="I68" s="268"/>
      <c r="J68" s="87"/>
      <c r="K68" s="87"/>
      <c r="L68" s="87"/>
      <c r="M68" s="87"/>
      <c r="N68" s="87"/>
      <c r="O68" s="87"/>
      <c r="P68" s="87"/>
    </row>
    <row r="69" spans="1:16" s="73" customFormat="1" ht="15.75" customHeight="1" x14ac:dyDescent="0.25">
      <c r="A69" s="87"/>
      <c r="B69" s="87"/>
      <c r="C69" s="87"/>
      <c r="D69" s="87"/>
      <c r="E69" s="87"/>
      <c r="F69" s="87"/>
      <c r="G69" s="87"/>
      <c r="H69" s="87"/>
      <c r="I69" s="268"/>
      <c r="J69" s="87"/>
      <c r="K69" s="87"/>
      <c r="L69" s="87"/>
      <c r="M69" s="87"/>
      <c r="N69" s="87"/>
      <c r="O69" s="87"/>
      <c r="P69" s="87"/>
    </row>
    <row r="70" spans="1:16" s="73" customFormat="1" ht="15.75" customHeight="1" x14ac:dyDescent="0.25">
      <c r="A70" s="87"/>
      <c r="B70" s="87"/>
      <c r="C70" s="87"/>
      <c r="D70" s="87"/>
      <c r="E70" s="87"/>
      <c r="F70" s="87"/>
      <c r="G70" s="87"/>
      <c r="H70" s="87"/>
      <c r="I70" s="268"/>
      <c r="J70" s="87"/>
      <c r="K70" s="87"/>
      <c r="L70" s="87"/>
      <c r="M70" s="87"/>
      <c r="N70" s="87"/>
      <c r="O70" s="87"/>
      <c r="P70" s="87"/>
    </row>
    <row r="71" spans="1:16" s="73" customFormat="1" ht="15.75" customHeight="1" x14ac:dyDescent="0.25">
      <c r="A71" s="87"/>
      <c r="B71" s="87"/>
      <c r="C71" s="87"/>
      <c r="D71" s="87"/>
      <c r="E71" s="87"/>
      <c r="F71" s="87"/>
      <c r="G71" s="87"/>
      <c r="H71" s="87"/>
      <c r="I71" s="268"/>
      <c r="J71" s="87"/>
      <c r="K71" s="87"/>
      <c r="L71" s="87"/>
      <c r="M71" s="87"/>
      <c r="N71" s="87"/>
      <c r="O71" s="87"/>
      <c r="P71" s="87"/>
    </row>
    <row r="72" spans="1:16" s="73" customFormat="1" ht="15.75" customHeight="1" x14ac:dyDescent="0.25">
      <c r="A72" s="87"/>
      <c r="B72" s="87"/>
      <c r="C72" s="87"/>
      <c r="D72" s="87"/>
      <c r="E72" s="87"/>
      <c r="F72" s="87"/>
      <c r="G72" s="87"/>
      <c r="H72" s="87"/>
      <c r="I72" s="268"/>
      <c r="J72" s="87"/>
      <c r="K72" s="87"/>
      <c r="L72" s="87"/>
      <c r="M72" s="87"/>
      <c r="N72" s="87"/>
      <c r="O72" s="87"/>
      <c r="P72" s="87"/>
    </row>
    <row r="73" spans="1:16" s="73" customFormat="1" ht="15.75" customHeight="1" x14ac:dyDescent="0.25">
      <c r="A73" s="87"/>
      <c r="B73" s="87"/>
      <c r="C73" s="87"/>
      <c r="D73" s="87"/>
      <c r="E73" s="87"/>
      <c r="F73" s="87"/>
      <c r="G73" s="87"/>
      <c r="H73" s="87"/>
      <c r="I73" s="268"/>
      <c r="J73" s="87"/>
      <c r="K73" s="87"/>
      <c r="L73" s="87"/>
      <c r="M73" s="87"/>
      <c r="N73" s="87"/>
      <c r="O73" s="87"/>
      <c r="P73" s="87"/>
    </row>
    <row r="74" spans="1:16" s="73" customFormat="1" ht="15.75" customHeight="1" x14ac:dyDescent="0.25">
      <c r="A74" s="87"/>
      <c r="B74" s="87"/>
      <c r="C74" s="87"/>
      <c r="D74" s="87"/>
      <c r="E74" s="87"/>
      <c r="F74" s="87"/>
      <c r="G74" s="87"/>
      <c r="H74" s="87"/>
      <c r="I74" s="268"/>
      <c r="J74" s="87"/>
      <c r="K74" s="87"/>
      <c r="L74" s="87"/>
      <c r="M74" s="87"/>
      <c r="N74" s="87"/>
      <c r="O74" s="87"/>
      <c r="P74" s="87"/>
    </row>
    <row r="75" spans="1:16" s="73" customFormat="1" ht="15.75" customHeight="1" x14ac:dyDescent="0.25">
      <c r="A75" s="87"/>
      <c r="B75" s="87"/>
      <c r="C75" s="87"/>
      <c r="D75" s="87"/>
      <c r="E75" s="87"/>
      <c r="F75" s="87"/>
      <c r="G75" s="87"/>
      <c r="H75" s="87"/>
      <c r="I75" s="268"/>
      <c r="J75" s="87"/>
      <c r="K75" s="87"/>
      <c r="L75" s="87"/>
      <c r="M75" s="87"/>
      <c r="N75" s="87"/>
      <c r="O75" s="87"/>
      <c r="P75" s="87"/>
    </row>
    <row r="76" spans="1:16" s="73" customFormat="1" ht="15.75" customHeight="1" x14ac:dyDescent="0.25">
      <c r="A76" s="87"/>
      <c r="B76" s="87"/>
      <c r="C76" s="87"/>
      <c r="D76" s="87"/>
      <c r="E76" s="87"/>
      <c r="F76" s="87"/>
      <c r="G76" s="87"/>
      <c r="H76" s="87"/>
      <c r="I76" s="268"/>
      <c r="J76" s="87"/>
      <c r="K76" s="87"/>
      <c r="L76" s="87"/>
      <c r="M76" s="87"/>
      <c r="N76" s="87"/>
      <c r="O76" s="87"/>
      <c r="P76" s="87"/>
    </row>
    <row r="77" spans="1:16" s="73" customFormat="1" ht="15.75" customHeight="1" x14ac:dyDescent="0.25">
      <c r="A77" s="87"/>
      <c r="B77" s="87"/>
      <c r="C77" s="87"/>
      <c r="D77" s="87"/>
      <c r="E77" s="87"/>
      <c r="F77" s="87"/>
      <c r="G77" s="87"/>
      <c r="H77" s="87"/>
      <c r="I77" s="268"/>
      <c r="J77" s="87"/>
      <c r="K77" s="87"/>
      <c r="L77" s="87"/>
      <c r="M77" s="87"/>
      <c r="N77" s="87"/>
      <c r="O77" s="87"/>
      <c r="P77" s="87"/>
    </row>
    <row r="78" spans="1:16" s="73" customFormat="1" ht="15.75" customHeight="1" x14ac:dyDescent="0.25">
      <c r="A78" s="87"/>
      <c r="B78" s="87"/>
      <c r="C78" s="87"/>
      <c r="D78" s="87"/>
      <c r="E78" s="87"/>
      <c r="F78" s="87"/>
      <c r="G78" s="87"/>
      <c r="H78" s="87"/>
      <c r="I78" s="268"/>
      <c r="J78" s="87"/>
      <c r="K78" s="87"/>
      <c r="L78" s="87"/>
      <c r="M78" s="87"/>
      <c r="N78" s="87"/>
      <c r="O78" s="87"/>
      <c r="P78" s="87"/>
    </row>
    <row r="79" spans="1:16" s="73" customFormat="1" ht="15.75" customHeight="1" x14ac:dyDescent="0.25">
      <c r="A79" s="87"/>
      <c r="B79" s="87"/>
      <c r="C79" s="87"/>
      <c r="D79" s="87"/>
      <c r="E79" s="87"/>
      <c r="F79" s="87"/>
      <c r="G79" s="87"/>
      <c r="H79" s="87"/>
      <c r="I79" s="268"/>
      <c r="J79" s="87"/>
      <c r="K79" s="87"/>
      <c r="L79" s="87"/>
      <c r="M79" s="87"/>
      <c r="N79" s="87"/>
      <c r="O79" s="87"/>
      <c r="P79" s="87"/>
    </row>
    <row r="80" spans="1:16" s="73" customFormat="1" ht="15.75" customHeight="1" x14ac:dyDescent="0.25">
      <c r="A80" s="87"/>
      <c r="B80" s="87"/>
      <c r="C80" s="87"/>
      <c r="D80" s="87"/>
      <c r="E80" s="87"/>
      <c r="F80" s="87"/>
      <c r="G80" s="87"/>
      <c r="H80" s="87"/>
      <c r="I80" s="268"/>
      <c r="J80" s="87"/>
      <c r="K80" s="87"/>
      <c r="L80" s="87"/>
      <c r="M80" s="87"/>
      <c r="N80" s="87"/>
      <c r="O80" s="87"/>
      <c r="P80" s="87"/>
    </row>
    <row r="81" spans="1:16" s="73" customFormat="1" ht="15.75" customHeight="1" x14ac:dyDescent="0.25">
      <c r="A81" s="87"/>
      <c r="B81" s="87"/>
      <c r="C81" s="87"/>
      <c r="D81" s="87"/>
      <c r="E81" s="87"/>
      <c r="F81" s="87"/>
      <c r="G81" s="87"/>
      <c r="H81" s="87"/>
      <c r="I81" s="268"/>
      <c r="J81" s="87"/>
      <c r="K81" s="87"/>
      <c r="L81" s="87"/>
      <c r="M81" s="87"/>
      <c r="N81" s="87"/>
      <c r="O81" s="87"/>
      <c r="P81" s="87"/>
    </row>
    <row r="82" spans="1:16" s="73" customFormat="1" ht="15.75" customHeight="1" x14ac:dyDescent="0.25">
      <c r="A82" s="87"/>
      <c r="B82" s="87"/>
      <c r="C82" s="87"/>
      <c r="D82" s="87"/>
      <c r="E82" s="87"/>
      <c r="F82" s="87"/>
      <c r="G82" s="87"/>
      <c r="H82" s="87"/>
      <c r="I82" s="268"/>
      <c r="J82" s="87"/>
      <c r="K82" s="87"/>
      <c r="L82" s="87"/>
      <c r="M82" s="87"/>
      <c r="N82" s="87"/>
      <c r="O82" s="87"/>
      <c r="P82" s="87"/>
    </row>
    <row r="83" spans="1:16" s="73" customFormat="1" ht="15.75" customHeight="1" x14ac:dyDescent="0.25">
      <c r="A83" s="87"/>
      <c r="B83" s="87"/>
      <c r="C83" s="87"/>
      <c r="D83" s="87"/>
      <c r="E83" s="87"/>
      <c r="F83" s="87"/>
      <c r="G83" s="87"/>
      <c r="H83" s="87"/>
      <c r="I83" s="268"/>
      <c r="J83" s="87"/>
      <c r="K83" s="87"/>
      <c r="L83" s="87"/>
      <c r="M83" s="87"/>
      <c r="N83" s="87"/>
      <c r="O83" s="87"/>
      <c r="P83" s="87"/>
    </row>
    <row r="84" spans="1:16" s="73" customFormat="1" ht="15.75" customHeight="1" x14ac:dyDescent="0.25">
      <c r="A84" s="87"/>
      <c r="B84" s="87"/>
      <c r="C84" s="87"/>
      <c r="D84" s="87"/>
      <c r="E84" s="87"/>
      <c r="F84" s="87"/>
      <c r="G84" s="87"/>
      <c r="H84" s="87"/>
      <c r="I84" s="268"/>
      <c r="J84" s="87"/>
      <c r="K84" s="87"/>
      <c r="L84" s="87"/>
      <c r="M84" s="87"/>
      <c r="N84" s="87"/>
      <c r="O84" s="87"/>
      <c r="P84" s="87"/>
    </row>
    <row r="85" spans="1:16" s="73" customFormat="1" ht="15.75" customHeight="1" x14ac:dyDescent="0.25">
      <c r="A85" s="87"/>
      <c r="B85" s="87"/>
      <c r="C85" s="87"/>
      <c r="D85" s="87"/>
      <c r="E85" s="87"/>
      <c r="F85" s="87"/>
      <c r="G85" s="87"/>
      <c r="H85" s="87"/>
      <c r="I85" s="268"/>
      <c r="J85" s="87"/>
      <c r="K85" s="87"/>
      <c r="L85" s="87"/>
      <c r="M85" s="87"/>
      <c r="N85" s="87"/>
      <c r="O85" s="87"/>
      <c r="P85" s="87"/>
    </row>
    <row r="86" spans="1:16" s="73" customFormat="1" ht="15.75" customHeight="1" x14ac:dyDescent="0.25">
      <c r="A86" s="87"/>
      <c r="B86" s="87"/>
      <c r="C86" s="87"/>
      <c r="D86" s="87"/>
      <c r="E86" s="87"/>
      <c r="F86" s="87"/>
      <c r="G86" s="87"/>
      <c r="H86" s="87"/>
      <c r="I86" s="268"/>
      <c r="J86" s="87"/>
      <c r="K86" s="87"/>
      <c r="L86" s="87"/>
      <c r="M86" s="87"/>
      <c r="N86" s="87"/>
      <c r="O86" s="87"/>
      <c r="P86" s="87"/>
    </row>
    <row r="87" spans="1:16" s="73" customFormat="1" ht="15.75" customHeight="1" x14ac:dyDescent="0.25">
      <c r="A87" s="87"/>
      <c r="B87" s="87"/>
      <c r="C87" s="87"/>
      <c r="D87" s="87"/>
      <c r="E87" s="87"/>
      <c r="F87" s="87"/>
      <c r="G87" s="87"/>
      <c r="H87" s="87"/>
      <c r="I87" s="268"/>
      <c r="J87" s="87"/>
      <c r="K87" s="87"/>
      <c r="L87" s="87"/>
      <c r="M87" s="87"/>
      <c r="N87" s="87"/>
      <c r="O87" s="87"/>
      <c r="P87" s="87"/>
    </row>
    <row r="88" spans="1:16" s="73" customFormat="1" ht="15.75" customHeight="1" x14ac:dyDescent="0.25">
      <c r="A88" s="87"/>
      <c r="B88" s="87"/>
      <c r="C88" s="87"/>
      <c r="D88" s="87"/>
      <c r="E88" s="87"/>
      <c r="F88" s="87"/>
      <c r="G88" s="87"/>
      <c r="H88" s="87"/>
      <c r="I88" s="268"/>
      <c r="J88" s="87"/>
      <c r="K88" s="87"/>
      <c r="L88" s="87"/>
      <c r="M88" s="87"/>
      <c r="N88" s="87"/>
      <c r="O88" s="87"/>
      <c r="P88" s="87"/>
    </row>
    <row r="89" spans="1:16" s="73" customFormat="1" ht="15.75" customHeight="1" x14ac:dyDescent="0.25">
      <c r="A89" s="87"/>
      <c r="B89" s="87"/>
      <c r="C89" s="87"/>
      <c r="D89" s="87"/>
      <c r="E89" s="87"/>
      <c r="F89" s="87"/>
      <c r="G89" s="87"/>
      <c r="H89" s="87"/>
      <c r="I89" s="268"/>
      <c r="J89" s="87"/>
      <c r="K89" s="87"/>
      <c r="L89" s="87"/>
      <c r="M89" s="87"/>
      <c r="N89" s="87"/>
      <c r="O89" s="87"/>
      <c r="P89" s="87"/>
    </row>
    <row r="90" spans="1:16" s="73" customFormat="1" ht="15.75" customHeight="1" x14ac:dyDescent="0.25">
      <c r="A90" s="87"/>
      <c r="B90" s="87"/>
      <c r="C90" s="87"/>
      <c r="D90" s="87"/>
      <c r="E90" s="87"/>
      <c r="F90" s="87"/>
      <c r="G90" s="87"/>
      <c r="H90" s="87"/>
      <c r="I90" s="268"/>
      <c r="J90" s="87"/>
      <c r="K90" s="87"/>
      <c r="L90" s="87"/>
      <c r="M90" s="87"/>
      <c r="N90" s="87"/>
      <c r="O90" s="87"/>
      <c r="P90" s="87"/>
    </row>
    <row r="91" spans="1:16" s="73" customFormat="1" ht="15.75" customHeight="1" x14ac:dyDescent="0.25">
      <c r="A91" s="87"/>
      <c r="B91" s="87"/>
      <c r="C91" s="87"/>
      <c r="D91" s="87"/>
      <c r="E91" s="87"/>
      <c r="F91" s="87"/>
      <c r="G91" s="87"/>
      <c r="H91" s="87"/>
      <c r="I91" s="268"/>
      <c r="J91" s="87"/>
      <c r="K91" s="87"/>
      <c r="L91" s="87"/>
      <c r="M91" s="87"/>
      <c r="N91" s="87"/>
      <c r="O91" s="87"/>
      <c r="P91" s="87"/>
    </row>
    <row r="92" spans="1:16" s="73" customFormat="1" ht="15.75" customHeight="1" x14ac:dyDescent="0.25">
      <c r="A92" s="87"/>
      <c r="B92" s="87"/>
      <c r="C92" s="87"/>
      <c r="D92" s="87"/>
      <c r="E92" s="87"/>
      <c r="F92" s="87"/>
      <c r="G92" s="87"/>
      <c r="H92" s="87"/>
      <c r="I92" s="268"/>
      <c r="J92" s="87"/>
      <c r="K92" s="87"/>
      <c r="L92" s="87"/>
      <c r="M92" s="87"/>
      <c r="N92" s="87"/>
      <c r="O92" s="87"/>
      <c r="P92" s="87"/>
    </row>
    <row r="93" spans="1:16" s="73" customFormat="1" ht="15.75" customHeight="1" x14ac:dyDescent="0.25">
      <c r="A93" s="87"/>
      <c r="B93" s="87"/>
      <c r="C93" s="87"/>
      <c r="D93" s="87"/>
      <c r="E93" s="87"/>
      <c r="F93" s="87"/>
      <c r="G93" s="87"/>
      <c r="H93" s="87"/>
      <c r="I93" s="268"/>
      <c r="J93" s="87"/>
      <c r="K93" s="87"/>
      <c r="L93" s="87"/>
      <c r="M93" s="87"/>
      <c r="N93" s="87"/>
      <c r="O93" s="87"/>
      <c r="P93" s="87"/>
    </row>
    <row r="94" spans="1:16" s="73" customFormat="1" ht="15.75" customHeight="1" x14ac:dyDescent="0.25">
      <c r="A94" s="87"/>
      <c r="B94" s="87"/>
      <c r="C94" s="87"/>
      <c r="D94" s="87"/>
      <c r="E94" s="87"/>
      <c r="F94" s="87"/>
      <c r="G94" s="87"/>
      <c r="H94" s="87"/>
      <c r="I94" s="268"/>
      <c r="J94" s="87"/>
      <c r="K94" s="87"/>
      <c r="L94" s="87"/>
      <c r="M94" s="87"/>
      <c r="N94" s="87"/>
      <c r="O94" s="87"/>
      <c r="P94" s="87"/>
    </row>
    <row r="95" spans="1:16" s="73" customFormat="1" ht="15.75" customHeight="1" x14ac:dyDescent="0.25">
      <c r="A95" s="87"/>
      <c r="B95" s="87"/>
      <c r="C95" s="87"/>
      <c r="D95" s="87"/>
      <c r="E95" s="87"/>
      <c r="F95" s="87"/>
      <c r="G95" s="87"/>
      <c r="H95" s="87"/>
      <c r="I95" s="268"/>
      <c r="J95" s="87"/>
      <c r="K95" s="87"/>
      <c r="L95" s="87"/>
      <c r="M95" s="87"/>
      <c r="N95" s="87"/>
      <c r="O95" s="87"/>
      <c r="P95" s="87"/>
    </row>
    <row r="96" spans="1:16" s="73" customFormat="1" ht="15.75" customHeight="1" x14ac:dyDescent="0.25">
      <c r="A96" s="87"/>
      <c r="B96" s="87"/>
      <c r="C96" s="87"/>
      <c r="D96" s="87"/>
      <c r="E96" s="87"/>
      <c r="F96" s="87"/>
      <c r="G96" s="87"/>
      <c r="H96" s="87"/>
      <c r="I96" s="268"/>
      <c r="J96" s="87"/>
      <c r="K96" s="87"/>
      <c r="L96" s="87"/>
      <c r="M96" s="87"/>
      <c r="N96" s="87"/>
      <c r="O96" s="87"/>
      <c r="P96" s="87"/>
    </row>
    <row r="97" spans="1:16" s="73" customFormat="1" ht="15.75" customHeight="1" x14ac:dyDescent="0.25">
      <c r="A97" s="87"/>
      <c r="B97" s="87"/>
      <c r="C97" s="87"/>
      <c r="D97" s="87"/>
      <c r="E97" s="87"/>
      <c r="F97" s="87"/>
      <c r="G97" s="87"/>
      <c r="H97" s="87"/>
      <c r="I97" s="268"/>
      <c r="J97" s="87"/>
      <c r="K97" s="87"/>
      <c r="L97" s="87"/>
      <c r="M97" s="87"/>
      <c r="N97" s="87"/>
      <c r="O97" s="87"/>
      <c r="P97" s="87"/>
    </row>
    <row r="98" spans="1:16" s="73" customFormat="1" ht="15.75" customHeight="1" x14ac:dyDescent="0.25">
      <c r="A98" s="87"/>
      <c r="B98" s="87"/>
      <c r="C98" s="87"/>
      <c r="D98" s="87"/>
      <c r="E98" s="87"/>
      <c r="F98" s="87"/>
      <c r="G98" s="87"/>
      <c r="H98" s="87"/>
      <c r="I98" s="268"/>
      <c r="J98" s="87"/>
      <c r="K98" s="87"/>
      <c r="L98" s="87"/>
      <c r="M98" s="87"/>
      <c r="N98" s="87"/>
      <c r="O98" s="87"/>
      <c r="P98" s="87"/>
    </row>
    <row r="99" spans="1:16" s="73" customFormat="1" ht="15.75" customHeight="1" x14ac:dyDescent="0.25">
      <c r="A99" s="87"/>
      <c r="B99" s="87"/>
      <c r="C99" s="87"/>
      <c r="D99" s="87"/>
      <c r="E99" s="87"/>
      <c r="F99" s="87"/>
      <c r="G99" s="87"/>
      <c r="H99" s="87"/>
      <c r="I99" s="268"/>
      <c r="J99" s="87"/>
      <c r="K99" s="87"/>
      <c r="L99" s="87"/>
      <c r="M99" s="87"/>
      <c r="N99" s="87"/>
      <c r="O99" s="87"/>
      <c r="P99" s="87"/>
    </row>
    <row r="100" spans="1:16" s="73" customFormat="1" ht="15.75" customHeight="1" x14ac:dyDescent="0.25">
      <c r="A100" s="87"/>
      <c r="G100" s="87"/>
      <c r="H100" s="87"/>
      <c r="I100" s="268"/>
      <c r="J100" s="87"/>
      <c r="K100" s="87"/>
      <c r="L100" s="87"/>
      <c r="M100" s="87"/>
      <c r="N100" s="87"/>
      <c r="O100" s="87"/>
      <c r="P100" s="87"/>
    </row>
    <row r="101" spans="1:16" s="73" customFormat="1" ht="15.75" customHeight="1" x14ac:dyDescent="0.25">
      <c r="A101" s="87"/>
      <c r="H101" s="96"/>
      <c r="I101" s="269"/>
    </row>
    <row r="102" spans="1:16" s="73" customFormat="1" ht="15.75" customHeight="1" x14ac:dyDescent="0.25">
      <c r="A102" s="87"/>
      <c r="H102" s="96"/>
      <c r="I102" s="269"/>
    </row>
    <row r="103" spans="1:16" s="73" customFormat="1" ht="15.75" customHeight="1" x14ac:dyDescent="0.25">
      <c r="A103" s="87"/>
      <c r="H103" s="96"/>
      <c r="I103" s="269"/>
    </row>
    <row r="104" spans="1:16" s="73" customFormat="1" ht="15.75" customHeight="1" x14ac:dyDescent="0.25">
      <c r="A104" s="87"/>
      <c r="H104" s="96"/>
      <c r="I104" s="269"/>
    </row>
    <row r="105" spans="1:16" s="73" customFormat="1" ht="15.75" customHeight="1" x14ac:dyDescent="0.25">
      <c r="A105" s="87"/>
      <c r="H105" s="96"/>
      <c r="I105" s="269"/>
    </row>
    <row r="106" spans="1:16" s="73" customFormat="1" ht="15.75" customHeight="1" x14ac:dyDescent="0.25">
      <c r="A106" s="87"/>
      <c r="H106" s="96"/>
      <c r="I106" s="269"/>
    </row>
    <row r="107" spans="1:16" s="73" customFormat="1" ht="15.75" customHeight="1" x14ac:dyDescent="0.25">
      <c r="A107" s="87"/>
      <c r="H107" s="96"/>
      <c r="I107" s="269"/>
    </row>
    <row r="108" spans="1:16" s="73" customFormat="1" ht="15.75" customHeight="1" x14ac:dyDescent="0.25">
      <c r="A108" s="87"/>
      <c r="H108" s="96"/>
      <c r="I108" s="269"/>
    </row>
    <row r="109" spans="1:16" s="73" customFormat="1" ht="15.75" customHeight="1" x14ac:dyDescent="0.25">
      <c r="A109" s="87"/>
      <c r="H109" s="96"/>
      <c r="I109" s="269"/>
    </row>
    <row r="110" spans="1:16" s="73" customFormat="1" ht="15.75" customHeight="1" x14ac:dyDescent="0.25">
      <c r="A110" s="87"/>
      <c r="H110" s="96"/>
      <c r="I110" s="269"/>
    </row>
    <row r="111" spans="1:16" s="73" customFormat="1" ht="15.75" customHeight="1" x14ac:dyDescent="0.25">
      <c r="A111" s="87"/>
      <c r="H111" s="96"/>
      <c r="I111" s="269"/>
    </row>
    <row r="112" spans="1:16" s="73" customFormat="1" ht="15.75" customHeight="1" x14ac:dyDescent="0.25">
      <c r="A112" s="87"/>
      <c r="H112" s="96"/>
      <c r="I112" s="269"/>
    </row>
    <row r="113" spans="1:9" s="73" customFormat="1" ht="15.75" customHeight="1" x14ac:dyDescent="0.25">
      <c r="A113" s="87"/>
      <c r="H113" s="96"/>
      <c r="I113" s="269"/>
    </row>
    <row r="114" spans="1:9" s="73" customFormat="1" ht="15.75" customHeight="1" x14ac:dyDescent="0.25">
      <c r="A114" s="87"/>
      <c r="H114" s="96"/>
      <c r="I114" s="269"/>
    </row>
    <row r="115" spans="1:9" s="73" customFormat="1" ht="15.75" customHeight="1" x14ac:dyDescent="0.25">
      <c r="A115" s="87"/>
      <c r="H115" s="96"/>
      <c r="I115" s="269"/>
    </row>
    <row r="116" spans="1:9" s="73" customFormat="1" ht="15.75" customHeight="1" x14ac:dyDescent="0.25">
      <c r="A116" s="87"/>
      <c r="H116" s="96"/>
      <c r="I116" s="269"/>
    </row>
    <row r="117" spans="1:9" s="73" customFormat="1" ht="15.75" customHeight="1" x14ac:dyDescent="0.25">
      <c r="A117" s="87"/>
      <c r="H117" s="96"/>
      <c r="I117" s="269"/>
    </row>
    <row r="118" spans="1:9" s="73" customFormat="1" ht="15.75" customHeight="1" x14ac:dyDescent="0.25">
      <c r="A118" s="87"/>
      <c r="H118" s="96"/>
      <c r="I118" s="269"/>
    </row>
    <row r="119" spans="1:9" s="73" customFormat="1" ht="15.75" customHeight="1" x14ac:dyDescent="0.25">
      <c r="A119" s="87"/>
      <c r="H119" s="96"/>
      <c r="I119" s="269"/>
    </row>
    <row r="120" spans="1:9" s="73" customFormat="1" ht="15.75" customHeight="1" x14ac:dyDescent="0.25">
      <c r="A120" s="87"/>
      <c r="H120" s="96"/>
      <c r="I120" s="269"/>
    </row>
    <row r="121" spans="1:9" s="73" customFormat="1" ht="15.75" customHeight="1" x14ac:dyDescent="0.25">
      <c r="A121" s="87"/>
      <c r="H121" s="96"/>
      <c r="I121" s="269"/>
    </row>
    <row r="122" spans="1:9" s="73" customFormat="1" ht="15.75" customHeight="1" x14ac:dyDescent="0.25">
      <c r="A122" s="87"/>
      <c r="H122" s="96"/>
      <c r="I122" s="269"/>
    </row>
    <row r="123" spans="1:9" s="73" customFormat="1" ht="15.75" customHeight="1" x14ac:dyDescent="0.25">
      <c r="A123" s="87"/>
      <c r="H123" s="96"/>
      <c r="I123" s="269"/>
    </row>
    <row r="124" spans="1:9" s="73" customFormat="1" ht="15.75" customHeight="1" x14ac:dyDescent="0.25">
      <c r="A124" s="87"/>
      <c r="H124" s="96"/>
      <c r="I124" s="269"/>
    </row>
    <row r="125" spans="1:9" s="73" customFormat="1" ht="15.75" customHeight="1" x14ac:dyDescent="0.25">
      <c r="A125" s="87"/>
      <c r="H125" s="96"/>
      <c r="I125" s="269"/>
    </row>
    <row r="126" spans="1:9" s="73" customFormat="1" ht="15.75" customHeight="1" x14ac:dyDescent="0.25">
      <c r="A126" s="87"/>
      <c r="H126" s="96"/>
      <c r="I126" s="269"/>
    </row>
    <row r="127" spans="1:9" s="73" customFormat="1" ht="15.75" customHeight="1" x14ac:dyDescent="0.25">
      <c r="A127" s="87"/>
      <c r="H127" s="96"/>
      <c r="I127" s="269"/>
    </row>
    <row r="128" spans="1:9" s="73" customFormat="1" ht="15.75" customHeight="1" x14ac:dyDescent="0.25">
      <c r="A128" s="87"/>
      <c r="H128" s="96"/>
      <c r="I128" s="269"/>
    </row>
    <row r="129" spans="1:9" s="73" customFormat="1" ht="15.75" customHeight="1" x14ac:dyDescent="0.25">
      <c r="A129" s="87"/>
      <c r="H129" s="96"/>
      <c r="I129" s="269"/>
    </row>
    <row r="130" spans="1:9" s="73" customFormat="1" ht="15.75" customHeight="1" x14ac:dyDescent="0.25">
      <c r="A130" s="87"/>
      <c r="H130" s="96"/>
      <c r="I130" s="269"/>
    </row>
    <row r="131" spans="1:9" s="73" customFormat="1" ht="15.75" customHeight="1" x14ac:dyDescent="0.25">
      <c r="A131" s="87"/>
      <c r="H131" s="96"/>
      <c r="I131" s="269"/>
    </row>
    <row r="132" spans="1:9" s="73" customFormat="1" ht="15.75" customHeight="1" x14ac:dyDescent="0.25">
      <c r="A132" s="87"/>
      <c r="H132" s="96"/>
      <c r="I132" s="269"/>
    </row>
    <row r="133" spans="1:9" s="73" customFormat="1" ht="15.75" customHeight="1" x14ac:dyDescent="0.25">
      <c r="A133" s="87"/>
      <c r="H133" s="96"/>
      <c r="I133" s="269"/>
    </row>
    <row r="134" spans="1:9" s="73" customFormat="1" ht="15.75" customHeight="1" x14ac:dyDescent="0.25">
      <c r="A134" s="87"/>
      <c r="H134" s="96"/>
      <c r="I134" s="269"/>
    </row>
    <row r="135" spans="1:9" s="73" customFormat="1" ht="15.75" customHeight="1" x14ac:dyDescent="0.25">
      <c r="A135" s="87"/>
      <c r="H135" s="96"/>
      <c r="I135" s="269"/>
    </row>
    <row r="136" spans="1:9" s="73" customFormat="1" ht="15.75" customHeight="1" x14ac:dyDescent="0.25">
      <c r="A136" s="87"/>
      <c r="H136" s="96"/>
      <c r="I136" s="269"/>
    </row>
    <row r="137" spans="1:9" s="73" customFormat="1" ht="15.75" customHeight="1" x14ac:dyDescent="0.25">
      <c r="A137" s="87"/>
      <c r="H137" s="96"/>
      <c r="I137" s="269"/>
    </row>
    <row r="138" spans="1:9" s="73" customFormat="1" ht="15.75" customHeight="1" x14ac:dyDescent="0.25">
      <c r="A138" s="87"/>
      <c r="H138" s="96"/>
      <c r="I138" s="269"/>
    </row>
    <row r="139" spans="1:9" s="73" customFormat="1" ht="15.75" customHeight="1" x14ac:dyDescent="0.25">
      <c r="A139" s="87"/>
      <c r="H139" s="96"/>
      <c r="I139" s="269"/>
    </row>
    <row r="140" spans="1:9" s="73" customFormat="1" ht="15.75" customHeight="1" x14ac:dyDescent="0.25">
      <c r="A140" s="87"/>
      <c r="H140" s="96"/>
      <c r="I140" s="269"/>
    </row>
    <row r="141" spans="1:9" s="73" customFormat="1" ht="15.75" customHeight="1" x14ac:dyDescent="0.25">
      <c r="A141" s="87"/>
      <c r="H141" s="96"/>
      <c r="I141" s="269"/>
    </row>
    <row r="142" spans="1:9" s="73" customFormat="1" ht="15.75" customHeight="1" x14ac:dyDescent="0.25">
      <c r="A142" s="87"/>
      <c r="H142" s="96"/>
      <c r="I142" s="269"/>
    </row>
    <row r="143" spans="1:9" s="73" customFormat="1" ht="15.75" customHeight="1" x14ac:dyDescent="0.25">
      <c r="A143" s="87"/>
      <c r="H143" s="96"/>
      <c r="I143" s="269"/>
    </row>
    <row r="144" spans="1:9" s="73" customFormat="1" ht="15.75" customHeight="1" x14ac:dyDescent="0.25">
      <c r="A144" s="87"/>
      <c r="H144" s="96"/>
      <c r="I144" s="269"/>
    </row>
    <row r="145" spans="1:9" s="73" customFormat="1" ht="15.75" customHeight="1" x14ac:dyDescent="0.25">
      <c r="A145" s="87"/>
      <c r="H145" s="96"/>
      <c r="I145" s="269"/>
    </row>
    <row r="146" spans="1:9" s="73" customFormat="1" ht="15.75" customHeight="1" x14ac:dyDescent="0.25">
      <c r="A146" s="87"/>
      <c r="H146" s="96"/>
      <c r="I146" s="269"/>
    </row>
    <row r="147" spans="1:9" s="73" customFormat="1" ht="15.75" customHeight="1" x14ac:dyDescent="0.25">
      <c r="A147" s="87"/>
      <c r="H147" s="96"/>
      <c r="I147" s="269"/>
    </row>
    <row r="148" spans="1:9" s="73" customFormat="1" ht="15.75" customHeight="1" x14ac:dyDescent="0.25">
      <c r="A148" s="87"/>
      <c r="H148" s="96"/>
      <c r="I148" s="269"/>
    </row>
    <row r="149" spans="1:9" s="73" customFormat="1" ht="15.75" customHeight="1" x14ac:dyDescent="0.25">
      <c r="A149" s="87"/>
      <c r="H149" s="96"/>
      <c r="I149" s="269"/>
    </row>
    <row r="150" spans="1:9" s="73" customFormat="1" ht="15.75" customHeight="1" x14ac:dyDescent="0.25">
      <c r="A150" s="87"/>
      <c r="H150" s="96"/>
      <c r="I150" s="269"/>
    </row>
    <row r="151" spans="1:9" s="73" customFormat="1" ht="15.75" customHeight="1" x14ac:dyDescent="0.25">
      <c r="A151" s="87"/>
      <c r="H151" s="96"/>
      <c r="I151" s="269"/>
    </row>
    <row r="152" spans="1:9" s="73" customFormat="1" ht="15.75" customHeight="1" x14ac:dyDescent="0.25">
      <c r="A152" s="87"/>
      <c r="H152" s="96"/>
      <c r="I152" s="269"/>
    </row>
    <row r="153" spans="1:9" s="73" customFormat="1" ht="15.75" customHeight="1" x14ac:dyDescent="0.25">
      <c r="A153" s="87"/>
      <c r="H153" s="96"/>
      <c r="I153" s="269"/>
    </row>
    <row r="154" spans="1:9" s="73" customFormat="1" ht="15.75" customHeight="1" x14ac:dyDescent="0.25">
      <c r="A154" s="87"/>
      <c r="H154" s="96"/>
      <c r="I154" s="269"/>
    </row>
    <row r="155" spans="1:9" s="73" customFormat="1" ht="15.75" customHeight="1" x14ac:dyDescent="0.25">
      <c r="A155" s="87"/>
      <c r="H155" s="96"/>
      <c r="I155" s="269"/>
    </row>
    <row r="156" spans="1:9" s="73" customFormat="1" ht="15.75" customHeight="1" x14ac:dyDescent="0.25">
      <c r="A156" s="87"/>
      <c r="H156" s="96"/>
      <c r="I156" s="269"/>
    </row>
    <row r="157" spans="1:9" s="73" customFormat="1" ht="15.75" customHeight="1" x14ac:dyDescent="0.25">
      <c r="A157" s="87"/>
      <c r="H157" s="96"/>
      <c r="I157" s="269"/>
    </row>
    <row r="158" spans="1:9" s="73" customFormat="1" ht="15.75" customHeight="1" x14ac:dyDescent="0.25">
      <c r="A158" s="87"/>
      <c r="H158" s="96"/>
      <c r="I158" s="269"/>
    </row>
    <row r="159" spans="1:9" s="73" customFormat="1" ht="15.75" customHeight="1" x14ac:dyDescent="0.25">
      <c r="A159" s="87"/>
      <c r="H159" s="96"/>
      <c r="I159" s="269"/>
    </row>
    <row r="160" spans="1:9" s="73" customFormat="1" ht="15.75" customHeight="1" x14ac:dyDescent="0.25">
      <c r="A160" s="87"/>
      <c r="H160" s="96"/>
      <c r="I160" s="269"/>
    </row>
    <row r="161" spans="1:9" s="73" customFormat="1" ht="15.75" customHeight="1" x14ac:dyDescent="0.25">
      <c r="A161" s="87"/>
      <c r="H161" s="96"/>
      <c r="I161" s="269"/>
    </row>
    <row r="162" spans="1:9" s="73" customFormat="1" ht="15.75" customHeight="1" x14ac:dyDescent="0.25">
      <c r="A162" s="87"/>
      <c r="H162" s="96"/>
      <c r="I162" s="269"/>
    </row>
    <row r="163" spans="1:9" s="73" customFormat="1" ht="15.75" customHeight="1" x14ac:dyDescent="0.25">
      <c r="A163" s="87"/>
      <c r="H163" s="96"/>
      <c r="I163" s="269"/>
    </row>
    <row r="164" spans="1:9" s="73" customFormat="1" ht="15.75" customHeight="1" x14ac:dyDescent="0.25">
      <c r="A164" s="87"/>
      <c r="H164" s="96"/>
      <c r="I164" s="269"/>
    </row>
    <row r="165" spans="1:9" s="73" customFormat="1" ht="15.75" customHeight="1" x14ac:dyDescent="0.25">
      <c r="A165" s="87"/>
      <c r="H165" s="96"/>
      <c r="I165" s="269"/>
    </row>
    <row r="166" spans="1:9" s="73" customFormat="1" ht="15.75" customHeight="1" x14ac:dyDescent="0.25">
      <c r="A166" s="87"/>
      <c r="H166" s="96"/>
      <c r="I166" s="269"/>
    </row>
    <row r="167" spans="1:9" s="73" customFormat="1" ht="15.75" customHeight="1" x14ac:dyDescent="0.25">
      <c r="A167" s="87"/>
      <c r="H167" s="96"/>
      <c r="I167" s="269"/>
    </row>
    <row r="168" spans="1:9" s="73" customFormat="1" ht="15.75" customHeight="1" x14ac:dyDescent="0.25">
      <c r="A168" s="87"/>
      <c r="H168" s="96"/>
      <c r="I168" s="269"/>
    </row>
    <row r="169" spans="1:9" s="73" customFormat="1" ht="15.75" customHeight="1" x14ac:dyDescent="0.25">
      <c r="A169" s="87"/>
      <c r="H169" s="96"/>
      <c r="I169" s="269"/>
    </row>
    <row r="170" spans="1:9" s="73" customFormat="1" ht="15.75" customHeight="1" x14ac:dyDescent="0.25">
      <c r="A170" s="87"/>
      <c r="H170" s="96"/>
      <c r="I170" s="269"/>
    </row>
    <row r="171" spans="1:9" s="73" customFormat="1" ht="15.75" customHeight="1" x14ac:dyDescent="0.25">
      <c r="A171" s="87"/>
      <c r="H171" s="96"/>
      <c r="I171" s="269"/>
    </row>
    <row r="172" spans="1:9" s="73" customFormat="1" ht="15.75" customHeight="1" x14ac:dyDescent="0.25">
      <c r="A172" s="87"/>
      <c r="H172" s="96"/>
      <c r="I172" s="269"/>
    </row>
    <row r="173" spans="1:9" s="73" customFormat="1" ht="15.75" customHeight="1" x14ac:dyDescent="0.25">
      <c r="A173" s="87"/>
      <c r="H173" s="96"/>
      <c r="I173" s="269"/>
    </row>
    <row r="174" spans="1:9" s="73" customFormat="1" ht="15.75" customHeight="1" x14ac:dyDescent="0.25">
      <c r="A174" s="87"/>
      <c r="H174" s="96"/>
      <c r="I174" s="269"/>
    </row>
    <row r="175" spans="1:9" s="73" customFormat="1" ht="15.75" customHeight="1" x14ac:dyDescent="0.25">
      <c r="A175" s="87"/>
      <c r="H175" s="96"/>
      <c r="I175" s="269"/>
    </row>
    <row r="176" spans="1:9" s="73" customFormat="1" ht="15.75" customHeight="1" x14ac:dyDescent="0.25">
      <c r="A176" s="87"/>
      <c r="H176" s="96"/>
      <c r="I176" s="269"/>
    </row>
    <row r="177" spans="1:9" s="73" customFormat="1" ht="15.75" customHeight="1" x14ac:dyDescent="0.25">
      <c r="A177" s="87"/>
      <c r="H177" s="96"/>
      <c r="I177" s="269"/>
    </row>
    <row r="178" spans="1:9" s="73" customFormat="1" ht="15.75" customHeight="1" x14ac:dyDescent="0.25">
      <c r="A178" s="87"/>
      <c r="H178" s="96"/>
      <c r="I178" s="269"/>
    </row>
    <row r="179" spans="1:9" s="73" customFormat="1" ht="15.75" customHeight="1" x14ac:dyDescent="0.25">
      <c r="A179" s="87"/>
      <c r="H179" s="96"/>
      <c r="I179" s="269"/>
    </row>
    <row r="180" spans="1:9" s="73" customFormat="1" ht="15.75" customHeight="1" x14ac:dyDescent="0.25">
      <c r="A180" s="87"/>
      <c r="H180" s="96"/>
      <c r="I180" s="269"/>
    </row>
    <row r="181" spans="1:9" s="73" customFormat="1" ht="15.75" customHeight="1" x14ac:dyDescent="0.25">
      <c r="A181" s="87"/>
      <c r="H181" s="96"/>
      <c r="I181" s="269"/>
    </row>
    <row r="182" spans="1:9" s="73" customFormat="1" ht="15.75" customHeight="1" x14ac:dyDescent="0.25">
      <c r="A182" s="87"/>
      <c r="H182" s="96"/>
      <c r="I182" s="269"/>
    </row>
    <row r="183" spans="1:9" s="73" customFormat="1" ht="15.75" customHeight="1" x14ac:dyDescent="0.25">
      <c r="A183" s="87"/>
      <c r="H183" s="96"/>
      <c r="I183" s="269"/>
    </row>
    <row r="184" spans="1:9" s="73" customFormat="1" ht="15.75" customHeight="1" x14ac:dyDescent="0.25">
      <c r="A184" s="87"/>
      <c r="H184" s="96"/>
      <c r="I184" s="269"/>
    </row>
    <row r="185" spans="1:9" s="73" customFormat="1" ht="15.75" customHeight="1" x14ac:dyDescent="0.25">
      <c r="A185" s="87"/>
      <c r="H185" s="96"/>
      <c r="I185" s="269"/>
    </row>
    <row r="186" spans="1:9" s="73" customFormat="1" ht="15.75" customHeight="1" x14ac:dyDescent="0.25">
      <c r="A186" s="87"/>
      <c r="H186" s="96"/>
      <c r="I186" s="269"/>
    </row>
    <row r="187" spans="1:9" s="73" customFormat="1" ht="15.75" customHeight="1" x14ac:dyDescent="0.25">
      <c r="A187" s="87"/>
      <c r="H187" s="96"/>
      <c r="I187" s="269"/>
    </row>
    <row r="188" spans="1:9" s="73" customFormat="1" ht="15.75" customHeight="1" x14ac:dyDescent="0.25">
      <c r="A188" s="87"/>
      <c r="H188" s="96"/>
      <c r="I188" s="269"/>
    </row>
    <row r="189" spans="1:9" s="73" customFormat="1" ht="15.75" customHeight="1" x14ac:dyDescent="0.25">
      <c r="A189" s="87"/>
      <c r="H189" s="96"/>
      <c r="I189" s="269"/>
    </row>
    <row r="190" spans="1:9" s="73" customFormat="1" ht="15.75" customHeight="1" x14ac:dyDescent="0.25">
      <c r="A190" s="87"/>
      <c r="H190" s="96"/>
      <c r="I190" s="269"/>
    </row>
    <row r="191" spans="1:9" s="73" customFormat="1" ht="15.75" customHeight="1" x14ac:dyDescent="0.25">
      <c r="A191" s="87"/>
      <c r="H191" s="96"/>
      <c r="I191" s="269"/>
    </row>
    <row r="192" spans="1:9" s="73" customFormat="1" ht="15.75" customHeight="1" x14ac:dyDescent="0.25">
      <c r="A192" s="87"/>
      <c r="H192" s="96"/>
      <c r="I192" s="269"/>
    </row>
    <row r="193" spans="1:9" s="73" customFormat="1" ht="15.75" customHeight="1" x14ac:dyDescent="0.25">
      <c r="A193" s="87"/>
      <c r="H193" s="96"/>
      <c r="I193" s="269"/>
    </row>
    <row r="194" spans="1:9" s="73" customFormat="1" ht="15.75" customHeight="1" x14ac:dyDescent="0.25">
      <c r="A194" s="87"/>
      <c r="H194" s="96"/>
      <c r="I194" s="269"/>
    </row>
    <row r="195" spans="1:9" s="73" customFormat="1" ht="15.75" customHeight="1" x14ac:dyDescent="0.25">
      <c r="A195" s="87"/>
      <c r="H195" s="96"/>
      <c r="I195" s="269"/>
    </row>
    <row r="196" spans="1:9" s="73" customFormat="1" ht="15.75" customHeight="1" x14ac:dyDescent="0.25">
      <c r="A196" s="87"/>
      <c r="H196" s="96"/>
      <c r="I196" s="269"/>
    </row>
    <row r="197" spans="1:9" s="73" customFormat="1" ht="15.75" customHeight="1" x14ac:dyDescent="0.25">
      <c r="A197" s="87"/>
      <c r="H197" s="96"/>
      <c r="I197" s="269"/>
    </row>
    <row r="198" spans="1:9" s="73" customFormat="1" ht="15.75" customHeight="1" x14ac:dyDescent="0.25">
      <c r="A198" s="87"/>
      <c r="H198" s="96"/>
      <c r="I198" s="269"/>
    </row>
    <row r="199" spans="1:9" s="73" customFormat="1" ht="15.75" customHeight="1" x14ac:dyDescent="0.25">
      <c r="A199" s="87"/>
      <c r="H199" s="96"/>
      <c r="I199" s="269"/>
    </row>
    <row r="200" spans="1:9" s="73" customFormat="1" ht="15.75" customHeight="1" x14ac:dyDescent="0.25">
      <c r="A200" s="87"/>
      <c r="H200" s="96"/>
      <c r="I200" s="269"/>
    </row>
    <row r="201" spans="1:9" s="73" customFormat="1" ht="15.75" customHeight="1" x14ac:dyDescent="0.25">
      <c r="A201" s="87"/>
      <c r="H201" s="96"/>
      <c r="I201" s="269"/>
    </row>
    <row r="202" spans="1:9" s="73" customFormat="1" ht="15.75" customHeight="1" x14ac:dyDescent="0.25">
      <c r="A202" s="87"/>
      <c r="H202" s="96"/>
      <c r="I202" s="269"/>
    </row>
    <row r="203" spans="1:9" s="73" customFormat="1" ht="15.75" customHeight="1" x14ac:dyDescent="0.25">
      <c r="A203" s="87"/>
      <c r="H203" s="96"/>
      <c r="I203" s="269"/>
    </row>
    <row r="204" spans="1:9" s="73" customFormat="1" ht="15.75" customHeight="1" x14ac:dyDescent="0.25">
      <c r="A204" s="87"/>
      <c r="H204" s="96"/>
      <c r="I204" s="269"/>
    </row>
    <row r="205" spans="1:9" s="73" customFormat="1" ht="15.75" customHeight="1" x14ac:dyDescent="0.25">
      <c r="A205" s="87"/>
      <c r="H205" s="96"/>
      <c r="I205" s="269"/>
    </row>
    <row r="206" spans="1:9" s="73" customFormat="1" ht="15.75" customHeight="1" x14ac:dyDescent="0.25">
      <c r="A206" s="87"/>
      <c r="H206" s="96"/>
      <c r="I206" s="269"/>
    </row>
    <row r="207" spans="1:9" ht="15.75" customHeight="1" x14ac:dyDescent="0.25">
      <c r="A207" s="47"/>
      <c r="H207" s="56"/>
      <c r="I207" s="270"/>
    </row>
    <row r="208" spans="1:9" ht="15.75" customHeight="1" x14ac:dyDescent="0.25">
      <c r="A208" s="47"/>
      <c r="H208" s="56"/>
      <c r="I208" s="270"/>
    </row>
    <row r="209" spans="1:9" ht="15.75" customHeight="1" x14ac:dyDescent="0.25">
      <c r="A209" s="47"/>
      <c r="H209" s="56"/>
      <c r="I209" s="270"/>
    </row>
    <row r="210" spans="1:9" ht="15.75" customHeight="1" x14ac:dyDescent="0.25">
      <c r="A210" s="47"/>
      <c r="H210" s="56"/>
      <c r="I210" s="270"/>
    </row>
    <row r="211" spans="1:9" ht="15.75" customHeight="1" x14ac:dyDescent="0.25">
      <c r="A211" s="47"/>
      <c r="H211" s="56"/>
      <c r="I211" s="270"/>
    </row>
    <row r="212" spans="1:9" ht="15.75" customHeight="1" x14ac:dyDescent="0.25">
      <c r="A212" s="47"/>
      <c r="H212" s="56"/>
      <c r="I212" s="270"/>
    </row>
    <row r="213" spans="1:9" ht="15.75" customHeight="1" x14ac:dyDescent="0.25">
      <c r="A213" s="47"/>
      <c r="H213" s="56"/>
      <c r="I213" s="270"/>
    </row>
    <row r="214" spans="1:9" ht="15.75" customHeight="1" x14ac:dyDescent="0.25">
      <c r="A214" s="47"/>
      <c r="H214" s="56"/>
      <c r="I214" s="270"/>
    </row>
    <row r="215" spans="1:9" ht="15.75" customHeight="1" x14ac:dyDescent="0.25">
      <c r="A215" s="47"/>
      <c r="H215" s="56"/>
      <c r="I215" s="270"/>
    </row>
    <row r="216" spans="1:9" ht="15.75" customHeight="1" x14ac:dyDescent="0.25">
      <c r="A216" s="47"/>
      <c r="H216" s="56"/>
      <c r="I216" s="270"/>
    </row>
    <row r="217" spans="1:9" ht="15.75" customHeight="1" x14ac:dyDescent="0.25">
      <c r="A217" s="47"/>
      <c r="H217" s="56"/>
      <c r="I217" s="270"/>
    </row>
    <row r="218" spans="1:9" ht="15.75" customHeight="1" x14ac:dyDescent="0.25">
      <c r="A218" s="47"/>
      <c r="H218" s="56"/>
      <c r="I218" s="270"/>
    </row>
    <row r="219" spans="1:9" ht="15.75" customHeight="1" x14ac:dyDescent="0.25">
      <c r="A219" s="47"/>
      <c r="H219" s="56"/>
      <c r="I219" s="270"/>
    </row>
    <row r="220" spans="1:9" ht="15.75" customHeight="1" x14ac:dyDescent="0.25">
      <c r="A220" s="47"/>
      <c r="H220" s="56"/>
      <c r="I220" s="270"/>
    </row>
    <row r="221" spans="1:9" ht="15.75" customHeight="1" x14ac:dyDescent="0.2">
      <c r="H221" s="56"/>
      <c r="I221" s="270"/>
    </row>
    <row r="222" spans="1:9" ht="15.75" customHeight="1" x14ac:dyDescent="0.2">
      <c r="H222" s="56"/>
      <c r="I222" s="270"/>
    </row>
    <row r="223" spans="1:9" ht="15.75" customHeight="1" x14ac:dyDescent="0.2">
      <c r="H223" s="56"/>
      <c r="I223" s="270"/>
    </row>
    <row r="224" spans="1:9" ht="15.75" customHeight="1" x14ac:dyDescent="0.2">
      <c r="H224" s="56"/>
      <c r="I224" s="270"/>
    </row>
    <row r="225" spans="8:9" ht="15.75" customHeight="1" x14ac:dyDescent="0.2">
      <c r="H225" s="56"/>
      <c r="I225" s="270"/>
    </row>
    <row r="226" spans="8:9" ht="15.75" customHeight="1" x14ac:dyDescent="0.2">
      <c r="H226" s="56"/>
      <c r="I226" s="270"/>
    </row>
    <row r="227" spans="8:9" ht="15.75" customHeight="1" x14ac:dyDescent="0.2">
      <c r="H227" s="56"/>
      <c r="I227" s="270"/>
    </row>
    <row r="228" spans="8:9" ht="15.75" customHeight="1" x14ac:dyDescent="0.2">
      <c r="H228" s="56"/>
      <c r="I228" s="270"/>
    </row>
    <row r="229" spans="8:9" ht="15.75" customHeight="1" x14ac:dyDescent="0.2">
      <c r="H229" s="56"/>
      <c r="I229" s="270"/>
    </row>
    <row r="230" spans="8:9" ht="15.75" customHeight="1" x14ac:dyDescent="0.2">
      <c r="H230" s="56"/>
      <c r="I230" s="270"/>
    </row>
    <row r="231" spans="8:9" ht="15.75" customHeight="1" x14ac:dyDescent="0.2">
      <c r="H231" s="56"/>
      <c r="I231" s="270"/>
    </row>
    <row r="232" spans="8:9" ht="15.75" customHeight="1" x14ac:dyDescent="0.2">
      <c r="H232" s="56"/>
      <c r="I232" s="270"/>
    </row>
    <row r="233" spans="8:9" ht="15.75" customHeight="1" x14ac:dyDescent="0.2">
      <c r="H233" s="56"/>
      <c r="I233" s="270"/>
    </row>
    <row r="234" spans="8:9" ht="15.75" customHeight="1" x14ac:dyDescent="0.2">
      <c r="H234" s="56"/>
      <c r="I234" s="270"/>
    </row>
    <row r="235" spans="8:9" ht="15.75" customHeight="1" x14ac:dyDescent="0.2">
      <c r="H235" s="56"/>
      <c r="I235" s="270"/>
    </row>
    <row r="236" spans="8:9" ht="15.75" customHeight="1" x14ac:dyDescent="0.2">
      <c r="H236" s="56"/>
      <c r="I236" s="270"/>
    </row>
    <row r="237" spans="8:9" ht="15.75" customHeight="1" x14ac:dyDescent="0.2">
      <c r="H237" s="56"/>
      <c r="I237" s="270"/>
    </row>
    <row r="238" spans="8:9" ht="15.75" customHeight="1" x14ac:dyDescent="0.2">
      <c r="H238" s="56"/>
      <c r="I238" s="270"/>
    </row>
    <row r="239" spans="8:9" ht="15.75" customHeight="1" x14ac:dyDescent="0.2">
      <c r="H239" s="56"/>
      <c r="I239" s="270"/>
    </row>
    <row r="240" spans="8:9" ht="15.75" customHeight="1" x14ac:dyDescent="0.2">
      <c r="H240" s="56"/>
      <c r="I240" s="270"/>
    </row>
    <row r="241" spans="8:9" ht="15.75" customHeight="1" x14ac:dyDescent="0.2">
      <c r="H241" s="56"/>
      <c r="I241" s="270"/>
    </row>
    <row r="242" spans="8:9" ht="15.75" customHeight="1" x14ac:dyDescent="0.2">
      <c r="H242" s="56"/>
      <c r="I242" s="270"/>
    </row>
    <row r="243" spans="8:9" ht="15.75" customHeight="1" x14ac:dyDescent="0.2">
      <c r="H243" s="56"/>
      <c r="I243" s="270"/>
    </row>
    <row r="244" spans="8:9" ht="15.75" customHeight="1" x14ac:dyDescent="0.2">
      <c r="H244" s="56"/>
      <c r="I244" s="270"/>
    </row>
    <row r="245" spans="8:9" ht="15.75" customHeight="1" x14ac:dyDescent="0.2">
      <c r="H245" s="56"/>
      <c r="I245" s="270"/>
    </row>
    <row r="246" spans="8:9" ht="15.75" customHeight="1" x14ac:dyDescent="0.2">
      <c r="H246" s="56"/>
      <c r="I246" s="270"/>
    </row>
    <row r="247" spans="8:9" ht="15.75" customHeight="1" x14ac:dyDescent="0.2">
      <c r="H247" s="56"/>
      <c r="I247" s="270"/>
    </row>
    <row r="248" spans="8:9" ht="15.75" customHeight="1" x14ac:dyDescent="0.2">
      <c r="H248" s="56"/>
      <c r="I248" s="270"/>
    </row>
    <row r="249" spans="8:9" ht="15.75" customHeight="1" x14ac:dyDescent="0.2">
      <c r="H249" s="56"/>
      <c r="I249" s="270"/>
    </row>
    <row r="250" spans="8:9" ht="15.75" customHeight="1" x14ac:dyDescent="0.2">
      <c r="H250" s="56"/>
      <c r="I250" s="270"/>
    </row>
    <row r="251" spans="8:9" ht="15.75" customHeight="1" x14ac:dyDescent="0.2">
      <c r="H251" s="56"/>
      <c r="I251" s="270"/>
    </row>
    <row r="252" spans="8:9" ht="15.75" customHeight="1" x14ac:dyDescent="0.2">
      <c r="H252" s="56"/>
      <c r="I252" s="270"/>
    </row>
    <row r="253" spans="8:9" ht="15.75" customHeight="1" x14ac:dyDescent="0.2">
      <c r="H253" s="56"/>
      <c r="I253" s="270"/>
    </row>
    <row r="254" spans="8:9" ht="15.75" customHeight="1" x14ac:dyDescent="0.2">
      <c r="H254" s="56"/>
      <c r="I254" s="270"/>
    </row>
    <row r="255" spans="8:9" ht="15.75" customHeight="1" x14ac:dyDescent="0.2">
      <c r="H255" s="56"/>
      <c r="I255" s="270"/>
    </row>
    <row r="256" spans="8:9" ht="15.75" customHeight="1" x14ac:dyDescent="0.2">
      <c r="H256" s="56"/>
      <c r="I256" s="270"/>
    </row>
    <row r="257" spans="8:9" ht="15.75" customHeight="1" x14ac:dyDescent="0.2">
      <c r="H257" s="56"/>
      <c r="I257" s="270"/>
    </row>
    <row r="258" spans="8:9" ht="15.75" customHeight="1" x14ac:dyDescent="0.2">
      <c r="H258" s="56"/>
      <c r="I258" s="270"/>
    </row>
    <row r="259" spans="8:9" ht="15.75" customHeight="1" x14ac:dyDescent="0.2">
      <c r="H259" s="56"/>
      <c r="I259" s="270"/>
    </row>
    <row r="260" spans="8:9" ht="15.75" customHeight="1" x14ac:dyDescent="0.2">
      <c r="H260" s="56"/>
      <c r="I260" s="270"/>
    </row>
    <row r="261" spans="8:9" ht="15.75" customHeight="1" x14ac:dyDescent="0.2">
      <c r="H261" s="56"/>
      <c r="I261" s="270"/>
    </row>
    <row r="262" spans="8:9" ht="15.75" customHeight="1" x14ac:dyDescent="0.2">
      <c r="H262" s="56"/>
      <c r="I262" s="270"/>
    </row>
    <row r="263" spans="8:9" ht="15.75" customHeight="1" x14ac:dyDescent="0.2">
      <c r="H263" s="56"/>
      <c r="I263" s="270"/>
    </row>
    <row r="264" spans="8:9" ht="15.75" customHeight="1" x14ac:dyDescent="0.2">
      <c r="H264" s="56"/>
      <c r="I264" s="270"/>
    </row>
    <row r="265" spans="8:9" ht="15.75" customHeight="1" x14ac:dyDescent="0.2">
      <c r="H265" s="56"/>
      <c r="I265" s="270"/>
    </row>
    <row r="266" spans="8:9" ht="15.75" customHeight="1" x14ac:dyDescent="0.2">
      <c r="H266" s="56"/>
      <c r="I266" s="270"/>
    </row>
    <row r="267" spans="8:9" ht="15.75" customHeight="1" x14ac:dyDescent="0.2">
      <c r="H267" s="56"/>
      <c r="I267" s="270"/>
    </row>
    <row r="268" spans="8:9" ht="15.75" customHeight="1" x14ac:dyDescent="0.2">
      <c r="H268" s="56"/>
      <c r="I268" s="270"/>
    </row>
    <row r="269" spans="8:9" ht="15.75" customHeight="1" x14ac:dyDescent="0.2">
      <c r="H269" s="56"/>
      <c r="I269" s="270"/>
    </row>
    <row r="270" spans="8:9" ht="15.75" customHeight="1" x14ac:dyDescent="0.2">
      <c r="H270" s="56"/>
      <c r="I270" s="270"/>
    </row>
    <row r="271" spans="8:9" ht="15.75" customHeight="1" x14ac:dyDescent="0.2">
      <c r="H271" s="56"/>
      <c r="I271" s="270"/>
    </row>
    <row r="272" spans="8:9" ht="15.75" customHeight="1" x14ac:dyDescent="0.2">
      <c r="H272" s="56"/>
      <c r="I272" s="270"/>
    </row>
    <row r="273" spans="8:9" ht="15.75" customHeight="1" x14ac:dyDescent="0.2">
      <c r="H273" s="56"/>
      <c r="I273" s="270"/>
    </row>
    <row r="274" spans="8:9" ht="15.75" customHeight="1" x14ac:dyDescent="0.2">
      <c r="H274" s="56"/>
      <c r="I274" s="270"/>
    </row>
    <row r="275" spans="8:9" ht="15.75" customHeight="1" x14ac:dyDescent="0.2">
      <c r="H275" s="56"/>
      <c r="I275" s="270"/>
    </row>
    <row r="276" spans="8:9" ht="15.75" customHeight="1" x14ac:dyDescent="0.2">
      <c r="H276" s="56"/>
      <c r="I276" s="270"/>
    </row>
    <row r="277" spans="8:9" ht="15.75" customHeight="1" x14ac:dyDescent="0.2">
      <c r="H277" s="56"/>
      <c r="I277" s="270"/>
    </row>
    <row r="278" spans="8:9" ht="15.75" customHeight="1" x14ac:dyDescent="0.2">
      <c r="H278" s="56"/>
      <c r="I278" s="270"/>
    </row>
    <row r="279" spans="8:9" ht="15.75" customHeight="1" x14ac:dyDescent="0.2">
      <c r="H279" s="56"/>
      <c r="I279" s="270"/>
    </row>
    <row r="280" spans="8:9" ht="15.75" customHeight="1" x14ac:dyDescent="0.2">
      <c r="H280" s="56"/>
      <c r="I280" s="270"/>
    </row>
    <row r="281" spans="8:9" ht="15.75" customHeight="1" x14ac:dyDescent="0.2">
      <c r="H281" s="56"/>
      <c r="I281" s="270"/>
    </row>
    <row r="282" spans="8:9" ht="15.75" customHeight="1" x14ac:dyDescent="0.2">
      <c r="H282" s="56"/>
      <c r="I282" s="270"/>
    </row>
    <row r="283" spans="8:9" ht="15.75" customHeight="1" x14ac:dyDescent="0.2">
      <c r="H283" s="56"/>
      <c r="I283" s="270"/>
    </row>
    <row r="284" spans="8:9" ht="15.75" customHeight="1" x14ac:dyDescent="0.2">
      <c r="H284" s="56"/>
      <c r="I284" s="270"/>
    </row>
    <row r="285" spans="8:9" ht="15.75" customHeight="1" x14ac:dyDescent="0.2">
      <c r="H285" s="56"/>
      <c r="I285" s="270"/>
    </row>
    <row r="286" spans="8:9" ht="15.75" customHeight="1" x14ac:dyDescent="0.2">
      <c r="H286" s="56"/>
      <c r="I286" s="270"/>
    </row>
    <row r="287" spans="8:9" ht="15.75" customHeight="1" x14ac:dyDescent="0.2">
      <c r="H287" s="56"/>
      <c r="I287" s="270"/>
    </row>
    <row r="288" spans="8:9" ht="15.75" customHeight="1" x14ac:dyDescent="0.2">
      <c r="H288" s="56"/>
      <c r="I288" s="270"/>
    </row>
    <row r="289" spans="8:9" ht="15.75" customHeight="1" x14ac:dyDescent="0.2">
      <c r="H289" s="56"/>
      <c r="I289" s="270"/>
    </row>
    <row r="290" spans="8:9" ht="15.75" customHeight="1" x14ac:dyDescent="0.2">
      <c r="H290" s="56"/>
      <c r="I290" s="270"/>
    </row>
    <row r="291" spans="8:9" ht="15.75" customHeight="1" x14ac:dyDescent="0.2">
      <c r="H291" s="56"/>
      <c r="I291" s="270"/>
    </row>
    <row r="292" spans="8:9" ht="15.75" customHeight="1" x14ac:dyDescent="0.2">
      <c r="H292" s="56"/>
      <c r="I292" s="270"/>
    </row>
    <row r="293" spans="8:9" ht="15.75" customHeight="1" x14ac:dyDescent="0.2">
      <c r="H293" s="56"/>
      <c r="I293" s="270"/>
    </row>
    <row r="294" spans="8:9" ht="15.75" customHeight="1" x14ac:dyDescent="0.2">
      <c r="H294" s="56"/>
      <c r="I294" s="270"/>
    </row>
    <row r="295" spans="8:9" ht="15.75" customHeight="1" x14ac:dyDescent="0.2">
      <c r="H295" s="56"/>
      <c r="I295" s="270"/>
    </row>
    <row r="296" spans="8:9" ht="15.75" customHeight="1" x14ac:dyDescent="0.2">
      <c r="H296" s="56"/>
      <c r="I296" s="270"/>
    </row>
    <row r="297" spans="8:9" ht="15.75" customHeight="1" x14ac:dyDescent="0.2">
      <c r="H297" s="56"/>
      <c r="I297" s="270"/>
    </row>
    <row r="298" spans="8:9" ht="15.75" customHeight="1" x14ac:dyDescent="0.2">
      <c r="H298" s="56"/>
      <c r="I298" s="270"/>
    </row>
    <row r="299" spans="8:9" ht="15.75" customHeight="1" x14ac:dyDescent="0.2">
      <c r="H299" s="56"/>
      <c r="I299" s="270"/>
    </row>
    <row r="300" spans="8:9" ht="15.75" customHeight="1" x14ac:dyDescent="0.2">
      <c r="H300" s="56"/>
      <c r="I300" s="270"/>
    </row>
    <row r="301" spans="8:9" ht="15.75" customHeight="1" x14ac:dyDescent="0.2">
      <c r="H301" s="56"/>
      <c r="I301" s="270"/>
    </row>
    <row r="302" spans="8:9" ht="15.75" customHeight="1" x14ac:dyDescent="0.2">
      <c r="H302" s="56"/>
      <c r="I302" s="270"/>
    </row>
    <row r="303" spans="8:9" ht="15.75" customHeight="1" x14ac:dyDescent="0.2">
      <c r="H303" s="56"/>
      <c r="I303" s="270"/>
    </row>
    <row r="304" spans="8:9" ht="15.75" customHeight="1" x14ac:dyDescent="0.2">
      <c r="H304" s="56"/>
      <c r="I304" s="270"/>
    </row>
    <row r="305" spans="8:9" ht="15.75" customHeight="1" x14ac:dyDescent="0.2">
      <c r="H305" s="56"/>
      <c r="I305" s="270"/>
    </row>
    <row r="306" spans="8:9" ht="15.75" customHeight="1" x14ac:dyDescent="0.2">
      <c r="H306" s="56"/>
      <c r="I306" s="270"/>
    </row>
    <row r="307" spans="8:9" ht="15.75" customHeight="1" x14ac:dyDescent="0.2">
      <c r="H307" s="56"/>
      <c r="I307" s="270"/>
    </row>
    <row r="308" spans="8:9" ht="15.75" customHeight="1" x14ac:dyDescent="0.2">
      <c r="H308" s="56"/>
      <c r="I308" s="270"/>
    </row>
    <row r="309" spans="8:9" ht="15.75" customHeight="1" x14ac:dyDescent="0.2">
      <c r="H309" s="56"/>
      <c r="I309" s="270"/>
    </row>
    <row r="310" spans="8:9" ht="15.75" customHeight="1" x14ac:dyDescent="0.2">
      <c r="H310" s="56"/>
      <c r="I310" s="270"/>
    </row>
    <row r="311" spans="8:9" ht="15.75" customHeight="1" x14ac:dyDescent="0.2">
      <c r="H311" s="56"/>
      <c r="I311" s="270"/>
    </row>
    <row r="312" spans="8:9" ht="15.75" customHeight="1" x14ac:dyDescent="0.2">
      <c r="H312" s="56"/>
      <c r="I312" s="270"/>
    </row>
    <row r="313" spans="8:9" ht="15.75" customHeight="1" x14ac:dyDescent="0.2">
      <c r="H313" s="56"/>
      <c r="I313" s="270"/>
    </row>
    <row r="314" spans="8:9" ht="15.75" customHeight="1" x14ac:dyDescent="0.2">
      <c r="H314" s="56"/>
      <c r="I314" s="270"/>
    </row>
    <row r="315" spans="8:9" ht="15.75" customHeight="1" x14ac:dyDescent="0.2">
      <c r="H315" s="56"/>
      <c r="I315" s="270"/>
    </row>
    <row r="316" spans="8:9" ht="15.75" customHeight="1" x14ac:dyDescent="0.2">
      <c r="H316" s="56"/>
      <c r="I316" s="270"/>
    </row>
    <row r="317" spans="8:9" ht="15.75" customHeight="1" x14ac:dyDescent="0.2">
      <c r="H317" s="56"/>
      <c r="I317" s="270"/>
    </row>
    <row r="318" spans="8:9" ht="15.75" customHeight="1" x14ac:dyDescent="0.2">
      <c r="H318" s="56"/>
      <c r="I318" s="270"/>
    </row>
    <row r="319" spans="8:9" ht="15.75" customHeight="1" x14ac:dyDescent="0.2">
      <c r="H319" s="56"/>
      <c r="I319" s="270"/>
    </row>
    <row r="320" spans="8:9" ht="15.75" customHeight="1" x14ac:dyDescent="0.2">
      <c r="H320" s="56"/>
      <c r="I320" s="270"/>
    </row>
    <row r="321" spans="8:9" ht="15.75" customHeight="1" x14ac:dyDescent="0.2">
      <c r="H321" s="56"/>
      <c r="I321" s="270"/>
    </row>
    <row r="322" spans="8:9" ht="15.75" customHeight="1" x14ac:dyDescent="0.2">
      <c r="H322" s="56"/>
      <c r="I322" s="270"/>
    </row>
    <row r="323" spans="8:9" ht="15.75" customHeight="1" x14ac:dyDescent="0.2">
      <c r="H323" s="56"/>
      <c r="I323" s="270"/>
    </row>
    <row r="324" spans="8:9" ht="15.75" customHeight="1" x14ac:dyDescent="0.2">
      <c r="H324" s="56"/>
      <c r="I324" s="270"/>
    </row>
    <row r="325" spans="8:9" ht="15.75" customHeight="1" x14ac:dyDescent="0.2">
      <c r="H325" s="56"/>
      <c r="I325" s="270"/>
    </row>
    <row r="326" spans="8:9" ht="15.75" customHeight="1" x14ac:dyDescent="0.2">
      <c r="H326" s="56"/>
      <c r="I326" s="270"/>
    </row>
    <row r="327" spans="8:9" ht="15.75" customHeight="1" x14ac:dyDescent="0.2">
      <c r="H327" s="56"/>
      <c r="I327" s="270"/>
    </row>
    <row r="328" spans="8:9" ht="15.75" customHeight="1" x14ac:dyDescent="0.2">
      <c r="H328" s="56"/>
      <c r="I328" s="270"/>
    </row>
    <row r="329" spans="8:9" ht="15.75" customHeight="1" x14ac:dyDescent="0.2">
      <c r="H329" s="56"/>
      <c r="I329" s="270"/>
    </row>
    <row r="330" spans="8:9" ht="15.75" customHeight="1" x14ac:dyDescent="0.2">
      <c r="H330" s="56"/>
      <c r="I330" s="270"/>
    </row>
    <row r="331" spans="8:9" ht="15.75" customHeight="1" x14ac:dyDescent="0.2">
      <c r="H331" s="56"/>
      <c r="I331" s="270"/>
    </row>
    <row r="332" spans="8:9" ht="15.75" customHeight="1" x14ac:dyDescent="0.2">
      <c r="H332" s="56"/>
      <c r="I332" s="270"/>
    </row>
    <row r="333" spans="8:9" ht="15.75" customHeight="1" x14ac:dyDescent="0.2">
      <c r="H333" s="56"/>
      <c r="I333" s="270"/>
    </row>
    <row r="334" spans="8:9" ht="15.75" customHeight="1" x14ac:dyDescent="0.2">
      <c r="H334" s="56"/>
      <c r="I334" s="270"/>
    </row>
    <row r="335" spans="8:9" ht="15.75" customHeight="1" x14ac:dyDescent="0.2">
      <c r="H335" s="56"/>
      <c r="I335" s="270"/>
    </row>
    <row r="336" spans="8:9" ht="15.75" customHeight="1" x14ac:dyDescent="0.2">
      <c r="H336" s="56"/>
      <c r="I336" s="270"/>
    </row>
    <row r="337" spans="8:9" ht="15.75" customHeight="1" x14ac:dyDescent="0.2">
      <c r="H337" s="56"/>
      <c r="I337" s="270"/>
    </row>
    <row r="338" spans="8:9" ht="15.75" customHeight="1" x14ac:dyDescent="0.2">
      <c r="H338" s="56"/>
      <c r="I338" s="270"/>
    </row>
    <row r="339" spans="8:9" ht="15.75" customHeight="1" x14ac:dyDescent="0.2">
      <c r="H339" s="56"/>
      <c r="I339" s="270"/>
    </row>
    <row r="340" spans="8:9" ht="15.75" customHeight="1" x14ac:dyDescent="0.2">
      <c r="H340" s="56"/>
      <c r="I340" s="270"/>
    </row>
    <row r="341" spans="8:9" ht="15.75" customHeight="1" x14ac:dyDescent="0.2">
      <c r="H341" s="56"/>
      <c r="I341" s="270"/>
    </row>
    <row r="342" spans="8:9" ht="15.75" customHeight="1" x14ac:dyDescent="0.2">
      <c r="H342" s="56"/>
      <c r="I342" s="270"/>
    </row>
    <row r="343" spans="8:9" ht="15.75" customHeight="1" x14ac:dyDescent="0.2">
      <c r="H343" s="56"/>
      <c r="I343" s="270"/>
    </row>
    <row r="344" spans="8:9" ht="15.75" customHeight="1" x14ac:dyDescent="0.2">
      <c r="H344" s="56"/>
      <c r="I344" s="270"/>
    </row>
    <row r="345" spans="8:9" ht="15.75" customHeight="1" x14ac:dyDescent="0.2">
      <c r="H345" s="56"/>
      <c r="I345" s="270"/>
    </row>
    <row r="346" spans="8:9" ht="15.75" customHeight="1" x14ac:dyDescent="0.2">
      <c r="H346" s="56"/>
      <c r="I346" s="270"/>
    </row>
    <row r="347" spans="8:9" ht="15.75" customHeight="1" x14ac:dyDescent="0.2">
      <c r="H347" s="56"/>
      <c r="I347" s="270"/>
    </row>
    <row r="348" spans="8:9" ht="15.75" customHeight="1" x14ac:dyDescent="0.2">
      <c r="H348" s="56"/>
      <c r="I348" s="270"/>
    </row>
    <row r="349" spans="8:9" ht="15.75" customHeight="1" x14ac:dyDescent="0.2">
      <c r="H349" s="56"/>
      <c r="I349" s="270"/>
    </row>
    <row r="350" spans="8:9" ht="15.75" customHeight="1" x14ac:dyDescent="0.2">
      <c r="H350" s="56"/>
      <c r="I350" s="270"/>
    </row>
    <row r="351" spans="8:9" ht="15.75" customHeight="1" x14ac:dyDescent="0.2">
      <c r="H351" s="56"/>
      <c r="I351" s="270"/>
    </row>
    <row r="352" spans="8:9" ht="15.75" customHeight="1" x14ac:dyDescent="0.2">
      <c r="H352" s="56"/>
      <c r="I352" s="270"/>
    </row>
    <row r="353" spans="8:9" ht="15.75" customHeight="1" x14ac:dyDescent="0.2">
      <c r="H353" s="56"/>
      <c r="I353" s="270"/>
    </row>
    <row r="354" spans="8:9" ht="15.75" customHeight="1" x14ac:dyDescent="0.2">
      <c r="H354" s="56"/>
      <c r="I354" s="270"/>
    </row>
    <row r="355" spans="8:9" ht="15.75" customHeight="1" x14ac:dyDescent="0.2">
      <c r="H355" s="56"/>
      <c r="I355" s="270"/>
    </row>
    <row r="356" spans="8:9" ht="15.75" customHeight="1" x14ac:dyDescent="0.2">
      <c r="H356" s="56"/>
      <c r="I356" s="270"/>
    </row>
    <row r="357" spans="8:9" ht="15.75" customHeight="1" x14ac:dyDescent="0.2">
      <c r="H357" s="56"/>
      <c r="I357" s="270"/>
    </row>
    <row r="358" spans="8:9" ht="15.75" customHeight="1" x14ac:dyDescent="0.2">
      <c r="H358" s="56"/>
      <c r="I358" s="270"/>
    </row>
    <row r="359" spans="8:9" ht="15.75" customHeight="1" x14ac:dyDescent="0.2">
      <c r="H359" s="56"/>
      <c r="I359" s="270"/>
    </row>
    <row r="360" spans="8:9" ht="15.75" customHeight="1" x14ac:dyDescent="0.2">
      <c r="H360" s="56"/>
      <c r="I360" s="270"/>
    </row>
    <row r="361" spans="8:9" ht="15.75" customHeight="1" x14ac:dyDescent="0.2">
      <c r="H361" s="56"/>
      <c r="I361" s="270"/>
    </row>
    <row r="362" spans="8:9" ht="15.75" customHeight="1" x14ac:dyDescent="0.2">
      <c r="H362" s="56"/>
      <c r="I362" s="270"/>
    </row>
    <row r="363" spans="8:9" ht="15.75" customHeight="1" x14ac:dyDescent="0.2">
      <c r="H363" s="56"/>
      <c r="I363" s="270"/>
    </row>
    <row r="364" spans="8:9" ht="15.75" customHeight="1" x14ac:dyDescent="0.2">
      <c r="H364" s="56"/>
      <c r="I364" s="270"/>
    </row>
    <row r="365" spans="8:9" ht="15.75" customHeight="1" x14ac:dyDescent="0.2">
      <c r="H365" s="56"/>
      <c r="I365" s="270"/>
    </row>
    <row r="366" spans="8:9" ht="15.75" customHeight="1" x14ac:dyDescent="0.2">
      <c r="H366" s="56"/>
      <c r="I366" s="270"/>
    </row>
    <row r="367" spans="8:9" ht="15.75" customHeight="1" x14ac:dyDescent="0.2">
      <c r="H367" s="56"/>
      <c r="I367" s="270"/>
    </row>
    <row r="368" spans="8:9" ht="15.75" customHeight="1" x14ac:dyDescent="0.2">
      <c r="H368" s="56"/>
      <c r="I368" s="270"/>
    </row>
    <row r="369" spans="8:9" ht="15.75" customHeight="1" x14ac:dyDescent="0.2">
      <c r="H369" s="56"/>
      <c r="I369" s="270"/>
    </row>
    <row r="370" spans="8:9" ht="15.75" customHeight="1" x14ac:dyDescent="0.2">
      <c r="H370" s="56"/>
      <c r="I370" s="270"/>
    </row>
    <row r="371" spans="8:9" ht="15.75" customHeight="1" x14ac:dyDescent="0.2">
      <c r="H371" s="56"/>
      <c r="I371" s="270"/>
    </row>
    <row r="372" spans="8:9" ht="15.75" customHeight="1" x14ac:dyDescent="0.2">
      <c r="H372" s="56"/>
      <c r="I372" s="270"/>
    </row>
    <row r="373" spans="8:9" ht="15.75" customHeight="1" x14ac:dyDescent="0.2">
      <c r="H373" s="56"/>
      <c r="I373" s="270"/>
    </row>
    <row r="374" spans="8:9" ht="15.75" customHeight="1" x14ac:dyDescent="0.2">
      <c r="H374" s="56"/>
      <c r="I374" s="270"/>
    </row>
    <row r="375" spans="8:9" ht="15.75" customHeight="1" x14ac:dyDescent="0.2">
      <c r="H375" s="56"/>
      <c r="I375" s="270"/>
    </row>
    <row r="376" spans="8:9" ht="15.75" customHeight="1" x14ac:dyDescent="0.2">
      <c r="H376" s="56"/>
      <c r="I376" s="270"/>
    </row>
    <row r="377" spans="8:9" ht="15.75" customHeight="1" x14ac:dyDescent="0.2">
      <c r="H377" s="56"/>
      <c r="I377" s="270"/>
    </row>
    <row r="378" spans="8:9" ht="15.75" customHeight="1" x14ac:dyDescent="0.2">
      <c r="H378" s="56"/>
      <c r="I378" s="270"/>
    </row>
    <row r="379" spans="8:9" ht="15.75" customHeight="1" x14ac:dyDescent="0.2">
      <c r="H379" s="56"/>
      <c r="I379" s="270"/>
    </row>
    <row r="380" spans="8:9" ht="15.75" customHeight="1" x14ac:dyDescent="0.2">
      <c r="H380" s="56"/>
      <c r="I380" s="270"/>
    </row>
    <row r="381" spans="8:9" ht="15.75" customHeight="1" x14ac:dyDescent="0.2">
      <c r="H381" s="56"/>
      <c r="I381" s="270"/>
    </row>
    <row r="382" spans="8:9" ht="15.75" customHeight="1" x14ac:dyDescent="0.2">
      <c r="H382" s="56"/>
      <c r="I382" s="270"/>
    </row>
    <row r="383" spans="8:9" ht="15.75" customHeight="1" x14ac:dyDescent="0.2">
      <c r="H383" s="56"/>
      <c r="I383" s="270"/>
    </row>
    <row r="384" spans="8:9" ht="15.75" customHeight="1" x14ac:dyDescent="0.2">
      <c r="H384" s="56"/>
      <c r="I384" s="270"/>
    </row>
    <row r="385" spans="8:9" ht="15.75" customHeight="1" x14ac:dyDescent="0.2">
      <c r="H385" s="56"/>
      <c r="I385" s="270"/>
    </row>
    <row r="386" spans="8:9" ht="15.75" customHeight="1" x14ac:dyDescent="0.2">
      <c r="H386" s="56"/>
      <c r="I386" s="270"/>
    </row>
    <row r="387" spans="8:9" ht="15.75" customHeight="1" x14ac:dyDescent="0.2">
      <c r="H387" s="56"/>
      <c r="I387" s="270"/>
    </row>
    <row r="388" spans="8:9" ht="15.75" customHeight="1" x14ac:dyDescent="0.2">
      <c r="H388" s="56"/>
      <c r="I388" s="270"/>
    </row>
    <row r="389" spans="8:9" ht="15.75" customHeight="1" x14ac:dyDescent="0.2">
      <c r="H389" s="56"/>
      <c r="I389" s="270"/>
    </row>
    <row r="390" spans="8:9" ht="15.75" customHeight="1" x14ac:dyDescent="0.2">
      <c r="H390" s="56"/>
      <c r="I390" s="270"/>
    </row>
    <row r="391" spans="8:9" ht="15.75" customHeight="1" x14ac:dyDescent="0.2">
      <c r="H391" s="56"/>
      <c r="I391" s="270"/>
    </row>
    <row r="392" spans="8:9" ht="15.75" customHeight="1" x14ac:dyDescent="0.2">
      <c r="H392" s="56"/>
      <c r="I392" s="270"/>
    </row>
    <row r="393" spans="8:9" ht="15.75" customHeight="1" x14ac:dyDescent="0.2">
      <c r="H393" s="56"/>
      <c r="I393" s="270"/>
    </row>
    <row r="394" spans="8:9" ht="15.75" customHeight="1" x14ac:dyDescent="0.2">
      <c r="H394" s="56"/>
      <c r="I394" s="270"/>
    </row>
    <row r="395" spans="8:9" ht="15.75" customHeight="1" x14ac:dyDescent="0.2">
      <c r="H395" s="56"/>
      <c r="I395" s="270"/>
    </row>
    <row r="396" spans="8:9" ht="15.75" customHeight="1" x14ac:dyDescent="0.2">
      <c r="H396" s="56"/>
      <c r="I396" s="270"/>
    </row>
    <row r="397" spans="8:9" ht="15.75" customHeight="1" x14ac:dyDescent="0.2">
      <c r="H397" s="56"/>
      <c r="I397" s="270"/>
    </row>
    <row r="398" spans="8:9" ht="15.75" customHeight="1" x14ac:dyDescent="0.2">
      <c r="H398" s="56"/>
      <c r="I398" s="270"/>
    </row>
    <row r="399" spans="8:9" ht="15.75" customHeight="1" x14ac:dyDescent="0.2">
      <c r="H399" s="56"/>
      <c r="I399" s="270"/>
    </row>
    <row r="400" spans="8:9" ht="15.75" customHeight="1" x14ac:dyDescent="0.2">
      <c r="H400" s="56"/>
      <c r="I400" s="270"/>
    </row>
    <row r="401" spans="8:9" ht="15.75" customHeight="1" x14ac:dyDescent="0.2">
      <c r="H401" s="56"/>
      <c r="I401" s="270"/>
    </row>
    <row r="402" spans="8:9" ht="15.75" customHeight="1" x14ac:dyDescent="0.2">
      <c r="H402" s="56"/>
      <c r="I402" s="270"/>
    </row>
    <row r="403" spans="8:9" ht="15.75" customHeight="1" x14ac:dyDescent="0.2">
      <c r="H403" s="56"/>
      <c r="I403" s="270"/>
    </row>
    <row r="404" spans="8:9" ht="15.75" customHeight="1" x14ac:dyDescent="0.2">
      <c r="H404" s="56"/>
      <c r="I404" s="270"/>
    </row>
    <row r="405" spans="8:9" ht="15.75" customHeight="1" x14ac:dyDescent="0.2">
      <c r="H405" s="56"/>
      <c r="I405" s="270"/>
    </row>
    <row r="406" spans="8:9" ht="15.75" customHeight="1" x14ac:dyDescent="0.2">
      <c r="H406" s="56"/>
      <c r="I406" s="270"/>
    </row>
    <row r="407" spans="8:9" ht="15.75" customHeight="1" x14ac:dyDescent="0.2">
      <c r="H407" s="56"/>
      <c r="I407" s="270"/>
    </row>
    <row r="408" spans="8:9" ht="15.75" customHeight="1" x14ac:dyDescent="0.2">
      <c r="H408" s="56"/>
      <c r="I408" s="270"/>
    </row>
    <row r="409" spans="8:9" ht="15.75" customHeight="1" x14ac:dyDescent="0.2">
      <c r="H409" s="56"/>
      <c r="I409" s="270"/>
    </row>
    <row r="410" spans="8:9" ht="15.75" customHeight="1" x14ac:dyDescent="0.2">
      <c r="H410" s="56"/>
      <c r="I410" s="270"/>
    </row>
    <row r="411" spans="8:9" ht="15.75" customHeight="1" x14ac:dyDescent="0.2">
      <c r="H411" s="56"/>
      <c r="I411" s="270"/>
    </row>
    <row r="412" spans="8:9" ht="15.75" customHeight="1" x14ac:dyDescent="0.2">
      <c r="H412" s="56"/>
      <c r="I412" s="270"/>
    </row>
    <row r="413" spans="8:9" ht="15.75" customHeight="1" x14ac:dyDescent="0.2">
      <c r="H413" s="56"/>
      <c r="I413" s="270"/>
    </row>
    <row r="414" spans="8:9" ht="15.75" customHeight="1" x14ac:dyDescent="0.2">
      <c r="H414" s="56"/>
      <c r="I414" s="270"/>
    </row>
    <row r="415" spans="8:9" ht="15.75" customHeight="1" x14ac:dyDescent="0.2">
      <c r="H415" s="56"/>
      <c r="I415" s="270"/>
    </row>
    <row r="416" spans="8:9" ht="15.75" customHeight="1" x14ac:dyDescent="0.2">
      <c r="H416" s="56"/>
      <c r="I416" s="270"/>
    </row>
    <row r="417" spans="8:9" ht="15.75" customHeight="1" x14ac:dyDescent="0.2">
      <c r="H417" s="56"/>
      <c r="I417" s="270"/>
    </row>
    <row r="418" spans="8:9" ht="15.75" customHeight="1" x14ac:dyDescent="0.2">
      <c r="H418" s="56"/>
      <c r="I418" s="270"/>
    </row>
    <row r="419" spans="8:9" ht="15.75" customHeight="1" x14ac:dyDescent="0.2">
      <c r="H419" s="56"/>
      <c r="I419" s="270"/>
    </row>
    <row r="420" spans="8:9" ht="15.75" customHeight="1" x14ac:dyDescent="0.2">
      <c r="H420" s="56"/>
      <c r="I420" s="270"/>
    </row>
    <row r="421" spans="8:9" ht="15.75" customHeight="1" x14ac:dyDescent="0.2">
      <c r="H421" s="56"/>
      <c r="I421" s="270"/>
    </row>
    <row r="422" spans="8:9" ht="15.75" customHeight="1" x14ac:dyDescent="0.2">
      <c r="H422" s="56"/>
      <c r="I422" s="270"/>
    </row>
    <row r="423" spans="8:9" ht="15.75" customHeight="1" x14ac:dyDescent="0.2">
      <c r="H423" s="56"/>
      <c r="I423" s="270"/>
    </row>
    <row r="424" spans="8:9" ht="15.75" customHeight="1" x14ac:dyDescent="0.2">
      <c r="H424" s="56"/>
      <c r="I424" s="270"/>
    </row>
    <row r="425" spans="8:9" ht="15.75" customHeight="1" x14ac:dyDescent="0.2">
      <c r="H425" s="56"/>
      <c r="I425" s="270"/>
    </row>
    <row r="426" spans="8:9" ht="15.75" customHeight="1" x14ac:dyDescent="0.2">
      <c r="H426" s="56"/>
      <c r="I426" s="270"/>
    </row>
    <row r="427" spans="8:9" ht="15.75" customHeight="1" x14ac:dyDescent="0.2">
      <c r="H427" s="56"/>
      <c r="I427" s="270"/>
    </row>
    <row r="428" spans="8:9" ht="15.75" customHeight="1" x14ac:dyDescent="0.2">
      <c r="H428" s="56"/>
      <c r="I428" s="270"/>
    </row>
    <row r="429" spans="8:9" ht="15.75" customHeight="1" x14ac:dyDescent="0.2">
      <c r="H429" s="56"/>
      <c r="I429" s="270"/>
    </row>
    <row r="430" spans="8:9" ht="15.75" customHeight="1" x14ac:dyDescent="0.2">
      <c r="H430" s="56"/>
      <c r="I430" s="270"/>
    </row>
    <row r="431" spans="8:9" ht="15.75" customHeight="1" x14ac:dyDescent="0.2">
      <c r="H431" s="56"/>
      <c r="I431" s="270"/>
    </row>
    <row r="432" spans="8:9" ht="15.75" customHeight="1" x14ac:dyDescent="0.2">
      <c r="H432" s="56"/>
      <c r="I432" s="270"/>
    </row>
    <row r="433" spans="8:9" ht="15.75" customHeight="1" x14ac:dyDescent="0.2">
      <c r="H433" s="56"/>
      <c r="I433" s="270"/>
    </row>
    <row r="434" spans="8:9" ht="15.75" customHeight="1" x14ac:dyDescent="0.2">
      <c r="H434" s="56"/>
      <c r="I434" s="270"/>
    </row>
    <row r="435" spans="8:9" ht="15.75" customHeight="1" x14ac:dyDescent="0.2">
      <c r="H435" s="56"/>
      <c r="I435" s="270"/>
    </row>
    <row r="436" spans="8:9" ht="15.75" customHeight="1" x14ac:dyDescent="0.2">
      <c r="H436" s="56"/>
      <c r="I436" s="270"/>
    </row>
    <row r="437" spans="8:9" ht="15.75" customHeight="1" x14ac:dyDescent="0.2">
      <c r="H437" s="56"/>
      <c r="I437" s="270"/>
    </row>
    <row r="438" spans="8:9" ht="15.75" customHeight="1" x14ac:dyDescent="0.2">
      <c r="H438" s="56"/>
      <c r="I438" s="270"/>
    </row>
    <row r="439" spans="8:9" ht="15.75" customHeight="1" x14ac:dyDescent="0.2">
      <c r="H439" s="56"/>
      <c r="I439" s="270"/>
    </row>
    <row r="440" spans="8:9" ht="15.75" customHeight="1" x14ac:dyDescent="0.2">
      <c r="H440" s="56"/>
      <c r="I440" s="270"/>
    </row>
    <row r="441" spans="8:9" ht="15.75" customHeight="1" x14ac:dyDescent="0.2">
      <c r="H441" s="56"/>
      <c r="I441" s="270"/>
    </row>
    <row r="442" spans="8:9" ht="15.75" customHeight="1" x14ac:dyDescent="0.2">
      <c r="H442" s="56"/>
      <c r="I442" s="270"/>
    </row>
    <row r="443" spans="8:9" ht="15.75" customHeight="1" x14ac:dyDescent="0.2">
      <c r="H443" s="56"/>
      <c r="I443" s="270"/>
    </row>
    <row r="444" spans="8:9" ht="15.75" customHeight="1" x14ac:dyDescent="0.2">
      <c r="H444" s="56"/>
      <c r="I444" s="270"/>
    </row>
    <row r="445" spans="8:9" ht="15.75" customHeight="1" x14ac:dyDescent="0.2">
      <c r="H445" s="56"/>
      <c r="I445" s="270"/>
    </row>
    <row r="446" spans="8:9" ht="15.75" customHeight="1" x14ac:dyDescent="0.2">
      <c r="H446" s="56"/>
      <c r="I446" s="270"/>
    </row>
    <row r="447" spans="8:9" ht="15.75" customHeight="1" x14ac:dyDescent="0.2">
      <c r="H447" s="56"/>
      <c r="I447" s="270"/>
    </row>
    <row r="448" spans="8:9" ht="15.75" customHeight="1" x14ac:dyDescent="0.2">
      <c r="H448" s="56"/>
      <c r="I448" s="270"/>
    </row>
    <row r="449" spans="8:9" ht="15.75" customHeight="1" x14ac:dyDescent="0.2">
      <c r="H449" s="56"/>
      <c r="I449" s="270"/>
    </row>
    <row r="450" spans="8:9" ht="15.75" customHeight="1" x14ac:dyDescent="0.2">
      <c r="H450" s="56"/>
      <c r="I450" s="270"/>
    </row>
    <row r="451" spans="8:9" ht="15.75" customHeight="1" x14ac:dyDescent="0.2">
      <c r="H451" s="56"/>
      <c r="I451" s="270"/>
    </row>
    <row r="452" spans="8:9" ht="15.75" customHeight="1" x14ac:dyDescent="0.2">
      <c r="H452" s="56"/>
      <c r="I452" s="270"/>
    </row>
    <row r="453" spans="8:9" ht="15.75" customHeight="1" x14ac:dyDescent="0.2">
      <c r="H453" s="56"/>
      <c r="I453" s="270"/>
    </row>
    <row r="454" spans="8:9" ht="15.75" customHeight="1" x14ac:dyDescent="0.2">
      <c r="H454" s="56"/>
      <c r="I454" s="270"/>
    </row>
    <row r="455" spans="8:9" ht="15.75" customHeight="1" x14ac:dyDescent="0.2">
      <c r="H455" s="56"/>
      <c r="I455" s="270"/>
    </row>
    <row r="456" spans="8:9" ht="15.75" customHeight="1" x14ac:dyDescent="0.2">
      <c r="H456" s="56"/>
      <c r="I456" s="270"/>
    </row>
    <row r="457" spans="8:9" ht="15.75" customHeight="1" x14ac:dyDescent="0.2">
      <c r="H457" s="56"/>
      <c r="I457" s="270"/>
    </row>
    <row r="458" spans="8:9" ht="15.75" customHeight="1" x14ac:dyDescent="0.2">
      <c r="H458" s="56"/>
      <c r="I458" s="270"/>
    </row>
    <row r="459" spans="8:9" ht="15.75" customHeight="1" x14ac:dyDescent="0.2">
      <c r="H459" s="56"/>
      <c r="I459" s="270"/>
    </row>
    <row r="460" spans="8:9" ht="15.75" customHeight="1" x14ac:dyDescent="0.2">
      <c r="H460" s="56"/>
      <c r="I460" s="270"/>
    </row>
    <row r="461" spans="8:9" ht="15.75" customHeight="1" x14ac:dyDescent="0.2">
      <c r="H461" s="56"/>
      <c r="I461" s="270"/>
    </row>
    <row r="462" spans="8:9" ht="15.75" customHeight="1" x14ac:dyDescent="0.2">
      <c r="H462" s="56"/>
      <c r="I462" s="270"/>
    </row>
    <row r="463" spans="8:9" ht="15.75" customHeight="1" x14ac:dyDescent="0.2">
      <c r="H463" s="56"/>
      <c r="I463" s="270"/>
    </row>
    <row r="464" spans="8:9" ht="15.75" customHeight="1" x14ac:dyDescent="0.2">
      <c r="H464" s="56"/>
      <c r="I464" s="270"/>
    </row>
    <row r="465" spans="8:9" ht="15.75" customHeight="1" x14ac:dyDescent="0.2">
      <c r="H465" s="56"/>
      <c r="I465" s="270"/>
    </row>
    <row r="466" spans="8:9" ht="15.75" customHeight="1" x14ac:dyDescent="0.2">
      <c r="H466" s="56"/>
      <c r="I466" s="270"/>
    </row>
    <row r="467" spans="8:9" ht="15.75" customHeight="1" x14ac:dyDescent="0.2">
      <c r="H467" s="56"/>
      <c r="I467" s="270"/>
    </row>
    <row r="468" spans="8:9" ht="15.75" customHeight="1" x14ac:dyDescent="0.2">
      <c r="H468" s="56"/>
      <c r="I468" s="270"/>
    </row>
    <row r="469" spans="8:9" ht="15.75" customHeight="1" x14ac:dyDescent="0.2">
      <c r="H469" s="56"/>
      <c r="I469" s="270"/>
    </row>
    <row r="470" spans="8:9" ht="15.75" customHeight="1" x14ac:dyDescent="0.2">
      <c r="H470" s="56"/>
      <c r="I470" s="270"/>
    </row>
    <row r="471" spans="8:9" ht="15.75" customHeight="1" x14ac:dyDescent="0.2">
      <c r="H471" s="56"/>
      <c r="I471" s="270"/>
    </row>
    <row r="472" spans="8:9" ht="15.75" customHeight="1" x14ac:dyDescent="0.2">
      <c r="H472" s="56"/>
      <c r="I472" s="270"/>
    </row>
    <row r="473" spans="8:9" ht="15.75" customHeight="1" x14ac:dyDescent="0.2">
      <c r="H473" s="56"/>
      <c r="I473" s="270"/>
    </row>
    <row r="474" spans="8:9" ht="15.75" customHeight="1" x14ac:dyDescent="0.2">
      <c r="H474" s="56"/>
      <c r="I474" s="270"/>
    </row>
    <row r="475" spans="8:9" ht="15.75" customHeight="1" x14ac:dyDescent="0.2">
      <c r="H475" s="56"/>
      <c r="I475" s="270"/>
    </row>
    <row r="476" spans="8:9" ht="15.75" customHeight="1" x14ac:dyDescent="0.2">
      <c r="H476" s="56"/>
      <c r="I476" s="270"/>
    </row>
    <row r="477" spans="8:9" ht="15.75" customHeight="1" x14ac:dyDescent="0.2">
      <c r="H477" s="56"/>
      <c r="I477" s="270"/>
    </row>
    <row r="478" spans="8:9" ht="15.75" customHeight="1" x14ac:dyDescent="0.2">
      <c r="H478" s="56"/>
      <c r="I478" s="270"/>
    </row>
    <row r="479" spans="8:9" ht="15.75" customHeight="1" x14ac:dyDescent="0.2">
      <c r="H479" s="56"/>
      <c r="I479" s="270"/>
    </row>
    <row r="480" spans="8:9" ht="15.75" customHeight="1" x14ac:dyDescent="0.2">
      <c r="H480" s="56"/>
      <c r="I480" s="270"/>
    </row>
    <row r="481" spans="8:9" ht="15.75" customHeight="1" x14ac:dyDescent="0.2">
      <c r="H481" s="56"/>
      <c r="I481" s="270"/>
    </row>
    <row r="482" spans="8:9" ht="15.75" customHeight="1" x14ac:dyDescent="0.2">
      <c r="H482" s="56"/>
      <c r="I482" s="270"/>
    </row>
    <row r="483" spans="8:9" ht="15.75" customHeight="1" x14ac:dyDescent="0.2">
      <c r="H483" s="56"/>
      <c r="I483" s="270"/>
    </row>
    <row r="484" spans="8:9" ht="15.75" customHeight="1" x14ac:dyDescent="0.2">
      <c r="H484" s="56"/>
      <c r="I484" s="270"/>
    </row>
    <row r="485" spans="8:9" ht="15.75" customHeight="1" x14ac:dyDescent="0.2">
      <c r="H485" s="56"/>
      <c r="I485" s="270"/>
    </row>
    <row r="486" spans="8:9" ht="15.75" customHeight="1" x14ac:dyDescent="0.2">
      <c r="H486" s="56"/>
      <c r="I486" s="270"/>
    </row>
    <row r="487" spans="8:9" ht="15.75" customHeight="1" x14ac:dyDescent="0.2">
      <c r="H487" s="56"/>
      <c r="I487" s="270"/>
    </row>
    <row r="488" spans="8:9" ht="15.75" customHeight="1" x14ac:dyDescent="0.2">
      <c r="H488" s="56"/>
      <c r="I488" s="270"/>
    </row>
    <row r="489" spans="8:9" ht="15.75" customHeight="1" x14ac:dyDescent="0.2">
      <c r="H489" s="56"/>
      <c r="I489" s="270"/>
    </row>
    <row r="490" spans="8:9" ht="15.75" customHeight="1" x14ac:dyDescent="0.2">
      <c r="H490" s="56"/>
      <c r="I490" s="270"/>
    </row>
    <row r="491" spans="8:9" ht="15.75" customHeight="1" x14ac:dyDescent="0.2">
      <c r="H491" s="56"/>
      <c r="I491" s="270"/>
    </row>
    <row r="492" spans="8:9" ht="15.75" customHeight="1" x14ac:dyDescent="0.2">
      <c r="H492" s="56"/>
      <c r="I492" s="270"/>
    </row>
    <row r="493" spans="8:9" ht="15.75" customHeight="1" x14ac:dyDescent="0.2">
      <c r="H493" s="56"/>
      <c r="I493" s="270"/>
    </row>
    <row r="494" spans="8:9" ht="15.75" customHeight="1" x14ac:dyDescent="0.2">
      <c r="H494" s="56"/>
      <c r="I494" s="270"/>
    </row>
    <row r="495" spans="8:9" ht="15.75" customHeight="1" x14ac:dyDescent="0.2">
      <c r="H495" s="56"/>
      <c r="I495" s="270"/>
    </row>
    <row r="496" spans="8:9" ht="15.75" customHeight="1" x14ac:dyDescent="0.2">
      <c r="H496" s="56"/>
      <c r="I496" s="270"/>
    </row>
    <row r="497" spans="8:9" ht="15.75" customHeight="1" x14ac:dyDescent="0.2">
      <c r="H497" s="56"/>
      <c r="I497" s="270"/>
    </row>
    <row r="498" spans="8:9" ht="15.75" customHeight="1" x14ac:dyDescent="0.2">
      <c r="H498" s="56"/>
      <c r="I498" s="270"/>
    </row>
    <row r="499" spans="8:9" ht="15.75" customHeight="1" x14ac:dyDescent="0.2">
      <c r="H499" s="56"/>
      <c r="I499" s="270"/>
    </row>
    <row r="500" spans="8:9" ht="15.75" customHeight="1" x14ac:dyDescent="0.2">
      <c r="H500" s="56"/>
      <c r="I500" s="270"/>
    </row>
    <row r="501" spans="8:9" ht="15.75" customHeight="1" x14ac:dyDescent="0.2">
      <c r="H501" s="56"/>
      <c r="I501" s="270"/>
    </row>
    <row r="502" spans="8:9" ht="15.75" customHeight="1" x14ac:dyDescent="0.2">
      <c r="H502" s="56"/>
      <c r="I502" s="270"/>
    </row>
    <row r="503" spans="8:9" ht="15.75" customHeight="1" x14ac:dyDescent="0.2">
      <c r="H503" s="56"/>
      <c r="I503" s="270"/>
    </row>
    <row r="504" spans="8:9" ht="15.75" customHeight="1" x14ac:dyDescent="0.2">
      <c r="H504" s="56"/>
      <c r="I504" s="270"/>
    </row>
    <row r="505" spans="8:9" ht="15.75" customHeight="1" x14ac:dyDescent="0.2">
      <c r="H505" s="56"/>
      <c r="I505" s="270"/>
    </row>
    <row r="506" spans="8:9" ht="15.75" customHeight="1" x14ac:dyDescent="0.2">
      <c r="H506" s="56"/>
      <c r="I506" s="270"/>
    </row>
    <row r="507" spans="8:9" ht="15.75" customHeight="1" x14ac:dyDescent="0.2">
      <c r="H507" s="56"/>
      <c r="I507" s="270"/>
    </row>
    <row r="508" spans="8:9" ht="15.75" customHeight="1" x14ac:dyDescent="0.2">
      <c r="H508" s="56"/>
      <c r="I508" s="270"/>
    </row>
    <row r="509" spans="8:9" ht="15.75" customHeight="1" x14ac:dyDescent="0.2">
      <c r="H509" s="56"/>
      <c r="I509" s="270"/>
    </row>
    <row r="510" spans="8:9" ht="15.75" customHeight="1" x14ac:dyDescent="0.2">
      <c r="H510" s="56"/>
      <c r="I510" s="270"/>
    </row>
    <row r="511" spans="8:9" ht="15.75" customHeight="1" x14ac:dyDescent="0.2">
      <c r="H511" s="56"/>
      <c r="I511" s="270"/>
    </row>
    <row r="512" spans="8:9" ht="15.75" customHeight="1" x14ac:dyDescent="0.2">
      <c r="H512" s="56"/>
      <c r="I512" s="270"/>
    </row>
    <row r="513" spans="8:9" ht="15.75" customHeight="1" x14ac:dyDescent="0.2">
      <c r="H513" s="56"/>
      <c r="I513" s="270"/>
    </row>
    <row r="514" spans="8:9" ht="15.75" customHeight="1" x14ac:dyDescent="0.2">
      <c r="H514" s="56"/>
      <c r="I514" s="270"/>
    </row>
    <row r="515" spans="8:9" ht="15.75" customHeight="1" x14ac:dyDescent="0.2">
      <c r="H515" s="56"/>
      <c r="I515" s="270"/>
    </row>
    <row r="516" spans="8:9" ht="15.75" customHeight="1" x14ac:dyDescent="0.2">
      <c r="H516" s="56"/>
      <c r="I516" s="270"/>
    </row>
    <row r="517" spans="8:9" ht="15.75" customHeight="1" x14ac:dyDescent="0.2">
      <c r="H517" s="56"/>
      <c r="I517" s="270"/>
    </row>
    <row r="518" spans="8:9" ht="15.75" customHeight="1" x14ac:dyDescent="0.2">
      <c r="H518" s="56"/>
      <c r="I518" s="270"/>
    </row>
    <row r="519" spans="8:9" ht="15.75" customHeight="1" x14ac:dyDescent="0.2">
      <c r="H519" s="56"/>
      <c r="I519" s="270"/>
    </row>
    <row r="520" spans="8:9" ht="15.75" customHeight="1" x14ac:dyDescent="0.2">
      <c r="H520" s="56"/>
      <c r="I520" s="270"/>
    </row>
    <row r="521" spans="8:9" ht="15.75" customHeight="1" x14ac:dyDescent="0.2">
      <c r="H521" s="56"/>
      <c r="I521" s="270"/>
    </row>
    <row r="522" spans="8:9" ht="15.75" customHeight="1" x14ac:dyDescent="0.2">
      <c r="H522" s="56"/>
      <c r="I522" s="270"/>
    </row>
    <row r="523" spans="8:9" ht="15.75" customHeight="1" x14ac:dyDescent="0.2">
      <c r="H523" s="56"/>
      <c r="I523" s="270"/>
    </row>
    <row r="524" spans="8:9" ht="15.75" customHeight="1" x14ac:dyDescent="0.2">
      <c r="H524" s="56"/>
      <c r="I524" s="270"/>
    </row>
    <row r="525" spans="8:9" ht="15.75" customHeight="1" x14ac:dyDescent="0.2">
      <c r="H525" s="56"/>
      <c r="I525" s="270"/>
    </row>
    <row r="526" spans="8:9" ht="15.75" customHeight="1" x14ac:dyDescent="0.2">
      <c r="H526" s="56"/>
      <c r="I526" s="270"/>
    </row>
    <row r="527" spans="8:9" ht="15.75" customHeight="1" x14ac:dyDescent="0.2">
      <c r="H527" s="56"/>
      <c r="I527" s="270"/>
    </row>
    <row r="528" spans="8:9" ht="15.75" customHeight="1" x14ac:dyDescent="0.2">
      <c r="H528" s="56"/>
      <c r="I528" s="270"/>
    </row>
    <row r="529" spans="8:9" ht="15.75" customHeight="1" x14ac:dyDescent="0.2">
      <c r="H529" s="56"/>
      <c r="I529" s="270"/>
    </row>
    <row r="530" spans="8:9" ht="15.75" customHeight="1" x14ac:dyDescent="0.2">
      <c r="H530" s="56"/>
      <c r="I530" s="270"/>
    </row>
    <row r="531" spans="8:9" ht="15.75" customHeight="1" x14ac:dyDescent="0.2">
      <c r="H531" s="56"/>
      <c r="I531" s="270"/>
    </row>
    <row r="532" spans="8:9" ht="15.75" customHeight="1" x14ac:dyDescent="0.2">
      <c r="H532" s="56"/>
      <c r="I532" s="270"/>
    </row>
    <row r="533" spans="8:9" ht="15.75" customHeight="1" x14ac:dyDescent="0.2">
      <c r="H533" s="56"/>
      <c r="I533" s="270"/>
    </row>
    <row r="534" spans="8:9" ht="15.75" customHeight="1" x14ac:dyDescent="0.2">
      <c r="H534" s="56"/>
      <c r="I534" s="270"/>
    </row>
    <row r="535" spans="8:9" ht="15.75" customHeight="1" x14ac:dyDescent="0.2">
      <c r="H535" s="56"/>
      <c r="I535" s="270"/>
    </row>
    <row r="536" spans="8:9" ht="15.75" customHeight="1" x14ac:dyDescent="0.2">
      <c r="H536" s="56"/>
      <c r="I536" s="270"/>
    </row>
    <row r="537" spans="8:9" ht="15.75" customHeight="1" x14ac:dyDescent="0.2">
      <c r="H537" s="56"/>
      <c r="I537" s="270"/>
    </row>
    <row r="538" spans="8:9" ht="15.75" customHeight="1" x14ac:dyDescent="0.2">
      <c r="H538" s="56"/>
      <c r="I538" s="270"/>
    </row>
    <row r="539" spans="8:9" ht="15.75" customHeight="1" x14ac:dyDescent="0.2">
      <c r="H539" s="56"/>
      <c r="I539" s="270"/>
    </row>
    <row r="540" spans="8:9" ht="15.75" customHeight="1" x14ac:dyDescent="0.2">
      <c r="H540" s="56"/>
      <c r="I540" s="270"/>
    </row>
    <row r="541" spans="8:9" ht="15.75" customHeight="1" x14ac:dyDescent="0.2">
      <c r="H541" s="56"/>
      <c r="I541" s="270"/>
    </row>
    <row r="542" spans="8:9" ht="15.75" customHeight="1" x14ac:dyDescent="0.2">
      <c r="H542" s="56"/>
      <c r="I542" s="270"/>
    </row>
    <row r="543" spans="8:9" ht="15.75" customHeight="1" x14ac:dyDescent="0.2">
      <c r="H543" s="56"/>
      <c r="I543" s="270"/>
    </row>
    <row r="544" spans="8:9" ht="15.75" customHeight="1" x14ac:dyDescent="0.2">
      <c r="H544" s="56"/>
      <c r="I544" s="270"/>
    </row>
    <row r="545" spans="8:9" ht="15.75" customHeight="1" x14ac:dyDescent="0.2">
      <c r="H545" s="56"/>
      <c r="I545" s="270"/>
    </row>
    <row r="546" spans="8:9" ht="15.75" customHeight="1" x14ac:dyDescent="0.2">
      <c r="H546" s="56"/>
      <c r="I546" s="270"/>
    </row>
    <row r="547" spans="8:9" ht="15.75" customHeight="1" x14ac:dyDescent="0.2">
      <c r="H547" s="56"/>
      <c r="I547" s="270"/>
    </row>
    <row r="548" spans="8:9" ht="15.75" customHeight="1" x14ac:dyDescent="0.2">
      <c r="H548" s="56"/>
      <c r="I548" s="270"/>
    </row>
    <row r="549" spans="8:9" ht="15.75" customHeight="1" x14ac:dyDescent="0.2">
      <c r="H549" s="56"/>
      <c r="I549" s="270"/>
    </row>
    <row r="550" spans="8:9" ht="15.75" customHeight="1" x14ac:dyDescent="0.2">
      <c r="H550" s="56"/>
      <c r="I550" s="270"/>
    </row>
    <row r="551" spans="8:9" ht="15.75" customHeight="1" x14ac:dyDescent="0.2">
      <c r="H551" s="56"/>
      <c r="I551" s="270"/>
    </row>
    <row r="552" spans="8:9" ht="15.75" customHeight="1" x14ac:dyDescent="0.2">
      <c r="H552" s="56"/>
      <c r="I552" s="270"/>
    </row>
    <row r="553" spans="8:9" ht="15.75" customHeight="1" x14ac:dyDescent="0.2">
      <c r="H553" s="56"/>
      <c r="I553" s="270"/>
    </row>
    <row r="554" spans="8:9" ht="15.75" customHeight="1" x14ac:dyDescent="0.2">
      <c r="H554" s="56"/>
      <c r="I554" s="270"/>
    </row>
    <row r="555" spans="8:9" ht="15.75" customHeight="1" x14ac:dyDescent="0.2">
      <c r="H555" s="56"/>
      <c r="I555" s="270"/>
    </row>
    <row r="556" spans="8:9" ht="15.75" customHeight="1" x14ac:dyDescent="0.2">
      <c r="H556" s="56"/>
      <c r="I556" s="270"/>
    </row>
    <row r="557" spans="8:9" ht="15.75" customHeight="1" x14ac:dyDescent="0.2">
      <c r="H557" s="56"/>
      <c r="I557" s="270"/>
    </row>
    <row r="558" spans="8:9" ht="15.75" customHeight="1" x14ac:dyDescent="0.2">
      <c r="H558" s="56"/>
      <c r="I558" s="270"/>
    </row>
    <row r="559" spans="8:9" ht="15.75" customHeight="1" x14ac:dyDescent="0.2">
      <c r="H559" s="56"/>
      <c r="I559" s="270"/>
    </row>
    <row r="560" spans="8:9" ht="15.75" customHeight="1" x14ac:dyDescent="0.2">
      <c r="H560" s="56"/>
      <c r="I560" s="270"/>
    </row>
    <row r="561" spans="8:9" ht="15.75" customHeight="1" x14ac:dyDescent="0.2">
      <c r="H561" s="56"/>
      <c r="I561" s="270"/>
    </row>
    <row r="562" spans="8:9" ht="15.75" customHeight="1" x14ac:dyDescent="0.2">
      <c r="H562" s="56"/>
      <c r="I562" s="270"/>
    </row>
    <row r="563" spans="8:9" ht="15.75" customHeight="1" x14ac:dyDescent="0.2">
      <c r="H563" s="56"/>
      <c r="I563" s="270"/>
    </row>
    <row r="564" spans="8:9" ht="15.75" customHeight="1" x14ac:dyDescent="0.2">
      <c r="H564" s="56"/>
      <c r="I564" s="270"/>
    </row>
    <row r="565" spans="8:9" ht="15.75" customHeight="1" x14ac:dyDescent="0.2">
      <c r="H565" s="56"/>
      <c r="I565" s="270"/>
    </row>
    <row r="566" spans="8:9" ht="15.75" customHeight="1" x14ac:dyDescent="0.2">
      <c r="H566" s="56"/>
      <c r="I566" s="270"/>
    </row>
    <row r="567" spans="8:9" ht="15.75" customHeight="1" x14ac:dyDescent="0.2">
      <c r="H567" s="56"/>
      <c r="I567" s="270"/>
    </row>
    <row r="568" spans="8:9" ht="15.75" customHeight="1" x14ac:dyDescent="0.2">
      <c r="H568" s="56"/>
      <c r="I568" s="270"/>
    </row>
    <row r="569" spans="8:9" ht="15.75" customHeight="1" x14ac:dyDescent="0.2">
      <c r="H569" s="56"/>
      <c r="I569" s="270"/>
    </row>
    <row r="570" spans="8:9" ht="15.75" customHeight="1" x14ac:dyDescent="0.2">
      <c r="H570" s="56"/>
      <c r="I570" s="270"/>
    </row>
    <row r="571" spans="8:9" ht="15.75" customHeight="1" x14ac:dyDescent="0.2">
      <c r="H571" s="56"/>
      <c r="I571" s="270"/>
    </row>
    <row r="572" spans="8:9" ht="15.75" customHeight="1" x14ac:dyDescent="0.2">
      <c r="H572" s="56"/>
      <c r="I572" s="270"/>
    </row>
    <row r="573" spans="8:9" ht="15.75" customHeight="1" x14ac:dyDescent="0.2">
      <c r="H573" s="56"/>
      <c r="I573" s="270"/>
    </row>
    <row r="574" spans="8:9" ht="15.75" customHeight="1" x14ac:dyDescent="0.2">
      <c r="H574" s="56"/>
      <c r="I574" s="270"/>
    </row>
    <row r="575" spans="8:9" ht="15.75" customHeight="1" x14ac:dyDescent="0.2">
      <c r="H575" s="56"/>
      <c r="I575" s="270"/>
    </row>
    <row r="576" spans="8:9" ht="15.75" customHeight="1" x14ac:dyDescent="0.2">
      <c r="H576" s="56"/>
      <c r="I576" s="270"/>
    </row>
    <row r="577" spans="8:9" ht="15.75" customHeight="1" x14ac:dyDescent="0.2">
      <c r="H577" s="56"/>
      <c r="I577" s="270"/>
    </row>
    <row r="578" spans="8:9" ht="15.75" customHeight="1" x14ac:dyDescent="0.2">
      <c r="H578" s="56"/>
      <c r="I578" s="270"/>
    </row>
    <row r="579" spans="8:9" ht="15.75" customHeight="1" x14ac:dyDescent="0.2">
      <c r="H579" s="56"/>
      <c r="I579" s="270"/>
    </row>
    <row r="580" spans="8:9" ht="15.75" customHeight="1" x14ac:dyDescent="0.2">
      <c r="H580" s="56"/>
      <c r="I580" s="270"/>
    </row>
    <row r="581" spans="8:9" ht="15.75" customHeight="1" x14ac:dyDescent="0.2">
      <c r="H581" s="56"/>
      <c r="I581" s="270"/>
    </row>
    <row r="582" spans="8:9" ht="15.75" customHeight="1" x14ac:dyDescent="0.2">
      <c r="H582" s="56"/>
      <c r="I582" s="270"/>
    </row>
    <row r="583" spans="8:9" ht="15.75" customHeight="1" x14ac:dyDescent="0.2">
      <c r="H583" s="56"/>
      <c r="I583" s="270"/>
    </row>
    <row r="584" spans="8:9" ht="15.75" customHeight="1" x14ac:dyDescent="0.2">
      <c r="H584" s="56"/>
      <c r="I584" s="270"/>
    </row>
    <row r="585" spans="8:9" ht="15.75" customHeight="1" x14ac:dyDescent="0.2">
      <c r="H585" s="56"/>
      <c r="I585" s="270"/>
    </row>
    <row r="586" spans="8:9" ht="15.75" customHeight="1" x14ac:dyDescent="0.2">
      <c r="H586" s="56"/>
      <c r="I586" s="270"/>
    </row>
    <row r="587" spans="8:9" ht="15.75" customHeight="1" x14ac:dyDescent="0.2">
      <c r="H587" s="56"/>
      <c r="I587" s="270"/>
    </row>
    <row r="588" spans="8:9" ht="15.75" customHeight="1" x14ac:dyDescent="0.2">
      <c r="H588" s="56"/>
      <c r="I588" s="270"/>
    </row>
    <row r="589" spans="8:9" ht="15.75" customHeight="1" x14ac:dyDescent="0.2">
      <c r="H589" s="56"/>
      <c r="I589" s="270"/>
    </row>
    <row r="590" spans="8:9" ht="15.75" customHeight="1" x14ac:dyDescent="0.2">
      <c r="H590" s="56"/>
      <c r="I590" s="270"/>
    </row>
    <row r="591" spans="8:9" ht="15.75" customHeight="1" x14ac:dyDescent="0.2">
      <c r="H591" s="56"/>
      <c r="I591" s="270"/>
    </row>
    <row r="592" spans="8:9" ht="15.75" customHeight="1" x14ac:dyDescent="0.2">
      <c r="H592" s="56"/>
      <c r="I592" s="270"/>
    </row>
    <row r="593" spans="8:9" ht="15.75" customHeight="1" x14ac:dyDescent="0.2">
      <c r="H593" s="56"/>
      <c r="I593" s="270"/>
    </row>
    <row r="594" spans="8:9" ht="15.75" customHeight="1" x14ac:dyDescent="0.2">
      <c r="H594" s="56"/>
      <c r="I594" s="270"/>
    </row>
    <row r="595" spans="8:9" ht="15.75" customHeight="1" x14ac:dyDescent="0.2">
      <c r="H595" s="56"/>
      <c r="I595" s="270"/>
    </row>
    <row r="596" spans="8:9" ht="15.75" customHeight="1" x14ac:dyDescent="0.2">
      <c r="H596" s="56"/>
      <c r="I596" s="270"/>
    </row>
    <row r="597" spans="8:9" ht="15.75" customHeight="1" x14ac:dyDescent="0.2">
      <c r="H597" s="56"/>
      <c r="I597" s="270"/>
    </row>
    <row r="598" spans="8:9" ht="15.75" customHeight="1" x14ac:dyDescent="0.2">
      <c r="H598" s="56"/>
      <c r="I598" s="270"/>
    </row>
    <row r="599" spans="8:9" ht="15.75" customHeight="1" x14ac:dyDescent="0.2">
      <c r="H599" s="56"/>
      <c r="I599" s="270"/>
    </row>
    <row r="600" spans="8:9" ht="15.75" customHeight="1" x14ac:dyDescent="0.2">
      <c r="H600" s="56"/>
      <c r="I600" s="270"/>
    </row>
    <row r="601" spans="8:9" ht="15.75" customHeight="1" x14ac:dyDescent="0.2">
      <c r="H601" s="56"/>
      <c r="I601" s="270"/>
    </row>
    <row r="602" spans="8:9" ht="15.75" customHeight="1" x14ac:dyDescent="0.2">
      <c r="H602" s="56"/>
      <c r="I602" s="270"/>
    </row>
    <row r="603" spans="8:9" ht="15.75" customHeight="1" x14ac:dyDescent="0.2">
      <c r="H603" s="56"/>
      <c r="I603" s="270"/>
    </row>
    <row r="604" spans="8:9" ht="15.75" customHeight="1" x14ac:dyDescent="0.2">
      <c r="H604" s="56"/>
      <c r="I604" s="270"/>
    </row>
    <row r="605" spans="8:9" ht="15.75" customHeight="1" x14ac:dyDescent="0.2">
      <c r="H605" s="56"/>
      <c r="I605" s="270"/>
    </row>
    <row r="606" spans="8:9" ht="15.75" customHeight="1" x14ac:dyDescent="0.2">
      <c r="H606" s="56"/>
      <c r="I606" s="270"/>
    </row>
    <row r="607" spans="8:9" ht="15.75" customHeight="1" x14ac:dyDescent="0.2">
      <c r="H607" s="56"/>
      <c r="I607" s="270"/>
    </row>
    <row r="608" spans="8:9" ht="15.75" customHeight="1" x14ac:dyDescent="0.2">
      <c r="H608" s="56"/>
      <c r="I608" s="270"/>
    </row>
    <row r="609" spans="8:9" ht="15.75" customHeight="1" x14ac:dyDescent="0.2">
      <c r="H609" s="56"/>
      <c r="I609" s="270"/>
    </row>
    <row r="610" spans="8:9" ht="15.75" customHeight="1" x14ac:dyDescent="0.2">
      <c r="H610" s="56"/>
      <c r="I610" s="270"/>
    </row>
    <row r="611" spans="8:9" ht="15.75" customHeight="1" x14ac:dyDescent="0.2">
      <c r="H611" s="56"/>
      <c r="I611" s="270"/>
    </row>
    <row r="612" spans="8:9" ht="15.75" customHeight="1" x14ac:dyDescent="0.2">
      <c r="H612" s="56"/>
      <c r="I612" s="270"/>
    </row>
    <row r="613" spans="8:9" ht="15.75" customHeight="1" x14ac:dyDescent="0.2">
      <c r="H613" s="56"/>
      <c r="I613" s="270"/>
    </row>
    <row r="614" spans="8:9" ht="15.75" customHeight="1" x14ac:dyDescent="0.2">
      <c r="H614" s="56"/>
      <c r="I614" s="270"/>
    </row>
    <row r="615" spans="8:9" ht="15.75" customHeight="1" x14ac:dyDescent="0.2">
      <c r="H615" s="56"/>
      <c r="I615" s="270"/>
    </row>
    <row r="616" spans="8:9" ht="15.75" customHeight="1" x14ac:dyDescent="0.2">
      <c r="H616" s="56"/>
      <c r="I616" s="270"/>
    </row>
    <row r="617" spans="8:9" ht="15.75" customHeight="1" x14ac:dyDescent="0.2">
      <c r="H617" s="56"/>
      <c r="I617" s="270"/>
    </row>
    <row r="618" spans="8:9" ht="15.75" customHeight="1" x14ac:dyDescent="0.2">
      <c r="H618" s="56"/>
      <c r="I618" s="270"/>
    </row>
    <row r="619" spans="8:9" ht="15.75" customHeight="1" x14ac:dyDescent="0.2">
      <c r="H619" s="56"/>
      <c r="I619" s="270"/>
    </row>
    <row r="620" spans="8:9" ht="15.75" customHeight="1" x14ac:dyDescent="0.2">
      <c r="H620" s="56"/>
      <c r="I620" s="270"/>
    </row>
    <row r="621" spans="8:9" ht="15.75" customHeight="1" x14ac:dyDescent="0.2">
      <c r="H621" s="56"/>
      <c r="I621" s="270"/>
    </row>
    <row r="622" spans="8:9" ht="15.75" customHeight="1" x14ac:dyDescent="0.2">
      <c r="H622" s="56"/>
      <c r="I622" s="270"/>
    </row>
    <row r="623" spans="8:9" ht="15.75" customHeight="1" x14ac:dyDescent="0.2">
      <c r="H623" s="56"/>
      <c r="I623" s="270"/>
    </row>
    <row r="624" spans="8:9" ht="15.75" customHeight="1" x14ac:dyDescent="0.2">
      <c r="H624" s="56"/>
      <c r="I624" s="270"/>
    </row>
    <row r="625" spans="8:9" ht="15.75" customHeight="1" x14ac:dyDescent="0.2">
      <c r="H625" s="56"/>
      <c r="I625" s="270"/>
    </row>
    <row r="626" spans="8:9" ht="15.75" customHeight="1" x14ac:dyDescent="0.2">
      <c r="H626" s="56"/>
      <c r="I626" s="270"/>
    </row>
    <row r="627" spans="8:9" ht="15.75" customHeight="1" x14ac:dyDescent="0.2">
      <c r="H627" s="56"/>
      <c r="I627" s="270"/>
    </row>
    <row r="628" spans="8:9" ht="15.75" customHeight="1" x14ac:dyDescent="0.2">
      <c r="H628" s="56"/>
      <c r="I628" s="270"/>
    </row>
    <row r="629" spans="8:9" ht="15.75" customHeight="1" x14ac:dyDescent="0.2">
      <c r="H629" s="56"/>
      <c r="I629" s="270"/>
    </row>
    <row r="630" spans="8:9" ht="15.75" customHeight="1" x14ac:dyDescent="0.2">
      <c r="H630" s="56"/>
      <c r="I630" s="270"/>
    </row>
    <row r="631" spans="8:9" ht="15.75" customHeight="1" x14ac:dyDescent="0.2">
      <c r="H631" s="56"/>
      <c r="I631" s="270"/>
    </row>
    <row r="632" spans="8:9" ht="15.75" customHeight="1" x14ac:dyDescent="0.2">
      <c r="H632" s="56"/>
      <c r="I632" s="270"/>
    </row>
    <row r="633" spans="8:9" ht="15.75" customHeight="1" x14ac:dyDescent="0.2">
      <c r="H633" s="56"/>
      <c r="I633" s="270"/>
    </row>
    <row r="634" spans="8:9" ht="15.75" customHeight="1" x14ac:dyDescent="0.2">
      <c r="H634" s="56"/>
      <c r="I634" s="270"/>
    </row>
    <row r="635" spans="8:9" ht="15.75" customHeight="1" x14ac:dyDescent="0.2">
      <c r="H635" s="56"/>
      <c r="I635" s="270"/>
    </row>
    <row r="636" spans="8:9" ht="15.75" customHeight="1" x14ac:dyDescent="0.2">
      <c r="H636" s="56"/>
      <c r="I636" s="270"/>
    </row>
    <row r="637" spans="8:9" ht="15.75" customHeight="1" x14ac:dyDescent="0.2">
      <c r="H637" s="56"/>
      <c r="I637" s="270"/>
    </row>
    <row r="638" spans="8:9" ht="15.75" customHeight="1" x14ac:dyDescent="0.2">
      <c r="H638" s="56"/>
      <c r="I638" s="270"/>
    </row>
    <row r="639" spans="8:9" ht="15.75" customHeight="1" x14ac:dyDescent="0.2">
      <c r="H639" s="56"/>
      <c r="I639" s="270"/>
    </row>
    <row r="640" spans="8:9" ht="15.75" customHeight="1" x14ac:dyDescent="0.2">
      <c r="H640" s="56"/>
      <c r="I640" s="270"/>
    </row>
    <row r="641" spans="8:9" ht="15.75" customHeight="1" x14ac:dyDescent="0.2">
      <c r="H641" s="56"/>
      <c r="I641" s="270"/>
    </row>
    <row r="642" spans="8:9" ht="15.75" customHeight="1" x14ac:dyDescent="0.2">
      <c r="H642" s="56"/>
      <c r="I642" s="270"/>
    </row>
    <row r="643" spans="8:9" ht="15.75" customHeight="1" x14ac:dyDescent="0.2">
      <c r="H643" s="56"/>
      <c r="I643" s="270"/>
    </row>
    <row r="644" spans="8:9" ht="15.75" customHeight="1" x14ac:dyDescent="0.2">
      <c r="H644" s="56"/>
      <c r="I644" s="270"/>
    </row>
    <row r="645" spans="8:9" ht="15.75" customHeight="1" x14ac:dyDescent="0.2">
      <c r="H645" s="56"/>
      <c r="I645" s="270"/>
    </row>
    <row r="646" spans="8:9" ht="15.75" customHeight="1" x14ac:dyDescent="0.2">
      <c r="H646" s="56"/>
      <c r="I646" s="270"/>
    </row>
    <row r="647" spans="8:9" ht="15.75" customHeight="1" x14ac:dyDescent="0.2">
      <c r="H647" s="56"/>
      <c r="I647" s="270"/>
    </row>
    <row r="648" spans="8:9" ht="15.75" customHeight="1" x14ac:dyDescent="0.2">
      <c r="H648" s="56"/>
      <c r="I648" s="270"/>
    </row>
    <row r="649" spans="8:9" ht="15.75" customHeight="1" x14ac:dyDescent="0.2">
      <c r="H649" s="56"/>
      <c r="I649" s="270"/>
    </row>
    <row r="650" spans="8:9" ht="15.75" customHeight="1" x14ac:dyDescent="0.2">
      <c r="H650" s="56"/>
      <c r="I650" s="270"/>
    </row>
    <row r="651" spans="8:9" ht="15.75" customHeight="1" x14ac:dyDescent="0.2">
      <c r="H651" s="56"/>
      <c r="I651" s="270"/>
    </row>
    <row r="652" spans="8:9" ht="15.75" customHeight="1" x14ac:dyDescent="0.2">
      <c r="H652" s="56"/>
      <c r="I652" s="270"/>
    </row>
    <row r="653" spans="8:9" ht="15.75" customHeight="1" x14ac:dyDescent="0.2">
      <c r="H653" s="56"/>
      <c r="I653" s="270"/>
    </row>
    <row r="654" spans="8:9" ht="15.75" customHeight="1" x14ac:dyDescent="0.2">
      <c r="H654" s="56"/>
      <c r="I654" s="270"/>
    </row>
    <row r="655" spans="8:9" ht="15.75" customHeight="1" x14ac:dyDescent="0.2">
      <c r="H655" s="56"/>
      <c r="I655" s="270"/>
    </row>
    <row r="656" spans="8:9" ht="15.75" customHeight="1" x14ac:dyDescent="0.2">
      <c r="H656" s="56"/>
      <c r="I656" s="270"/>
    </row>
    <row r="657" spans="8:9" ht="15.75" customHeight="1" x14ac:dyDescent="0.2">
      <c r="H657" s="56"/>
      <c r="I657" s="270"/>
    </row>
    <row r="658" spans="8:9" ht="15.75" customHeight="1" x14ac:dyDescent="0.2">
      <c r="H658" s="56"/>
      <c r="I658" s="270"/>
    </row>
    <row r="659" spans="8:9" ht="15.75" customHeight="1" x14ac:dyDescent="0.2">
      <c r="H659" s="56"/>
      <c r="I659" s="270"/>
    </row>
    <row r="660" spans="8:9" ht="15.75" customHeight="1" x14ac:dyDescent="0.2">
      <c r="H660" s="56"/>
      <c r="I660" s="270"/>
    </row>
    <row r="661" spans="8:9" ht="15.75" customHeight="1" x14ac:dyDescent="0.2">
      <c r="H661" s="56"/>
      <c r="I661" s="270"/>
    </row>
    <row r="662" spans="8:9" ht="15.75" customHeight="1" x14ac:dyDescent="0.2">
      <c r="H662" s="56"/>
      <c r="I662" s="270"/>
    </row>
    <row r="663" spans="8:9" ht="15.75" customHeight="1" x14ac:dyDescent="0.2">
      <c r="H663" s="56"/>
      <c r="I663" s="270"/>
    </row>
    <row r="664" spans="8:9" ht="15.75" customHeight="1" x14ac:dyDescent="0.2">
      <c r="H664" s="56"/>
      <c r="I664" s="270"/>
    </row>
    <row r="665" spans="8:9" ht="15.75" customHeight="1" x14ac:dyDescent="0.2">
      <c r="H665" s="56"/>
      <c r="I665" s="270"/>
    </row>
    <row r="666" spans="8:9" ht="15.75" customHeight="1" x14ac:dyDescent="0.2">
      <c r="H666" s="56"/>
      <c r="I666" s="270"/>
    </row>
    <row r="667" spans="8:9" ht="15.75" customHeight="1" x14ac:dyDescent="0.2">
      <c r="H667" s="56"/>
      <c r="I667" s="270"/>
    </row>
    <row r="668" spans="8:9" ht="15.75" customHeight="1" x14ac:dyDescent="0.2">
      <c r="H668" s="56"/>
      <c r="I668" s="270"/>
    </row>
    <row r="669" spans="8:9" ht="15.75" customHeight="1" x14ac:dyDescent="0.2">
      <c r="H669" s="56"/>
      <c r="I669" s="270"/>
    </row>
    <row r="670" spans="8:9" ht="15.75" customHeight="1" x14ac:dyDescent="0.2">
      <c r="H670" s="56"/>
      <c r="I670" s="270"/>
    </row>
    <row r="671" spans="8:9" ht="15.75" customHeight="1" x14ac:dyDescent="0.2">
      <c r="H671" s="56"/>
      <c r="I671" s="270"/>
    </row>
    <row r="672" spans="8:9" ht="15.75" customHeight="1" x14ac:dyDescent="0.2">
      <c r="H672" s="56"/>
      <c r="I672" s="270"/>
    </row>
    <row r="673" spans="8:9" ht="15.75" customHeight="1" x14ac:dyDescent="0.2">
      <c r="H673" s="56"/>
      <c r="I673" s="270"/>
    </row>
    <row r="674" spans="8:9" ht="15.75" customHeight="1" x14ac:dyDescent="0.2">
      <c r="H674" s="56"/>
      <c r="I674" s="270"/>
    </row>
    <row r="675" spans="8:9" ht="15.75" customHeight="1" x14ac:dyDescent="0.2">
      <c r="H675" s="56"/>
      <c r="I675" s="270"/>
    </row>
    <row r="676" spans="8:9" ht="15.75" customHeight="1" x14ac:dyDescent="0.2">
      <c r="H676" s="56"/>
      <c r="I676" s="270"/>
    </row>
    <row r="677" spans="8:9" ht="15.75" customHeight="1" x14ac:dyDescent="0.2">
      <c r="H677" s="56"/>
      <c r="I677" s="270"/>
    </row>
    <row r="678" spans="8:9" ht="15.75" customHeight="1" x14ac:dyDescent="0.2">
      <c r="H678" s="56"/>
      <c r="I678" s="270"/>
    </row>
    <row r="679" spans="8:9" ht="15.75" customHeight="1" x14ac:dyDescent="0.2">
      <c r="H679" s="56"/>
      <c r="I679" s="270"/>
    </row>
    <row r="680" spans="8:9" ht="15.75" customHeight="1" x14ac:dyDescent="0.2">
      <c r="H680" s="56"/>
      <c r="I680" s="270"/>
    </row>
    <row r="681" spans="8:9" ht="15.75" customHeight="1" x14ac:dyDescent="0.2">
      <c r="H681" s="56"/>
      <c r="I681" s="270"/>
    </row>
    <row r="682" spans="8:9" ht="15.75" customHeight="1" x14ac:dyDescent="0.2">
      <c r="H682" s="56"/>
      <c r="I682" s="270"/>
    </row>
    <row r="683" spans="8:9" ht="15.75" customHeight="1" x14ac:dyDescent="0.2">
      <c r="H683" s="56"/>
      <c r="I683" s="270"/>
    </row>
    <row r="684" spans="8:9" ht="15.75" customHeight="1" x14ac:dyDescent="0.2">
      <c r="H684" s="56"/>
      <c r="I684" s="270"/>
    </row>
    <row r="685" spans="8:9" ht="15.75" customHeight="1" x14ac:dyDescent="0.2">
      <c r="H685" s="56"/>
      <c r="I685" s="270"/>
    </row>
    <row r="686" spans="8:9" ht="15.75" customHeight="1" x14ac:dyDescent="0.2">
      <c r="H686" s="56"/>
      <c r="I686" s="270"/>
    </row>
    <row r="687" spans="8:9" ht="15.75" customHeight="1" x14ac:dyDescent="0.2">
      <c r="H687" s="56"/>
      <c r="I687" s="270"/>
    </row>
    <row r="688" spans="8:9" ht="15.75" customHeight="1" x14ac:dyDescent="0.2">
      <c r="H688" s="56"/>
      <c r="I688" s="270"/>
    </row>
    <row r="689" spans="8:9" ht="15.75" customHeight="1" x14ac:dyDescent="0.2">
      <c r="H689" s="56"/>
      <c r="I689" s="270"/>
    </row>
    <row r="690" spans="8:9" ht="15.75" customHeight="1" x14ac:dyDescent="0.2">
      <c r="H690" s="56"/>
      <c r="I690" s="270"/>
    </row>
    <row r="691" spans="8:9" ht="15.75" customHeight="1" x14ac:dyDescent="0.2">
      <c r="H691" s="56"/>
      <c r="I691" s="270"/>
    </row>
    <row r="692" spans="8:9" ht="15.75" customHeight="1" x14ac:dyDescent="0.2">
      <c r="H692" s="56"/>
      <c r="I692" s="270"/>
    </row>
    <row r="693" spans="8:9" ht="15.75" customHeight="1" x14ac:dyDescent="0.2">
      <c r="H693" s="56"/>
      <c r="I693" s="270"/>
    </row>
    <row r="694" spans="8:9" ht="15.75" customHeight="1" x14ac:dyDescent="0.2">
      <c r="H694" s="56"/>
      <c r="I694" s="270"/>
    </row>
    <row r="695" spans="8:9" ht="15.75" customHeight="1" x14ac:dyDescent="0.2">
      <c r="H695" s="56"/>
      <c r="I695" s="270"/>
    </row>
    <row r="696" spans="8:9" ht="15.75" customHeight="1" x14ac:dyDescent="0.2">
      <c r="H696" s="56"/>
      <c r="I696" s="270"/>
    </row>
    <row r="697" spans="8:9" ht="15.75" customHeight="1" x14ac:dyDescent="0.2">
      <c r="H697" s="56"/>
      <c r="I697" s="270"/>
    </row>
    <row r="698" spans="8:9" ht="15.75" customHeight="1" x14ac:dyDescent="0.2">
      <c r="H698" s="56"/>
      <c r="I698" s="270"/>
    </row>
    <row r="699" spans="8:9" ht="15.75" customHeight="1" x14ac:dyDescent="0.2">
      <c r="H699" s="56"/>
      <c r="I699" s="270"/>
    </row>
    <row r="700" spans="8:9" ht="15.75" customHeight="1" x14ac:dyDescent="0.2">
      <c r="H700" s="56"/>
      <c r="I700" s="270"/>
    </row>
    <row r="701" spans="8:9" ht="15.75" customHeight="1" x14ac:dyDescent="0.2">
      <c r="H701" s="56"/>
      <c r="I701" s="270"/>
    </row>
    <row r="702" spans="8:9" ht="15.75" customHeight="1" x14ac:dyDescent="0.2">
      <c r="H702" s="56"/>
      <c r="I702" s="270"/>
    </row>
    <row r="703" spans="8:9" ht="15.75" customHeight="1" x14ac:dyDescent="0.2">
      <c r="H703" s="56"/>
      <c r="I703" s="270"/>
    </row>
    <row r="704" spans="8:9" ht="15.75" customHeight="1" x14ac:dyDescent="0.2">
      <c r="H704" s="56"/>
      <c r="I704" s="270"/>
    </row>
    <row r="705" spans="8:9" ht="15.75" customHeight="1" x14ac:dyDescent="0.2">
      <c r="H705" s="56"/>
      <c r="I705" s="270"/>
    </row>
    <row r="706" spans="8:9" ht="15.75" customHeight="1" x14ac:dyDescent="0.2">
      <c r="H706" s="56"/>
      <c r="I706" s="270"/>
    </row>
    <row r="707" spans="8:9" ht="15.75" customHeight="1" x14ac:dyDescent="0.2">
      <c r="H707" s="56"/>
      <c r="I707" s="270"/>
    </row>
    <row r="708" spans="8:9" ht="15.75" customHeight="1" x14ac:dyDescent="0.2">
      <c r="H708" s="56"/>
      <c r="I708" s="270"/>
    </row>
    <row r="709" spans="8:9" ht="15.75" customHeight="1" x14ac:dyDescent="0.2">
      <c r="H709" s="56"/>
      <c r="I709" s="270"/>
    </row>
    <row r="710" spans="8:9" ht="15.75" customHeight="1" x14ac:dyDescent="0.2">
      <c r="H710" s="56"/>
      <c r="I710" s="270"/>
    </row>
    <row r="711" spans="8:9" ht="15.75" customHeight="1" x14ac:dyDescent="0.2">
      <c r="H711" s="56"/>
      <c r="I711" s="270"/>
    </row>
    <row r="712" spans="8:9" ht="15.75" customHeight="1" x14ac:dyDescent="0.2">
      <c r="H712" s="56"/>
      <c r="I712" s="270"/>
    </row>
    <row r="713" spans="8:9" ht="15.75" customHeight="1" x14ac:dyDescent="0.2">
      <c r="H713" s="56"/>
      <c r="I713" s="270"/>
    </row>
    <row r="714" spans="8:9" ht="15.75" customHeight="1" x14ac:dyDescent="0.2">
      <c r="H714" s="56"/>
      <c r="I714" s="270"/>
    </row>
    <row r="715" spans="8:9" ht="15.75" customHeight="1" x14ac:dyDescent="0.2">
      <c r="H715" s="56"/>
      <c r="I715" s="270"/>
    </row>
    <row r="716" spans="8:9" ht="15.75" customHeight="1" x14ac:dyDescent="0.2">
      <c r="H716" s="56"/>
      <c r="I716" s="270"/>
    </row>
    <row r="717" spans="8:9" ht="15.75" customHeight="1" x14ac:dyDescent="0.2">
      <c r="H717" s="56"/>
      <c r="I717" s="270"/>
    </row>
    <row r="718" spans="8:9" ht="15.75" customHeight="1" x14ac:dyDescent="0.2">
      <c r="H718" s="56"/>
      <c r="I718" s="270"/>
    </row>
    <row r="719" spans="8:9" ht="15.75" customHeight="1" x14ac:dyDescent="0.2">
      <c r="H719" s="56"/>
      <c r="I719" s="270"/>
    </row>
    <row r="720" spans="8:9" ht="15.75" customHeight="1" x14ac:dyDescent="0.2">
      <c r="H720" s="56"/>
      <c r="I720" s="270"/>
    </row>
    <row r="721" spans="8:9" ht="15.75" customHeight="1" x14ac:dyDescent="0.2">
      <c r="H721" s="56"/>
      <c r="I721" s="270"/>
    </row>
    <row r="722" spans="8:9" ht="15.75" customHeight="1" x14ac:dyDescent="0.2">
      <c r="H722" s="56"/>
      <c r="I722" s="270"/>
    </row>
    <row r="723" spans="8:9" ht="15.75" customHeight="1" x14ac:dyDescent="0.2">
      <c r="H723" s="56"/>
      <c r="I723" s="270"/>
    </row>
    <row r="724" spans="8:9" ht="15.75" customHeight="1" x14ac:dyDescent="0.2">
      <c r="H724" s="56"/>
      <c r="I724" s="270"/>
    </row>
    <row r="725" spans="8:9" ht="15.75" customHeight="1" x14ac:dyDescent="0.2">
      <c r="H725" s="56"/>
      <c r="I725" s="270"/>
    </row>
    <row r="726" spans="8:9" ht="15.75" customHeight="1" x14ac:dyDescent="0.2">
      <c r="H726" s="56"/>
      <c r="I726" s="270"/>
    </row>
    <row r="727" spans="8:9" ht="15.75" customHeight="1" x14ac:dyDescent="0.2">
      <c r="H727" s="56"/>
      <c r="I727" s="270"/>
    </row>
    <row r="728" spans="8:9" ht="15.75" customHeight="1" x14ac:dyDescent="0.2">
      <c r="H728" s="56"/>
      <c r="I728" s="270"/>
    </row>
    <row r="729" spans="8:9" ht="15.75" customHeight="1" x14ac:dyDescent="0.2">
      <c r="H729" s="56"/>
      <c r="I729" s="270"/>
    </row>
    <row r="730" spans="8:9" ht="15.75" customHeight="1" x14ac:dyDescent="0.2">
      <c r="H730" s="56"/>
      <c r="I730" s="270"/>
    </row>
    <row r="731" spans="8:9" ht="15.75" customHeight="1" x14ac:dyDescent="0.2">
      <c r="H731" s="56"/>
      <c r="I731" s="270"/>
    </row>
    <row r="732" spans="8:9" ht="15.75" customHeight="1" x14ac:dyDescent="0.2">
      <c r="H732" s="56"/>
      <c r="I732" s="270"/>
    </row>
    <row r="733" spans="8:9" ht="15.75" customHeight="1" x14ac:dyDescent="0.2">
      <c r="H733" s="56"/>
      <c r="I733" s="270"/>
    </row>
    <row r="734" spans="8:9" ht="15.75" customHeight="1" x14ac:dyDescent="0.2">
      <c r="H734" s="56"/>
      <c r="I734" s="270"/>
    </row>
    <row r="735" spans="8:9" ht="15.75" customHeight="1" x14ac:dyDescent="0.2">
      <c r="H735" s="56"/>
      <c r="I735" s="270"/>
    </row>
    <row r="736" spans="8:9" ht="15.75" customHeight="1" x14ac:dyDescent="0.2">
      <c r="H736" s="56"/>
      <c r="I736" s="270"/>
    </row>
    <row r="737" spans="8:9" ht="15.75" customHeight="1" x14ac:dyDescent="0.2">
      <c r="H737" s="56"/>
      <c r="I737" s="270"/>
    </row>
    <row r="738" spans="8:9" ht="15.75" customHeight="1" x14ac:dyDescent="0.2">
      <c r="H738" s="56"/>
      <c r="I738" s="270"/>
    </row>
    <row r="739" spans="8:9" ht="15.75" customHeight="1" x14ac:dyDescent="0.2">
      <c r="H739" s="56"/>
      <c r="I739" s="270"/>
    </row>
    <row r="740" spans="8:9" ht="15.75" customHeight="1" x14ac:dyDescent="0.2">
      <c r="H740" s="56"/>
      <c r="I740" s="270"/>
    </row>
    <row r="741" spans="8:9" ht="15.75" customHeight="1" x14ac:dyDescent="0.2">
      <c r="H741" s="56"/>
      <c r="I741" s="270"/>
    </row>
    <row r="742" spans="8:9" ht="15.75" customHeight="1" x14ac:dyDescent="0.2">
      <c r="H742" s="56"/>
      <c r="I742" s="270"/>
    </row>
    <row r="743" spans="8:9" ht="15.75" customHeight="1" x14ac:dyDescent="0.2">
      <c r="H743" s="56"/>
      <c r="I743" s="270"/>
    </row>
    <row r="744" spans="8:9" ht="15.75" customHeight="1" x14ac:dyDescent="0.2">
      <c r="H744" s="56"/>
      <c r="I744" s="270"/>
    </row>
    <row r="745" spans="8:9" ht="15.75" customHeight="1" x14ac:dyDescent="0.2">
      <c r="H745" s="56"/>
      <c r="I745" s="270"/>
    </row>
    <row r="746" spans="8:9" ht="15.75" customHeight="1" x14ac:dyDescent="0.2">
      <c r="H746" s="56"/>
      <c r="I746" s="270"/>
    </row>
    <row r="747" spans="8:9" ht="15.75" customHeight="1" x14ac:dyDescent="0.2">
      <c r="H747" s="56"/>
      <c r="I747" s="270"/>
    </row>
    <row r="748" spans="8:9" ht="15.75" customHeight="1" x14ac:dyDescent="0.2">
      <c r="H748" s="56"/>
      <c r="I748" s="270"/>
    </row>
    <row r="749" spans="8:9" ht="15.75" customHeight="1" x14ac:dyDescent="0.2">
      <c r="H749" s="56"/>
      <c r="I749" s="270"/>
    </row>
    <row r="750" spans="8:9" ht="15.75" customHeight="1" x14ac:dyDescent="0.2">
      <c r="H750" s="56"/>
      <c r="I750" s="270"/>
    </row>
    <row r="751" spans="8:9" ht="15.75" customHeight="1" x14ac:dyDescent="0.2">
      <c r="H751" s="56"/>
      <c r="I751" s="270"/>
    </row>
    <row r="752" spans="8:9" ht="15.75" customHeight="1" x14ac:dyDescent="0.2">
      <c r="H752" s="56"/>
      <c r="I752" s="270"/>
    </row>
    <row r="753" spans="8:9" ht="15.75" customHeight="1" x14ac:dyDescent="0.2">
      <c r="H753" s="56"/>
      <c r="I753" s="270"/>
    </row>
    <row r="754" spans="8:9" ht="15.75" customHeight="1" x14ac:dyDescent="0.2">
      <c r="H754" s="56"/>
      <c r="I754" s="270"/>
    </row>
    <row r="755" spans="8:9" ht="15.75" customHeight="1" x14ac:dyDescent="0.2">
      <c r="H755" s="56"/>
      <c r="I755" s="270"/>
    </row>
    <row r="756" spans="8:9" ht="15.75" customHeight="1" x14ac:dyDescent="0.2">
      <c r="H756" s="56"/>
      <c r="I756" s="270"/>
    </row>
    <row r="757" spans="8:9" ht="15.75" customHeight="1" x14ac:dyDescent="0.2">
      <c r="H757" s="56"/>
      <c r="I757" s="270"/>
    </row>
    <row r="758" spans="8:9" ht="15.75" customHeight="1" x14ac:dyDescent="0.2">
      <c r="H758" s="56"/>
      <c r="I758" s="270"/>
    </row>
    <row r="759" spans="8:9" ht="15.75" customHeight="1" x14ac:dyDescent="0.2">
      <c r="H759" s="56"/>
      <c r="I759" s="270"/>
    </row>
    <row r="760" spans="8:9" ht="15.75" customHeight="1" x14ac:dyDescent="0.2">
      <c r="H760" s="56"/>
      <c r="I760" s="270"/>
    </row>
    <row r="761" spans="8:9" ht="15.75" customHeight="1" x14ac:dyDescent="0.2">
      <c r="H761" s="56"/>
      <c r="I761" s="270"/>
    </row>
    <row r="762" spans="8:9" ht="15.75" customHeight="1" x14ac:dyDescent="0.2">
      <c r="H762" s="56"/>
      <c r="I762" s="270"/>
    </row>
    <row r="763" spans="8:9" ht="15.75" customHeight="1" x14ac:dyDescent="0.2">
      <c r="H763" s="56"/>
      <c r="I763" s="270"/>
    </row>
    <row r="764" spans="8:9" ht="15.75" customHeight="1" x14ac:dyDescent="0.2">
      <c r="H764" s="56"/>
      <c r="I764" s="270"/>
    </row>
    <row r="765" spans="8:9" ht="15.75" customHeight="1" x14ac:dyDescent="0.2">
      <c r="H765" s="56"/>
      <c r="I765" s="270"/>
    </row>
    <row r="766" spans="8:9" ht="15.75" customHeight="1" x14ac:dyDescent="0.2">
      <c r="H766" s="56"/>
      <c r="I766" s="270"/>
    </row>
    <row r="767" spans="8:9" ht="15.75" customHeight="1" x14ac:dyDescent="0.2">
      <c r="H767" s="56"/>
      <c r="I767" s="270"/>
    </row>
    <row r="768" spans="8:9" ht="15.75" customHeight="1" x14ac:dyDescent="0.2">
      <c r="H768" s="56"/>
      <c r="I768" s="270"/>
    </row>
    <row r="769" spans="8:9" ht="15.75" customHeight="1" x14ac:dyDescent="0.2">
      <c r="H769" s="56"/>
      <c r="I769" s="270"/>
    </row>
    <row r="770" spans="8:9" ht="15.75" customHeight="1" x14ac:dyDescent="0.2">
      <c r="H770" s="56"/>
      <c r="I770" s="270"/>
    </row>
    <row r="771" spans="8:9" ht="15.75" customHeight="1" x14ac:dyDescent="0.2">
      <c r="H771" s="56"/>
      <c r="I771" s="270"/>
    </row>
    <row r="772" spans="8:9" ht="15.75" customHeight="1" x14ac:dyDescent="0.2">
      <c r="H772" s="56"/>
      <c r="I772" s="270"/>
    </row>
    <row r="773" spans="8:9" ht="15.75" customHeight="1" x14ac:dyDescent="0.2">
      <c r="H773" s="56"/>
      <c r="I773" s="270"/>
    </row>
    <row r="774" spans="8:9" ht="15.75" customHeight="1" x14ac:dyDescent="0.2">
      <c r="H774" s="56"/>
      <c r="I774" s="270"/>
    </row>
    <row r="775" spans="8:9" ht="15.75" customHeight="1" x14ac:dyDescent="0.2">
      <c r="H775" s="56"/>
      <c r="I775" s="270"/>
    </row>
    <row r="776" spans="8:9" ht="15.75" customHeight="1" x14ac:dyDescent="0.2">
      <c r="H776" s="56"/>
      <c r="I776" s="270"/>
    </row>
    <row r="777" spans="8:9" ht="15.75" customHeight="1" x14ac:dyDescent="0.2">
      <c r="H777" s="56"/>
      <c r="I777" s="270"/>
    </row>
    <row r="778" spans="8:9" ht="15.75" customHeight="1" x14ac:dyDescent="0.2">
      <c r="H778" s="56"/>
      <c r="I778" s="270"/>
    </row>
    <row r="779" spans="8:9" ht="15.75" customHeight="1" x14ac:dyDescent="0.2">
      <c r="H779" s="56"/>
      <c r="I779" s="270"/>
    </row>
    <row r="780" spans="8:9" ht="15.75" customHeight="1" x14ac:dyDescent="0.2">
      <c r="H780" s="56"/>
      <c r="I780" s="270"/>
    </row>
    <row r="781" spans="8:9" ht="15.75" customHeight="1" x14ac:dyDescent="0.2">
      <c r="H781" s="56"/>
      <c r="I781" s="270"/>
    </row>
    <row r="782" spans="8:9" ht="15.75" customHeight="1" x14ac:dyDescent="0.2">
      <c r="H782" s="56"/>
      <c r="I782" s="270"/>
    </row>
    <row r="783" spans="8:9" ht="15.75" customHeight="1" x14ac:dyDescent="0.2">
      <c r="H783" s="56"/>
      <c r="I783" s="270"/>
    </row>
    <row r="784" spans="8:9" ht="15.75" customHeight="1" x14ac:dyDescent="0.2">
      <c r="H784" s="56"/>
      <c r="I784" s="270"/>
    </row>
    <row r="785" spans="8:9" ht="15.75" customHeight="1" x14ac:dyDescent="0.2">
      <c r="H785" s="56"/>
      <c r="I785" s="270"/>
    </row>
    <row r="786" spans="8:9" ht="15.75" customHeight="1" x14ac:dyDescent="0.2">
      <c r="H786" s="56"/>
      <c r="I786" s="270"/>
    </row>
    <row r="787" spans="8:9" ht="15.75" customHeight="1" x14ac:dyDescent="0.2">
      <c r="H787" s="56"/>
      <c r="I787" s="270"/>
    </row>
    <row r="788" spans="8:9" ht="15.75" customHeight="1" x14ac:dyDescent="0.2">
      <c r="H788" s="56"/>
      <c r="I788" s="270"/>
    </row>
    <row r="789" spans="8:9" ht="15.75" customHeight="1" x14ac:dyDescent="0.2">
      <c r="H789" s="56"/>
      <c r="I789" s="270"/>
    </row>
    <row r="790" spans="8:9" ht="15.75" customHeight="1" x14ac:dyDescent="0.2">
      <c r="H790" s="56"/>
      <c r="I790" s="270"/>
    </row>
    <row r="791" spans="8:9" ht="15.75" customHeight="1" x14ac:dyDescent="0.2">
      <c r="H791" s="56"/>
      <c r="I791" s="270"/>
    </row>
    <row r="792" spans="8:9" ht="15.75" customHeight="1" x14ac:dyDescent="0.2">
      <c r="H792" s="56"/>
      <c r="I792" s="270"/>
    </row>
    <row r="793" spans="8:9" ht="15.75" customHeight="1" x14ac:dyDescent="0.2">
      <c r="H793" s="56"/>
      <c r="I793" s="270"/>
    </row>
    <row r="794" spans="8:9" ht="15.75" customHeight="1" x14ac:dyDescent="0.2">
      <c r="H794" s="56"/>
      <c r="I794" s="270"/>
    </row>
    <row r="795" spans="8:9" ht="15.75" customHeight="1" x14ac:dyDescent="0.2">
      <c r="H795" s="56"/>
      <c r="I795" s="270"/>
    </row>
    <row r="796" spans="8:9" ht="15.75" customHeight="1" x14ac:dyDescent="0.2">
      <c r="H796" s="56"/>
      <c r="I796" s="270"/>
    </row>
    <row r="797" spans="8:9" ht="15.75" customHeight="1" x14ac:dyDescent="0.2">
      <c r="H797" s="56"/>
      <c r="I797" s="270"/>
    </row>
    <row r="798" spans="8:9" ht="15.75" customHeight="1" x14ac:dyDescent="0.2">
      <c r="H798" s="56"/>
      <c r="I798" s="270"/>
    </row>
    <row r="799" spans="8:9" ht="15.75" customHeight="1" x14ac:dyDescent="0.2">
      <c r="H799" s="56"/>
      <c r="I799" s="270"/>
    </row>
    <row r="800" spans="8:9" ht="15.75" customHeight="1" x14ac:dyDescent="0.2">
      <c r="H800" s="56"/>
      <c r="I800" s="270"/>
    </row>
    <row r="801" spans="8:9" ht="15.75" customHeight="1" x14ac:dyDescent="0.2">
      <c r="H801" s="56"/>
      <c r="I801" s="270"/>
    </row>
    <row r="802" spans="8:9" ht="15.75" customHeight="1" x14ac:dyDescent="0.2">
      <c r="H802" s="56"/>
      <c r="I802" s="270"/>
    </row>
    <row r="803" spans="8:9" ht="15.75" customHeight="1" x14ac:dyDescent="0.2">
      <c r="H803" s="56"/>
      <c r="I803" s="270"/>
    </row>
    <row r="804" spans="8:9" ht="15.75" customHeight="1" x14ac:dyDescent="0.2">
      <c r="H804" s="56"/>
      <c r="I804" s="270"/>
    </row>
    <row r="805" spans="8:9" ht="15.75" customHeight="1" x14ac:dyDescent="0.2">
      <c r="H805" s="56"/>
      <c r="I805" s="270"/>
    </row>
    <row r="806" spans="8:9" ht="15.75" customHeight="1" x14ac:dyDescent="0.2">
      <c r="H806" s="56"/>
      <c r="I806" s="270"/>
    </row>
    <row r="807" spans="8:9" ht="15.75" customHeight="1" x14ac:dyDescent="0.2">
      <c r="H807" s="56"/>
      <c r="I807" s="270"/>
    </row>
    <row r="808" spans="8:9" ht="15.75" customHeight="1" x14ac:dyDescent="0.2">
      <c r="H808" s="56"/>
      <c r="I808" s="270"/>
    </row>
    <row r="809" spans="8:9" ht="15.75" customHeight="1" x14ac:dyDescent="0.2">
      <c r="H809" s="56"/>
      <c r="I809" s="270"/>
    </row>
    <row r="810" spans="8:9" ht="15.75" customHeight="1" x14ac:dyDescent="0.2">
      <c r="H810" s="56"/>
      <c r="I810" s="270"/>
    </row>
    <row r="811" spans="8:9" ht="15.75" customHeight="1" x14ac:dyDescent="0.2">
      <c r="H811" s="56"/>
      <c r="I811" s="270"/>
    </row>
    <row r="812" spans="8:9" ht="15.75" customHeight="1" x14ac:dyDescent="0.2">
      <c r="H812" s="56"/>
      <c r="I812" s="270"/>
    </row>
    <row r="813" spans="8:9" ht="15.75" customHeight="1" x14ac:dyDescent="0.2">
      <c r="H813" s="56"/>
      <c r="I813" s="270"/>
    </row>
    <row r="814" spans="8:9" ht="15.75" customHeight="1" x14ac:dyDescent="0.2">
      <c r="H814" s="56"/>
      <c r="I814" s="270"/>
    </row>
    <row r="815" spans="8:9" ht="15.75" customHeight="1" x14ac:dyDescent="0.2">
      <c r="H815" s="56"/>
      <c r="I815" s="270"/>
    </row>
    <row r="816" spans="8:9" ht="15.75" customHeight="1" x14ac:dyDescent="0.2">
      <c r="H816" s="56"/>
      <c r="I816" s="270"/>
    </row>
    <row r="817" spans="8:9" ht="15.75" customHeight="1" x14ac:dyDescent="0.2">
      <c r="H817" s="56"/>
      <c r="I817" s="270"/>
    </row>
    <row r="818" spans="8:9" ht="15.75" customHeight="1" x14ac:dyDescent="0.2">
      <c r="H818" s="56"/>
      <c r="I818" s="270"/>
    </row>
    <row r="819" spans="8:9" ht="15.75" customHeight="1" x14ac:dyDescent="0.2">
      <c r="H819" s="56"/>
      <c r="I819" s="270"/>
    </row>
    <row r="820" spans="8:9" ht="15.75" customHeight="1" x14ac:dyDescent="0.2">
      <c r="H820" s="56"/>
      <c r="I820" s="270"/>
    </row>
    <row r="821" spans="8:9" ht="15.75" customHeight="1" x14ac:dyDescent="0.2">
      <c r="H821" s="56"/>
      <c r="I821" s="270"/>
    </row>
    <row r="822" spans="8:9" ht="15.75" customHeight="1" x14ac:dyDescent="0.2">
      <c r="H822" s="56"/>
      <c r="I822" s="270"/>
    </row>
    <row r="823" spans="8:9" ht="15.75" customHeight="1" x14ac:dyDescent="0.2">
      <c r="H823" s="56"/>
      <c r="I823" s="270"/>
    </row>
    <row r="824" spans="8:9" ht="15.75" customHeight="1" x14ac:dyDescent="0.2">
      <c r="H824" s="56"/>
      <c r="I824" s="270"/>
    </row>
    <row r="825" spans="8:9" ht="15.75" customHeight="1" x14ac:dyDescent="0.2">
      <c r="H825" s="56"/>
      <c r="I825" s="270"/>
    </row>
    <row r="826" spans="8:9" ht="15.75" customHeight="1" x14ac:dyDescent="0.2">
      <c r="H826" s="56"/>
      <c r="I826" s="270"/>
    </row>
    <row r="827" spans="8:9" ht="15.75" customHeight="1" x14ac:dyDescent="0.2">
      <c r="H827" s="56"/>
      <c r="I827" s="270"/>
    </row>
    <row r="828" spans="8:9" ht="15.75" customHeight="1" x14ac:dyDescent="0.2">
      <c r="H828" s="56"/>
      <c r="I828" s="270"/>
    </row>
    <row r="829" spans="8:9" ht="15.75" customHeight="1" x14ac:dyDescent="0.2">
      <c r="H829" s="56"/>
      <c r="I829" s="270"/>
    </row>
    <row r="830" spans="8:9" ht="15.75" customHeight="1" x14ac:dyDescent="0.2">
      <c r="H830" s="56"/>
      <c r="I830" s="270"/>
    </row>
    <row r="831" spans="8:9" ht="15.75" customHeight="1" x14ac:dyDescent="0.2">
      <c r="H831" s="56"/>
      <c r="I831" s="270"/>
    </row>
    <row r="832" spans="8:9" ht="15.75" customHeight="1" x14ac:dyDescent="0.2">
      <c r="H832" s="56"/>
      <c r="I832" s="270"/>
    </row>
    <row r="833" spans="8:9" ht="15.75" customHeight="1" x14ac:dyDescent="0.2">
      <c r="H833" s="56"/>
      <c r="I833" s="270"/>
    </row>
    <row r="834" spans="8:9" ht="15.75" customHeight="1" x14ac:dyDescent="0.2">
      <c r="H834" s="56"/>
      <c r="I834" s="270"/>
    </row>
    <row r="835" spans="8:9" ht="15.75" customHeight="1" x14ac:dyDescent="0.2">
      <c r="H835" s="56"/>
      <c r="I835" s="270"/>
    </row>
    <row r="836" spans="8:9" ht="15.75" customHeight="1" x14ac:dyDescent="0.2">
      <c r="H836" s="56"/>
      <c r="I836" s="270"/>
    </row>
    <row r="837" spans="8:9" ht="15.75" customHeight="1" x14ac:dyDescent="0.2">
      <c r="H837" s="56"/>
      <c r="I837" s="270"/>
    </row>
    <row r="838" spans="8:9" ht="15.75" customHeight="1" x14ac:dyDescent="0.2">
      <c r="H838" s="56"/>
      <c r="I838" s="270"/>
    </row>
    <row r="839" spans="8:9" ht="15.75" customHeight="1" x14ac:dyDescent="0.2">
      <c r="H839" s="56"/>
      <c r="I839" s="270"/>
    </row>
    <row r="840" spans="8:9" ht="15.75" customHeight="1" x14ac:dyDescent="0.2">
      <c r="H840" s="56"/>
      <c r="I840" s="270"/>
    </row>
    <row r="841" spans="8:9" ht="15.75" customHeight="1" x14ac:dyDescent="0.2">
      <c r="H841" s="56"/>
      <c r="I841" s="270"/>
    </row>
    <row r="842" spans="8:9" ht="15.75" customHeight="1" x14ac:dyDescent="0.2">
      <c r="H842" s="56"/>
      <c r="I842" s="270"/>
    </row>
    <row r="843" spans="8:9" ht="15.75" customHeight="1" x14ac:dyDescent="0.2">
      <c r="H843" s="56"/>
      <c r="I843" s="270"/>
    </row>
    <row r="844" spans="8:9" ht="15.75" customHeight="1" x14ac:dyDescent="0.2">
      <c r="H844" s="56"/>
      <c r="I844" s="270"/>
    </row>
    <row r="845" spans="8:9" ht="15.75" customHeight="1" x14ac:dyDescent="0.2">
      <c r="H845" s="56"/>
      <c r="I845" s="270"/>
    </row>
    <row r="846" spans="8:9" ht="15.75" customHeight="1" x14ac:dyDescent="0.2">
      <c r="H846" s="56"/>
      <c r="I846" s="270"/>
    </row>
    <row r="847" spans="8:9" ht="15.75" customHeight="1" x14ac:dyDescent="0.2">
      <c r="H847" s="56"/>
      <c r="I847" s="270"/>
    </row>
    <row r="848" spans="8:9" ht="15.75" customHeight="1" x14ac:dyDescent="0.2">
      <c r="H848" s="56"/>
      <c r="I848" s="270"/>
    </row>
    <row r="849" spans="8:9" ht="15.75" customHeight="1" x14ac:dyDescent="0.2">
      <c r="H849" s="56"/>
      <c r="I849" s="270"/>
    </row>
    <row r="850" spans="8:9" ht="15.75" customHeight="1" x14ac:dyDescent="0.2">
      <c r="H850" s="56"/>
      <c r="I850" s="270"/>
    </row>
    <row r="851" spans="8:9" ht="15.75" customHeight="1" x14ac:dyDescent="0.2">
      <c r="H851" s="56"/>
      <c r="I851" s="270"/>
    </row>
    <row r="852" spans="8:9" ht="15.75" customHeight="1" x14ac:dyDescent="0.2">
      <c r="H852" s="56"/>
      <c r="I852" s="270"/>
    </row>
    <row r="853" spans="8:9" ht="15.75" customHeight="1" x14ac:dyDescent="0.2">
      <c r="H853" s="56"/>
      <c r="I853" s="270"/>
    </row>
    <row r="854" spans="8:9" ht="15.75" customHeight="1" x14ac:dyDescent="0.2">
      <c r="H854" s="56"/>
      <c r="I854" s="270"/>
    </row>
    <row r="855" spans="8:9" ht="15.75" customHeight="1" x14ac:dyDescent="0.2">
      <c r="H855" s="56"/>
      <c r="I855" s="270"/>
    </row>
    <row r="856" spans="8:9" ht="15.75" customHeight="1" x14ac:dyDescent="0.2">
      <c r="H856" s="56"/>
      <c r="I856" s="270"/>
    </row>
    <row r="857" spans="8:9" ht="15.75" customHeight="1" x14ac:dyDescent="0.2">
      <c r="H857" s="56"/>
      <c r="I857" s="270"/>
    </row>
    <row r="858" spans="8:9" ht="15.75" customHeight="1" x14ac:dyDescent="0.2">
      <c r="H858" s="56"/>
      <c r="I858" s="270"/>
    </row>
    <row r="859" spans="8:9" ht="15.75" customHeight="1" x14ac:dyDescent="0.2">
      <c r="H859" s="56"/>
      <c r="I859" s="270"/>
    </row>
    <row r="860" spans="8:9" ht="15.75" customHeight="1" x14ac:dyDescent="0.2">
      <c r="H860" s="56"/>
      <c r="I860" s="270"/>
    </row>
    <row r="861" spans="8:9" ht="15.75" customHeight="1" x14ac:dyDescent="0.2">
      <c r="H861" s="56"/>
      <c r="I861" s="270"/>
    </row>
    <row r="862" spans="8:9" ht="15.75" customHeight="1" x14ac:dyDescent="0.2">
      <c r="H862" s="56"/>
      <c r="I862" s="270"/>
    </row>
    <row r="863" spans="8:9" ht="15.75" customHeight="1" x14ac:dyDescent="0.2">
      <c r="H863" s="56"/>
      <c r="I863" s="270"/>
    </row>
    <row r="864" spans="8:9" ht="15.75" customHeight="1" x14ac:dyDescent="0.2">
      <c r="H864" s="56"/>
      <c r="I864" s="270"/>
    </row>
    <row r="865" spans="8:9" ht="15.75" customHeight="1" x14ac:dyDescent="0.2">
      <c r="H865" s="56"/>
      <c r="I865" s="270"/>
    </row>
    <row r="866" spans="8:9" ht="15.75" customHeight="1" x14ac:dyDescent="0.2">
      <c r="H866" s="56"/>
      <c r="I866" s="270"/>
    </row>
    <row r="867" spans="8:9" ht="15.75" customHeight="1" x14ac:dyDescent="0.2">
      <c r="H867" s="56"/>
      <c r="I867" s="270"/>
    </row>
    <row r="868" spans="8:9" ht="15.75" customHeight="1" x14ac:dyDescent="0.2">
      <c r="H868" s="56"/>
      <c r="I868" s="270"/>
    </row>
    <row r="869" spans="8:9" ht="15.75" customHeight="1" x14ac:dyDescent="0.2">
      <c r="H869" s="56"/>
      <c r="I869" s="270"/>
    </row>
    <row r="870" spans="8:9" ht="15.75" customHeight="1" x14ac:dyDescent="0.2">
      <c r="H870" s="56"/>
      <c r="I870" s="270"/>
    </row>
    <row r="871" spans="8:9" ht="15.75" customHeight="1" x14ac:dyDescent="0.2">
      <c r="H871" s="56"/>
      <c r="I871" s="270"/>
    </row>
    <row r="872" spans="8:9" ht="15.75" customHeight="1" x14ac:dyDescent="0.2">
      <c r="H872" s="56"/>
      <c r="I872" s="270"/>
    </row>
    <row r="873" spans="8:9" ht="15.75" customHeight="1" x14ac:dyDescent="0.2">
      <c r="H873" s="56"/>
      <c r="I873" s="270"/>
    </row>
    <row r="874" spans="8:9" ht="15.75" customHeight="1" x14ac:dyDescent="0.2">
      <c r="H874" s="56"/>
      <c r="I874" s="270"/>
    </row>
    <row r="875" spans="8:9" ht="15.75" customHeight="1" x14ac:dyDescent="0.2">
      <c r="H875" s="56"/>
      <c r="I875" s="270"/>
    </row>
    <row r="876" spans="8:9" ht="15.75" customHeight="1" x14ac:dyDescent="0.2">
      <c r="H876" s="56"/>
      <c r="I876" s="270"/>
    </row>
    <row r="877" spans="8:9" ht="15.75" customHeight="1" x14ac:dyDescent="0.2">
      <c r="H877" s="56"/>
      <c r="I877" s="270"/>
    </row>
    <row r="878" spans="8:9" ht="15.75" customHeight="1" x14ac:dyDescent="0.2">
      <c r="H878" s="56"/>
      <c r="I878" s="270"/>
    </row>
    <row r="879" spans="8:9" ht="15.75" customHeight="1" x14ac:dyDescent="0.2">
      <c r="H879" s="56"/>
      <c r="I879" s="270"/>
    </row>
    <row r="880" spans="8:9" ht="15.75" customHeight="1" x14ac:dyDescent="0.2">
      <c r="H880" s="56"/>
      <c r="I880" s="270"/>
    </row>
    <row r="881" spans="8:9" ht="15.75" customHeight="1" x14ac:dyDescent="0.2">
      <c r="H881" s="56"/>
      <c r="I881" s="270"/>
    </row>
    <row r="882" spans="8:9" ht="15.75" customHeight="1" x14ac:dyDescent="0.2">
      <c r="H882" s="56"/>
      <c r="I882" s="270"/>
    </row>
    <row r="883" spans="8:9" ht="15.75" customHeight="1" x14ac:dyDescent="0.2">
      <c r="H883" s="56"/>
      <c r="I883" s="270"/>
    </row>
    <row r="884" spans="8:9" ht="15.75" customHeight="1" x14ac:dyDescent="0.2">
      <c r="H884" s="56"/>
      <c r="I884" s="270"/>
    </row>
    <row r="885" spans="8:9" ht="15.75" customHeight="1" x14ac:dyDescent="0.2">
      <c r="H885" s="56"/>
      <c r="I885" s="270"/>
    </row>
    <row r="886" spans="8:9" ht="15.75" customHeight="1" x14ac:dyDescent="0.2">
      <c r="H886" s="56"/>
      <c r="I886" s="270"/>
    </row>
    <row r="887" spans="8:9" ht="15.75" customHeight="1" x14ac:dyDescent="0.2">
      <c r="H887" s="56"/>
      <c r="I887" s="270"/>
    </row>
    <row r="888" spans="8:9" ht="15.75" customHeight="1" x14ac:dyDescent="0.2">
      <c r="H888" s="56"/>
      <c r="I888" s="270"/>
    </row>
    <row r="889" spans="8:9" ht="15.75" customHeight="1" x14ac:dyDescent="0.2">
      <c r="H889" s="56"/>
      <c r="I889" s="270"/>
    </row>
    <row r="890" spans="8:9" ht="15.75" customHeight="1" x14ac:dyDescent="0.2">
      <c r="H890" s="56"/>
      <c r="I890" s="270"/>
    </row>
    <row r="891" spans="8:9" ht="15.75" customHeight="1" x14ac:dyDescent="0.2">
      <c r="H891" s="56"/>
      <c r="I891" s="270"/>
    </row>
    <row r="892" spans="8:9" ht="15.75" customHeight="1" x14ac:dyDescent="0.2">
      <c r="H892" s="56"/>
      <c r="I892" s="270"/>
    </row>
    <row r="893" spans="8:9" ht="15.75" customHeight="1" x14ac:dyDescent="0.2">
      <c r="H893" s="56"/>
      <c r="I893" s="270"/>
    </row>
    <row r="894" spans="8:9" ht="15.75" customHeight="1" x14ac:dyDescent="0.2">
      <c r="H894" s="56"/>
      <c r="I894" s="270"/>
    </row>
    <row r="895" spans="8:9" ht="15.75" customHeight="1" x14ac:dyDescent="0.2">
      <c r="H895" s="56"/>
      <c r="I895" s="270"/>
    </row>
    <row r="896" spans="8:9" ht="15.75" customHeight="1" x14ac:dyDescent="0.2">
      <c r="H896" s="56"/>
      <c r="I896" s="270"/>
    </row>
    <row r="897" spans="8:9" ht="15.75" customHeight="1" x14ac:dyDescent="0.2">
      <c r="H897" s="56"/>
      <c r="I897" s="270"/>
    </row>
    <row r="898" spans="8:9" ht="15.75" customHeight="1" x14ac:dyDescent="0.2">
      <c r="H898" s="56"/>
      <c r="I898" s="270"/>
    </row>
    <row r="899" spans="8:9" ht="15.75" customHeight="1" x14ac:dyDescent="0.2">
      <c r="H899" s="56"/>
      <c r="I899" s="270"/>
    </row>
    <row r="900" spans="8:9" ht="15.75" customHeight="1" x14ac:dyDescent="0.2">
      <c r="H900" s="56"/>
      <c r="I900" s="270"/>
    </row>
    <row r="901" spans="8:9" ht="15.75" customHeight="1" x14ac:dyDescent="0.2">
      <c r="H901" s="56"/>
      <c r="I901" s="270"/>
    </row>
    <row r="902" spans="8:9" ht="15.75" customHeight="1" x14ac:dyDescent="0.2">
      <c r="H902" s="56"/>
      <c r="I902" s="270"/>
    </row>
    <row r="903" spans="8:9" ht="15.75" customHeight="1" x14ac:dyDescent="0.2">
      <c r="H903" s="56"/>
      <c r="I903" s="270"/>
    </row>
    <row r="904" spans="8:9" ht="15.75" customHeight="1" x14ac:dyDescent="0.2">
      <c r="H904" s="56"/>
      <c r="I904" s="270"/>
    </row>
    <row r="905" spans="8:9" ht="15.75" customHeight="1" x14ac:dyDescent="0.2">
      <c r="H905" s="56"/>
      <c r="I905" s="270"/>
    </row>
    <row r="906" spans="8:9" ht="15.75" customHeight="1" x14ac:dyDescent="0.2">
      <c r="H906" s="56"/>
      <c r="I906" s="270"/>
    </row>
    <row r="907" spans="8:9" ht="15.75" customHeight="1" x14ac:dyDescent="0.2">
      <c r="H907" s="56"/>
      <c r="I907" s="270"/>
    </row>
    <row r="908" spans="8:9" ht="15.75" customHeight="1" x14ac:dyDescent="0.2">
      <c r="H908" s="56"/>
      <c r="I908" s="270"/>
    </row>
    <row r="909" spans="8:9" ht="15.75" customHeight="1" x14ac:dyDescent="0.2">
      <c r="H909" s="56"/>
      <c r="I909" s="270"/>
    </row>
    <row r="910" spans="8:9" ht="15.75" customHeight="1" x14ac:dyDescent="0.2">
      <c r="H910" s="56"/>
      <c r="I910" s="270"/>
    </row>
    <row r="911" spans="8:9" ht="15.75" customHeight="1" x14ac:dyDescent="0.2">
      <c r="H911" s="56"/>
      <c r="I911" s="270"/>
    </row>
    <row r="912" spans="8:9" ht="15.75" customHeight="1" x14ac:dyDescent="0.2">
      <c r="H912" s="56"/>
      <c r="I912" s="270"/>
    </row>
    <row r="913" spans="8:9" ht="15.75" customHeight="1" x14ac:dyDescent="0.2">
      <c r="H913" s="56"/>
      <c r="I913" s="270"/>
    </row>
    <row r="914" spans="8:9" ht="15.75" customHeight="1" x14ac:dyDescent="0.2">
      <c r="H914" s="56"/>
      <c r="I914" s="270"/>
    </row>
    <row r="915" spans="8:9" ht="15.75" customHeight="1" x14ac:dyDescent="0.2">
      <c r="H915" s="56"/>
      <c r="I915" s="270"/>
    </row>
    <row r="916" spans="8:9" ht="15.75" customHeight="1" x14ac:dyDescent="0.2">
      <c r="H916" s="56"/>
      <c r="I916" s="270"/>
    </row>
    <row r="917" spans="8:9" ht="15.75" customHeight="1" x14ac:dyDescent="0.2">
      <c r="H917" s="56"/>
      <c r="I917" s="270"/>
    </row>
    <row r="918" spans="8:9" ht="15.75" customHeight="1" x14ac:dyDescent="0.2">
      <c r="H918" s="56"/>
      <c r="I918" s="270"/>
    </row>
    <row r="919" spans="8:9" ht="15.75" customHeight="1" x14ac:dyDescent="0.2">
      <c r="H919" s="56"/>
      <c r="I919" s="270"/>
    </row>
    <row r="920" spans="8:9" ht="15.75" customHeight="1" x14ac:dyDescent="0.2">
      <c r="H920" s="56"/>
      <c r="I920" s="270"/>
    </row>
    <row r="921" spans="8:9" ht="15.75" customHeight="1" x14ac:dyDescent="0.2">
      <c r="H921" s="56"/>
      <c r="I921" s="270"/>
    </row>
    <row r="922" spans="8:9" ht="15.75" customHeight="1" x14ac:dyDescent="0.2">
      <c r="H922" s="56"/>
      <c r="I922" s="270"/>
    </row>
    <row r="923" spans="8:9" ht="15.75" customHeight="1" x14ac:dyDescent="0.2">
      <c r="H923" s="56"/>
      <c r="I923" s="270"/>
    </row>
    <row r="924" spans="8:9" ht="15.75" customHeight="1" x14ac:dyDescent="0.2">
      <c r="H924" s="56"/>
      <c r="I924" s="270"/>
    </row>
    <row r="925" spans="8:9" ht="15.75" customHeight="1" x14ac:dyDescent="0.2">
      <c r="H925" s="56"/>
      <c r="I925" s="270"/>
    </row>
    <row r="926" spans="8:9" ht="15.75" customHeight="1" x14ac:dyDescent="0.2">
      <c r="H926" s="56"/>
      <c r="I926" s="270"/>
    </row>
    <row r="927" spans="8:9" ht="15.75" customHeight="1" x14ac:dyDescent="0.2">
      <c r="H927" s="56"/>
      <c r="I927" s="270"/>
    </row>
    <row r="928" spans="8:9" ht="15.75" customHeight="1" x14ac:dyDescent="0.2">
      <c r="H928" s="56"/>
      <c r="I928" s="270"/>
    </row>
    <row r="929" spans="8:9" ht="15.75" customHeight="1" x14ac:dyDescent="0.2">
      <c r="H929" s="56"/>
      <c r="I929" s="270"/>
    </row>
    <row r="930" spans="8:9" ht="15.75" customHeight="1" x14ac:dyDescent="0.2">
      <c r="H930" s="56"/>
      <c r="I930" s="270"/>
    </row>
    <row r="931" spans="8:9" ht="15.75" customHeight="1" x14ac:dyDescent="0.2">
      <c r="H931" s="56"/>
      <c r="I931" s="270"/>
    </row>
    <row r="932" spans="8:9" ht="15.75" customHeight="1" x14ac:dyDescent="0.2">
      <c r="H932" s="56"/>
      <c r="I932" s="270"/>
    </row>
    <row r="933" spans="8:9" ht="15.75" customHeight="1" x14ac:dyDescent="0.2">
      <c r="H933" s="56"/>
      <c r="I933" s="270"/>
    </row>
    <row r="934" spans="8:9" ht="15.75" customHeight="1" x14ac:dyDescent="0.2">
      <c r="H934" s="56"/>
      <c r="I934" s="270"/>
    </row>
    <row r="935" spans="8:9" ht="15.75" customHeight="1" x14ac:dyDescent="0.2">
      <c r="H935" s="56"/>
      <c r="I935" s="270"/>
    </row>
    <row r="936" spans="8:9" ht="15.75" customHeight="1" x14ac:dyDescent="0.2">
      <c r="H936" s="56"/>
      <c r="I936" s="270"/>
    </row>
    <row r="937" spans="8:9" ht="15.75" customHeight="1" x14ac:dyDescent="0.2">
      <c r="H937" s="56"/>
      <c r="I937" s="270"/>
    </row>
    <row r="938" spans="8:9" ht="15.75" customHeight="1" x14ac:dyDescent="0.2">
      <c r="H938" s="56"/>
      <c r="I938" s="270"/>
    </row>
    <row r="939" spans="8:9" ht="15.75" customHeight="1" x14ac:dyDescent="0.2">
      <c r="H939" s="56"/>
      <c r="I939" s="270"/>
    </row>
    <row r="940" spans="8:9" ht="15.75" customHeight="1" x14ac:dyDescent="0.2">
      <c r="H940" s="56"/>
      <c r="I940" s="270"/>
    </row>
    <row r="941" spans="8:9" ht="15.75" customHeight="1" x14ac:dyDescent="0.2">
      <c r="H941" s="56"/>
      <c r="I941" s="270"/>
    </row>
    <row r="942" spans="8:9" ht="15.75" customHeight="1" x14ac:dyDescent="0.2">
      <c r="H942" s="56"/>
      <c r="I942" s="270"/>
    </row>
    <row r="943" spans="8:9" ht="15.75" customHeight="1" x14ac:dyDescent="0.2">
      <c r="H943" s="56"/>
      <c r="I943" s="270"/>
    </row>
    <row r="944" spans="8:9" ht="15.75" customHeight="1" x14ac:dyDescent="0.2">
      <c r="H944" s="56"/>
      <c r="I944" s="270"/>
    </row>
    <row r="945" spans="8:9" ht="15.75" customHeight="1" x14ac:dyDescent="0.2">
      <c r="H945" s="56"/>
      <c r="I945" s="270"/>
    </row>
    <row r="946" spans="8:9" ht="15.75" customHeight="1" x14ac:dyDescent="0.2">
      <c r="H946" s="56"/>
      <c r="I946" s="270"/>
    </row>
    <row r="947" spans="8:9" ht="15.75" customHeight="1" x14ac:dyDescent="0.2">
      <c r="H947" s="56"/>
      <c r="I947" s="270"/>
    </row>
    <row r="948" spans="8:9" ht="15.75" customHeight="1" x14ac:dyDescent="0.2">
      <c r="H948" s="56"/>
      <c r="I948" s="270"/>
    </row>
    <row r="949" spans="8:9" ht="15.75" customHeight="1" x14ac:dyDescent="0.2">
      <c r="H949" s="56"/>
      <c r="I949" s="270"/>
    </row>
    <row r="950" spans="8:9" ht="15.75" customHeight="1" x14ac:dyDescent="0.2">
      <c r="H950" s="56"/>
      <c r="I950" s="270"/>
    </row>
    <row r="951" spans="8:9" ht="15.75" customHeight="1" x14ac:dyDescent="0.2">
      <c r="H951" s="56"/>
      <c r="I951" s="270"/>
    </row>
    <row r="952" spans="8:9" ht="15.75" customHeight="1" x14ac:dyDescent="0.2">
      <c r="H952" s="56"/>
      <c r="I952" s="270"/>
    </row>
    <row r="953" spans="8:9" ht="15.75" customHeight="1" x14ac:dyDescent="0.2">
      <c r="H953" s="56"/>
      <c r="I953" s="270"/>
    </row>
    <row r="954" spans="8:9" ht="15.75" customHeight="1" x14ac:dyDescent="0.2">
      <c r="H954" s="56"/>
      <c r="I954" s="270"/>
    </row>
    <row r="955" spans="8:9" ht="15.75" customHeight="1" x14ac:dyDescent="0.2">
      <c r="H955" s="56"/>
      <c r="I955" s="270"/>
    </row>
    <row r="956" spans="8:9" ht="15.75" customHeight="1" x14ac:dyDescent="0.2">
      <c r="H956" s="56"/>
      <c r="I956" s="270"/>
    </row>
    <row r="957" spans="8:9" ht="15.75" customHeight="1" x14ac:dyDescent="0.2">
      <c r="H957" s="56"/>
      <c r="I957" s="270"/>
    </row>
    <row r="958" spans="8:9" ht="15.75" customHeight="1" x14ac:dyDescent="0.2">
      <c r="H958" s="56"/>
      <c r="I958" s="270"/>
    </row>
    <row r="959" spans="8:9" ht="15.75" customHeight="1" x14ac:dyDescent="0.2">
      <c r="H959" s="56"/>
      <c r="I959" s="270"/>
    </row>
    <row r="960" spans="8:9" ht="15.75" customHeight="1" x14ac:dyDescent="0.2">
      <c r="H960" s="56"/>
      <c r="I960" s="270"/>
    </row>
    <row r="961" spans="8:9" ht="15.75" customHeight="1" x14ac:dyDescent="0.2">
      <c r="H961" s="56"/>
      <c r="I961" s="270"/>
    </row>
    <row r="962" spans="8:9" ht="15.75" customHeight="1" x14ac:dyDescent="0.2">
      <c r="H962" s="56"/>
      <c r="I962" s="270"/>
    </row>
    <row r="963" spans="8:9" ht="15.75" customHeight="1" x14ac:dyDescent="0.2">
      <c r="H963" s="56"/>
      <c r="I963" s="270"/>
    </row>
    <row r="964" spans="8:9" ht="15.75" customHeight="1" x14ac:dyDescent="0.2">
      <c r="H964" s="56"/>
      <c r="I964" s="270"/>
    </row>
    <row r="965" spans="8:9" ht="15.75" customHeight="1" x14ac:dyDescent="0.2">
      <c r="H965" s="56"/>
      <c r="I965" s="270"/>
    </row>
    <row r="966" spans="8:9" ht="15.75" customHeight="1" x14ac:dyDescent="0.2">
      <c r="H966" s="56"/>
      <c r="I966" s="270"/>
    </row>
    <row r="967" spans="8:9" ht="15.75" customHeight="1" x14ac:dyDescent="0.2">
      <c r="H967" s="56"/>
      <c r="I967" s="270"/>
    </row>
    <row r="968" spans="8:9" ht="15.75" customHeight="1" x14ac:dyDescent="0.2">
      <c r="H968" s="56"/>
      <c r="I968" s="270"/>
    </row>
    <row r="969" spans="8:9" ht="15.75" customHeight="1" x14ac:dyDescent="0.2">
      <c r="H969" s="56"/>
      <c r="I969" s="270"/>
    </row>
    <row r="970" spans="8:9" ht="15.75" customHeight="1" x14ac:dyDescent="0.2">
      <c r="H970" s="56"/>
      <c r="I970" s="270"/>
    </row>
    <row r="971" spans="8:9" ht="15.75" customHeight="1" x14ac:dyDescent="0.2">
      <c r="H971" s="56"/>
      <c r="I971" s="270"/>
    </row>
    <row r="972" spans="8:9" ht="15.75" customHeight="1" x14ac:dyDescent="0.2">
      <c r="H972" s="56"/>
      <c r="I972" s="270"/>
    </row>
    <row r="973" spans="8:9" ht="15.75" customHeight="1" x14ac:dyDescent="0.2">
      <c r="H973" s="56"/>
      <c r="I973" s="270"/>
    </row>
    <row r="974" spans="8:9" ht="15.75" customHeight="1" x14ac:dyDescent="0.2">
      <c r="H974" s="56"/>
      <c r="I974" s="270"/>
    </row>
    <row r="975" spans="8:9" ht="15.75" customHeight="1" x14ac:dyDescent="0.2">
      <c r="H975" s="56"/>
      <c r="I975" s="270"/>
    </row>
    <row r="976" spans="8:9" ht="15.75" customHeight="1" x14ac:dyDescent="0.2">
      <c r="H976" s="56"/>
      <c r="I976" s="270"/>
    </row>
    <row r="977" spans="8:9" ht="15.75" customHeight="1" x14ac:dyDescent="0.2">
      <c r="H977" s="56"/>
      <c r="I977" s="270"/>
    </row>
    <row r="978" spans="8:9" ht="15.75" customHeight="1" x14ac:dyDescent="0.2">
      <c r="H978" s="56"/>
      <c r="I978" s="270"/>
    </row>
    <row r="979" spans="8:9" ht="15.75" customHeight="1" x14ac:dyDescent="0.2">
      <c r="H979" s="56"/>
      <c r="I979" s="270"/>
    </row>
    <row r="980" spans="8:9" ht="15.75" customHeight="1" x14ac:dyDescent="0.2">
      <c r="H980" s="56"/>
      <c r="I980" s="270"/>
    </row>
    <row r="981" spans="8:9" ht="15.75" customHeight="1" x14ac:dyDescent="0.2">
      <c r="H981" s="56"/>
      <c r="I981" s="270"/>
    </row>
    <row r="982" spans="8:9" ht="15.75" customHeight="1" x14ac:dyDescent="0.2">
      <c r="H982" s="56"/>
      <c r="I982" s="270"/>
    </row>
    <row r="983" spans="8:9" ht="15.75" customHeight="1" x14ac:dyDescent="0.2">
      <c r="H983" s="56"/>
      <c r="I983" s="270"/>
    </row>
    <row r="984" spans="8:9" ht="15.75" customHeight="1" x14ac:dyDescent="0.2">
      <c r="H984" s="56"/>
      <c r="I984" s="270"/>
    </row>
    <row r="985" spans="8:9" ht="15.75" customHeight="1" x14ac:dyDescent="0.2">
      <c r="H985" s="56"/>
      <c r="I985" s="270"/>
    </row>
    <row r="986" spans="8:9" ht="15.75" customHeight="1" x14ac:dyDescent="0.2">
      <c r="H986" s="56"/>
      <c r="I986" s="270"/>
    </row>
    <row r="987" spans="8:9" ht="15.75" customHeight="1" x14ac:dyDescent="0.2">
      <c r="H987" s="56"/>
      <c r="I987" s="270"/>
    </row>
    <row r="988" spans="8:9" ht="15.75" customHeight="1" x14ac:dyDescent="0.2">
      <c r="H988" s="56"/>
      <c r="I988" s="270"/>
    </row>
    <row r="989" spans="8:9" ht="15.75" customHeight="1" x14ac:dyDescent="0.2">
      <c r="H989" s="56"/>
      <c r="I989" s="270"/>
    </row>
    <row r="990" spans="8:9" ht="15.75" customHeight="1" x14ac:dyDescent="0.2">
      <c r="H990" s="56"/>
      <c r="I990" s="270"/>
    </row>
    <row r="991" spans="8:9" ht="15.75" customHeight="1" x14ac:dyDescent="0.2">
      <c r="H991" s="56"/>
      <c r="I991" s="270"/>
    </row>
    <row r="992" spans="8:9" ht="15.75" customHeight="1" x14ac:dyDescent="0.2">
      <c r="H992" s="56"/>
      <c r="I992" s="270"/>
    </row>
    <row r="993" spans="8:9" ht="15.75" customHeight="1" x14ac:dyDescent="0.2">
      <c r="H993" s="56"/>
      <c r="I993" s="270"/>
    </row>
    <row r="994" spans="8:9" ht="15.75" customHeight="1" x14ac:dyDescent="0.2">
      <c r="H994" s="56"/>
      <c r="I994" s="270"/>
    </row>
    <row r="995" spans="8:9" ht="15.75" customHeight="1" x14ac:dyDescent="0.2">
      <c r="H995" s="56"/>
      <c r="I995" s="270"/>
    </row>
    <row r="996" spans="8:9" ht="15.75" customHeight="1" x14ac:dyDescent="0.2">
      <c r="H996" s="56"/>
      <c r="I996" s="270"/>
    </row>
    <row r="997" spans="8:9" ht="15.75" customHeight="1" x14ac:dyDescent="0.2">
      <c r="H997" s="56"/>
      <c r="I997" s="270"/>
    </row>
    <row r="998" spans="8:9" ht="15.75" customHeight="1" x14ac:dyDescent="0.2">
      <c r="H998" s="56"/>
      <c r="I998" s="270"/>
    </row>
    <row r="999" spans="8:9" ht="15.75" customHeight="1" x14ac:dyDescent="0.2">
      <c r="H999" s="56"/>
      <c r="I999" s="270"/>
    </row>
    <row r="1000" spans="8:9" ht="15.75" customHeight="1" x14ac:dyDescent="0.2">
      <c r="H1000" s="56"/>
      <c r="I1000" s="270"/>
    </row>
  </sheetData>
  <mergeCells count="8">
    <mergeCell ref="B12:B13"/>
    <mergeCell ref="B14:B15"/>
    <mergeCell ref="D16:G16"/>
    <mergeCell ref="B2:I2"/>
    <mergeCell ref="B3:I3"/>
    <mergeCell ref="C4:D4"/>
    <mergeCell ref="B5:B7"/>
    <mergeCell ref="B9:B11"/>
  </mergeCells>
  <hyperlinks>
    <hyperlink ref="H5" r:id="rId1" xr:uid="{00000000-0004-0000-0400-000000000000}"/>
    <hyperlink ref="H6" r:id="rId2" xr:uid="{00000000-0004-0000-0400-000001000000}"/>
    <hyperlink ref="H9" r:id="rId3" xr:uid="{00000000-0004-0000-0400-000002000000}"/>
    <hyperlink ref="H10" r:id="rId4" xr:uid="{00000000-0004-0000-0400-000003000000}"/>
    <hyperlink ref="H15" r:id="rId5" xr:uid="{00000000-0004-0000-0400-000004000000}"/>
  </hyperlinks>
  <pageMargins left="0.51181102362204722" right="0.31496062992125984" top="0.55118110236220474" bottom="0.55118110236220474" header="0" footer="0"/>
  <pageSetup scale="75" orientation="landscape"/>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00"/>
  <sheetViews>
    <sheetView tabSelected="1" zoomScale="40" zoomScaleNormal="40" workbookViewId="0">
      <selection activeCell="D20" sqref="D20"/>
    </sheetView>
  </sheetViews>
  <sheetFormatPr baseColWidth="10" defaultColWidth="12.625" defaultRowHeight="15" customHeight="1" x14ac:dyDescent="0.2"/>
  <cols>
    <col min="1" max="1" width="3.625" style="49" customWidth="1"/>
    <col min="2" max="2" width="26.5" style="49" customWidth="1"/>
    <col min="3" max="3" width="5.5" style="49" customWidth="1"/>
    <col min="4" max="4" width="37.25" style="49" customWidth="1"/>
    <col min="5" max="5" width="38.125" style="49" customWidth="1"/>
    <col min="6" max="6" width="31.25" style="49" customWidth="1"/>
    <col min="7" max="7" width="16.75" style="49" customWidth="1"/>
    <col min="8" max="8" width="56.25" style="49" customWidth="1"/>
    <col min="9" max="9" width="16" style="49" customWidth="1"/>
    <col min="10" max="10" width="30.125" style="49" customWidth="1"/>
    <col min="11" max="18" width="9.375" style="49" customWidth="1"/>
    <col min="19" max="16384" width="12.625" style="49"/>
  </cols>
  <sheetData>
    <row r="1" spans="1:18" s="73" customFormat="1" x14ac:dyDescent="0.25">
      <c r="A1" s="236"/>
      <c r="B1" s="239"/>
      <c r="C1" s="240"/>
      <c r="D1" s="240"/>
      <c r="E1" s="240"/>
      <c r="F1" s="240"/>
      <c r="G1" s="241"/>
      <c r="H1" s="99"/>
      <c r="I1" s="99"/>
      <c r="J1" s="87"/>
      <c r="K1" s="87"/>
      <c r="L1" s="87"/>
      <c r="M1" s="87"/>
      <c r="N1" s="87"/>
      <c r="O1" s="87"/>
      <c r="P1" s="87"/>
      <c r="Q1" s="87"/>
      <c r="R1" s="87"/>
    </row>
    <row r="2" spans="1:18" s="73" customFormat="1" ht="72.75" customHeight="1" x14ac:dyDescent="0.25">
      <c r="A2" s="237"/>
      <c r="B2" s="242" t="s">
        <v>423</v>
      </c>
      <c r="C2" s="231"/>
      <c r="D2" s="231"/>
      <c r="E2" s="231"/>
      <c r="F2" s="231"/>
      <c r="G2" s="231"/>
      <c r="H2" s="231"/>
      <c r="I2" s="232"/>
      <c r="J2" s="87"/>
      <c r="K2" s="87"/>
      <c r="L2" s="87"/>
      <c r="M2" s="87"/>
      <c r="N2" s="87"/>
      <c r="O2" s="87"/>
      <c r="P2" s="87"/>
      <c r="Q2" s="87"/>
      <c r="R2" s="87"/>
    </row>
    <row r="3" spans="1:18" s="73" customFormat="1" ht="25.5" customHeight="1" thickBot="1" x14ac:dyDescent="0.3">
      <c r="A3" s="237"/>
      <c r="B3" s="242" t="s">
        <v>424</v>
      </c>
      <c r="C3" s="231"/>
      <c r="D3" s="231"/>
      <c r="E3" s="231"/>
      <c r="F3" s="231"/>
      <c r="G3" s="231"/>
      <c r="H3" s="231"/>
      <c r="I3" s="232"/>
      <c r="J3" s="87"/>
      <c r="K3" s="87"/>
      <c r="L3" s="87"/>
      <c r="M3" s="87"/>
      <c r="N3" s="87"/>
      <c r="O3" s="87"/>
      <c r="P3" s="87"/>
      <c r="Q3" s="87"/>
      <c r="R3" s="87"/>
    </row>
    <row r="4" spans="1:18" s="73" customFormat="1" ht="50.25" thickBot="1" x14ac:dyDescent="0.35">
      <c r="A4" s="237"/>
      <c r="B4" s="100" t="s">
        <v>3</v>
      </c>
      <c r="C4" s="234" t="s">
        <v>4</v>
      </c>
      <c r="D4" s="232"/>
      <c r="E4" s="101" t="s">
        <v>5</v>
      </c>
      <c r="F4" s="100" t="s">
        <v>6</v>
      </c>
      <c r="G4" s="101" t="s">
        <v>7</v>
      </c>
      <c r="H4" s="102" t="s">
        <v>8</v>
      </c>
      <c r="I4" s="103" t="s">
        <v>9</v>
      </c>
      <c r="J4" s="253" t="s">
        <v>452</v>
      </c>
      <c r="K4" s="87"/>
      <c r="L4" s="87"/>
      <c r="M4" s="87"/>
      <c r="N4" s="87"/>
      <c r="O4" s="87"/>
      <c r="P4" s="87"/>
      <c r="Q4" s="87"/>
      <c r="R4" s="87"/>
    </row>
    <row r="5" spans="1:18" s="73" customFormat="1" ht="134.25" customHeight="1" thickBot="1" x14ac:dyDescent="0.3">
      <c r="A5" s="237"/>
      <c r="B5" s="243" t="s">
        <v>425</v>
      </c>
      <c r="C5" s="101" t="s">
        <v>195</v>
      </c>
      <c r="D5" s="104" t="s">
        <v>426</v>
      </c>
      <c r="E5" s="114" t="s">
        <v>427</v>
      </c>
      <c r="F5" s="215" t="s">
        <v>428</v>
      </c>
      <c r="G5" s="105" t="s">
        <v>305</v>
      </c>
      <c r="H5" s="70" t="s">
        <v>429</v>
      </c>
      <c r="I5" s="115">
        <f>AVERAGE(1)</f>
        <v>1</v>
      </c>
      <c r="J5" s="70" t="s">
        <v>441</v>
      </c>
      <c r="K5" s="87"/>
      <c r="L5" s="87"/>
      <c r="M5" s="87"/>
      <c r="N5" s="87"/>
      <c r="O5" s="87"/>
      <c r="P5" s="87"/>
      <c r="Q5" s="87"/>
      <c r="R5" s="87"/>
    </row>
    <row r="6" spans="1:18" s="73" customFormat="1" ht="54" customHeight="1" thickBot="1" x14ac:dyDescent="0.3">
      <c r="A6" s="238"/>
      <c r="B6" s="210"/>
      <c r="C6" s="101" t="s">
        <v>201</v>
      </c>
      <c r="D6" s="104" t="s">
        <v>430</v>
      </c>
      <c r="E6" s="114" t="s">
        <v>431</v>
      </c>
      <c r="F6" s="244"/>
      <c r="G6" s="105" t="s">
        <v>305</v>
      </c>
      <c r="H6" s="70" t="s">
        <v>442</v>
      </c>
      <c r="I6" s="115">
        <f>AVERAGE(,)</f>
        <v>0</v>
      </c>
      <c r="J6" s="70" t="s">
        <v>442</v>
      </c>
      <c r="K6" s="87"/>
      <c r="L6" s="87"/>
      <c r="M6" s="87"/>
      <c r="N6" s="87"/>
      <c r="O6" s="87"/>
      <c r="P6" s="87"/>
      <c r="Q6" s="87"/>
      <c r="R6" s="87"/>
    </row>
    <row r="7" spans="1:18" s="73" customFormat="1" ht="159" customHeight="1" thickBot="1" x14ac:dyDescent="0.3">
      <c r="A7" s="116"/>
      <c r="B7" s="210"/>
      <c r="C7" s="101" t="s">
        <v>311</v>
      </c>
      <c r="D7" s="104" t="s">
        <v>432</v>
      </c>
      <c r="E7" s="114" t="s">
        <v>433</v>
      </c>
      <c r="F7" s="104" t="s">
        <v>434</v>
      </c>
      <c r="G7" s="105" t="s">
        <v>305</v>
      </c>
      <c r="H7" s="117" t="s">
        <v>435</v>
      </c>
      <c r="I7" s="115">
        <f>AVERAGE(1,1,0,0,0.25)</f>
        <v>0.45</v>
      </c>
      <c r="J7" s="125" t="s">
        <v>450</v>
      </c>
      <c r="K7" s="87"/>
      <c r="L7" s="87"/>
      <c r="M7" s="87"/>
      <c r="N7" s="87"/>
      <c r="O7" s="87"/>
      <c r="P7" s="87"/>
      <c r="Q7" s="87"/>
      <c r="R7" s="87"/>
    </row>
    <row r="8" spans="1:18" s="73" customFormat="1" ht="134.25" customHeight="1" thickBot="1" x14ac:dyDescent="0.3">
      <c r="A8" s="87"/>
      <c r="B8" s="211"/>
      <c r="C8" s="109" t="s">
        <v>317</v>
      </c>
      <c r="D8" s="104" t="s">
        <v>436</v>
      </c>
      <c r="E8" s="118" t="s">
        <v>437</v>
      </c>
      <c r="F8" s="118" t="s">
        <v>438</v>
      </c>
      <c r="G8" s="111" t="s">
        <v>305</v>
      </c>
      <c r="H8" s="119" t="s">
        <v>439</v>
      </c>
      <c r="I8" s="120">
        <f>AVERAGE(0,1,0)</f>
        <v>0.33333333333333331</v>
      </c>
      <c r="J8" s="125" t="s">
        <v>450</v>
      </c>
      <c r="K8" s="87"/>
      <c r="L8" s="87"/>
      <c r="M8" s="87"/>
      <c r="N8" s="87"/>
      <c r="O8" s="87"/>
      <c r="P8" s="87"/>
      <c r="Q8" s="87"/>
      <c r="R8" s="87"/>
    </row>
    <row r="9" spans="1:18" s="73" customFormat="1" ht="33.75" customHeight="1" thickTop="1" thickBot="1" x14ac:dyDescent="0.3">
      <c r="A9" s="87"/>
      <c r="B9" s="87"/>
      <c r="C9" s="87"/>
      <c r="D9" s="228" t="s">
        <v>440</v>
      </c>
      <c r="E9" s="229"/>
      <c r="F9" s="229"/>
      <c r="G9" s="201"/>
      <c r="H9" s="112" t="s">
        <v>83</v>
      </c>
      <c r="I9" s="113">
        <f>AVERAGE(I5:I8)</f>
        <v>0.4458333333333333</v>
      </c>
      <c r="J9" s="87"/>
      <c r="K9" s="87"/>
      <c r="L9" s="87"/>
      <c r="M9" s="87"/>
      <c r="N9" s="87"/>
      <c r="O9" s="87"/>
      <c r="P9" s="87"/>
      <c r="Q9" s="87"/>
      <c r="R9" s="87"/>
    </row>
    <row r="10" spans="1:18" s="73" customFormat="1" ht="15.75" thickTop="1" x14ac:dyDescent="0.25">
      <c r="A10" s="87"/>
      <c r="B10" s="87"/>
      <c r="C10" s="87"/>
      <c r="D10" s="87"/>
      <c r="E10" s="87"/>
      <c r="F10" s="87"/>
      <c r="G10" s="87"/>
      <c r="H10" s="87"/>
      <c r="I10" s="87"/>
      <c r="J10" s="87"/>
      <c r="K10" s="87"/>
      <c r="L10" s="87"/>
      <c r="M10" s="87"/>
      <c r="N10" s="87"/>
      <c r="O10" s="87"/>
      <c r="P10" s="87"/>
      <c r="Q10" s="87"/>
      <c r="R10" s="87"/>
    </row>
    <row r="11" spans="1:18" s="73" customFormat="1" x14ac:dyDescent="0.25">
      <c r="A11" s="87"/>
      <c r="B11" s="87"/>
      <c r="C11" s="87"/>
      <c r="D11" s="87"/>
      <c r="E11" s="87"/>
      <c r="F11" s="87"/>
      <c r="G11" s="87"/>
      <c r="H11" s="87"/>
      <c r="I11" s="87"/>
      <c r="J11" s="87"/>
      <c r="K11" s="87"/>
      <c r="L11" s="87"/>
      <c r="M11" s="87"/>
      <c r="N11" s="87"/>
      <c r="O11" s="87"/>
      <c r="P11" s="87"/>
      <c r="Q11" s="87"/>
      <c r="R11" s="87"/>
    </row>
    <row r="12" spans="1:18" s="73" customFormat="1" x14ac:dyDescent="0.25">
      <c r="A12" s="87"/>
      <c r="B12" s="87"/>
      <c r="C12" s="87"/>
      <c r="D12" s="87"/>
      <c r="E12" s="87"/>
      <c r="F12" s="87"/>
      <c r="G12" s="87"/>
      <c r="H12" s="87"/>
      <c r="I12" s="87"/>
      <c r="J12" s="87"/>
      <c r="K12" s="87"/>
      <c r="L12" s="87"/>
      <c r="M12" s="87"/>
      <c r="N12" s="87"/>
      <c r="O12" s="87"/>
      <c r="P12" s="87"/>
      <c r="Q12" s="87"/>
      <c r="R12" s="87"/>
    </row>
    <row r="13" spans="1:18" s="73" customFormat="1" x14ac:dyDescent="0.25">
      <c r="A13" s="87"/>
      <c r="B13" s="87"/>
      <c r="C13" s="87"/>
      <c r="D13" s="87"/>
      <c r="E13" s="87"/>
      <c r="F13" s="87"/>
      <c r="G13" s="87"/>
      <c r="H13" s="87"/>
      <c r="I13" s="87"/>
      <c r="J13" s="87"/>
      <c r="K13" s="87"/>
      <c r="L13" s="87"/>
      <c r="M13" s="87"/>
      <c r="N13" s="87"/>
      <c r="O13" s="87"/>
      <c r="P13" s="87"/>
      <c r="Q13" s="87"/>
      <c r="R13" s="87"/>
    </row>
    <row r="14" spans="1:18" s="73" customFormat="1" x14ac:dyDescent="0.25">
      <c r="A14" s="87"/>
      <c r="B14" s="87"/>
      <c r="C14" s="87"/>
      <c r="D14" s="87"/>
      <c r="E14" s="87"/>
      <c r="F14" s="87"/>
      <c r="G14" s="87"/>
      <c r="H14" s="87"/>
      <c r="I14" s="87"/>
      <c r="J14" s="87"/>
      <c r="K14" s="87"/>
      <c r="L14" s="87"/>
      <c r="M14" s="87"/>
      <c r="N14" s="87"/>
      <c r="O14" s="87"/>
      <c r="P14" s="87"/>
      <c r="Q14" s="87"/>
      <c r="R14" s="87"/>
    </row>
    <row r="15" spans="1:18" s="73" customFormat="1" x14ac:dyDescent="0.25">
      <c r="A15" s="87"/>
      <c r="B15" s="87"/>
      <c r="C15" s="87"/>
      <c r="D15" s="87"/>
      <c r="E15" s="87"/>
      <c r="F15" s="87"/>
      <c r="G15" s="87"/>
      <c r="H15" s="87"/>
      <c r="I15" s="87"/>
      <c r="J15" s="87"/>
      <c r="K15" s="87"/>
      <c r="L15" s="87"/>
      <c r="M15" s="87"/>
      <c r="N15" s="87"/>
      <c r="O15" s="87"/>
      <c r="P15" s="87"/>
      <c r="Q15" s="87"/>
      <c r="R15" s="87"/>
    </row>
    <row r="16" spans="1:18" s="73" customFormat="1" x14ac:dyDescent="0.25">
      <c r="A16" s="87"/>
      <c r="B16" s="87"/>
      <c r="C16" s="87"/>
      <c r="D16" s="87"/>
      <c r="E16" s="87"/>
      <c r="F16" s="87"/>
      <c r="G16" s="87"/>
      <c r="H16" s="87"/>
      <c r="I16" s="87"/>
      <c r="J16" s="87"/>
      <c r="K16" s="87"/>
      <c r="L16" s="87"/>
      <c r="M16" s="87"/>
      <c r="N16" s="87"/>
      <c r="O16" s="87"/>
      <c r="P16" s="87"/>
      <c r="Q16" s="87"/>
      <c r="R16" s="87"/>
    </row>
    <row r="17" spans="1:18" s="73" customFormat="1" x14ac:dyDescent="0.25">
      <c r="A17" s="87"/>
      <c r="B17" s="87"/>
      <c r="C17" s="87"/>
      <c r="D17" s="87"/>
      <c r="E17" s="87"/>
      <c r="F17" s="87"/>
      <c r="G17" s="87"/>
      <c r="H17" s="87"/>
      <c r="I17" s="87"/>
      <c r="J17" s="87"/>
      <c r="K17" s="87"/>
      <c r="L17" s="87"/>
      <c r="M17" s="87"/>
      <c r="N17" s="87"/>
      <c r="O17" s="87"/>
      <c r="P17" s="87"/>
      <c r="Q17" s="87"/>
      <c r="R17" s="87"/>
    </row>
    <row r="18" spans="1:18" s="73" customFormat="1" x14ac:dyDescent="0.25">
      <c r="A18" s="87"/>
      <c r="B18" s="87"/>
      <c r="C18" s="87"/>
      <c r="D18" s="87"/>
      <c r="E18" s="87"/>
      <c r="F18" s="87"/>
      <c r="G18" s="87"/>
      <c r="H18" s="87"/>
      <c r="I18" s="87"/>
      <c r="J18" s="87"/>
      <c r="K18" s="87"/>
      <c r="L18" s="87"/>
      <c r="M18" s="87"/>
      <c r="N18" s="87"/>
      <c r="O18" s="87"/>
      <c r="P18" s="87"/>
      <c r="Q18" s="87"/>
      <c r="R18" s="87"/>
    </row>
    <row r="19" spans="1:18" s="73" customFormat="1" x14ac:dyDescent="0.25">
      <c r="A19" s="87"/>
      <c r="B19" s="87"/>
      <c r="C19" s="87"/>
      <c r="D19" s="87"/>
      <c r="E19" s="87"/>
      <c r="F19" s="87"/>
      <c r="G19" s="87"/>
      <c r="H19" s="87"/>
      <c r="I19" s="87"/>
      <c r="J19" s="87"/>
      <c r="K19" s="87"/>
      <c r="L19" s="87"/>
      <c r="M19" s="87"/>
      <c r="N19" s="87"/>
      <c r="O19" s="87"/>
      <c r="P19" s="87"/>
      <c r="Q19" s="87"/>
      <c r="R19" s="87"/>
    </row>
    <row r="20" spans="1:18" s="73" customFormat="1" ht="15.75" customHeight="1" x14ac:dyDescent="0.25">
      <c r="A20" s="87"/>
      <c r="B20" s="87"/>
      <c r="C20" s="87"/>
      <c r="D20" s="87"/>
      <c r="E20" s="87"/>
      <c r="F20" s="87"/>
      <c r="G20" s="87"/>
      <c r="H20" s="87"/>
      <c r="I20" s="87"/>
      <c r="J20" s="87"/>
      <c r="K20" s="87"/>
      <c r="L20" s="87"/>
      <c r="M20" s="87"/>
      <c r="N20" s="87"/>
      <c r="O20" s="87"/>
      <c r="P20" s="87"/>
      <c r="Q20" s="87"/>
      <c r="R20" s="87"/>
    </row>
    <row r="21" spans="1:18" s="73" customFormat="1" ht="15.75" customHeight="1" x14ac:dyDescent="0.25">
      <c r="A21" s="87"/>
      <c r="B21" s="87"/>
      <c r="C21" s="87"/>
      <c r="D21" s="87"/>
      <c r="E21" s="87"/>
      <c r="F21" s="87"/>
      <c r="G21" s="87"/>
      <c r="H21" s="87"/>
      <c r="I21" s="87"/>
      <c r="J21" s="87"/>
      <c r="K21" s="87"/>
      <c r="L21" s="87"/>
      <c r="M21" s="87"/>
      <c r="N21" s="87"/>
      <c r="O21" s="87"/>
      <c r="P21" s="87"/>
      <c r="Q21" s="87"/>
      <c r="R21" s="87"/>
    </row>
    <row r="22" spans="1:18" s="73" customFormat="1" ht="15.75" customHeight="1" x14ac:dyDescent="0.25">
      <c r="A22" s="87"/>
      <c r="B22" s="87"/>
      <c r="C22" s="87"/>
      <c r="D22" s="87"/>
      <c r="E22" s="87"/>
      <c r="F22" s="87"/>
      <c r="G22" s="87"/>
      <c r="H22" s="87"/>
      <c r="I22" s="87"/>
      <c r="J22" s="87"/>
      <c r="K22" s="87"/>
      <c r="L22" s="87"/>
      <c r="M22" s="87"/>
      <c r="N22" s="87"/>
      <c r="O22" s="87"/>
      <c r="P22" s="87"/>
      <c r="Q22" s="87"/>
      <c r="R22" s="87"/>
    </row>
    <row r="23" spans="1:18" s="73" customFormat="1" ht="15.75" customHeight="1" x14ac:dyDescent="0.25">
      <c r="A23" s="87"/>
      <c r="B23" s="87"/>
      <c r="C23" s="87"/>
      <c r="D23" s="87"/>
      <c r="E23" s="87"/>
      <c r="F23" s="87"/>
      <c r="G23" s="87"/>
      <c r="H23" s="87"/>
      <c r="I23" s="87"/>
      <c r="J23" s="87"/>
      <c r="K23" s="87"/>
      <c r="L23" s="87"/>
      <c r="M23" s="87"/>
      <c r="N23" s="87"/>
      <c r="O23" s="87"/>
      <c r="P23" s="87"/>
      <c r="Q23" s="87"/>
      <c r="R23" s="87"/>
    </row>
    <row r="24" spans="1:18" s="73" customFormat="1" ht="15.75" customHeight="1" x14ac:dyDescent="0.25">
      <c r="A24" s="87"/>
      <c r="B24" s="87"/>
      <c r="C24" s="87"/>
      <c r="D24" s="87"/>
      <c r="E24" s="87"/>
      <c r="F24" s="87"/>
      <c r="G24" s="87"/>
      <c r="H24" s="87"/>
      <c r="I24" s="87"/>
      <c r="J24" s="87"/>
      <c r="K24" s="87"/>
      <c r="L24" s="87"/>
      <c r="M24" s="87"/>
      <c r="N24" s="87"/>
      <c r="O24" s="87"/>
      <c r="P24" s="87"/>
      <c r="Q24" s="87"/>
      <c r="R24" s="87"/>
    </row>
    <row r="25" spans="1:18" s="73" customFormat="1" ht="15.75" customHeight="1" x14ac:dyDescent="0.25">
      <c r="A25" s="87"/>
      <c r="B25" s="87"/>
      <c r="C25" s="87"/>
      <c r="D25" s="87"/>
      <c r="E25" s="87"/>
      <c r="F25" s="87"/>
      <c r="G25" s="87"/>
      <c r="H25" s="87"/>
      <c r="I25" s="87"/>
      <c r="J25" s="87"/>
      <c r="K25" s="87"/>
      <c r="L25" s="87"/>
      <c r="M25" s="87"/>
      <c r="N25" s="87"/>
      <c r="O25" s="87"/>
      <c r="P25" s="87"/>
      <c r="Q25" s="87"/>
      <c r="R25" s="87"/>
    </row>
    <row r="26" spans="1:18" s="73" customFormat="1" ht="15.75" customHeight="1" x14ac:dyDescent="0.25">
      <c r="A26" s="87"/>
      <c r="B26" s="87"/>
      <c r="C26" s="87"/>
      <c r="D26" s="87"/>
      <c r="E26" s="87"/>
      <c r="F26" s="87"/>
      <c r="G26" s="87"/>
      <c r="H26" s="87"/>
      <c r="I26" s="87"/>
      <c r="J26" s="87"/>
      <c r="K26" s="87"/>
      <c r="L26" s="87"/>
      <c r="M26" s="87"/>
      <c r="N26" s="87"/>
      <c r="O26" s="87"/>
      <c r="P26" s="87"/>
      <c r="Q26" s="87"/>
      <c r="R26" s="87"/>
    </row>
    <row r="27" spans="1:18" s="73" customFormat="1" ht="15.75" customHeight="1" x14ac:dyDescent="0.25">
      <c r="A27" s="87"/>
      <c r="B27" s="87"/>
      <c r="C27" s="87"/>
      <c r="D27" s="87"/>
      <c r="E27" s="87"/>
      <c r="F27" s="87"/>
      <c r="G27" s="87"/>
      <c r="H27" s="87"/>
      <c r="I27" s="87"/>
      <c r="J27" s="87"/>
      <c r="K27" s="87"/>
      <c r="L27" s="87"/>
      <c r="M27" s="87"/>
      <c r="N27" s="87"/>
      <c r="O27" s="87"/>
      <c r="P27" s="87"/>
      <c r="Q27" s="87"/>
      <c r="R27" s="87"/>
    </row>
    <row r="28" spans="1:18" s="73" customFormat="1" ht="15.75" customHeight="1" x14ac:dyDescent="0.25">
      <c r="A28" s="87"/>
      <c r="B28" s="87"/>
      <c r="C28" s="87"/>
      <c r="D28" s="87"/>
      <c r="E28" s="87"/>
      <c r="F28" s="87"/>
      <c r="G28" s="87"/>
      <c r="H28" s="87"/>
      <c r="I28" s="87"/>
      <c r="J28" s="87"/>
      <c r="K28" s="87"/>
      <c r="L28" s="87"/>
      <c r="M28" s="87"/>
      <c r="N28" s="87"/>
      <c r="O28" s="87"/>
      <c r="P28" s="87"/>
      <c r="Q28" s="87"/>
      <c r="R28" s="87"/>
    </row>
    <row r="29" spans="1:18" s="73" customFormat="1" ht="15.75" customHeight="1" x14ac:dyDescent="0.25">
      <c r="A29" s="87"/>
      <c r="B29" s="87"/>
      <c r="C29" s="87"/>
      <c r="D29" s="87"/>
      <c r="E29" s="87"/>
      <c r="F29" s="87"/>
      <c r="G29" s="87"/>
      <c r="H29" s="87"/>
      <c r="I29" s="87"/>
      <c r="J29" s="87"/>
      <c r="K29" s="87"/>
      <c r="L29" s="87"/>
      <c r="M29" s="87"/>
      <c r="N29" s="87"/>
      <c r="O29" s="87"/>
      <c r="P29" s="87"/>
      <c r="Q29" s="87"/>
      <c r="R29" s="87"/>
    </row>
    <row r="30" spans="1:18" s="73" customFormat="1" ht="15.75" customHeight="1" x14ac:dyDescent="0.25">
      <c r="A30" s="87"/>
      <c r="B30" s="87"/>
      <c r="C30" s="87"/>
      <c r="D30" s="87"/>
      <c r="E30" s="87"/>
      <c r="F30" s="87"/>
      <c r="G30" s="87"/>
      <c r="H30" s="87"/>
      <c r="I30" s="87"/>
      <c r="J30" s="87"/>
      <c r="K30" s="87"/>
      <c r="L30" s="87"/>
      <c r="M30" s="87"/>
      <c r="N30" s="87"/>
      <c r="O30" s="87"/>
      <c r="P30" s="87"/>
      <c r="Q30" s="87"/>
      <c r="R30" s="87"/>
    </row>
    <row r="31" spans="1:18" s="73" customFormat="1" ht="15.75" customHeight="1" x14ac:dyDescent="0.25">
      <c r="A31" s="87"/>
      <c r="B31" s="87"/>
      <c r="C31" s="87"/>
      <c r="D31" s="87"/>
      <c r="E31" s="87"/>
      <c r="F31" s="87"/>
      <c r="G31" s="87"/>
      <c r="H31" s="87"/>
      <c r="I31" s="87"/>
      <c r="J31" s="87"/>
      <c r="K31" s="87"/>
      <c r="L31" s="87"/>
      <c r="M31" s="87"/>
      <c r="N31" s="87"/>
      <c r="O31" s="87"/>
      <c r="P31" s="87"/>
      <c r="Q31" s="87"/>
      <c r="R31" s="87"/>
    </row>
    <row r="32" spans="1:18" s="73" customFormat="1" ht="15.75" customHeight="1" x14ac:dyDescent="0.25">
      <c r="A32" s="87"/>
      <c r="B32" s="87"/>
      <c r="C32" s="87"/>
      <c r="D32" s="87"/>
      <c r="E32" s="87"/>
      <c r="F32" s="87"/>
      <c r="G32" s="87"/>
      <c r="H32" s="87"/>
      <c r="I32" s="87"/>
      <c r="J32" s="87"/>
      <c r="K32" s="87"/>
      <c r="L32" s="87"/>
      <c r="M32" s="87"/>
      <c r="N32" s="87"/>
      <c r="O32" s="87"/>
      <c r="P32" s="87"/>
      <c r="Q32" s="87"/>
      <c r="R32" s="87"/>
    </row>
    <row r="33" spans="1:18" s="73" customFormat="1" ht="15.75" customHeight="1" x14ac:dyDescent="0.25">
      <c r="A33" s="87"/>
      <c r="B33" s="87"/>
      <c r="C33" s="87"/>
      <c r="D33" s="87"/>
      <c r="E33" s="87"/>
      <c r="F33" s="87"/>
      <c r="G33" s="87"/>
      <c r="H33" s="87"/>
      <c r="I33" s="87"/>
      <c r="J33" s="87"/>
      <c r="K33" s="87"/>
      <c r="L33" s="87"/>
      <c r="M33" s="87"/>
      <c r="N33" s="87"/>
      <c r="O33" s="87"/>
      <c r="P33" s="87"/>
      <c r="Q33" s="87"/>
      <c r="R33" s="87"/>
    </row>
    <row r="34" spans="1:18" s="73" customFormat="1" ht="15.75" customHeight="1" x14ac:dyDescent="0.25">
      <c r="A34" s="87"/>
      <c r="B34" s="87"/>
      <c r="C34" s="87"/>
      <c r="D34" s="87"/>
      <c r="E34" s="87"/>
      <c r="F34" s="87"/>
      <c r="G34" s="87"/>
      <c r="H34" s="87"/>
      <c r="I34" s="87"/>
      <c r="J34" s="87"/>
      <c r="K34" s="87"/>
      <c r="L34" s="87"/>
      <c r="M34" s="87"/>
      <c r="N34" s="87"/>
      <c r="O34" s="87"/>
      <c r="P34" s="87"/>
      <c r="Q34" s="87"/>
      <c r="R34" s="87"/>
    </row>
    <row r="35" spans="1:18" s="73" customFormat="1" ht="15.75" customHeight="1" x14ac:dyDescent="0.25">
      <c r="A35" s="87"/>
      <c r="B35" s="87"/>
      <c r="C35" s="87"/>
      <c r="D35" s="87"/>
      <c r="E35" s="87"/>
      <c r="F35" s="87"/>
      <c r="G35" s="87"/>
      <c r="H35" s="87"/>
      <c r="I35" s="87"/>
      <c r="J35" s="87"/>
      <c r="K35" s="87"/>
      <c r="L35" s="87"/>
      <c r="M35" s="87"/>
      <c r="N35" s="87"/>
      <c r="O35" s="87"/>
      <c r="P35" s="87"/>
      <c r="Q35" s="87"/>
      <c r="R35" s="87"/>
    </row>
    <row r="36" spans="1:18" s="73" customFormat="1" ht="15.75" customHeight="1" x14ac:dyDescent="0.25">
      <c r="A36" s="87"/>
      <c r="B36" s="87"/>
      <c r="C36" s="87"/>
      <c r="D36" s="87"/>
      <c r="E36" s="87"/>
      <c r="F36" s="87"/>
      <c r="G36" s="87"/>
      <c r="H36" s="87"/>
      <c r="I36" s="87"/>
      <c r="J36" s="87"/>
      <c r="K36" s="87"/>
      <c r="L36" s="87"/>
      <c r="M36" s="87"/>
      <c r="N36" s="87"/>
      <c r="O36" s="87"/>
      <c r="P36" s="87"/>
      <c r="Q36" s="87"/>
      <c r="R36" s="87"/>
    </row>
    <row r="37" spans="1:18" s="73" customFormat="1" ht="15.75" customHeight="1" x14ac:dyDescent="0.25">
      <c r="A37" s="87"/>
      <c r="B37" s="87"/>
      <c r="C37" s="87"/>
      <c r="D37" s="87"/>
      <c r="E37" s="87"/>
      <c r="F37" s="87"/>
      <c r="G37" s="87"/>
      <c r="H37" s="87"/>
      <c r="I37" s="87"/>
      <c r="J37" s="87"/>
      <c r="K37" s="87"/>
      <c r="L37" s="87"/>
      <c r="M37" s="87"/>
      <c r="N37" s="87"/>
      <c r="O37" s="87"/>
      <c r="P37" s="87"/>
      <c r="Q37" s="87"/>
      <c r="R37" s="87"/>
    </row>
    <row r="38" spans="1:18" s="73" customFormat="1" ht="15.75" customHeight="1" x14ac:dyDescent="0.25">
      <c r="A38" s="87"/>
      <c r="B38" s="87"/>
      <c r="C38" s="87"/>
      <c r="D38" s="87"/>
      <c r="E38" s="87"/>
      <c r="F38" s="87"/>
      <c r="G38" s="87"/>
      <c r="H38" s="87"/>
      <c r="I38" s="87"/>
      <c r="J38" s="87"/>
      <c r="K38" s="87"/>
      <c r="L38" s="87"/>
      <c r="M38" s="87"/>
      <c r="N38" s="87"/>
      <c r="O38" s="87"/>
      <c r="P38" s="87"/>
      <c r="Q38" s="87"/>
      <c r="R38" s="87"/>
    </row>
    <row r="39" spans="1:18" s="73" customFormat="1" ht="15.75" customHeight="1" x14ac:dyDescent="0.25">
      <c r="A39" s="87"/>
      <c r="B39" s="87"/>
      <c r="C39" s="87"/>
      <c r="D39" s="87"/>
      <c r="E39" s="87"/>
      <c r="F39" s="87"/>
      <c r="G39" s="87"/>
      <c r="H39" s="87"/>
      <c r="I39" s="87"/>
      <c r="J39" s="87"/>
      <c r="K39" s="87"/>
      <c r="L39" s="87"/>
      <c r="M39" s="87"/>
      <c r="N39" s="87"/>
      <c r="O39" s="87"/>
      <c r="P39" s="87"/>
      <c r="Q39" s="87"/>
      <c r="R39" s="87"/>
    </row>
    <row r="40" spans="1:18" s="73" customFormat="1" ht="15.75" customHeight="1" x14ac:dyDescent="0.25">
      <c r="A40" s="87"/>
      <c r="B40" s="87"/>
      <c r="C40" s="87"/>
      <c r="D40" s="87"/>
      <c r="E40" s="87"/>
      <c r="F40" s="87"/>
      <c r="G40" s="87"/>
      <c r="H40" s="87"/>
      <c r="I40" s="87"/>
      <c r="J40" s="87"/>
      <c r="K40" s="87"/>
      <c r="L40" s="87"/>
      <c r="M40" s="87"/>
      <c r="N40" s="87"/>
      <c r="O40" s="87"/>
      <c r="P40" s="87"/>
      <c r="Q40" s="87"/>
      <c r="R40" s="87"/>
    </row>
    <row r="41" spans="1:18" s="73" customFormat="1" ht="15.75" customHeight="1" x14ac:dyDescent="0.25">
      <c r="A41" s="87"/>
      <c r="B41" s="87"/>
      <c r="C41" s="87"/>
      <c r="D41" s="87"/>
      <c r="E41" s="87"/>
      <c r="F41" s="87"/>
      <c r="G41" s="87"/>
      <c r="H41" s="87"/>
      <c r="I41" s="87"/>
      <c r="J41" s="87"/>
      <c r="K41" s="87"/>
      <c r="L41" s="87"/>
      <c r="M41" s="87"/>
      <c r="N41" s="87"/>
      <c r="O41" s="87"/>
      <c r="P41" s="87"/>
      <c r="Q41" s="87"/>
      <c r="R41" s="87"/>
    </row>
    <row r="42" spans="1:18" s="73" customFormat="1" ht="15.75" customHeight="1" x14ac:dyDescent="0.25">
      <c r="A42" s="87"/>
      <c r="B42" s="87"/>
      <c r="C42" s="87"/>
      <c r="D42" s="87"/>
      <c r="E42" s="87"/>
      <c r="F42" s="87"/>
      <c r="G42" s="87"/>
      <c r="H42" s="87"/>
      <c r="I42" s="87"/>
      <c r="J42" s="87"/>
      <c r="K42" s="87"/>
      <c r="L42" s="87"/>
      <c r="M42" s="87"/>
      <c r="N42" s="87"/>
      <c r="O42" s="87"/>
      <c r="P42" s="87"/>
      <c r="Q42" s="87"/>
      <c r="R42" s="87"/>
    </row>
    <row r="43" spans="1:18" s="73" customFormat="1" ht="15.75" customHeight="1" x14ac:dyDescent="0.25">
      <c r="A43" s="87"/>
      <c r="B43" s="87"/>
      <c r="C43" s="87"/>
      <c r="D43" s="87"/>
      <c r="E43" s="87"/>
      <c r="F43" s="87"/>
      <c r="G43" s="87"/>
      <c r="H43" s="87"/>
      <c r="I43" s="87"/>
      <c r="J43" s="87"/>
      <c r="K43" s="87"/>
      <c r="L43" s="87"/>
      <c r="M43" s="87"/>
      <c r="N43" s="87"/>
      <c r="O43" s="87"/>
      <c r="P43" s="87"/>
      <c r="Q43" s="87"/>
      <c r="R43" s="87"/>
    </row>
    <row r="44" spans="1:18" s="73" customFormat="1" ht="15.75" customHeight="1" x14ac:dyDescent="0.25">
      <c r="A44" s="87"/>
      <c r="B44" s="87"/>
      <c r="C44" s="87"/>
      <c r="D44" s="87"/>
      <c r="E44" s="87"/>
      <c r="F44" s="87"/>
      <c r="G44" s="87"/>
      <c r="H44" s="87"/>
      <c r="I44" s="87"/>
      <c r="J44" s="87"/>
      <c r="K44" s="87"/>
      <c r="L44" s="87"/>
      <c r="M44" s="87"/>
      <c r="N44" s="87"/>
      <c r="O44" s="87"/>
      <c r="P44" s="87"/>
      <c r="Q44" s="87"/>
      <c r="R44" s="87"/>
    </row>
    <row r="45" spans="1:18" s="73" customFormat="1" ht="15.75" customHeight="1" x14ac:dyDescent="0.25">
      <c r="A45" s="87"/>
      <c r="B45" s="87"/>
      <c r="C45" s="87"/>
      <c r="D45" s="87"/>
      <c r="E45" s="87"/>
      <c r="F45" s="87"/>
      <c r="G45" s="87"/>
      <c r="H45" s="87"/>
      <c r="I45" s="87"/>
      <c r="J45" s="87"/>
      <c r="K45" s="87"/>
      <c r="L45" s="87"/>
      <c r="M45" s="87"/>
      <c r="N45" s="87"/>
      <c r="O45" s="87"/>
      <c r="P45" s="87"/>
      <c r="Q45" s="87"/>
      <c r="R45" s="87"/>
    </row>
    <row r="46" spans="1:18" s="73" customFormat="1" ht="15.75" customHeight="1" x14ac:dyDescent="0.25">
      <c r="A46" s="87"/>
      <c r="B46" s="87"/>
      <c r="C46" s="87"/>
      <c r="D46" s="87"/>
      <c r="E46" s="87"/>
      <c r="F46" s="87"/>
      <c r="G46" s="87"/>
      <c r="H46" s="87"/>
      <c r="I46" s="87"/>
      <c r="J46" s="87"/>
      <c r="K46" s="87"/>
      <c r="L46" s="87"/>
      <c r="M46" s="87"/>
      <c r="N46" s="87"/>
      <c r="O46" s="87"/>
      <c r="P46" s="87"/>
      <c r="Q46" s="87"/>
      <c r="R46" s="87"/>
    </row>
    <row r="47" spans="1:18" s="73" customFormat="1" ht="15.75" customHeight="1" x14ac:dyDescent="0.25">
      <c r="A47" s="87"/>
      <c r="B47" s="87"/>
      <c r="C47" s="87"/>
      <c r="D47" s="87"/>
      <c r="E47" s="87"/>
      <c r="F47" s="87"/>
      <c r="G47" s="87"/>
      <c r="H47" s="87"/>
      <c r="I47" s="87"/>
      <c r="J47" s="87"/>
      <c r="K47" s="87"/>
      <c r="L47" s="87"/>
      <c r="M47" s="87"/>
      <c r="N47" s="87"/>
      <c r="O47" s="87"/>
      <c r="P47" s="87"/>
      <c r="Q47" s="87"/>
      <c r="R47" s="87"/>
    </row>
    <row r="48" spans="1:18" s="73" customFormat="1" ht="15.75" customHeight="1" x14ac:dyDescent="0.25">
      <c r="A48" s="87"/>
      <c r="B48" s="87"/>
      <c r="C48" s="87"/>
      <c r="D48" s="87"/>
      <c r="E48" s="87"/>
      <c r="F48" s="87"/>
      <c r="G48" s="87"/>
      <c r="H48" s="87"/>
      <c r="I48" s="87"/>
      <c r="J48" s="87"/>
      <c r="K48" s="87"/>
      <c r="L48" s="87"/>
      <c r="M48" s="87"/>
      <c r="N48" s="87"/>
      <c r="O48" s="87"/>
      <c r="P48" s="87"/>
      <c r="Q48" s="87"/>
      <c r="R48" s="87"/>
    </row>
    <row r="49" spans="1:18" s="73" customFormat="1" ht="15.75" customHeight="1" x14ac:dyDescent="0.25">
      <c r="A49" s="87"/>
      <c r="B49" s="87"/>
      <c r="C49" s="87"/>
      <c r="D49" s="87"/>
      <c r="E49" s="87"/>
      <c r="F49" s="87"/>
      <c r="G49" s="87"/>
      <c r="H49" s="87"/>
      <c r="I49" s="87"/>
      <c r="J49" s="87"/>
      <c r="K49" s="87"/>
      <c r="L49" s="87"/>
      <c r="M49" s="87"/>
      <c r="N49" s="87"/>
      <c r="O49" s="87"/>
      <c r="P49" s="87"/>
      <c r="Q49" s="87"/>
      <c r="R49" s="87"/>
    </row>
    <row r="50" spans="1:18" s="73" customFormat="1" ht="15.75" customHeight="1" x14ac:dyDescent="0.25">
      <c r="A50" s="87"/>
      <c r="B50" s="87"/>
      <c r="C50" s="87"/>
      <c r="D50" s="87"/>
      <c r="E50" s="87"/>
      <c r="F50" s="87"/>
      <c r="G50" s="87"/>
      <c r="H50" s="87"/>
      <c r="I50" s="87"/>
      <c r="J50" s="87"/>
      <c r="K50" s="87"/>
      <c r="L50" s="87"/>
      <c r="M50" s="87"/>
      <c r="N50" s="87"/>
      <c r="O50" s="87"/>
      <c r="P50" s="87"/>
      <c r="Q50" s="87"/>
      <c r="R50" s="87"/>
    </row>
    <row r="51" spans="1:18" s="73" customFormat="1" ht="15.75" customHeight="1" x14ac:dyDescent="0.25">
      <c r="A51" s="87"/>
      <c r="B51" s="87"/>
      <c r="C51" s="87"/>
      <c r="D51" s="87"/>
      <c r="E51" s="87"/>
      <c r="F51" s="87"/>
      <c r="G51" s="87"/>
      <c r="H51" s="87"/>
      <c r="I51" s="87"/>
      <c r="J51" s="87"/>
      <c r="K51" s="87"/>
      <c r="L51" s="87"/>
      <c r="M51" s="87"/>
      <c r="N51" s="87"/>
      <c r="O51" s="87"/>
      <c r="P51" s="87"/>
      <c r="Q51" s="87"/>
      <c r="R51" s="87"/>
    </row>
    <row r="52" spans="1:18" s="73" customFormat="1" ht="15.75" customHeight="1" x14ac:dyDescent="0.25">
      <c r="A52" s="87"/>
      <c r="B52" s="87"/>
      <c r="C52" s="87"/>
      <c r="D52" s="87"/>
      <c r="E52" s="87"/>
      <c r="F52" s="87"/>
      <c r="G52" s="87"/>
      <c r="H52" s="87"/>
      <c r="I52" s="87"/>
      <c r="J52" s="87"/>
      <c r="K52" s="87"/>
      <c r="L52" s="87"/>
      <c r="M52" s="87"/>
      <c r="N52" s="87"/>
      <c r="O52" s="87"/>
      <c r="P52" s="87"/>
      <c r="Q52" s="87"/>
      <c r="R52" s="87"/>
    </row>
    <row r="53" spans="1:18" s="73" customFormat="1" ht="15.75" customHeight="1" x14ac:dyDescent="0.25">
      <c r="A53" s="87"/>
      <c r="B53" s="87"/>
      <c r="C53" s="87"/>
      <c r="D53" s="87"/>
      <c r="E53" s="87"/>
      <c r="F53" s="87"/>
      <c r="G53" s="87"/>
      <c r="H53" s="87"/>
      <c r="I53" s="87"/>
      <c r="J53" s="87"/>
      <c r="K53" s="87"/>
      <c r="L53" s="87"/>
      <c r="M53" s="87"/>
      <c r="N53" s="87"/>
      <c r="O53" s="87"/>
      <c r="P53" s="87"/>
      <c r="Q53" s="87"/>
      <c r="R53" s="87"/>
    </row>
    <row r="54" spans="1:18" s="73" customFormat="1" ht="15.75" customHeight="1" x14ac:dyDescent="0.25">
      <c r="A54" s="87"/>
      <c r="B54" s="87"/>
      <c r="C54" s="87"/>
      <c r="D54" s="87"/>
      <c r="E54" s="87"/>
      <c r="F54" s="87"/>
      <c r="G54" s="87"/>
      <c r="H54" s="87"/>
      <c r="I54" s="87"/>
      <c r="J54" s="87"/>
      <c r="K54" s="87"/>
      <c r="L54" s="87"/>
      <c r="M54" s="87"/>
      <c r="N54" s="87"/>
      <c r="O54" s="87"/>
      <c r="P54" s="87"/>
      <c r="Q54" s="87"/>
      <c r="R54" s="87"/>
    </row>
    <row r="55" spans="1:18" s="73" customFormat="1" ht="15.75" customHeight="1" x14ac:dyDescent="0.25">
      <c r="A55" s="87"/>
      <c r="B55" s="87"/>
      <c r="C55" s="87"/>
      <c r="D55" s="87"/>
      <c r="E55" s="87"/>
      <c r="F55" s="87"/>
      <c r="G55" s="87"/>
      <c r="H55" s="87"/>
      <c r="I55" s="87"/>
      <c r="J55" s="87"/>
      <c r="K55" s="87"/>
      <c r="L55" s="87"/>
      <c r="M55" s="87"/>
      <c r="N55" s="87"/>
      <c r="O55" s="87"/>
      <c r="P55" s="87"/>
      <c r="Q55" s="87"/>
      <c r="R55" s="87"/>
    </row>
    <row r="56" spans="1:18" s="73" customFormat="1" ht="15.75" customHeight="1" x14ac:dyDescent="0.25">
      <c r="A56" s="87"/>
      <c r="B56" s="87"/>
      <c r="C56" s="87"/>
      <c r="D56" s="87"/>
      <c r="E56" s="87"/>
      <c r="F56" s="87"/>
      <c r="G56" s="87"/>
      <c r="H56" s="87"/>
      <c r="I56" s="87"/>
      <c r="J56" s="87"/>
      <c r="K56" s="87"/>
      <c r="L56" s="87"/>
      <c r="M56" s="87"/>
      <c r="N56" s="87"/>
      <c r="O56" s="87"/>
      <c r="P56" s="87"/>
      <c r="Q56" s="87"/>
      <c r="R56" s="87"/>
    </row>
    <row r="57" spans="1:18" s="73" customFormat="1" ht="15.75" customHeight="1" x14ac:dyDescent="0.25">
      <c r="A57" s="87"/>
      <c r="H57" s="96"/>
      <c r="I57" s="96"/>
    </row>
    <row r="58" spans="1:18" s="73" customFormat="1" ht="15.75" customHeight="1" x14ac:dyDescent="0.25">
      <c r="A58" s="87"/>
      <c r="H58" s="96"/>
      <c r="I58" s="96"/>
    </row>
    <row r="59" spans="1:18" s="73" customFormat="1" ht="15.75" customHeight="1" x14ac:dyDescent="0.25">
      <c r="A59" s="87"/>
      <c r="H59" s="96"/>
      <c r="I59" s="96"/>
    </row>
    <row r="60" spans="1:18" s="73" customFormat="1" ht="15.75" customHeight="1" x14ac:dyDescent="0.25">
      <c r="A60" s="87"/>
      <c r="H60" s="96"/>
      <c r="I60" s="96"/>
    </row>
    <row r="61" spans="1:18" s="73" customFormat="1" ht="15.75" customHeight="1" x14ac:dyDescent="0.25">
      <c r="A61" s="87"/>
      <c r="H61" s="96"/>
      <c r="I61" s="96"/>
    </row>
    <row r="62" spans="1:18" s="73" customFormat="1" ht="15.75" customHeight="1" x14ac:dyDescent="0.25">
      <c r="A62" s="87"/>
      <c r="H62" s="96"/>
      <c r="I62" s="96"/>
    </row>
    <row r="63" spans="1:18" s="73" customFormat="1" ht="15.75" customHeight="1" x14ac:dyDescent="0.25">
      <c r="A63" s="87"/>
      <c r="H63" s="96"/>
      <c r="I63" s="96"/>
    </row>
    <row r="64" spans="1:18" s="73" customFormat="1" ht="15.75" customHeight="1" x14ac:dyDescent="0.25">
      <c r="A64" s="87"/>
      <c r="H64" s="96"/>
      <c r="I64" s="96"/>
    </row>
    <row r="65" spans="1:9" s="73" customFormat="1" ht="15.75" customHeight="1" x14ac:dyDescent="0.25">
      <c r="A65" s="87"/>
      <c r="H65" s="96"/>
      <c r="I65" s="96"/>
    </row>
    <row r="66" spans="1:9" s="73" customFormat="1" ht="15.75" customHeight="1" x14ac:dyDescent="0.25">
      <c r="A66" s="87"/>
      <c r="H66" s="96"/>
      <c r="I66" s="96"/>
    </row>
    <row r="67" spans="1:9" s="73" customFormat="1" ht="15.75" customHeight="1" x14ac:dyDescent="0.25">
      <c r="A67" s="87"/>
      <c r="H67" s="96"/>
      <c r="I67" s="96"/>
    </row>
    <row r="68" spans="1:9" s="73" customFormat="1" ht="15.75" customHeight="1" x14ac:dyDescent="0.25">
      <c r="A68" s="87"/>
      <c r="H68" s="96"/>
      <c r="I68" s="96"/>
    </row>
    <row r="69" spans="1:9" s="73" customFormat="1" ht="15.75" customHeight="1" x14ac:dyDescent="0.25">
      <c r="A69" s="87"/>
      <c r="H69" s="96"/>
      <c r="I69" s="96"/>
    </row>
    <row r="70" spans="1:9" s="73" customFormat="1" ht="15.75" customHeight="1" x14ac:dyDescent="0.25">
      <c r="A70" s="87"/>
      <c r="H70" s="96"/>
      <c r="I70" s="96"/>
    </row>
    <row r="71" spans="1:9" s="73" customFormat="1" ht="15.75" customHeight="1" x14ac:dyDescent="0.25">
      <c r="A71" s="87"/>
      <c r="H71" s="96"/>
      <c r="I71" s="96"/>
    </row>
    <row r="72" spans="1:9" s="73" customFormat="1" ht="15.75" customHeight="1" x14ac:dyDescent="0.25">
      <c r="A72" s="87"/>
      <c r="H72" s="96"/>
      <c r="I72" s="96"/>
    </row>
    <row r="73" spans="1:9" s="73" customFormat="1" ht="15.75" customHeight="1" x14ac:dyDescent="0.25">
      <c r="A73" s="87"/>
      <c r="H73" s="96"/>
      <c r="I73" s="96"/>
    </row>
    <row r="74" spans="1:9" s="73" customFormat="1" ht="15.75" customHeight="1" x14ac:dyDescent="0.25">
      <c r="A74" s="87"/>
      <c r="H74" s="96"/>
      <c r="I74" s="96"/>
    </row>
    <row r="75" spans="1:9" s="73" customFormat="1" ht="15.75" customHeight="1" x14ac:dyDescent="0.25">
      <c r="A75" s="87"/>
      <c r="H75" s="96"/>
      <c r="I75" s="96"/>
    </row>
    <row r="76" spans="1:9" s="73" customFormat="1" ht="15.75" customHeight="1" x14ac:dyDescent="0.25">
      <c r="A76" s="87"/>
      <c r="H76" s="96"/>
      <c r="I76" s="96"/>
    </row>
    <row r="77" spans="1:9" s="73" customFormat="1" ht="15.75" customHeight="1" x14ac:dyDescent="0.25">
      <c r="A77" s="87"/>
      <c r="H77" s="96"/>
      <c r="I77" s="96"/>
    </row>
    <row r="78" spans="1:9" s="73" customFormat="1" ht="15.75" customHeight="1" x14ac:dyDescent="0.25">
      <c r="A78" s="87"/>
      <c r="H78" s="96"/>
      <c r="I78" s="96"/>
    </row>
    <row r="79" spans="1:9" s="73" customFormat="1" ht="15.75" customHeight="1" x14ac:dyDescent="0.25">
      <c r="A79" s="87"/>
      <c r="H79" s="96"/>
      <c r="I79" s="96"/>
    </row>
    <row r="80" spans="1:9" s="73" customFormat="1" ht="15.75" customHeight="1" x14ac:dyDescent="0.25">
      <c r="A80" s="87"/>
      <c r="H80" s="96"/>
      <c r="I80" s="96"/>
    </row>
    <row r="81" spans="1:9" s="73" customFormat="1" ht="15.75" customHeight="1" x14ac:dyDescent="0.25">
      <c r="A81" s="87"/>
      <c r="H81" s="96"/>
      <c r="I81" s="96"/>
    </row>
    <row r="82" spans="1:9" s="73" customFormat="1" ht="15.75" customHeight="1" x14ac:dyDescent="0.25">
      <c r="A82" s="87"/>
      <c r="H82" s="96"/>
      <c r="I82" s="96"/>
    </row>
    <row r="83" spans="1:9" s="73" customFormat="1" ht="15.75" customHeight="1" x14ac:dyDescent="0.25">
      <c r="A83" s="87"/>
      <c r="H83" s="96"/>
      <c r="I83" s="96"/>
    </row>
    <row r="84" spans="1:9" s="73" customFormat="1" ht="15.75" customHeight="1" x14ac:dyDescent="0.25">
      <c r="A84" s="87"/>
      <c r="H84" s="96"/>
      <c r="I84" s="96"/>
    </row>
    <row r="85" spans="1:9" s="73" customFormat="1" ht="15.75" customHeight="1" x14ac:dyDescent="0.25">
      <c r="A85" s="87"/>
      <c r="H85" s="96"/>
      <c r="I85" s="96"/>
    </row>
    <row r="86" spans="1:9" s="73" customFormat="1" ht="15.75" customHeight="1" x14ac:dyDescent="0.25">
      <c r="A86" s="87"/>
      <c r="H86" s="96"/>
      <c r="I86" s="96"/>
    </row>
    <row r="87" spans="1:9" s="73" customFormat="1" ht="15.75" customHeight="1" x14ac:dyDescent="0.25">
      <c r="A87" s="87"/>
      <c r="H87" s="96"/>
      <c r="I87" s="96"/>
    </row>
    <row r="88" spans="1:9" s="73" customFormat="1" ht="15.75" customHeight="1" x14ac:dyDescent="0.25">
      <c r="A88" s="87"/>
      <c r="H88" s="96"/>
      <c r="I88" s="96"/>
    </row>
    <row r="89" spans="1:9" s="73" customFormat="1" ht="15.75" customHeight="1" x14ac:dyDescent="0.25">
      <c r="A89" s="87"/>
      <c r="H89" s="96"/>
      <c r="I89" s="96"/>
    </row>
    <row r="90" spans="1:9" s="73" customFormat="1" ht="15.75" customHeight="1" x14ac:dyDescent="0.25">
      <c r="A90" s="87"/>
      <c r="H90" s="96"/>
      <c r="I90" s="96"/>
    </row>
    <row r="91" spans="1:9" s="73" customFormat="1" ht="15.75" customHeight="1" x14ac:dyDescent="0.25">
      <c r="A91" s="87"/>
      <c r="H91" s="96"/>
      <c r="I91" s="96"/>
    </row>
    <row r="92" spans="1:9" s="73" customFormat="1" ht="15.75" customHeight="1" x14ac:dyDescent="0.25">
      <c r="A92" s="87"/>
      <c r="H92" s="96"/>
      <c r="I92" s="96"/>
    </row>
    <row r="93" spans="1:9" s="73" customFormat="1" ht="15.75" customHeight="1" x14ac:dyDescent="0.25">
      <c r="A93" s="87"/>
      <c r="H93" s="96"/>
      <c r="I93" s="96"/>
    </row>
    <row r="94" spans="1:9" s="73" customFormat="1" ht="15.75" customHeight="1" x14ac:dyDescent="0.25">
      <c r="A94" s="87"/>
      <c r="H94" s="96"/>
      <c r="I94" s="96"/>
    </row>
    <row r="95" spans="1:9" s="73" customFormat="1" ht="15.75" customHeight="1" x14ac:dyDescent="0.25">
      <c r="A95" s="87"/>
      <c r="H95" s="96"/>
      <c r="I95" s="96"/>
    </row>
    <row r="96" spans="1:9" s="73" customFormat="1" ht="15.75" customHeight="1" x14ac:dyDescent="0.25">
      <c r="A96" s="87"/>
      <c r="H96" s="96"/>
      <c r="I96" s="96"/>
    </row>
    <row r="97" spans="1:9" s="73" customFormat="1" ht="15.75" customHeight="1" x14ac:dyDescent="0.25">
      <c r="A97" s="87"/>
      <c r="H97" s="96"/>
      <c r="I97" s="96"/>
    </row>
    <row r="98" spans="1:9" s="73" customFormat="1" ht="15.75" customHeight="1" x14ac:dyDescent="0.25">
      <c r="A98" s="87"/>
      <c r="H98" s="96"/>
      <c r="I98" s="96"/>
    </row>
    <row r="99" spans="1:9" s="73" customFormat="1" ht="15.75" customHeight="1" x14ac:dyDescent="0.25">
      <c r="A99" s="87"/>
      <c r="H99" s="96"/>
      <c r="I99" s="96"/>
    </row>
    <row r="100" spans="1:9" s="73" customFormat="1" ht="15.75" customHeight="1" x14ac:dyDescent="0.25">
      <c r="A100" s="87"/>
      <c r="H100" s="96"/>
      <c r="I100" s="96"/>
    </row>
    <row r="101" spans="1:9" s="73" customFormat="1" ht="15.75" customHeight="1" x14ac:dyDescent="0.25">
      <c r="A101" s="87"/>
      <c r="H101" s="96"/>
      <c r="I101" s="96"/>
    </row>
    <row r="102" spans="1:9" s="73" customFormat="1" ht="15.75" customHeight="1" x14ac:dyDescent="0.25">
      <c r="A102" s="87"/>
      <c r="H102" s="96"/>
      <c r="I102" s="96"/>
    </row>
    <row r="103" spans="1:9" s="73" customFormat="1" ht="15.75" customHeight="1" x14ac:dyDescent="0.25">
      <c r="A103" s="87"/>
      <c r="H103" s="96"/>
      <c r="I103" s="96"/>
    </row>
    <row r="104" spans="1:9" s="73" customFormat="1" ht="15.75" customHeight="1" x14ac:dyDescent="0.25">
      <c r="A104" s="87"/>
      <c r="H104" s="96"/>
      <c r="I104" s="96"/>
    </row>
    <row r="105" spans="1:9" s="73" customFormat="1" ht="15.75" customHeight="1" x14ac:dyDescent="0.25">
      <c r="A105" s="87"/>
      <c r="H105" s="96"/>
      <c r="I105" s="96"/>
    </row>
    <row r="106" spans="1:9" s="73" customFormat="1" ht="15.75" customHeight="1" x14ac:dyDescent="0.25">
      <c r="A106" s="87"/>
      <c r="H106" s="96"/>
      <c r="I106" s="96"/>
    </row>
    <row r="107" spans="1:9" s="73" customFormat="1" ht="15.75" customHeight="1" x14ac:dyDescent="0.25">
      <c r="A107" s="87"/>
      <c r="H107" s="96"/>
      <c r="I107" s="96"/>
    </row>
    <row r="108" spans="1:9" s="73" customFormat="1" ht="15.75" customHeight="1" x14ac:dyDescent="0.25">
      <c r="A108" s="87"/>
      <c r="H108" s="96"/>
      <c r="I108" s="96"/>
    </row>
    <row r="109" spans="1:9" s="73" customFormat="1" ht="15.75" customHeight="1" x14ac:dyDescent="0.25">
      <c r="A109" s="87"/>
      <c r="H109" s="96"/>
      <c r="I109" s="96"/>
    </row>
    <row r="110" spans="1:9" s="73" customFormat="1" ht="15.75" customHeight="1" x14ac:dyDescent="0.25">
      <c r="A110" s="87"/>
      <c r="H110" s="96"/>
      <c r="I110" s="96"/>
    </row>
    <row r="111" spans="1:9" s="73" customFormat="1" ht="15.75" customHeight="1" x14ac:dyDescent="0.25">
      <c r="A111" s="87"/>
      <c r="H111" s="96"/>
      <c r="I111" s="96"/>
    </row>
    <row r="112" spans="1:9" s="73" customFormat="1" ht="15.75" customHeight="1" x14ac:dyDescent="0.25">
      <c r="A112" s="87"/>
      <c r="H112" s="96"/>
      <c r="I112" s="96"/>
    </row>
    <row r="113" spans="1:9" s="73" customFormat="1" ht="15.75" customHeight="1" x14ac:dyDescent="0.25">
      <c r="A113" s="87"/>
      <c r="H113" s="96"/>
      <c r="I113" s="96"/>
    </row>
    <row r="114" spans="1:9" s="73" customFormat="1" ht="15.75" customHeight="1" x14ac:dyDescent="0.25">
      <c r="A114" s="87"/>
      <c r="H114" s="96"/>
      <c r="I114" s="96"/>
    </row>
    <row r="115" spans="1:9" s="73" customFormat="1" ht="15.75" customHeight="1" x14ac:dyDescent="0.25">
      <c r="A115" s="87"/>
      <c r="H115" s="96"/>
      <c r="I115" s="96"/>
    </row>
    <row r="116" spans="1:9" s="73" customFormat="1" ht="15.75" customHeight="1" x14ac:dyDescent="0.25">
      <c r="A116" s="87"/>
      <c r="H116" s="96"/>
      <c r="I116" s="96"/>
    </row>
    <row r="117" spans="1:9" s="73" customFormat="1" ht="15.75" customHeight="1" x14ac:dyDescent="0.25">
      <c r="A117" s="87"/>
      <c r="H117" s="96"/>
      <c r="I117" s="96"/>
    </row>
    <row r="118" spans="1:9" s="73" customFormat="1" ht="15.75" customHeight="1" x14ac:dyDescent="0.25">
      <c r="A118" s="87"/>
      <c r="H118" s="96"/>
      <c r="I118" s="96"/>
    </row>
    <row r="119" spans="1:9" s="73" customFormat="1" ht="15.75" customHeight="1" x14ac:dyDescent="0.25">
      <c r="A119" s="87"/>
      <c r="H119" s="96"/>
      <c r="I119" s="96"/>
    </row>
    <row r="120" spans="1:9" s="73" customFormat="1" ht="15.75" customHeight="1" x14ac:dyDescent="0.25">
      <c r="A120" s="87"/>
      <c r="H120" s="96"/>
      <c r="I120" s="96"/>
    </row>
    <row r="121" spans="1:9" s="73" customFormat="1" ht="15.75" customHeight="1" x14ac:dyDescent="0.25">
      <c r="A121" s="87"/>
      <c r="H121" s="96"/>
      <c r="I121" s="96"/>
    </row>
    <row r="122" spans="1:9" s="73" customFormat="1" ht="15.75" customHeight="1" x14ac:dyDescent="0.25">
      <c r="A122" s="87"/>
      <c r="H122" s="96"/>
      <c r="I122" s="96"/>
    </row>
    <row r="123" spans="1:9" s="73" customFormat="1" ht="15.75" customHeight="1" x14ac:dyDescent="0.25">
      <c r="A123" s="87"/>
      <c r="H123" s="96"/>
      <c r="I123" s="96"/>
    </row>
    <row r="124" spans="1:9" s="73" customFormat="1" ht="15.75" customHeight="1" x14ac:dyDescent="0.25">
      <c r="A124" s="87"/>
      <c r="H124" s="96"/>
      <c r="I124" s="96"/>
    </row>
    <row r="125" spans="1:9" s="73" customFormat="1" ht="15.75" customHeight="1" x14ac:dyDescent="0.25">
      <c r="A125" s="87"/>
      <c r="H125" s="96"/>
      <c r="I125" s="96"/>
    </row>
    <row r="126" spans="1:9" s="73" customFormat="1" ht="15.75" customHeight="1" x14ac:dyDescent="0.25">
      <c r="A126" s="87"/>
      <c r="H126" s="96"/>
      <c r="I126" s="96"/>
    </row>
    <row r="127" spans="1:9" s="73" customFormat="1" ht="15.75" customHeight="1" x14ac:dyDescent="0.25">
      <c r="A127" s="87"/>
      <c r="H127" s="96"/>
      <c r="I127" s="96"/>
    </row>
    <row r="128" spans="1:9" s="73" customFormat="1" ht="15.75" customHeight="1" x14ac:dyDescent="0.25">
      <c r="A128" s="87"/>
      <c r="H128" s="96"/>
      <c r="I128" s="96"/>
    </row>
    <row r="129" spans="1:9" s="73" customFormat="1" ht="15.75" customHeight="1" x14ac:dyDescent="0.25">
      <c r="A129" s="87"/>
      <c r="H129" s="96"/>
      <c r="I129" s="96"/>
    </row>
    <row r="130" spans="1:9" s="73" customFormat="1" ht="15.75" customHeight="1" x14ac:dyDescent="0.25">
      <c r="A130" s="87"/>
      <c r="H130" s="96"/>
      <c r="I130" s="96"/>
    </row>
    <row r="131" spans="1:9" s="73" customFormat="1" ht="15.75" customHeight="1" x14ac:dyDescent="0.25">
      <c r="A131" s="87"/>
      <c r="H131" s="96"/>
      <c r="I131" s="96"/>
    </row>
    <row r="132" spans="1:9" s="73" customFormat="1" ht="15.75" customHeight="1" x14ac:dyDescent="0.25">
      <c r="A132" s="87"/>
      <c r="H132" s="96"/>
      <c r="I132" s="96"/>
    </row>
    <row r="133" spans="1:9" s="73" customFormat="1" ht="15.75" customHeight="1" x14ac:dyDescent="0.25">
      <c r="A133" s="87"/>
      <c r="H133" s="96"/>
      <c r="I133" s="96"/>
    </row>
    <row r="134" spans="1:9" s="73" customFormat="1" ht="15.75" customHeight="1" x14ac:dyDescent="0.25">
      <c r="A134" s="87"/>
      <c r="H134" s="96"/>
      <c r="I134" s="96"/>
    </row>
    <row r="135" spans="1:9" s="73" customFormat="1" ht="15.75" customHeight="1" x14ac:dyDescent="0.25">
      <c r="A135" s="87"/>
      <c r="H135" s="96"/>
      <c r="I135" s="96"/>
    </row>
    <row r="136" spans="1:9" s="73" customFormat="1" ht="15.75" customHeight="1" x14ac:dyDescent="0.25">
      <c r="A136" s="87"/>
      <c r="H136" s="96"/>
      <c r="I136" s="96"/>
    </row>
    <row r="137" spans="1:9" s="73" customFormat="1" ht="15.75" customHeight="1" x14ac:dyDescent="0.25">
      <c r="A137" s="87"/>
      <c r="H137" s="96"/>
      <c r="I137" s="96"/>
    </row>
    <row r="138" spans="1:9" s="73" customFormat="1" ht="15.75" customHeight="1" x14ac:dyDescent="0.25">
      <c r="A138" s="87"/>
      <c r="H138" s="96"/>
      <c r="I138" s="96"/>
    </row>
    <row r="139" spans="1:9" s="73" customFormat="1" ht="15.75" customHeight="1" x14ac:dyDescent="0.25">
      <c r="A139" s="87"/>
      <c r="H139" s="96"/>
      <c r="I139" s="96"/>
    </row>
    <row r="140" spans="1:9" s="73" customFormat="1" ht="15.75" customHeight="1" x14ac:dyDescent="0.25">
      <c r="A140" s="87"/>
      <c r="H140" s="96"/>
      <c r="I140" s="96"/>
    </row>
    <row r="141" spans="1:9" s="73" customFormat="1" ht="15.75" customHeight="1" x14ac:dyDescent="0.25">
      <c r="A141" s="87"/>
      <c r="H141" s="96"/>
      <c r="I141" s="96"/>
    </row>
    <row r="142" spans="1:9" s="73" customFormat="1" ht="15.75" customHeight="1" x14ac:dyDescent="0.25">
      <c r="A142" s="87"/>
      <c r="H142" s="96"/>
      <c r="I142" s="96"/>
    </row>
    <row r="143" spans="1:9" s="73" customFormat="1" ht="15.75" customHeight="1" x14ac:dyDescent="0.25">
      <c r="A143" s="87"/>
      <c r="H143" s="96"/>
      <c r="I143" s="96"/>
    </row>
    <row r="144" spans="1:9" s="73" customFormat="1" ht="15.75" customHeight="1" x14ac:dyDescent="0.25">
      <c r="A144" s="87"/>
      <c r="H144" s="96"/>
      <c r="I144" s="96"/>
    </row>
    <row r="145" spans="1:9" s="73" customFormat="1" ht="15.75" customHeight="1" x14ac:dyDescent="0.25">
      <c r="A145" s="87"/>
      <c r="H145" s="96"/>
      <c r="I145" s="96"/>
    </row>
    <row r="146" spans="1:9" s="73" customFormat="1" ht="15.75" customHeight="1" x14ac:dyDescent="0.25">
      <c r="A146" s="87"/>
      <c r="H146" s="96"/>
      <c r="I146" s="96"/>
    </row>
    <row r="147" spans="1:9" s="73" customFormat="1" ht="15.75" customHeight="1" x14ac:dyDescent="0.25">
      <c r="A147" s="87"/>
      <c r="H147" s="96"/>
      <c r="I147" s="96"/>
    </row>
    <row r="148" spans="1:9" s="73" customFormat="1" ht="15.75" customHeight="1" x14ac:dyDescent="0.25">
      <c r="A148" s="87"/>
      <c r="H148" s="96"/>
      <c r="I148" s="96"/>
    </row>
    <row r="149" spans="1:9" s="73" customFormat="1" ht="15.75" customHeight="1" x14ac:dyDescent="0.25">
      <c r="A149" s="87"/>
      <c r="H149" s="96"/>
      <c r="I149" s="96"/>
    </row>
    <row r="150" spans="1:9" s="73" customFormat="1" ht="15.75" customHeight="1" x14ac:dyDescent="0.25">
      <c r="A150" s="87"/>
      <c r="H150" s="96"/>
      <c r="I150" s="96"/>
    </row>
    <row r="151" spans="1:9" s="73" customFormat="1" ht="15.75" customHeight="1" x14ac:dyDescent="0.25">
      <c r="A151" s="87"/>
      <c r="H151" s="96"/>
      <c r="I151" s="96"/>
    </row>
    <row r="152" spans="1:9" s="73" customFormat="1" ht="15.75" customHeight="1" x14ac:dyDescent="0.25">
      <c r="A152" s="87"/>
      <c r="H152" s="96"/>
      <c r="I152" s="96"/>
    </row>
    <row r="153" spans="1:9" s="73" customFormat="1" ht="15.75" customHeight="1" x14ac:dyDescent="0.25">
      <c r="A153" s="87"/>
      <c r="H153" s="96"/>
      <c r="I153" s="96"/>
    </row>
    <row r="154" spans="1:9" s="73" customFormat="1" ht="15.75" customHeight="1" x14ac:dyDescent="0.25">
      <c r="A154" s="87"/>
      <c r="H154" s="96"/>
      <c r="I154" s="96"/>
    </row>
    <row r="155" spans="1:9" s="73" customFormat="1" ht="15.75" customHeight="1" x14ac:dyDescent="0.25">
      <c r="A155" s="87"/>
      <c r="H155" s="96"/>
      <c r="I155" s="96"/>
    </row>
    <row r="156" spans="1:9" s="73" customFormat="1" ht="15.75" customHeight="1" x14ac:dyDescent="0.25">
      <c r="A156" s="87"/>
      <c r="H156" s="96"/>
      <c r="I156" s="96"/>
    </row>
    <row r="157" spans="1:9" s="73" customFormat="1" ht="15.75" customHeight="1" x14ac:dyDescent="0.25">
      <c r="A157" s="87"/>
      <c r="H157" s="96"/>
      <c r="I157" s="96"/>
    </row>
    <row r="158" spans="1:9" s="73" customFormat="1" ht="15.75" customHeight="1" x14ac:dyDescent="0.25">
      <c r="A158" s="87"/>
      <c r="H158" s="96"/>
      <c r="I158" s="96"/>
    </row>
    <row r="159" spans="1:9" s="73" customFormat="1" ht="15.75" customHeight="1" x14ac:dyDescent="0.25">
      <c r="A159" s="87"/>
      <c r="H159" s="96"/>
      <c r="I159" s="96"/>
    </row>
    <row r="160" spans="1:9" s="73" customFormat="1" ht="15.75" customHeight="1" x14ac:dyDescent="0.25">
      <c r="A160" s="87"/>
      <c r="H160" s="96"/>
      <c r="I160" s="96"/>
    </row>
    <row r="161" spans="1:9" s="73" customFormat="1" ht="15.75" customHeight="1" x14ac:dyDescent="0.25">
      <c r="A161" s="87"/>
      <c r="H161" s="96"/>
      <c r="I161" s="96"/>
    </row>
    <row r="162" spans="1:9" ht="15.75" customHeight="1" x14ac:dyDescent="0.25">
      <c r="A162" s="47"/>
      <c r="H162" s="56"/>
      <c r="I162" s="56"/>
    </row>
    <row r="163" spans="1:9" ht="15.75" customHeight="1" x14ac:dyDescent="0.25">
      <c r="A163" s="47"/>
      <c r="H163" s="56"/>
      <c r="I163" s="56"/>
    </row>
    <row r="164" spans="1:9" ht="15.75" customHeight="1" x14ac:dyDescent="0.25">
      <c r="A164" s="47"/>
      <c r="H164" s="56"/>
      <c r="I164" s="56"/>
    </row>
    <row r="165" spans="1:9" ht="15.75" customHeight="1" x14ac:dyDescent="0.25">
      <c r="A165" s="47"/>
      <c r="H165" s="56"/>
      <c r="I165" s="56"/>
    </row>
    <row r="166" spans="1:9" ht="15.75" customHeight="1" x14ac:dyDescent="0.25">
      <c r="A166" s="47"/>
      <c r="H166" s="56"/>
      <c r="I166" s="56"/>
    </row>
    <row r="167" spans="1:9" ht="15.75" customHeight="1" x14ac:dyDescent="0.25">
      <c r="A167" s="47"/>
      <c r="H167" s="56"/>
      <c r="I167" s="56"/>
    </row>
    <row r="168" spans="1:9" ht="15.75" customHeight="1" x14ac:dyDescent="0.25">
      <c r="A168" s="47"/>
      <c r="H168" s="56"/>
      <c r="I168" s="56"/>
    </row>
    <row r="169" spans="1:9" ht="15.75" customHeight="1" x14ac:dyDescent="0.25">
      <c r="A169" s="47"/>
      <c r="H169" s="56"/>
      <c r="I169" s="56"/>
    </row>
    <row r="170" spans="1:9" ht="15.75" customHeight="1" x14ac:dyDescent="0.25">
      <c r="A170" s="47"/>
      <c r="H170" s="56"/>
      <c r="I170" s="56"/>
    </row>
    <row r="171" spans="1:9" ht="15.75" customHeight="1" x14ac:dyDescent="0.25">
      <c r="A171" s="47"/>
      <c r="H171" s="56"/>
      <c r="I171" s="56"/>
    </row>
    <row r="172" spans="1:9" ht="15.75" customHeight="1" x14ac:dyDescent="0.25">
      <c r="A172" s="47"/>
      <c r="H172" s="56"/>
      <c r="I172" s="56"/>
    </row>
    <row r="173" spans="1:9" ht="15.75" customHeight="1" x14ac:dyDescent="0.25">
      <c r="A173" s="47"/>
      <c r="H173" s="56"/>
      <c r="I173" s="56"/>
    </row>
    <row r="174" spans="1:9" ht="15.75" customHeight="1" x14ac:dyDescent="0.25">
      <c r="A174" s="47"/>
      <c r="H174" s="56"/>
      <c r="I174" s="56"/>
    </row>
    <row r="175" spans="1:9" ht="15.75" customHeight="1" x14ac:dyDescent="0.25">
      <c r="A175" s="47"/>
      <c r="H175" s="56"/>
      <c r="I175" s="56"/>
    </row>
    <row r="176" spans="1:9" ht="15.75" customHeight="1" x14ac:dyDescent="0.25">
      <c r="A176" s="47"/>
      <c r="H176" s="56"/>
      <c r="I176" s="56"/>
    </row>
    <row r="177" spans="1:9" ht="15.75" customHeight="1" x14ac:dyDescent="0.25">
      <c r="A177" s="47"/>
      <c r="H177" s="56"/>
      <c r="I177" s="56"/>
    </row>
    <row r="178" spans="1:9" ht="15.75" customHeight="1" x14ac:dyDescent="0.25">
      <c r="A178" s="47"/>
      <c r="H178" s="56"/>
      <c r="I178" s="56"/>
    </row>
    <row r="179" spans="1:9" ht="15.75" customHeight="1" x14ac:dyDescent="0.25">
      <c r="A179" s="47"/>
      <c r="H179" s="56"/>
      <c r="I179" s="56"/>
    </row>
    <row r="180" spans="1:9" ht="15.75" customHeight="1" x14ac:dyDescent="0.25">
      <c r="A180" s="47"/>
      <c r="H180" s="56"/>
      <c r="I180" s="56"/>
    </row>
    <row r="181" spans="1:9" ht="15.75" customHeight="1" x14ac:dyDescent="0.25">
      <c r="A181" s="47"/>
      <c r="H181" s="56"/>
      <c r="I181" s="56"/>
    </row>
    <row r="182" spans="1:9" ht="15.75" customHeight="1" x14ac:dyDescent="0.25">
      <c r="A182" s="47"/>
      <c r="H182" s="56"/>
      <c r="I182" s="56"/>
    </row>
    <row r="183" spans="1:9" ht="15.75" customHeight="1" x14ac:dyDescent="0.25">
      <c r="A183" s="47"/>
      <c r="H183" s="56"/>
      <c r="I183" s="56"/>
    </row>
    <row r="184" spans="1:9" ht="15.75" customHeight="1" x14ac:dyDescent="0.25">
      <c r="A184" s="47"/>
      <c r="H184" s="56"/>
      <c r="I184" s="56"/>
    </row>
    <row r="185" spans="1:9" ht="15.75" customHeight="1" x14ac:dyDescent="0.25">
      <c r="A185" s="47"/>
      <c r="H185" s="56"/>
      <c r="I185" s="56"/>
    </row>
    <row r="186" spans="1:9" ht="15.75" customHeight="1" x14ac:dyDescent="0.25">
      <c r="A186" s="47"/>
      <c r="H186" s="56"/>
      <c r="I186" s="56"/>
    </row>
    <row r="187" spans="1:9" ht="15.75" customHeight="1" x14ac:dyDescent="0.25">
      <c r="A187" s="47"/>
      <c r="H187" s="56"/>
      <c r="I187" s="56"/>
    </row>
    <row r="188" spans="1:9" ht="15.75" customHeight="1" x14ac:dyDescent="0.25">
      <c r="A188" s="47"/>
      <c r="H188" s="56"/>
      <c r="I188" s="56"/>
    </row>
    <row r="189" spans="1:9" ht="15.75" customHeight="1" x14ac:dyDescent="0.25">
      <c r="A189" s="47"/>
      <c r="H189" s="56"/>
      <c r="I189" s="56"/>
    </row>
    <row r="190" spans="1:9" ht="15.75" customHeight="1" x14ac:dyDescent="0.25">
      <c r="A190" s="47"/>
      <c r="H190" s="56"/>
      <c r="I190" s="56"/>
    </row>
    <row r="191" spans="1:9" ht="15.75" customHeight="1" x14ac:dyDescent="0.25">
      <c r="A191" s="47"/>
      <c r="H191" s="56"/>
      <c r="I191" s="56"/>
    </row>
    <row r="192" spans="1:9" ht="15.75" customHeight="1" x14ac:dyDescent="0.25">
      <c r="A192" s="47"/>
      <c r="H192" s="56"/>
      <c r="I192" s="56"/>
    </row>
    <row r="193" spans="1:9" ht="15.75" customHeight="1" x14ac:dyDescent="0.25">
      <c r="A193" s="47"/>
      <c r="H193" s="56"/>
      <c r="I193" s="56"/>
    </row>
    <row r="194" spans="1:9" ht="15.75" customHeight="1" x14ac:dyDescent="0.25">
      <c r="A194" s="47"/>
      <c r="H194" s="56"/>
      <c r="I194" s="56"/>
    </row>
    <row r="195" spans="1:9" ht="15.75" customHeight="1" x14ac:dyDescent="0.25">
      <c r="A195" s="47"/>
      <c r="H195" s="56"/>
      <c r="I195" s="56"/>
    </row>
    <row r="196" spans="1:9" ht="15.75" customHeight="1" x14ac:dyDescent="0.25">
      <c r="A196" s="47"/>
      <c r="H196" s="56"/>
      <c r="I196" s="56"/>
    </row>
    <row r="197" spans="1:9" ht="15.75" customHeight="1" x14ac:dyDescent="0.25">
      <c r="A197" s="47"/>
      <c r="H197" s="56"/>
      <c r="I197" s="56"/>
    </row>
    <row r="198" spans="1:9" ht="15.75" customHeight="1" x14ac:dyDescent="0.25">
      <c r="A198" s="47"/>
      <c r="H198" s="56"/>
      <c r="I198" s="56"/>
    </row>
    <row r="199" spans="1:9" ht="15.75" customHeight="1" x14ac:dyDescent="0.25">
      <c r="A199" s="47"/>
      <c r="H199" s="56"/>
      <c r="I199" s="56"/>
    </row>
    <row r="200" spans="1:9" ht="15.75" customHeight="1" x14ac:dyDescent="0.25">
      <c r="A200" s="47"/>
      <c r="H200" s="56"/>
      <c r="I200" s="56"/>
    </row>
    <row r="201" spans="1:9" ht="15.75" customHeight="1" x14ac:dyDescent="0.25">
      <c r="A201" s="47"/>
      <c r="H201" s="56"/>
      <c r="I201" s="56"/>
    </row>
    <row r="202" spans="1:9" ht="15.75" customHeight="1" x14ac:dyDescent="0.25">
      <c r="A202" s="47"/>
      <c r="H202" s="56"/>
      <c r="I202" s="56"/>
    </row>
    <row r="203" spans="1:9" ht="15.75" customHeight="1" x14ac:dyDescent="0.25">
      <c r="A203" s="47"/>
      <c r="H203" s="56"/>
      <c r="I203" s="56"/>
    </row>
    <row r="204" spans="1:9" ht="15.75" customHeight="1" x14ac:dyDescent="0.25">
      <c r="A204" s="47"/>
      <c r="H204" s="56"/>
      <c r="I204" s="56"/>
    </row>
    <row r="205" spans="1:9" ht="15.75" customHeight="1" x14ac:dyDescent="0.25">
      <c r="A205" s="47"/>
      <c r="H205" s="56"/>
      <c r="I205" s="56"/>
    </row>
    <row r="206" spans="1:9" ht="15.75" customHeight="1" x14ac:dyDescent="0.25">
      <c r="A206" s="47"/>
      <c r="H206" s="56"/>
      <c r="I206" s="56"/>
    </row>
    <row r="207" spans="1:9" ht="15.75" customHeight="1" x14ac:dyDescent="0.25">
      <c r="A207" s="47"/>
      <c r="H207" s="56"/>
      <c r="I207" s="56"/>
    </row>
    <row r="208" spans="1:9" ht="15.75" customHeight="1" x14ac:dyDescent="0.25">
      <c r="A208" s="47"/>
      <c r="H208" s="56"/>
      <c r="I208" s="56"/>
    </row>
    <row r="209" spans="1:9" ht="15.75" customHeight="1" x14ac:dyDescent="0.25">
      <c r="A209" s="47"/>
      <c r="H209" s="56"/>
      <c r="I209" s="56"/>
    </row>
    <row r="210" spans="1:9" ht="15.75" customHeight="1" x14ac:dyDescent="0.25">
      <c r="A210" s="47"/>
      <c r="H210" s="56"/>
      <c r="I210" s="56"/>
    </row>
    <row r="211" spans="1:9" ht="15.75" customHeight="1" x14ac:dyDescent="0.25">
      <c r="A211" s="47"/>
      <c r="H211" s="56"/>
      <c r="I211" s="56"/>
    </row>
    <row r="212" spans="1:9" ht="15.75" customHeight="1" x14ac:dyDescent="0.25">
      <c r="A212" s="47"/>
      <c r="H212" s="56"/>
      <c r="I212" s="56"/>
    </row>
    <row r="213" spans="1:9" ht="15.75" customHeight="1" x14ac:dyDescent="0.25">
      <c r="A213" s="47"/>
      <c r="H213" s="56"/>
      <c r="I213" s="56"/>
    </row>
    <row r="214" spans="1:9" ht="15.75" customHeight="1" x14ac:dyDescent="0.25">
      <c r="A214" s="47"/>
      <c r="H214" s="56"/>
      <c r="I214" s="56"/>
    </row>
    <row r="215" spans="1:9" ht="15.75" customHeight="1" x14ac:dyDescent="0.25">
      <c r="A215" s="47"/>
      <c r="H215" s="56"/>
      <c r="I215" s="56"/>
    </row>
    <row r="216" spans="1:9" ht="15.75" customHeight="1" x14ac:dyDescent="0.25">
      <c r="A216" s="47"/>
      <c r="H216" s="56"/>
      <c r="I216" s="56"/>
    </row>
    <row r="217" spans="1:9" ht="15.75" customHeight="1" x14ac:dyDescent="0.25">
      <c r="A217" s="47"/>
      <c r="H217" s="56"/>
      <c r="I217" s="56"/>
    </row>
    <row r="218" spans="1:9" ht="15.75" customHeight="1" x14ac:dyDescent="0.25">
      <c r="A218" s="47"/>
      <c r="H218" s="56"/>
      <c r="I218" s="56"/>
    </row>
    <row r="219" spans="1:9" ht="15.75" customHeight="1" x14ac:dyDescent="0.25">
      <c r="A219" s="47"/>
      <c r="H219" s="56"/>
      <c r="I219" s="56"/>
    </row>
    <row r="220" spans="1:9" ht="15.75" customHeight="1" x14ac:dyDescent="0.25">
      <c r="A220" s="47"/>
      <c r="H220" s="56"/>
      <c r="I220" s="56"/>
    </row>
    <row r="221" spans="1:9" ht="15.75" customHeight="1" x14ac:dyDescent="0.2">
      <c r="H221" s="56"/>
      <c r="I221" s="56"/>
    </row>
    <row r="222" spans="1:9" ht="15.75" customHeight="1" x14ac:dyDescent="0.2">
      <c r="H222" s="56"/>
      <c r="I222" s="56"/>
    </row>
    <row r="223" spans="1:9" ht="15.75" customHeight="1" x14ac:dyDescent="0.2">
      <c r="H223" s="56"/>
      <c r="I223" s="56"/>
    </row>
    <row r="224" spans="1:9" ht="15.75" customHeight="1" x14ac:dyDescent="0.2">
      <c r="H224" s="56"/>
      <c r="I224" s="56"/>
    </row>
    <row r="225" spans="8:9" ht="15.75" customHeight="1" x14ac:dyDescent="0.2">
      <c r="H225" s="56"/>
      <c r="I225" s="56"/>
    </row>
    <row r="226" spans="8:9" ht="15.75" customHeight="1" x14ac:dyDescent="0.2">
      <c r="H226" s="56"/>
      <c r="I226" s="56"/>
    </row>
    <row r="227" spans="8:9" ht="15.75" customHeight="1" x14ac:dyDescent="0.2">
      <c r="H227" s="56"/>
      <c r="I227" s="56"/>
    </row>
    <row r="228" spans="8:9" ht="15.75" customHeight="1" x14ac:dyDescent="0.2">
      <c r="H228" s="56"/>
      <c r="I228" s="56"/>
    </row>
    <row r="229" spans="8:9" ht="15.75" customHeight="1" x14ac:dyDescent="0.2">
      <c r="H229" s="56"/>
      <c r="I229" s="56"/>
    </row>
    <row r="230" spans="8:9" ht="15.75" customHeight="1" x14ac:dyDescent="0.2">
      <c r="H230" s="56"/>
      <c r="I230" s="56"/>
    </row>
    <row r="231" spans="8:9" ht="15.75" customHeight="1" x14ac:dyDescent="0.2">
      <c r="H231" s="56"/>
      <c r="I231" s="56"/>
    </row>
    <row r="232" spans="8:9" ht="15.75" customHeight="1" x14ac:dyDescent="0.2">
      <c r="H232" s="56"/>
      <c r="I232" s="56"/>
    </row>
    <row r="233" spans="8:9" ht="15.75" customHeight="1" x14ac:dyDescent="0.2">
      <c r="H233" s="56"/>
      <c r="I233" s="56"/>
    </row>
    <row r="234" spans="8:9" ht="15.75" customHeight="1" x14ac:dyDescent="0.2">
      <c r="H234" s="56"/>
      <c r="I234" s="56"/>
    </row>
    <row r="235" spans="8:9" ht="15.75" customHeight="1" x14ac:dyDescent="0.2">
      <c r="H235" s="56"/>
      <c r="I235" s="56"/>
    </row>
    <row r="236" spans="8:9" ht="15.75" customHeight="1" x14ac:dyDescent="0.2">
      <c r="H236" s="56"/>
      <c r="I236" s="56"/>
    </row>
    <row r="237" spans="8:9" ht="15.75" customHeight="1" x14ac:dyDescent="0.2">
      <c r="H237" s="56"/>
      <c r="I237" s="56"/>
    </row>
    <row r="238" spans="8:9" ht="15.75" customHeight="1" x14ac:dyDescent="0.2">
      <c r="H238" s="56"/>
      <c r="I238" s="56"/>
    </row>
    <row r="239" spans="8:9" ht="15.75" customHeight="1" x14ac:dyDescent="0.2">
      <c r="H239" s="56"/>
      <c r="I239" s="56"/>
    </row>
    <row r="240" spans="8:9" ht="15.75" customHeight="1" x14ac:dyDescent="0.2">
      <c r="H240" s="56"/>
      <c r="I240" s="56"/>
    </row>
    <row r="241" spans="8:9" ht="15.75" customHeight="1" x14ac:dyDescent="0.2">
      <c r="H241" s="56"/>
      <c r="I241" s="56"/>
    </row>
    <row r="242" spans="8:9" ht="15.75" customHeight="1" x14ac:dyDescent="0.2">
      <c r="H242" s="56"/>
      <c r="I242" s="56"/>
    </row>
    <row r="243" spans="8:9" ht="15.75" customHeight="1" x14ac:dyDescent="0.2">
      <c r="H243" s="56"/>
      <c r="I243" s="56"/>
    </row>
    <row r="244" spans="8:9" ht="15.75" customHeight="1" x14ac:dyDescent="0.2">
      <c r="H244" s="56"/>
      <c r="I244" s="56"/>
    </row>
    <row r="245" spans="8:9" ht="15.75" customHeight="1" x14ac:dyDescent="0.2">
      <c r="H245" s="56"/>
      <c r="I245" s="56"/>
    </row>
    <row r="246" spans="8:9" ht="15.75" customHeight="1" x14ac:dyDescent="0.2">
      <c r="H246" s="56"/>
      <c r="I246" s="56"/>
    </row>
    <row r="247" spans="8:9" ht="15.75" customHeight="1" x14ac:dyDescent="0.2">
      <c r="H247" s="56"/>
      <c r="I247" s="56"/>
    </row>
    <row r="248" spans="8:9" ht="15.75" customHeight="1" x14ac:dyDescent="0.2">
      <c r="H248" s="56"/>
      <c r="I248" s="56"/>
    </row>
    <row r="249" spans="8:9" ht="15.75" customHeight="1" x14ac:dyDescent="0.2">
      <c r="H249" s="56"/>
      <c r="I249" s="56"/>
    </row>
    <row r="250" spans="8:9" ht="15.75" customHeight="1" x14ac:dyDescent="0.2">
      <c r="H250" s="56"/>
      <c r="I250" s="56"/>
    </row>
    <row r="251" spans="8:9" ht="15.75" customHeight="1" x14ac:dyDescent="0.2">
      <c r="H251" s="56"/>
      <c r="I251" s="56"/>
    </row>
    <row r="252" spans="8:9" ht="15.75" customHeight="1" x14ac:dyDescent="0.2">
      <c r="H252" s="56"/>
      <c r="I252" s="56"/>
    </row>
    <row r="253" spans="8:9" ht="15.75" customHeight="1" x14ac:dyDescent="0.2">
      <c r="H253" s="56"/>
      <c r="I253" s="56"/>
    </row>
    <row r="254" spans="8:9" ht="15.75" customHeight="1" x14ac:dyDescent="0.2">
      <c r="H254" s="56"/>
      <c r="I254" s="56"/>
    </row>
    <row r="255" spans="8:9" ht="15.75" customHeight="1" x14ac:dyDescent="0.2">
      <c r="H255" s="56"/>
      <c r="I255" s="56"/>
    </row>
    <row r="256" spans="8:9" ht="15.75" customHeight="1" x14ac:dyDescent="0.2">
      <c r="H256" s="56"/>
      <c r="I256" s="56"/>
    </row>
    <row r="257" spans="8:9" ht="15.75" customHeight="1" x14ac:dyDescent="0.2">
      <c r="H257" s="56"/>
      <c r="I257" s="56"/>
    </row>
    <row r="258" spans="8:9" ht="15.75" customHeight="1" x14ac:dyDescent="0.2">
      <c r="H258" s="56"/>
      <c r="I258" s="56"/>
    </row>
    <row r="259" spans="8:9" ht="15.75" customHeight="1" x14ac:dyDescent="0.2">
      <c r="H259" s="56"/>
      <c r="I259" s="56"/>
    </row>
    <row r="260" spans="8:9" ht="15.75" customHeight="1" x14ac:dyDescent="0.2">
      <c r="H260" s="56"/>
      <c r="I260" s="56"/>
    </row>
    <row r="261" spans="8:9" ht="15.75" customHeight="1" x14ac:dyDescent="0.2">
      <c r="H261" s="56"/>
      <c r="I261" s="56"/>
    </row>
    <row r="262" spans="8:9" ht="15.75" customHeight="1" x14ac:dyDescent="0.2">
      <c r="H262" s="56"/>
      <c r="I262" s="56"/>
    </row>
    <row r="263" spans="8:9" ht="15.75" customHeight="1" x14ac:dyDescent="0.2">
      <c r="H263" s="56"/>
      <c r="I263" s="56"/>
    </row>
    <row r="264" spans="8:9" ht="15.75" customHeight="1" x14ac:dyDescent="0.2">
      <c r="H264" s="56"/>
      <c r="I264" s="56"/>
    </row>
    <row r="265" spans="8:9" ht="15.75" customHeight="1" x14ac:dyDescent="0.2">
      <c r="H265" s="56"/>
      <c r="I265" s="56"/>
    </row>
    <row r="266" spans="8:9" ht="15.75" customHeight="1" x14ac:dyDescent="0.2">
      <c r="H266" s="56"/>
      <c r="I266" s="56"/>
    </row>
    <row r="267" spans="8:9" ht="15.75" customHeight="1" x14ac:dyDescent="0.2">
      <c r="H267" s="56"/>
      <c r="I267" s="56"/>
    </row>
    <row r="268" spans="8:9" ht="15.75" customHeight="1" x14ac:dyDescent="0.2">
      <c r="H268" s="56"/>
      <c r="I268" s="56"/>
    </row>
    <row r="269" spans="8:9" ht="15.75" customHeight="1" x14ac:dyDescent="0.2">
      <c r="H269" s="56"/>
      <c r="I269" s="56"/>
    </row>
    <row r="270" spans="8:9" ht="15.75" customHeight="1" x14ac:dyDescent="0.2">
      <c r="H270" s="56"/>
      <c r="I270" s="56"/>
    </row>
    <row r="271" spans="8:9" ht="15.75" customHeight="1" x14ac:dyDescent="0.2">
      <c r="H271" s="56"/>
      <c r="I271" s="56"/>
    </row>
    <row r="272" spans="8:9" ht="15.75" customHeight="1" x14ac:dyDescent="0.2">
      <c r="H272" s="56"/>
      <c r="I272" s="56"/>
    </row>
    <row r="273" spans="8:9" ht="15.75" customHeight="1" x14ac:dyDescent="0.2">
      <c r="H273" s="56"/>
      <c r="I273" s="56"/>
    </row>
    <row r="274" spans="8:9" ht="15.75" customHeight="1" x14ac:dyDescent="0.2">
      <c r="H274" s="56"/>
      <c r="I274" s="56"/>
    </row>
    <row r="275" spans="8:9" ht="15.75" customHeight="1" x14ac:dyDescent="0.2">
      <c r="H275" s="56"/>
      <c r="I275" s="56"/>
    </row>
    <row r="276" spans="8:9" ht="15.75" customHeight="1" x14ac:dyDescent="0.2">
      <c r="H276" s="56"/>
      <c r="I276" s="56"/>
    </row>
    <row r="277" spans="8:9" ht="15.75" customHeight="1" x14ac:dyDescent="0.2">
      <c r="H277" s="56"/>
      <c r="I277" s="56"/>
    </row>
    <row r="278" spans="8:9" ht="15.75" customHeight="1" x14ac:dyDescent="0.2">
      <c r="H278" s="56"/>
      <c r="I278" s="56"/>
    </row>
    <row r="279" spans="8:9" ht="15.75" customHeight="1" x14ac:dyDescent="0.2">
      <c r="H279" s="56"/>
      <c r="I279" s="56"/>
    </row>
    <row r="280" spans="8:9" ht="15.75" customHeight="1" x14ac:dyDescent="0.2">
      <c r="H280" s="56"/>
      <c r="I280" s="56"/>
    </row>
    <row r="281" spans="8:9" ht="15.75" customHeight="1" x14ac:dyDescent="0.2">
      <c r="H281" s="56"/>
      <c r="I281" s="56"/>
    </row>
    <row r="282" spans="8:9" ht="15.75" customHeight="1" x14ac:dyDescent="0.2">
      <c r="H282" s="56"/>
      <c r="I282" s="56"/>
    </row>
    <row r="283" spans="8:9" ht="15.75" customHeight="1" x14ac:dyDescent="0.2">
      <c r="H283" s="56"/>
      <c r="I283" s="56"/>
    </row>
    <row r="284" spans="8:9" ht="15.75" customHeight="1" x14ac:dyDescent="0.2">
      <c r="H284" s="56"/>
      <c r="I284" s="56"/>
    </row>
    <row r="285" spans="8:9" ht="15.75" customHeight="1" x14ac:dyDescent="0.2">
      <c r="H285" s="56"/>
      <c r="I285" s="56"/>
    </row>
    <row r="286" spans="8:9" ht="15.75" customHeight="1" x14ac:dyDescent="0.2">
      <c r="H286" s="56"/>
      <c r="I286" s="56"/>
    </row>
    <row r="287" spans="8:9" ht="15.75" customHeight="1" x14ac:dyDescent="0.2">
      <c r="H287" s="56"/>
      <c r="I287" s="56"/>
    </row>
    <row r="288" spans="8:9" ht="15.75" customHeight="1" x14ac:dyDescent="0.2">
      <c r="H288" s="56"/>
      <c r="I288" s="56"/>
    </row>
    <row r="289" spans="8:9" ht="15.75" customHeight="1" x14ac:dyDescent="0.2">
      <c r="H289" s="56"/>
      <c r="I289" s="56"/>
    </row>
    <row r="290" spans="8:9" ht="15.75" customHeight="1" x14ac:dyDescent="0.2">
      <c r="H290" s="56"/>
      <c r="I290" s="56"/>
    </row>
    <row r="291" spans="8:9" ht="15.75" customHeight="1" x14ac:dyDescent="0.2">
      <c r="H291" s="56"/>
      <c r="I291" s="56"/>
    </row>
    <row r="292" spans="8:9" ht="15.75" customHeight="1" x14ac:dyDescent="0.2">
      <c r="H292" s="56"/>
      <c r="I292" s="56"/>
    </row>
    <row r="293" spans="8:9" ht="15.75" customHeight="1" x14ac:dyDescent="0.2">
      <c r="H293" s="56"/>
      <c r="I293" s="56"/>
    </row>
    <row r="294" spans="8:9" ht="15.75" customHeight="1" x14ac:dyDescent="0.2">
      <c r="H294" s="56"/>
      <c r="I294" s="56"/>
    </row>
    <row r="295" spans="8:9" ht="15.75" customHeight="1" x14ac:dyDescent="0.2">
      <c r="H295" s="56"/>
      <c r="I295" s="56"/>
    </row>
    <row r="296" spans="8:9" ht="15.75" customHeight="1" x14ac:dyDescent="0.2">
      <c r="H296" s="56"/>
      <c r="I296" s="56"/>
    </row>
    <row r="297" spans="8:9" ht="15.75" customHeight="1" x14ac:dyDescent="0.2">
      <c r="H297" s="56"/>
      <c r="I297" s="56"/>
    </row>
    <row r="298" spans="8:9" ht="15.75" customHeight="1" x14ac:dyDescent="0.2">
      <c r="H298" s="56"/>
      <c r="I298" s="56"/>
    </row>
    <row r="299" spans="8:9" ht="15.75" customHeight="1" x14ac:dyDescent="0.2">
      <c r="H299" s="56"/>
      <c r="I299" s="56"/>
    </row>
    <row r="300" spans="8:9" ht="15.75" customHeight="1" x14ac:dyDescent="0.2">
      <c r="H300" s="56"/>
      <c r="I300" s="56"/>
    </row>
    <row r="301" spans="8:9" ht="15.75" customHeight="1" x14ac:dyDescent="0.2">
      <c r="H301" s="56"/>
      <c r="I301" s="56"/>
    </row>
    <row r="302" spans="8:9" ht="15.75" customHeight="1" x14ac:dyDescent="0.2">
      <c r="H302" s="56"/>
      <c r="I302" s="56"/>
    </row>
    <row r="303" spans="8:9" ht="15.75" customHeight="1" x14ac:dyDescent="0.2">
      <c r="H303" s="56"/>
      <c r="I303" s="56"/>
    </row>
    <row r="304" spans="8:9" ht="15.75" customHeight="1" x14ac:dyDescent="0.2">
      <c r="H304" s="56"/>
      <c r="I304" s="56"/>
    </row>
    <row r="305" spans="8:9" ht="15.75" customHeight="1" x14ac:dyDescent="0.2">
      <c r="H305" s="56"/>
      <c r="I305" s="56"/>
    </row>
    <row r="306" spans="8:9" ht="15.75" customHeight="1" x14ac:dyDescent="0.2">
      <c r="H306" s="56"/>
      <c r="I306" s="56"/>
    </row>
    <row r="307" spans="8:9" ht="15.75" customHeight="1" x14ac:dyDescent="0.2">
      <c r="H307" s="56"/>
      <c r="I307" s="56"/>
    </row>
    <row r="308" spans="8:9" ht="15.75" customHeight="1" x14ac:dyDescent="0.2">
      <c r="H308" s="56"/>
      <c r="I308" s="56"/>
    </row>
    <row r="309" spans="8:9" ht="15.75" customHeight="1" x14ac:dyDescent="0.2">
      <c r="H309" s="56"/>
      <c r="I309" s="56"/>
    </row>
    <row r="310" spans="8:9" ht="15.75" customHeight="1" x14ac:dyDescent="0.2">
      <c r="H310" s="56"/>
      <c r="I310" s="56"/>
    </row>
    <row r="311" spans="8:9" ht="15.75" customHeight="1" x14ac:dyDescent="0.2">
      <c r="H311" s="56"/>
      <c r="I311" s="56"/>
    </row>
    <row r="312" spans="8:9" ht="15.75" customHeight="1" x14ac:dyDescent="0.2">
      <c r="H312" s="56"/>
      <c r="I312" s="56"/>
    </row>
    <row r="313" spans="8:9" ht="15.75" customHeight="1" x14ac:dyDescent="0.2">
      <c r="H313" s="56"/>
      <c r="I313" s="56"/>
    </row>
    <row r="314" spans="8:9" ht="15.75" customHeight="1" x14ac:dyDescent="0.2">
      <c r="H314" s="56"/>
      <c r="I314" s="56"/>
    </row>
    <row r="315" spans="8:9" ht="15.75" customHeight="1" x14ac:dyDescent="0.2">
      <c r="H315" s="56"/>
      <c r="I315" s="56"/>
    </row>
    <row r="316" spans="8:9" ht="15.75" customHeight="1" x14ac:dyDescent="0.2">
      <c r="H316" s="56"/>
      <c r="I316" s="56"/>
    </row>
    <row r="317" spans="8:9" ht="15.75" customHeight="1" x14ac:dyDescent="0.2">
      <c r="H317" s="56"/>
      <c r="I317" s="56"/>
    </row>
    <row r="318" spans="8:9" ht="15.75" customHeight="1" x14ac:dyDescent="0.2">
      <c r="H318" s="56"/>
      <c r="I318" s="56"/>
    </row>
    <row r="319" spans="8:9" ht="15.75" customHeight="1" x14ac:dyDescent="0.2">
      <c r="H319" s="56"/>
      <c r="I319" s="56"/>
    </row>
    <row r="320" spans="8:9" ht="15.75" customHeight="1" x14ac:dyDescent="0.2">
      <c r="H320" s="56"/>
      <c r="I320" s="56"/>
    </row>
    <row r="321" spans="8:9" ht="15.75" customHeight="1" x14ac:dyDescent="0.2">
      <c r="H321" s="56"/>
      <c r="I321" s="56"/>
    </row>
    <row r="322" spans="8:9" ht="15.75" customHeight="1" x14ac:dyDescent="0.2">
      <c r="H322" s="56"/>
      <c r="I322" s="56"/>
    </row>
    <row r="323" spans="8:9" ht="15.75" customHeight="1" x14ac:dyDescent="0.2">
      <c r="H323" s="56"/>
      <c r="I323" s="56"/>
    </row>
    <row r="324" spans="8:9" ht="15.75" customHeight="1" x14ac:dyDescent="0.2">
      <c r="H324" s="56"/>
      <c r="I324" s="56"/>
    </row>
    <row r="325" spans="8:9" ht="15.75" customHeight="1" x14ac:dyDescent="0.2">
      <c r="H325" s="56"/>
      <c r="I325" s="56"/>
    </row>
    <row r="326" spans="8:9" ht="15.75" customHeight="1" x14ac:dyDescent="0.2">
      <c r="H326" s="56"/>
      <c r="I326" s="56"/>
    </row>
    <row r="327" spans="8:9" ht="15.75" customHeight="1" x14ac:dyDescent="0.2">
      <c r="H327" s="56"/>
      <c r="I327" s="56"/>
    </row>
    <row r="328" spans="8:9" ht="15.75" customHeight="1" x14ac:dyDescent="0.2">
      <c r="H328" s="56"/>
      <c r="I328" s="56"/>
    </row>
    <row r="329" spans="8:9" ht="15.75" customHeight="1" x14ac:dyDescent="0.2">
      <c r="H329" s="56"/>
      <c r="I329" s="56"/>
    </row>
    <row r="330" spans="8:9" ht="15.75" customHeight="1" x14ac:dyDescent="0.2">
      <c r="H330" s="56"/>
      <c r="I330" s="56"/>
    </row>
    <row r="331" spans="8:9" ht="15.75" customHeight="1" x14ac:dyDescent="0.2">
      <c r="H331" s="56"/>
      <c r="I331" s="56"/>
    </row>
    <row r="332" spans="8:9" ht="15.75" customHeight="1" x14ac:dyDescent="0.2">
      <c r="H332" s="56"/>
      <c r="I332" s="56"/>
    </row>
    <row r="333" spans="8:9" ht="15.75" customHeight="1" x14ac:dyDescent="0.2">
      <c r="H333" s="56"/>
      <c r="I333" s="56"/>
    </row>
    <row r="334" spans="8:9" ht="15.75" customHeight="1" x14ac:dyDescent="0.2">
      <c r="H334" s="56"/>
      <c r="I334" s="56"/>
    </row>
    <row r="335" spans="8:9" ht="15.75" customHeight="1" x14ac:dyDescent="0.2">
      <c r="H335" s="56"/>
      <c r="I335" s="56"/>
    </row>
    <row r="336" spans="8:9" ht="15.75" customHeight="1" x14ac:dyDescent="0.2">
      <c r="H336" s="56"/>
      <c r="I336" s="56"/>
    </row>
    <row r="337" spans="8:9" ht="15.75" customHeight="1" x14ac:dyDescent="0.2">
      <c r="H337" s="56"/>
      <c r="I337" s="56"/>
    </row>
    <row r="338" spans="8:9" ht="15.75" customHeight="1" x14ac:dyDescent="0.2">
      <c r="H338" s="56"/>
      <c r="I338" s="56"/>
    </row>
    <row r="339" spans="8:9" ht="15.75" customHeight="1" x14ac:dyDescent="0.2">
      <c r="H339" s="56"/>
      <c r="I339" s="56"/>
    </row>
    <row r="340" spans="8:9" ht="15.75" customHeight="1" x14ac:dyDescent="0.2">
      <c r="H340" s="56"/>
      <c r="I340" s="56"/>
    </row>
    <row r="341" spans="8:9" ht="15.75" customHeight="1" x14ac:dyDescent="0.2">
      <c r="H341" s="56"/>
      <c r="I341" s="56"/>
    </row>
    <row r="342" spans="8:9" ht="15.75" customHeight="1" x14ac:dyDescent="0.2">
      <c r="H342" s="56"/>
      <c r="I342" s="56"/>
    </row>
    <row r="343" spans="8:9" ht="15.75" customHeight="1" x14ac:dyDescent="0.2">
      <c r="H343" s="56"/>
      <c r="I343" s="56"/>
    </row>
    <row r="344" spans="8:9" ht="15.75" customHeight="1" x14ac:dyDescent="0.2">
      <c r="H344" s="56"/>
      <c r="I344" s="56"/>
    </row>
    <row r="345" spans="8:9" ht="15.75" customHeight="1" x14ac:dyDescent="0.2">
      <c r="H345" s="56"/>
      <c r="I345" s="56"/>
    </row>
    <row r="346" spans="8:9" ht="15.75" customHeight="1" x14ac:dyDescent="0.2">
      <c r="H346" s="56"/>
      <c r="I346" s="56"/>
    </row>
    <row r="347" spans="8:9" ht="15.75" customHeight="1" x14ac:dyDescent="0.2">
      <c r="H347" s="56"/>
      <c r="I347" s="56"/>
    </row>
    <row r="348" spans="8:9" ht="15.75" customHeight="1" x14ac:dyDescent="0.2">
      <c r="H348" s="56"/>
      <c r="I348" s="56"/>
    </row>
    <row r="349" spans="8:9" ht="15.75" customHeight="1" x14ac:dyDescent="0.2">
      <c r="H349" s="56"/>
      <c r="I349" s="56"/>
    </row>
    <row r="350" spans="8:9" ht="15.75" customHeight="1" x14ac:dyDescent="0.2">
      <c r="H350" s="56"/>
      <c r="I350" s="56"/>
    </row>
    <row r="351" spans="8:9" ht="15.75" customHeight="1" x14ac:dyDescent="0.2">
      <c r="H351" s="56"/>
      <c r="I351" s="56"/>
    </row>
    <row r="352" spans="8:9" ht="15.75" customHeight="1" x14ac:dyDescent="0.2">
      <c r="H352" s="56"/>
      <c r="I352" s="56"/>
    </row>
    <row r="353" spans="8:9" ht="15.75" customHeight="1" x14ac:dyDescent="0.2">
      <c r="H353" s="56"/>
      <c r="I353" s="56"/>
    </row>
    <row r="354" spans="8:9" ht="15.75" customHeight="1" x14ac:dyDescent="0.2">
      <c r="H354" s="56"/>
      <c r="I354" s="56"/>
    </row>
    <row r="355" spans="8:9" ht="15.75" customHeight="1" x14ac:dyDescent="0.2">
      <c r="H355" s="56"/>
      <c r="I355" s="56"/>
    </row>
    <row r="356" spans="8:9" ht="15.75" customHeight="1" x14ac:dyDescent="0.2">
      <c r="H356" s="56"/>
      <c r="I356" s="56"/>
    </row>
    <row r="357" spans="8:9" ht="15.75" customHeight="1" x14ac:dyDescent="0.2">
      <c r="H357" s="56"/>
      <c r="I357" s="56"/>
    </row>
    <row r="358" spans="8:9" ht="15.75" customHeight="1" x14ac:dyDescent="0.2">
      <c r="H358" s="56"/>
      <c r="I358" s="56"/>
    </row>
    <row r="359" spans="8:9" ht="15.75" customHeight="1" x14ac:dyDescent="0.2">
      <c r="H359" s="56"/>
      <c r="I359" s="56"/>
    </row>
    <row r="360" spans="8:9" ht="15.75" customHeight="1" x14ac:dyDescent="0.2">
      <c r="H360" s="56"/>
      <c r="I360" s="56"/>
    </row>
    <row r="361" spans="8:9" ht="15.75" customHeight="1" x14ac:dyDescent="0.2">
      <c r="H361" s="56"/>
      <c r="I361" s="56"/>
    </row>
    <row r="362" spans="8:9" ht="15.75" customHeight="1" x14ac:dyDescent="0.2">
      <c r="H362" s="56"/>
      <c r="I362" s="56"/>
    </row>
    <row r="363" spans="8:9" ht="15.75" customHeight="1" x14ac:dyDescent="0.2">
      <c r="H363" s="56"/>
      <c r="I363" s="56"/>
    </row>
    <row r="364" spans="8:9" ht="15.75" customHeight="1" x14ac:dyDescent="0.2">
      <c r="H364" s="56"/>
      <c r="I364" s="56"/>
    </row>
    <row r="365" spans="8:9" ht="15.75" customHeight="1" x14ac:dyDescent="0.2">
      <c r="H365" s="56"/>
      <c r="I365" s="56"/>
    </row>
    <row r="366" spans="8:9" ht="15.75" customHeight="1" x14ac:dyDescent="0.2">
      <c r="H366" s="56"/>
      <c r="I366" s="56"/>
    </row>
    <row r="367" spans="8:9" ht="15.75" customHeight="1" x14ac:dyDescent="0.2">
      <c r="H367" s="56"/>
      <c r="I367" s="56"/>
    </row>
    <row r="368" spans="8:9" ht="15.75" customHeight="1" x14ac:dyDescent="0.2">
      <c r="H368" s="56"/>
      <c r="I368" s="56"/>
    </row>
    <row r="369" spans="8:9" ht="15.75" customHeight="1" x14ac:dyDescent="0.2">
      <c r="H369" s="56"/>
      <c r="I369" s="56"/>
    </row>
    <row r="370" spans="8:9" ht="15.75" customHeight="1" x14ac:dyDescent="0.2">
      <c r="H370" s="56"/>
      <c r="I370" s="56"/>
    </row>
    <row r="371" spans="8:9" ht="15.75" customHeight="1" x14ac:dyDescent="0.2">
      <c r="H371" s="56"/>
      <c r="I371" s="56"/>
    </row>
    <row r="372" spans="8:9" ht="15.75" customHeight="1" x14ac:dyDescent="0.2">
      <c r="H372" s="56"/>
      <c r="I372" s="56"/>
    </row>
    <row r="373" spans="8:9" ht="15.75" customHeight="1" x14ac:dyDescent="0.2">
      <c r="H373" s="56"/>
      <c r="I373" s="56"/>
    </row>
    <row r="374" spans="8:9" ht="15.75" customHeight="1" x14ac:dyDescent="0.2">
      <c r="H374" s="56"/>
      <c r="I374" s="56"/>
    </row>
    <row r="375" spans="8:9" ht="15.75" customHeight="1" x14ac:dyDescent="0.2">
      <c r="H375" s="56"/>
      <c r="I375" s="56"/>
    </row>
    <row r="376" spans="8:9" ht="15.75" customHeight="1" x14ac:dyDescent="0.2">
      <c r="H376" s="56"/>
      <c r="I376" s="56"/>
    </row>
    <row r="377" spans="8:9" ht="15.75" customHeight="1" x14ac:dyDescent="0.2">
      <c r="H377" s="56"/>
      <c r="I377" s="56"/>
    </row>
    <row r="378" spans="8:9" ht="15.75" customHeight="1" x14ac:dyDescent="0.2">
      <c r="H378" s="56"/>
      <c r="I378" s="56"/>
    </row>
    <row r="379" spans="8:9" ht="15.75" customHeight="1" x14ac:dyDescent="0.2">
      <c r="H379" s="56"/>
      <c r="I379" s="56"/>
    </row>
    <row r="380" spans="8:9" ht="15.75" customHeight="1" x14ac:dyDescent="0.2">
      <c r="H380" s="56"/>
      <c r="I380" s="56"/>
    </row>
    <row r="381" spans="8:9" ht="15.75" customHeight="1" x14ac:dyDescent="0.2">
      <c r="H381" s="56"/>
      <c r="I381" s="56"/>
    </row>
    <row r="382" spans="8:9" ht="15.75" customHeight="1" x14ac:dyDescent="0.2">
      <c r="H382" s="56"/>
      <c r="I382" s="56"/>
    </row>
    <row r="383" spans="8:9" ht="15.75" customHeight="1" x14ac:dyDescent="0.2">
      <c r="H383" s="56"/>
      <c r="I383" s="56"/>
    </row>
    <row r="384" spans="8:9" ht="15.75" customHeight="1" x14ac:dyDescent="0.2">
      <c r="H384" s="56"/>
      <c r="I384" s="56"/>
    </row>
    <row r="385" spans="8:9" ht="15.75" customHeight="1" x14ac:dyDescent="0.2">
      <c r="H385" s="56"/>
      <c r="I385" s="56"/>
    </row>
    <row r="386" spans="8:9" ht="15.75" customHeight="1" x14ac:dyDescent="0.2">
      <c r="H386" s="56"/>
      <c r="I386" s="56"/>
    </row>
    <row r="387" spans="8:9" ht="15.75" customHeight="1" x14ac:dyDescent="0.2">
      <c r="H387" s="56"/>
      <c r="I387" s="56"/>
    </row>
    <row r="388" spans="8:9" ht="15.75" customHeight="1" x14ac:dyDescent="0.2">
      <c r="H388" s="56"/>
      <c r="I388" s="56"/>
    </row>
    <row r="389" spans="8:9" ht="15.75" customHeight="1" x14ac:dyDescent="0.2">
      <c r="H389" s="56"/>
      <c r="I389" s="56"/>
    </row>
    <row r="390" spans="8:9" ht="15.75" customHeight="1" x14ac:dyDescent="0.2">
      <c r="H390" s="56"/>
      <c r="I390" s="56"/>
    </row>
    <row r="391" spans="8:9" ht="15.75" customHeight="1" x14ac:dyDescent="0.2">
      <c r="H391" s="56"/>
      <c r="I391" s="56"/>
    </row>
    <row r="392" spans="8:9" ht="15.75" customHeight="1" x14ac:dyDescent="0.2">
      <c r="H392" s="56"/>
      <c r="I392" s="56"/>
    </row>
    <row r="393" spans="8:9" ht="15.75" customHeight="1" x14ac:dyDescent="0.2">
      <c r="H393" s="56"/>
      <c r="I393" s="56"/>
    </row>
    <row r="394" spans="8:9" ht="15.75" customHeight="1" x14ac:dyDescent="0.2">
      <c r="H394" s="56"/>
      <c r="I394" s="56"/>
    </row>
    <row r="395" spans="8:9" ht="15.75" customHeight="1" x14ac:dyDescent="0.2">
      <c r="H395" s="56"/>
      <c r="I395" s="56"/>
    </row>
    <row r="396" spans="8:9" ht="15.75" customHeight="1" x14ac:dyDescent="0.2">
      <c r="H396" s="56"/>
      <c r="I396" s="56"/>
    </row>
    <row r="397" spans="8:9" ht="15.75" customHeight="1" x14ac:dyDescent="0.2">
      <c r="H397" s="56"/>
      <c r="I397" s="56"/>
    </row>
    <row r="398" spans="8:9" ht="15.75" customHeight="1" x14ac:dyDescent="0.2">
      <c r="H398" s="56"/>
      <c r="I398" s="56"/>
    </row>
    <row r="399" spans="8:9" ht="15.75" customHeight="1" x14ac:dyDescent="0.2">
      <c r="H399" s="56"/>
      <c r="I399" s="56"/>
    </row>
    <row r="400" spans="8:9" ht="15.75" customHeight="1" x14ac:dyDescent="0.2">
      <c r="H400" s="56"/>
      <c r="I400" s="56"/>
    </row>
    <row r="401" spans="8:9" ht="15.75" customHeight="1" x14ac:dyDescent="0.2">
      <c r="H401" s="56"/>
      <c r="I401" s="56"/>
    </row>
    <row r="402" spans="8:9" ht="15.75" customHeight="1" x14ac:dyDescent="0.2">
      <c r="H402" s="56"/>
      <c r="I402" s="56"/>
    </row>
    <row r="403" spans="8:9" ht="15.75" customHeight="1" x14ac:dyDescent="0.2">
      <c r="H403" s="56"/>
      <c r="I403" s="56"/>
    </row>
    <row r="404" spans="8:9" ht="15.75" customHeight="1" x14ac:dyDescent="0.2">
      <c r="H404" s="56"/>
      <c r="I404" s="56"/>
    </row>
    <row r="405" spans="8:9" ht="15.75" customHeight="1" x14ac:dyDescent="0.2">
      <c r="H405" s="56"/>
      <c r="I405" s="56"/>
    </row>
    <row r="406" spans="8:9" ht="15.75" customHeight="1" x14ac:dyDescent="0.2">
      <c r="H406" s="56"/>
      <c r="I406" s="56"/>
    </row>
    <row r="407" spans="8:9" ht="15.75" customHeight="1" x14ac:dyDescent="0.2">
      <c r="H407" s="56"/>
      <c r="I407" s="56"/>
    </row>
    <row r="408" spans="8:9" ht="15.75" customHeight="1" x14ac:dyDescent="0.2">
      <c r="H408" s="56"/>
      <c r="I408" s="56"/>
    </row>
    <row r="409" spans="8:9" ht="15.75" customHeight="1" x14ac:dyDescent="0.2">
      <c r="H409" s="56"/>
      <c r="I409" s="56"/>
    </row>
    <row r="410" spans="8:9" ht="15.75" customHeight="1" x14ac:dyDescent="0.2">
      <c r="H410" s="56"/>
      <c r="I410" s="56"/>
    </row>
    <row r="411" spans="8:9" ht="15.75" customHeight="1" x14ac:dyDescent="0.2">
      <c r="H411" s="56"/>
      <c r="I411" s="56"/>
    </row>
    <row r="412" spans="8:9" ht="15.75" customHeight="1" x14ac:dyDescent="0.2">
      <c r="H412" s="56"/>
      <c r="I412" s="56"/>
    </row>
    <row r="413" spans="8:9" ht="15.75" customHeight="1" x14ac:dyDescent="0.2">
      <c r="H413" s="56"/>
      <c r="I413" s="56"/>
    </row>
    <row r="414" spans="8:9" ht="15.75" customHeight="1" x14ac:dyDescent="0.2">
      <c r="H414" s="56"/>
      <c r="I414" s="56"/>
    </row>
    <row r="415" spans="8:9" ht="15.75" customHeight="1" x14ac:dyDescent="0.2">
      <c r="H415" s="56"/>
      <c r="I415" s="56"/>
    </row>
    <row r="416" spans="8:9" ht="15.75" customHeight="1" x14ac:dyDescent="0.2">
      <c r="H416" s="56"/>
      <c r="I416" s="56"/>
    </row>
    <row r="417" spans="8:9" ht="15.75" customHeight="1" x14ac:dyDescent="0.2">
      <c r="H417" s="56"/>
      <c r="I417" s="56"/>
    </row>
    <row r="418" spans="8:9" ht="15.75" customHeight="1" x14ac:dyDescent="0.2">
      <c r="H418" s="56"/>
      <c r="I418" s="56"/>
    </row>
    <row r="419" spans="8:9" ht="15.75" customHeight="1" x14ac:dyDescent="0.2">
      <c r="H419" s="56"/>
      <c r="I419" s="56"/>
    </row>
    <row r="420" spans="8:9" ht="15.75" customHeight="1" x14ac:dyDescent="0.2">
      <c r="H420" s="56"/>
      <c r="I420" s="56"/>
    </row>
    <row r="421" spans="8:9" ht="15.75" customHeight="1" x14ac:dyDescent="0.2">
      <c r="H421" s="56"/>
      <c r="I421" s="56"/>
    </row>
    <row r="422" spans="8:9" ht="15.75" customHeight="1" x14ac:dyDescent="0.2">
      <c r="H422" s="56"/>
      <c r="I422" s="56"/>
    </row>
    <row r="423" spans="8:9" ht="15.75" customHeight="1" x14ac:dyDescent="0.2">
      <c r="H423" s="56"/>
      <c r="I423" s="56"/>
    </row>
    <row r="424" spans="8:9" ht="15.75" customHeight="1" x14ac:dyDescent="0.2">
      <c r="H424" s="56"/>
      <c r="I424" s="56"/>
    </row>
    <row r="425" spans="8:9" ht="15.75" customHeight="1" x14ac:dyDescent="0.2">
      <c r="H425" s="56"/>
      <c r="I425" s="56"/>
    </row>
    <row r="426" spans="8:9" ht="15.75" customHeight="1" x14ac:dyDescent="0.2">
      <c r="H426" s="56"/>
      <c r="I426" s="56"/>
    </row>
    <row r="427" spans="8:9" ht="15.75" customHeight="1" x14ac:dyDescent="0.2">
      <c r="H427" s="56"/>
      <c r="I427" s="56"/>
    </row>
    <row r="428" spans="8:9" ht="15.75" customHeight="1" x14ac:dyDescent="0.2">
      <c r="H428" s="56"/>
      <c r="I428" s="56"/>
    </row>
    <row r="429" spans="8:9" ht="15.75" customHeight="1" x14ac:dyDescent="0.2">
      <c r="H429" s="56"/>
      <c r="I429" s="56"/>
    </row>
    <row r="430" spans="8:9" ht="15.75" customHeight="1" x14ac:dyDescent="0.2">
      <c r="H430" s="56"/>
      <c r="I430" s="56"/>
    </row>
    <row r="431" spans="8:9" ht="15.75" customHeight="1" x14ac:dyDescent="0.2">
      <c r="H431" s="56"/>
      <c r="I431" s="56"/>
    </row>
    <row r="432" spans="8:9" ht="15.75" customHeight="1" x14ac:dyDescent="0.2">
      <c r="H432" s="56"/>
      <c r="I432" s="56"/>
    </row>
    <row r="433" spans="8:9" ht="15.75" customHeight="1" x14ac:dyDescent="0.2">
      <c r="H433" s="56"/>
      <c r="I433" s="56"/>
    </row>
    <row r="434" spans="8:9" ht="15.75" customHeight="1" x14ac:dyDescent="0.2">
      <c r="H434" s="56"/>
      <c r="I434" s="56"/>
    </row>
    <row r="435" spans="8:9" ht="15.75" customHeight="1" x14ac:dyDescent="0.2">
      <c r="H435" s="56"/>
      <c r="I435" s="56"/>
    </row>
    <row r="436" spans="8:9" ht="15.75" customHeight="1" x14ac:dyDescent="0.2">
      <c r="H436" s="56"/>
      <c r="I436" s="56"/>
    </row>
    <row r="437" spans="8:9" ht="15.75" customHeight="1" x14ac:dyDescent="0.2">
      <c r="H437" s="56"/>
      <c r="I437" s="56"/>
    </row>
    <row r="438" spans="8:9" ht="15.75" customHeight="1" x14ac:dyDescent="0.2">
      <c r="H438" s="56"/>
      <c r="I438" s="56"/>
    </row>
    <row r="439" spans="8:9" ht="15.75" customHeight="1" x14ac:dyDescent="0.2">
      <c r="H439" s="56"/>
      <c r="I439" s="56"/>
    </row>
    <row r="440" spans="8:9" ht="15.75" customHeight="1" x14ac:dyDescent="0.2">
      <c r="H440" s="56"/>
      <c r="I440" s="56"/>
    </row>
    <row r="441" spans="8:9" ht="15.75" customHeight="1" x14ac:dyDescent="0.2">
      <c r="H441" s="56"/>
      <c r="I441" s="56"/>
    </row>
    <row r="442" spans="8:9" ht="15.75" customHeight="1" x14ac:dyDescent="0.2">
      <c r="H442" s="56"/>
      <c r="I442" s="56"/>
    </row>
    <row r="443" spans="8:9" ht="15.75" customHeight="1" x14ac:dyDescent="0.2">
      <c r="H443" s="56"/>
      <c r="I443" s="56"/>
    </row>
    <row r="444" spans="8:9" ht="15.75" customHeight="1" x14ac:dyDescent="0.2">
      <c r="H444" s="56"/>
      <c r="I444" s="56"/>
    </row>
    <row r="445" spans="8:9" ht="15.75" customHeight="1" x14ac:dyDescent="0.2">
      <c r="H445" s="56"/>
      <c r="I445" s="56"/>
    </row>
    <row r="446" spans="8:9" ht="15.75" customHeight="1" x14ac:dyDescent="0.2">
      <c r="H446" s="56"/>
      <c r="I446" s="56"/>
    </row>
    <row r="447" spans="8:9" ht="15.75" customHeight="1" x14ac:dyDescent="0.2">
      <c r="H447" s="56"/>
      <c r="I447" s="56"/>
    </row>
    <row r="448" spans="8:9" ht="15.75" customHeight="1" x14ac:dyDescent="0.2">
      <c r="H448" s="56"/>
      <c r="I448" s="56"/>
    </row>
    <row r="449" spans="8:9" ht="15.75" customHeight="1" x14ac:dyDescent="0.2">
      <c r="H449" s="56"/>
      <c r="I449" s="56"/>
    </row>
    <row r="450" spans="8:9" ht="15.75" customHeight="1" x14ac:dyDescent="0.2">
      <c r="H450" s="56"/>
      <c r="I450" s="56"/>
    </row>
    <row r="451" spans="8:9" ht="15.75" customHeight="1" x14ac:dyDescent="0.2">
      <c r="H451" s="56"/>
      <c r="I451" s="56"/>
    </row>
    <row r="452" spans="8:9" ht="15.75" customHeight="1" x14ac:dyDescent="0.2">
      <c r="H452" s="56"/>
      <c r="I452" s="56"/>
    </row>
    <row r="453" spans="8:9" ht="15.75" customHeight="1" x14ac:dyDescent="0.2">
      <c r="H453" s="56"/>
      <c r="I453" s="56"/>
    </row>
    <row r="454" spans="8:9" ht="15.75" customHeight="1" x14ac:dyDescent="0.2">
      <c r="H454" s="56"/>
      <c r="I454" s="56"/>
    </row>
    <row r="455" spans="8:9" ht="15.75" customHeight="1" x14ac:dyDescent="0.2">
      <c r="H455" s="56"/>
      <c r="I455" s="56"/>
    </row>
    <row r="456" spans="8:9" ht="15.75" customHeight="1" x14ac:dyDescent="0.2">
      <c r="H456" s="56"/>
      <c r="I456" s="56"/>
    </row>
    <row r="457" spans="8:9" ht="15.75" customHeight="1" x14ac:dyDescent="0.2">
      <c r="H457" s="56"/>
      <c r="I457" s="56"/>
    </row>
    <row r="458" spans="8:9" ht="15.75" customHeight="1" x14ac:dyDescent="0.2">
      <c r="H458" s="56"/>
      <c r="I458" s="56"/>
    </row>
    <row r="459" spans="8:9" ht="15.75" customHeight="1" x14ac:dyDescent="0.2">
      <c r="H459" s="56"/>
      <c r="I459" s="56"/>
    </row>
    <row r="460" spans="8:9" ht="15.75" customHeight="1" x14ac:dyDescent="0.2">
      <c r="H460" s="56"/>
      <c r="I460" s="56"/>
    </row>
    <row r="461" spans="8:9" ht="15.75" customHeight="1" x14ac:dyDescent="0.2">
      <c r="H461" s="56"/>
      <c r="I461" s="56"/>
    </row>
    <row r="462" spans="8:9" ht="15.75" customHeight="1" x14ac:dyDescent="0.2">
      <c r="H462" s="56"/>
      <c r="I462" s="56"/>
    </row>
    <row r="463" spans="8:9" ht="15.75" customHeight="1" x14ac:dyDescent="0.2">
      <c r="H463" s="56"/>
      <c r="I463" s="56"/>
    </row>
    <row r="464" spans="8:9" ht="15.75" customHeight="1" x14ac:dyDescent="0.2">
      <c r="H464" s="56"/>
      <c r="I464" s="56"/>
    </row>
    <row r="465" spans="8:9" ht="15.75" customHeight="1" x14ac:dyDescent="0.2">
      <c r="H465" s="56"/>
      <c r="I465" s="56"/>
    </row>
    <row r="466" spans="8:9" ht="15.75" customHeight="1" x14ac:dyDescent="0.2">
      <c r="H466" s="56"/>
      <c r="I466" s="56"/>
    </row>
    <row r="467" spans="8:9" ht="15.75" customHeight="1" x14ac:dyDescent="0.2">
      <c r="H467" s="56"/>
      <c r="I467" s="56"/>
    </row>
    <row r="468" spans="8:9" ht="15.75" customHeight="1" x14ac:dyDescent="0.2">
      <c r="H468" s="56"/>
      <c r="I468" s="56"/>
    </row>
    <row r="469" spans="8:9" ht="15.75" customHeight="1" x14ac:dyDescent="0.2">
      <c r="H469" s="56"/>
      <c r="I469" s="56"/>
    </row>
    <row r="470" spans="8:9" ht="15.75" customHeight="1" x14ac:dyDescent="0.2">
      <c r="H470" s="56"/>
      <c r="I470" s="56"/>
    </row>
    <row r="471" spans="8:9" ht="15.75" customHeight="1" x14ac:dyDescent="0.2">
      <c r="H471" s="56"/>
      <c r="I471" s="56"/>
    </row>
    <row r="472" spans="8:9" ht="15.75" customHeight="1" x14ac:dyDescent="0.2">
      <c r="H472" s="56"/>
      <c r="I472" s="56"/>
    </row>
    <row r="473" spans="8:9" ht="15.75" customHeight="1" x14ac:dyDescent="0.2">
      <c r="H473" s="56"/>
      <c r="I473" s="56"/>
    </row>
    <row r="474" spans="8:9" ht="15.75" customHeight="1" x14ac:dyDescent="0.2">
      <c r="H474" s="56"/>
      <c r="I474" s="56"/>
    </row>
    <row r="475" spans="8:9" ht="15.75" customHeight="1" x14ac:dyDescent="0.2">
      <c r="H475" s="56"/>
      <c r="I475" s="56"/>
    </row>
    <row r="476" spans="8:9" ht="15.75" customHeight="1" x14ac:dyDescent="0.2">
      <c r="H476" s="56"/>
      <c r="I476" s="56"/>
    </row>
    <row r="477" spans="8:9" ht="15.75" customHeight="1" x14ac:dyDescent="0.2">
      <c r="H477" s="56"/>
      <c r="I477" s="56"/>
    </row>
    <row r="478" spans="8:9" ht="15.75" customHeight="1" x14ac:dyDescent="0.2">
      <c r="H478" s="56"/>
      <c r="I478" s="56"/>
    </row>
    <row r="479" spans="8:9" ht="15.75" customHeight="1" x14ac:dyDescent="0.2">
      <c r="H479" s="56"/>
      <c r="I479" s="56"/>
    </row>
    <row r="480" spans="8:9" ht="15.75" customHeight="1" x14ac:dyDescent="0.2">
      <c r="H480" s="56"/>
      <c r="I480" s="56"/>
    </row>
    <row r="481" spans="8:9" ht="15.75" customHeight="1" x14ac:dyDescent="0.2">
      <c r="H481" s="56"/>
      <c r="I481" s="56"/>
    </row>
    <row r="482" spans="8:9" ht="15.75" customHeight="1" x14ac:dyDescent="0.2">
      <c r="H482" s="56"/>
      <c r="I482" s="56"/>
    </row>
    <row r="483" spans="8:9" ht="15.75" customHeight="1" x14ac:dyDescent="0.2">
      <c r="H483" s="56"/>
      <c r="I483" s="56"/>
    </row>
    <row r="484" spans="8:9" ht="15.75" customHeight="1" x14ac:dyDescent="0.2">
      <c r="H484" s="56"/>
      <c r="I484" s="56"/>
    </row>
    <row r="485" spans="8:9" ht="15.75" customHeight="1" x14ac:dyDescent="0.2">
      <c r="H485" s="56"/>
      <c r="I485" s="56"/>
    </row>
    <row r="486" spans="8:9" ht="15.75" customHeight="1" x14ac:dyDescent="0.2">
      <c r="H486" s="56"/>
      <c r="I486" s="56"/>
    </row>
    <row r="487" spans="8:9" ht="15.75" customHeight="1" x14ac:dyDescent="0.2">
      <c r="H487" s="56"/>
      <c r="I487" s="56"/>
    </row>
    <row r="488" spans="8:9" ht="15.75" customHeight="1" x14ac:dyDescent="0.2">
      <c r="H488" s="56"/>
      <c r="I488" s="56"/>
    </row>
    <row r="489" spans="8:9" ht="15.75" customHeight="1" x14ac:dyDescent="0.2">
      <c r="H489" s="56"/>
      <c r="I489" s="56"/>
    </row>
    <row r="490" spans="8:9" ht="15.75" customHeight="1" x14ac:dyDescent="0.2">
      <c r="H490" s="56"/>
      <c r="I490" s="56"/>
    </row>
    <row r="491" spans="8:9" ht="15.75" customHeight="1" x14ac:dyDescent="0.2">
      <c r="H491" s="56"/>
      <c r="I491" s="56"/>
    </row>
    <row r="492" spans="8:9" ht="15.75" customHeight="1" x14ac:dyDescent="0.2">
      <c r="H492" s="56"/>
      <c r="I492" s="56"/>
    </row>
    <row r="493" spans="8:9" ht="15.75" customHeight="1" x14ac:dyDescent="0.2">
      <c r="H493" s="56"/>
      <c r="I493" s="56"/>
    </row>
    <row r="494" spans="8:9" ht="15.75" customHeight="1" x14ac:dyDescent="0.2">
      <c r="H494" s="56"/>
      <c r="I494" s="56"/>
    </row>
    <row r="495" spans="8:9" ht="15.75" customHeight="1" x14ac:dyDescent="0.2">
      <c r="H495" s="56"/>
      <c r="I495" s="56"/>
    </row>
    <row r="496" spans="8:9" ht="15.75" customHeight="1" x14ac:dyDescent="0.2">
      <c r="H496" s="56"/>
      <c r="I496" s="56"/>
    </row>
    <row r="497" spans="8:9" ht="15.75" customHeight="1" x14ac:dyDescent="0.2">
      <c r="H497" s="56"/>
      <c r="I497" s="56"/>
    </row>
    <row r="498" spans="8:9" ht="15.75" customHeight="1" x14ac:dyDescent="0.2">
      <c r="H498" s="56"/>
      <c r="I498" s="56"/>
    </row>
    <row r="499" spans="8:9" ht="15.75" customHeight="1" x14ac:dyDescent="0.2">
      <c r="H499" s="56"/>
      <c r="I499" s="56"/>
    </row>
    <row r="500" spans="8:9" ht="15.75" customHeight="1" x14ac:dyDescent="0.2">
      <c r="H500" s="56"/>
      <c r="I500" s="56"/>
    </row>
    <row r="501" spans="8:9" ht="15.75" customHeight="1" x14ac:dyDescent="0.2">
      <c r="H501" s="56"/>
      <c r="I501" s="56"/>
    </row>
    <row r="502" spans="8:9" ht="15.75" customHeight="1" x14ac:dyDescent="0.2">
      <c r="H502" s="56"/>
      <c r="I502" s="56"/>
    </row>
    <row r="503" spans="8:9" ht="15.75" customHeight="1" x14ac:dyDescent="0.2">
      <c r="H503" s="56"/>
      <c r="I503" s="56"/>
    </row>
    <row r="504" spans="8:9" ht="15.75" customHeight="1" x14ac:dyDescent="0.2">
      <c r="H504" s="56"/>
      <c r="I504" s="56"/>
    </row>
    <row r="505" spans="8:9" ht="15.75" customHeight="1" x14ac:dyDescent="0.2">
      <c r="H505" s="56"/>
      <c r="I505" s="56"/>
    </row>
    <row r="506" spans="8:9" ht="15.75" customHeight="1" x14ac:dyDescent="0.2">
      <c r="H506" s="56"/>
      <c r="I506" s="56"/>
    </row>
    <row r="507" spans="8:9" ht="15.75" customHeight="1" x14ac:dyDescent="0.2">
      <c r="H507" s="56"/>
      <c r="I507" s="56"/>
    </row>
    <row r="508" spans="8:9" ht="15.75" customHeight="1" x14ac:dyDescent="0.2">
      <c r="H508" s="56"/>
      <c r="I508" s="56"/>
    </row>
    <row r="509" spans="8:9" ht="15.75" customHeight="1" x14ac:dyDescent="0.2">
      <c r="H509" s="56"/>
      <c r="I509" s="56"/>
    </row>
    <row r="510" spans="8:9" ht="15.75" customHeight="1" x14ac:dyDescent="0.2">
      <c r="H510" s="56"/>
      <c r="I510" s="56"/>
    </row>
    <row r="511" spans="8:9" ht="15.75" customHeight="1" x14ac:dyDescent="0.2">
      <c r="H511" s="56"/>
      <c r="I511" s="56"/>
    </row>
    <row r="512" spans="8:9" ht="15.75" customHeight="1" x14ac:dyDescent="0.2">
      <c r="H512" s="56"/>
      <c r="I512" s="56"/>
    </row>
    <row r="513" spans="8:9" ht="15.75" customHeight="1" x14ac:dyDescent="0.2">
      <c r="H513" s="56"/>
      <c r="I513" s="56"/>
    </row>
    <row r="514" spans="8:9" ht="15.75" customHeight="1" x14ac:dyDescent="0.2">
      <c r="H514" s="56"/>
      <c r="I514" s="56"/>
    </row>
    <row r="515" spans="8:9" ht="15.75" customHeight="1" x14ac:dyDescent="0.2">
      <c r="H515" s="56"/>
      <c r="I515" s="56"/>
    </row>
    <row r="516" spans="8:9" ht="15.75" customHeight="1" x14ac:dyDescent="0.2">
      <c r="H516" s="56"/>
      <c r="I516" s="56"/>
    </row>
    <row r="517" spans="8:9" ht="15.75" customHeight="1" x14ac:dyDescent="0.2">
      <c r="H517" s="56"/>
      <c r="I517" s="56"/>
    </row>
    <row r="518" spans="8:9" ht="15.75" customHeight="1" x14ac:dyDescent="0.2">
      <c r="H518" s="56"/>
      <c r="I518" s="56"/>
    </row>
    <row r="519" spans="8:9" ht="15.75" customHeight="1" x14ac:dyDescent="0.2">
      <c r="H519" s="56"/>
      <c r="I519" s="56"/>
    </row>
    <row r="520" spans="8:9" ht="15.75" customHeight="1" x14ac:dyDescent="0.2">
      <c r="H520" s="56"/>
      <c r="I520" s="56"/>
    </row>
    <row r="521" spans="8:9" ht="15.75" customHeight="1" x14ac:dyDescent="0.2">
      <c r="H521" s="56"/>
      <c r="I521" s="56"/>
    </row>
    <row r="522" spans="8:9" ht="15.75" customHeight="1" x14ac:dyDescent="0.2">
      <c r="H522" s="56"/>
      <c r="I522" s="56"/>
    </row>
    <row r="523" spans="8:9" ht="15.75" customHeight="1" x14ac:dyDescent="0.2">
      <c r="H523" s="56"/>
      <c r="I523" s="56"/>
    </row>
    <row r="524" spans="8:9" ht="15.75" customHeight="1" x14ac:dyDescent="0.2">
      <c r="H524" s="56"/>
      <c r="I524" s="56"/>
    </row>
    <row r="525" spans="8:9" ht="15.75" customHeight="1" x14ac:dyDescent="0.2">
      <c r="H525" s="56"/>
      <c r="I525" s="56"/>
    </row>
    <row r="526" spans="8:9" ht="15.75" customHeight="1" x14ac:dyDescent="0.2">
      <c r="H526" s="56"/>
      <c r="I526" s="56"/>
    </row>
    <row r="527" spans="8:9" ht="15.75" customHeight="1" x14ac:dyDescent="0.2">
      <c r="H527" s="56"/>
      <c r="I527" s="56"/>
    </row>
    <row r="528" spans="8:9" ht="15.75" customHeight="1" x14ac:dyDescent="0.2">
      <c r="H528" s="56"/>
      <c r="I528" s="56"/>
    </row>
    <row r="529" spans="8:9" ht="15.75" customHeight="1" x14ac:dyDescent="0.2">
      <c r="H529" s="56"/>
      <c r="I529" s="56"/>
    </row>
    <row r="530" spans="8:9" ht="15.75" customHeight="1" x14ac:dyDescent="0.2">
      <c r="H530" s="56"/>
      <c r="I530" s="56"/>
    </row>
    <row r="531" spans="8:9" ht="15.75" customHeight="1" x14ac:dyDescent="0.2">
      <c r="H531" s="56"/>
      <c r="I531" s="56"/>
    </row>
    <row r="532" spans="8:9" ht="15.75" customHeight="1" x14ac:dyDescent="0.2">
      <c r="H532" s="56"/>
      <c r="I532" s="56"/>
    </row>
    <row r="533" spans="8:9" ht="15.75" customHeight="1" x14ac:dyDescent="0.2">
      <c r="H533" s="56"/>
      <c r="I533" s="56"/>
    </row>
    <row r="534" spans="8:9" ht="15.75" customHeight="1" x14ac:dyDescent="0.2">
      <c r="H534" s="56"/>
      <c r="I534" s="56"/>
    </row>
    <row r="535" spans="8:9" ht="15.75" customHeight="1" x14ac:dyDescent="0.2">
      <c r="H535" s="56"/>
      <c r="I535" s="56"/>
    </row>
    <row r="536" spans="8:9" ht="15.75" customHeight="1" x14ac:dyDescent="0.2">
      <c r="H536" s="56"/>
      <c r="I536" s="56"/>
    </row>
    <row r="537" spans="8:9" ht="15.75" customHeight="1" x14ac:dyDescent="0.2">
      <c r="H537" s="56"/>
      <c r="I537" s="56"/>
    </row>
    <row r="538" spans="8:9" ht="15.75" customHeight="1" x14ac:dyDescent="0.2">
      <c r="H538" s="56"/>
      <c r="I538" s="56"/>
    </row>
    <row r="539" spans="8:9" ht="15.75" customHeight="1" x14ac:dyDescent="0.2">
      <c r="H539" s="56"/>
      <c r="I539" s="56"/>
    </row>
    <row r="540" spans="8:9" ht="15.75" customHeight="1" x14ac:dyDescent="0.2">
      <c r="H540" s="56"/>
      <c r="I540" s="56"/>
    </row>
    <row r="541" spans="8:9" ht="15.75" customHeight="1" x14ac:dyDescent="0.2">
      <c r="H541" s="56"/>
      <c r="I541" s="56"/>
    </row>
    <row r="542" spans="8:9" ht="15.75" customHeight="1" x14ac:dyDescent="0.2">
      <c r="H542" s="56"/>
      <c r="I542" s="56"/>
    </row>
    <row r="543" spans="8:9" ht="15.75" customHeight="1" x14ac:dyDescent="0.2">
      <c r="H543" s="56"/>
      <c r="I543" s="56"/>
    </row>
    <row r="544" spans="8:9" ht="15.75" customHeight="1" x14ac:dyDescent="0.2">
      <c r="H544" s="56"/>
      <c r="I544" s="56"/>
    </row>
    <row r="545" spans="8:9" ht="15.75" customHeight="1" x14ac:dyDescent="0.2">
      <c r="H545" s="56"/>
      <c r="I545" s="56"/>
    </row>
    <row r="546" spans="8:9" ht="15.75" customHeight="1" x14ac:dyDescent="0.2">
      <c r="H546" s="56"/>
      <c r="I546" s="56"/>
    </row>
    <row r="547" spans="8:9" ht="15.75" customHeight="1" x14ac:dyDescent="0.2">
      <c r="H547" s="56"/>
      <c r="I547" s="56"/>
    </row>
    <row r="548" spans="8:9" ht="15.75" customHeight="1" x14ac:dyDescent="0.2">
      <c r="H548" s="56"/>
      <c r="I548" s="56"/>
    </row>
    <row r="549" spans="8:9" ht="15.75" customHeight="1" x14ac:dyDescent="0.2">
      <c r="H549" s="56"/>
      <c r="I549" s="56"/>
    </row>
    <row r="550" spans="8:9" ht="15.75" customHeight="1" x14ac:dyDescent="0.2">
      <c r="H550" s="56"/>
      <c r="I550" s="56"/>
    </row>
    <row r="551" spans="8:9" ht="15.75" customHeight="1" x14ac:dyDescent="0.2">
      <c r="H551" s="56"/>
      <c r="I551" s="56"/>
    </row>
    <row r="552" spans="8:9" ht="15.75" customHeight="1" x14ac:dyDescent="0.2">
      <c r="H552" s="56"/>
      <c r="I552" s="56"/>
    </row>
    <row r="553" spans="8:9" ht="15.75" customHeight="1" x14ac:dyDescent="0.2">
      <c r="H553" s="56"/>
      <c r="I553" s="56"/>
    </row>
    <row r="554" spans="8:9" ht="15.75" customHeight="1" x14ac:dyDescent="0.2">
      <c r="H554" s="56"/>
      <c r="I554" s="56"/>
    </row>
    <row r="555" spans="8:9" ht="15.75" customHeight="1" x14ac:dyDescent="0.2">
      <c r="H555" s="56"/>
      <c r="I555" s="56"/>
    </row>
    <row r="556" spans="8:9" ht="15.75" customHeight="1" x14ac:dyDescent="0.2">
      <c r="H556" s="56"/>
      <c r="I556" s="56"/>
    </row>
    <row r="557" spans="8:9" ht="15.75" customHeight="1" x14ac:dyDescent="0.2">
      <c r="H557" s="56"/>
      <c r="I557" s="56"/>
    </row>
    <row r="558" spans="8:9" ht="15.75" customHeight="1" x14ac:dyDescent="0.2">
      <c r="H558" s="56"/>
      <c r="I558" s="56"/>
    </row>
    <row r="559" spans="8:9" ht="15.75" customHeight="1" x14ac:dyDescent="0.2">
      <c r="H559" s="56"/>
      <c r="I559" s="56"/>
    </row>
    <row r="560" spans="8:9" ht="15.75" customHeight="1" x14ac:dyDescent="0.2">
      <c r="H560" s="56"/>
      <c r="I560" s="56"/>
    </row>
    <row r="561" spans="8:9" ht="15.75" customHeight="1" x14ac:dyDescent="0.2">
      <c r="H561" s="56"/>
      <c r="I561" s="56"/>
    </row>
    <row r="562" spans="8:9" ht="15.75" customHeight="1" x14ac:dyDescent="0.2">
      <c r="H562" s="56"/>
      <c r="I562" s="56"/>
    </row>
    <row r="563" spans="8:9" ht="15.75" customHeight="1" x14ac:dyDescent="0.2">
      <c r="H563" s="56"/>
      <c r="I563" s="56"/>
    </row>
    <row r="564" spans="8:9" ht="15.75" customHeight="1" x14ac:dyDescent="0.2">
      <c r="H564" s="56"/>
      <c r="I564" s="56"/>
    </row>
    <row r="565" spans="8:9" ht="15.75" customHeight="1" x14ac:dyDescent="0.2">
      <c r="H565" s="56"/>
      <c r="I565" s="56"/>
    </row>
    <row r="566" spans="8:9" ht="15.75" customHeight="1" x14ac:dyDescent="0.2">
      <c r="H566" s="56"/>
      <c r="I566" s="56"/>
    </row>
    <row r="567" spans="8:9" ht="15.75" customHeight="1" x14ac:dyDescent="0.2">
      <c r="H567" s="56"/>
      <c r="I567" s="56"/>
    </row>
    <row r="568" spans="8:9" ht="15.75" customHeight="1" x14ac:dyDescent="0.2">
      <c r="H568" s="56"/>
      <c r="I568" s="56"/>
    </row>
    <row r="569" spans="8:9" ht="15.75" customHeight="1" x14ac:dyDescent="0.2">
      <c r="H569" s="56"/>
      <c r="I569" s="56"/>
    </row>
    <row r="570" spans="8:9" ht="15.75" customHeight="1" x14ac:dyDescent="0.2">
      <c r="H570" s="56"/>
      <c r="I570" s="56"/>
    </row>
    <row r="571" spans="8:9" ht="15.75" customHeight="1" x14ac:dyDescent="0.2">
      <c r="H571" s="56"/>
      <c r="I571" s="56"/>
    </row>
    <row r="572" spans="8:9" ht="15.75" customHeight="1" x14ac:dyDescent="0.2">
      <c r="H572" s="56"/>
      <c r="I572" s="56"/>
    </row>
    <row r="573" spans="8:9" ht="15.75" customHeight="1" x14ac:dyDescent="0.2">
      <c r="H573" s="56"/>
      <c r="I573" s="56"/>
    </row>
    <row r="574" spans="8:9" ht="15.75" customHeight="1" x14ac:dyDescent="0.2">
      <c r="H574" s="56"/>
      <c r="I574" s="56"/>
    </row>
    <row r="575" spans="8:9" ht="15.75" customHeight="1" x14ac:dyDescent="0.2">
      <c r="H575" s="56"/>
      <c r="I575" s="56"/>
    </row>
    <row r="576" spans="8:9" ht="15.75" customHeight="1" x14ac:dyDescent="0.2">
      <c r="H576" s="56"/>
      <c r="I576" s="56"/>
    </row>
    <row r="577" spans="8:9" ht="15.75" customHeight="1" x14ac:dyDescent="0.2">
      <c r="H577" s="56"/>
      <c r="I577" s="56"/>
    </row>
    <row r="578" spans="8:9" ht="15.75" customHeight="1" x14ac:dyDescent="0.2">
      <c r="H578" s="56"/>
      <c r="I578" s="56"/>
    </row>
    <row r="579" spans="8:9" ht="15.75" customHeight="1" x14ac:dyDescent="0.2">
      <c r="H579" s="56"/>
      <c r="I579" s="56"/>
    </row>
    <row r="580" spans="8:9" ht="15.75" customHeight="1" x14ac:dyDescent="0.2">
      <c r="H580" s="56"/>
      <c r="I580" s="56"/>
    </row>
    <row r="581" spans="8:9" ht="15.75" customHeight="1" x14ac:dyDescent="0.2">
      <c r="H581" s="56"/>
      <c r="I581" s="56"/>
    </row>
    <row r="582" spans="8:9" ht="15.75" customHeight="1" x14ac:dyDescent="0.2">
      <c r="H582" s="56"/>
      <c r="I582" s="56"/>
    </row>
    <row r="583" spans="8:9" ht="15.75" customHeight="1" x14ac:dyDescent="0.2">
      <c r="H583" s="56"/>
      <c r="I583" s="56"/>
    </row>
    <row r="584" spans="8:9" ht="15.75" customHeight="1" x14ac:dyDescent="0.2">
      <c r="H584" s="56"/>
      <c r="I584" s="56"/>
    </row>
    <row r="585" spans="8:9" ht="15.75" customHeight="1" x14ac:dyDescent="0.2">
      <c r="H585" s="56"/>
      <c r="I585" s="56"/>
    </row>
    <row r="586" spans="8:9" ht="15.75" customHeight="1" x14ac:dyDescent="0.2">
      <c r="H586" s="56"/>
      <c r="I586" s="56"/>
    </row>
    <row r="587" spans="8:9" ht="15.75" customHeight="1" x14ac:dyDescent="0.2">
      <c r="H587" s="56"/>
      <c r="I587" s="56"/>
    </row>
    <row r="588" spans="8:9" ht="15.75" customHeight="1" x14ac:dyDescent="0.2">
      <c r="H588" s="56"/>
      <c r="I588" s="56"/>
    </row>
    <row r="589" spans="8:9" ht="15.75" customHeight="1" x14ac:dyDescent="0.2">
      <c r="H589" s="56"/>
      <c r="I589" s="56"/>
    </row>
    <row r="590" spans="8:9" ht="15.75" customHeight="1" x14ac:dyDescent="0.2">
      <c r="H590" s="56"/>
      <c r="I590" s="56"/>
    </row>
    <row r="591" spans="8:9" ht="15.75" customHeight="1" x14ac:dyDescent="0.2">
      <c r="H591" s="56"/>
      <c r="I591" s="56"/>
    </row>
    <row r="592" spans="8:9" ht="15.75" customHeight="1" x14ac:dyDescent="0.2">
      <c r="H592" s="56"/>
      <c r="I592" s="56"/>
    </row>
    <row r="593" spans="8:9" ht="15.75" customHeight="1" x14ac:dyDescent="0.2">
      <c r="H593" s="56"/>
      <c r="I593" s="56"/>
    </row>
    <row r="594" spans="8:9" ht="15.75" customHeight="1" x14ac:dyDescent="0.2">
      <c r="H594" s="56"/>
      <c r="I594" s="56"/>
    </row>
    <row r="595" spans="8:9" ht="15.75" customHeight="1" x14ac:dyDescent="0.2">
      <c r="H595" s="56"/>
      <c r="I595" s="56"/>
    </row>
    <row r="596" spans="8:9" ht="15.75" customHeight="1" x14ac:dyDescent="0.2">
      <c r="H596" s="56"/>
      <c r="I596" s="56"/>
    </row>
    <row r="597" spans="8:9" ht="15.75" customHeight="1" x14ac:dyDescent="0.2">
      <c r="H597" s="56"/>
      <c r="I597" s="56"/>
    </row>
    <row r="598" spans="8:9" ht="15.75" customHeight="1" x14ac:dyDescent="0.2">
      <c r="H598" s="56"/>
      <c r="I598" s="56"/>
    </row>
    <row r="599" spans="8:9" ht="15.75" customHeight="1" x14ac:dyDescent="0.2">
      <c r="H599" s="56"/>
      <c r="I599" s="56"/>
    </row>
    <row r="600" spans="8:9" ht="15.75" customHeight="1" x14ac:dyDescent="0.2">
      <c r="H600" s="56"/>
      <c r="I600" s="56"/>
    </row>
    <row r="601" spans="8:9" ht="15.75" customHeight="1" x14ac:dyDescent="0.2">
      <c r="H601" s="56"/>
      <c r="I601" s="56"/>
    </row>
    <row r="602" spans="8:9" ht="15.75" customHeight="1" x14ac:dyDescent="0.2">
      <c r="H602" s="56"/>
      <c r="I602" s="56"/>
    </row>
    <row r="603" spans="8:9" ht="15.75" customHeight="1" x14ac:dyDescent="0.2">
      <c r="H603" s="56"/>
      <c r="I603" s="56"/>
    </row>
    <row r="604" spans="8:9" ht="15.75" customHeight="1" x14ac:dyDescent="0.2">
      <c r="H604" s="56"/>
      <c r="I604" s="56"/>
    </row>
    <row r="605" spans="8:9" ht="15.75" customHeight="1" x14ac:dyDescent="0.2">
      <c r="H605" s="56"/>
      <c r="I605" s="56"/>
    </row>
    <row r="606" spans="8:9" ht="15.75" customHeight="1" x14ac:dyDescent="0.2">
      <c r="H606" s="56"/>
      <c r="I606" s="56"/>
    </row>
    <row r="607" spans="8:9" ht="15.75" customHeight="1" x14ac:dyDescent="0.2">
      <c r="H607" s="56"/>
      <c r="I607" s="56"/>
    </row>
    <row r="608" spans="8:9" ht="15.75" customHeight="1" x14ac:dyDescent="0.2">
      <c r="H608" s="56"/>
      <c r="I608" s="56"/>
    </row>
    <row r="609" spans="8:9" ht="15.75" customHeight="1" x14ac:dyDescent="0.2">
      <c r="H609" s="56"/>
      <c r="I609" s="56"/>
    </row>
    <row r="610" spans="8:9" ht="15.75" customHeight="1" x14ac:dyDescent="0.2">
      <c r="H610" s="56"/>
      <c r="I610" s="56"/>
    </row>
    <row r="611" spans="8:9" ht="15.75" customHeight="1" x14ac:dyDescent="0.2">
      <c r="H611" s="56"/>
      <c r="I611" s="56"/>
    </row>
    <row r="612" spans="8:9" ht="15.75" customHeight="1" x14ac:dyDescent="0.2">
      <c r="H612" s="56"/>
      <c r="I612" s="56"/>
    </row>
    <row r="613" spans="8:9" ht="15.75" customHeight="1" x14ac:dyDescent="0.2">
      <c r="H613" s="56"/>
      <c r="I613" s="56"/>
    </row>
    <row r="614" spans="8:9" ht="15.75" customHeight="1" x14ac:dyDescent="0.2">
      <c r="H614" s="56"/>
      <c r="I614" s="56"/>
    </row>
    <row r="615" spans="8:9" ht="15.75" customHeight="1" x14ac:dyDescent="0.2">
      <c r="H615" s="56"/>
      <c r="I615" s="56"/>
    </row>
    <row r="616" spans="8:9" ht="15.75" customHeight="1" x14ac:dyDescent="0.2">
      <c r="H616" s="56"/>
      <c r="I616" s="56"/>
    </row>
    <row r="617" spans="8:9" ht="15.75" customHeight="1" x14ac:dyDescent="0.2">
      <c r="H617" s="56"/>
      <c r="I617" s="56"/>
    </row>
    <row r="618" spans="8:9" ht="15.75" customHeight="1" x14ac:dyDescent="0.2">
      <c r="H618" s="56"/>
      <c r="I618" s="56"/>
    </row>
    <row r="619" spans="8:9" ht="15.75" customHeight="1" x14ac:dyDescent="0.2">
      <c r="H619" s="56"/>
      <c r="I619" s="56"/>
    </row>
    <row r="620" spans="8:9" ht="15.75" customHeight="1" x14ac:dyDescent="0.2">
      <c r="H620" s="56"/>
      <c r="I620" s="56"/>
    </row>
    <row r="621" spans="8:9" ht="15.75" customHeight="1" x14ac:dyDescent="0.2">
      <c r="H621" s="56"/>
      <c r="I621" s="56"/>
    </row>
    <row r="622" spans="8:9" ht="15.75" customHeight="1" x14ac:dyDescent="0.2">
      <c r="H622" s="56"/>
      <c r="I622" s="56"/>
    </row>
    <row r="623" spans="8:9" ht="15.75" customHeight="1" x14ac:dyDescent="0.2">
      <c r="H623" s="56"/>
      <c r="I623" s="56"/>
    </row>
    <row r="624" spans="8:9" ht="15.75" customHeight="1" x14ac:dyDescent="0.2">
      <c r="H624" s="56"/>
      <c r="I624" s="56"/>
    </row>
    <row r="625" spans="8:9" ht="15.75" customHeight="1" x14ac:dyDescent="0.2">
      <c r="H625" s="56"/>
      <c r="I625" s="56"/>
    </row>
    <row r="626" spans="8:9" ht="15.75" customHeight="1" x14ac:dyDescent="0.2">
      <c r="H626" s="56"/>
      <c r="I626" s="56"/>
    </row>
    <row r="627" spans="8:9" ht="15.75" customHeight="1" x14ac:dyDescent="0.2">
      <c r="H627" s="56"/>
      <c r="I627" s="56"/>
    </row>
    <row r="628" spans="8:9" ht="15.75" customHeight="1" x14ac:dyDescent="0.2">
      <c r="H628" s="56"/>
      <c r="I628" s="56"/>
    </row>
    <row r="629" spans="8:9" ht="15.75" customHeight="1" x14ac:dyDescent="0.2">
      <c r="H629" s="56"/>
      <c r="I629" s="56"/>
    </row>
    <row r="630" spans="8:9" ht="15.75" customHeight="1" x14ac:dyDescent="0.2">
      <c r="H630" s="56"/>
      <c r="I630" s="56"/>
    </row>
    <row r="631" spans="8:9" ht="15.75" customHeight="1" x14ac:dyDescent="0.2">
      <c r="H631" s="56"/>
      <c r="I631" s="56"/>
    </row>
    <row r="632" spans="8:9" ht="15.75" customHeight="1" x14ac:dyDescent="0.2">
      <c r="H632" s="56"/>
      <c r="I632" s="56"/>
    </row>
    <row r="633" spans="8:9" ht="15.75" customHeight="1" x14ac:dyDescent="0.2">
      <c r="H633" s="56"/>
      <c r="I633" s="56"/>
    </row>
    <row r="634" spans="8:9" ht="15.75" customHeight="1" x14ac:dyDescent="0.2">
      <c r="H634" s="56"/>
      <c r="I634" s="56"/>
    </row>
    <row r="635" spans="8:9" ht="15.75" customHeight="1" x14ac:dyDescent="0.2">
      <c r="H635" s="56"/>
      <c r="I635" s="56"/>
    </row>
    <row r="636" spans="8:9" ht="15.75" customHeight="1" x14ac:dyDescent="0.2">
      <c r="H636" s="56"/>
      <c r="I636" s="56"/>
    </row>
    <row r="637" spans="8:9" ht="15.75" customHeight="1" x14ac:dyDescent="0.2">
      <c r="H637" s="56"/>
      <c r="I637" s="56"/>
    </row>
    <row r="638" spans="8:9" ht="15.75" customHeight="1" x14ac:dyDescent="0.2">
      <c r="H638" s="56"/>
      <c r="I638" s="56"/>
    </row>
    <row r="639" spans="8:9" ht="15.75" customHeight="1" x14ac:dyDescent="0.2">
      <c r="H639" s="56"/>
      <c r="I639" s="56"/>
    </row>
    <row r="640" spans="8:9" ht="15.75" customHeight="1" x14ac:dyDescent="0.2">
      <c r="H640" s="56"/>
      <c r="I640" s="56"/>
    </row>
    <row r="641" spans="8:9" ht="15.75" customHeight="1" x14ac:dyDescent="0.2">
      <c r="H641" s="56"/>
      <c r="I641" s="56"/>
    </row>
    <row r="642" spans="8:9" ht="15.75" customHeight="1" x14ac:dyDescent="0.2">
      <c r="H642" s="56"/>
      <c r="I642" s="56"/>
    </row>
    <row r="643" spans="8:9" ht="15.75" customHeight="1" x14ac:dyDescent="0.2">
      <c r="H643" s="56"/>
      <c r="I643" s="56"/>
    </row>
    <row r="644" spans="8:9" ht="15.75" customHeight="1" x14ac:dyDescent="0.2">
      <c r="H644" s="56"/>
      <c r="I644" s="56"/>
    </row>
    <row r="645" spans="8:9" ht="15.75" customHeight="1" x14ac:dyDescent="0.2">
      <c r="H645" s="56"/>
      <c r="I645" s="56"/>
    </row>
    <row r="646" spans="8:9" ht="15.75" customHeight="1" x14ac:dyDescent="0.2">
      <c r="H646" s="56"/>
      <c r="I646" s="56"/>
    </row>
    <row r="647" spans="8:9" ht="15.75" customHeight="1" x14ac:dyDescent="0.2">
      <c r="H647" s="56"/>
      <c r="I647" s="56"/>
    </row>
    <row r="648" spans="8:9" ht="15.75" customHeight="1" x14ac:dyDescent="0.2">
      <c r="H648" s="56"/>
      <c r="I648" s="56"/>
    </row>
    <row r="649" spans="8:9" ht="15.75" customHeight="1" x14ac:dyDescent="0.2">
      <c r="H649" s="56"/>
      <c r="I649" s="56"/>
    </row>
    <row r="650" spans="8:9" ht="15.75" customHeight="1" x14ac:dyDescent="0.2">
      <c r="H650" s="56"/>
      <c r="I650" s="56"/>
    </row>
    <row r="651" spans="8:9" ht="15.75" customHeight="1" x14ac:dyDescent="0.2">
      <c r="H651" s="56"/>
      <c r="I651" s="56"/>
    </row>
    <row r="652" spans="8:9" ht="15.75" customHeight="1" x14ac:dyDescent="0.2">
      <c r="H652" s="56"/>
      <c r="I652" s="56"/>
    </row>
    <row r="653" spans="8:9" ht="15.75" customHeight="1" x14ac:dyDescent="0.2">
      <c r="H653" s="56"/>
      <c r="I653" s="56"/>
    </row>
    <row r="654" spans="8:9" ht="15.75" customHeight="1" x14ac:dyDescent="0.2">
      <c r="H654" s="56"/>
      <c r="I654" s="56"/>
    </row>
    <row r="655" spans="8:9" ht="15.75" customHeight="1" x14ac:dyDescent="0.2">
      <c r="H655" s="56"/>
      <c r="I655" s="56"/>
    </row>
    <row r="656" spans="8:9" ht="15.75" customHeight="1" x14ac:dyDescent="0.2">
      <c r="H656" s="56"/>
      <c r="I656" s="56"/>
    </row>
    <row r="657" spans="8:9" ht="15.75" customHeight="1" x14ac:dyDescent="0.2">
      <c r="H657" s="56"/>
      <c r="I657" s="56"/>
    </row>
    <row r="658" spans="8:9" ht="15.75" customHeight="1" x14ac:dyDescent="0.2">
      <c r="H658" s="56"/>
      <c r="I658" s="56"/>
    </row>
    <row r="659" spans="8:9" ht="15.75" customHeight="1" x14ac:dyDescent="0.2">
      <c r="H659" s="56"/>
      <c r="I659" s="56"/>
    </row>
    <row r="660" spans="8:9" ht="15.75" customHeight="1" x14ac:dyDescent="0.2">
      <c r="H660" s="56"/>
      <c r="I660" s="56"/>
    </row>
    <row r="661" spans="8:9" ht="15.75" customHeight="1" x14ac:dyDescent="0.2">
      <c r="H661" s="56"/>
      <c r="I661" s="56"/>
    </row>
    <row r="662" spans="8:9" ht="15.75" customHeight="1" x14ac:dyDescent="0.2">
      <c r="H662" s="56"/>
      <c r="I662" s="56"/>
    </row>
    <row r="663" spans="8:9" ht="15.75" customHeight="1" x14ac:dyDescent="0.2">
      <c r="H663" s="56"/>
      <c r="I663" s="56"/>
    </row>
    <row r="664" spans="8:9" ht="15.75" customHeight="1" x14ac:dyDescent="0.2">
      <c r="H664" s="56"/>
      <c r="I664" s="56"/>
    </row>
    <row r="665" spans="8:9" ht="15.75" customHeight="1" x14ac:dyDescent="0.2">
      <c r="H665" s="56"/>
      <c r="I665" s="56"/>
    </row>
    <row r="666" spans="8:9" ht="15.75" customHeight="1" x14ac:dyDescent="0.2">
      <c r="H666" s="56"/>
      <c r="I666" s="56"/>
    </row>
    <row r="667" spans="8:9" ht="15.75" customHeight="1" x14ac:dyDescent="0.2">
      <c r="H667" s="56"/>
      <c r="I667" s="56"/>
    </row>
    <row r="668" spans="8:9" ht="15.75" customHeight="1" x14ac:dyDescent="0.2">
      <c r="H668" s="56"/>
      <c r="I668" s="56"/>
    </row>
    <row r="669" spans="8:9" ht="15.75" customHeight="1" x14ac:dyDescent="0.2">
      <c r="H669" s="56"/>
      <c r="I669" s="56"/>
    </row>
    <row r="670" spans="8:9" ht="15.75" customHeight="1" x14ac:dyDescent="0.2">
      <c r="H670" s="56"/>
      <c r="I670" s="56"/>
    </row>
    <row r="671" spans="8:9" ht="15.75" customHeight="1" x14ac:dyDescent="0.2">
      <c r="H671" s="56"/>
      <c r="I671" s="56"/>
    </row>
    <row r="672" spans="8:9" ht="15.75" customHeight="1" x14ac:dyDescent="0.2">
      <c r="H672" s="56"/>
      <c r="I672" s="56"/>
    </row>
    <row r="673" spans="8:9" ht="15.75" customHeight="1" x14ac:dyDescent="0.2">
      <c r="H673" s="56"/>
      <c r="I673" s="56"/>
    </row>
    <row r="674" spans="8:9" ht="15.75" customHeight="1" x14ac:dyDescent="0.2">
      <c r="H674" s="56"/>
      <c r="I674" s="56"/>
    </row>
    <row r="675" spans="8:9" ht="15.75" customHeight="1" x14ac:dyDescent="0.2">
      <c r="H675" s="56"/>
      <c r="I675" s="56"/>
    </row>
    <row r="676" spans="8:9" ht="15.75" customHeight="1" x14ac:dyDescent="0.2">
      <c r="H676" s="56"/>
      <c r="I676" s="56"/>
    </row>
    <row r="677" spans="8:9" ht="15.75" customHeight="1" x14ac:dyDescent="0.2">
      <c r="H677" s="56"/>
      <c r="I677" s="56"/>
    </row>
    <row r="678" spans="8:9" ht="15.75" customHeight="1" x14ac:dyDescent="0.2">
      <c r="H678" s="56"/>
      <c r="I678" s="56"/>
    </row>
    <row r="679" spans="8:9" ht="15.75" customHeight="1" x14ac:dyDescent="0.2">
      <c r="H679" s="56"/>
      <c r="I679" s="56"/>
    </row>
    <row r="680" spans="8:9" ht="15.75" customHeight="1" x14ac:dyDescent="0.2">
      <c r="H680" s="56"/>
      <c r="I680" s="56"/>
    </row>
    <row r="681" spans="8:9" ht="15.75" customHeight="1" x14ac:dyDescent="0.2">
      <c r="H681" s="56"/>
      <c r="I681" s="56"/>
    </row>
    <row r="682" spans="8:9" ht="15.75" customHeight="1" x14ac:dyDescent="0.2">
      <c r="H682" s="56"/>
      <c r="I682" s="56"/>
    </row>
    <row r="683" spans="8:9" ht="15.75" customHeight="1" x14ac:dyDescent="0.2">
      <c r="H683" s="56"/>
      <c r="I683" s="56"/>
    </row>
    <row r="684" spans="8:9" ht="15.75" customHeight="1" x14ac:dyDescent="0.2">
      <c r="H684" s="56"/>
      <c r="I684" s="56"/>
    </row>
    <row r="685" spans="8:9" ht="15.75" customHeight="1" x14ac:dyDescent="0.2">
      <c r="H685" s="56"/>
      <c r="I685" s="56"/>
    </row>
    <row r="686" spans="8:9" ht="15.75" customHeight="1" x14ac:dyDescent="0.2">
      <c r="H686" s="56"/>
      <c r="I686" s="56"/>
    </row>
    <row r="687" spans="8:9" ht="15.75" customHeight="1" x14ac:dyDescent="0.2">
      <c r="H687" s="56"/>
      <c r="I687" s="56"/>
    </row>
    <row r="688" spans="8:9" ht="15.75" customHeight="1" x14ac:dyDescent="0.2">
      <c r="H688" s="56"/>
      <c r="I688" s="56"/>
    </row>
    <row r="689" spans="8:9" ht="15.75" customHeight="1" x14ac:dyDescent="0.2">
      <c r="H689" s="56"/>
      <c r="I689" s="56"/>
    </row>
    <row r="690" spans="8:9" ht="15.75" customHeight="1" x14ac:dyDescent="0.2">
      <c r="H690" s="56"/>
      <c r="I690" s="56"/>
    </row>
    <row r="691" spans="8:9" ht="15.75" customHeight="1" x14ac:dyDescent="0.2">
      <c r="H691" s="56"/>
      <c r="I691" s="56"/>
    </row>
    <row r="692" spans="8:9" ht="15.75" customHeight="1" x14ac:dyDescent="0.2">
      <c r="H692" s="56"/>
      <c r="I692" s="56"/>
    </row>
    <row r="693" spans="8:9" ht="15.75" customHeight="1" x14ac:dyDescent="0.2">
      <c r="H693" s="56"/>
      <c r="I693" s="56"/>
    </row>
    <row r="694" spans="8:9" ht="15.75" customHeight="1" x14ac:dyDescent="0.2">
      <c r="H694" s="56"/>
      <c r="I694" s="56"/>
    </row>
    <row r="695" spans="8:9" ht="15.75" customHeight="1" x14ac:dyDescent="0.2">
      <c r="H695" s="56"/>
      <c r="I695" s="56"/>
    </row>
    <row r="696" spans="8:9" ht="15.75" customHeight="1" x14ac:dyDescent="0.2">
      <c r="H696" s="56"/>
      <c r="I696" s="56"/>
    </row>
    <row r="697" spans="8:9" ht="15.75" customHeight="1" x14ac:dyDescent="0.2">
      <c r="H697" s="56"/>
      <c r="I697" s="56"/>
    </row>
    <row r="698" spans="8:9" ht="15.75" customHeight="1" x14ac:dyDescent="0.2">
      <c r="H698" s="56"/>
      <c r="I698" s="56"/>
    </row>
    <row r="699" spans="8:9" ht="15.75" customHeight="1" x14ac:dyDescent="0.2">
      <c r="H699" s="56"/>
      <c r="I699" s="56"/>
    </row>
    <row r="700" spans="8:9" ht="15.75" customHeight="1" x14ac:dyDescent="0.2">
      <c r="H700" s="56"/>
      <c r="I700" s="56"/>
    </row>
    <row r="701" spans="8:9" ht="15.75" customHeight="1" x14ac:dyDescent="0.2">
      <c r="H701" s="56"/>
      <c r="I701" s="56"/>
    </row>
    <row r="702" spans="8:9" ht="15.75" customHeight="1" x14ac:dyDescent="0.2">
      <c r="H702" s="56"/>
      <c r="I702" s="56"/>
    </row>
    <row r="703" spans="8:9" ht="15.75" customHeight="1" x14ac:dyDescent="0.2">
      <c r="H703" s="56"/>
      <c r="I703" s="56"/>
    </row>
    <row r="704" spans="8:9" ht="15.75" customHeight="1" x14ac:dyDescent="0.2">
      <c r="H704" s="56"/>
      <c r="I704" s="56"/>
    </row>
    <row r="705" spans="8:9" ht="15.75" customHeight="1" x14ac:dyDescent="0.2">
      <c r="H705" s="56"/>
      <c r="I705" s="56"/>
    </row>
    <row r="706" spans="8:9" ht="15.75" customHeight="1" x14ac:dyDescent="0.2">
      <c r="H706" s="56"/>
      <c r="I706" s="56"/>
    </row>
    <row r="707" spans="8:9" ht="15.75" customHeight="1" x14ac:dyDescent="0.2">
      <c r="H707" s="56"/>
      <c r="I707" s="56"/>
    </row>
    <row r="708" spans="8:9" ht="15.75" customHeight="1" x14ac:dyDescent="0.2">
      <c r="H708" s="56"/>
      <c r="I708" s="56"/>
    </row>
    <row r="709" spans="8:9" ht="15.75" customHeight="1" x14ac:dyDescent="0.2">
      <c r="H709" s="56"/>
      <c r="I709" s="56"/>
    </row>
    <row r="710" spans="8:9" ht="15.75" customHeight="1" x14ac:dyDescent="0.2">
      <c r="H710" s="56"/>
      <c r="I710" s="56"/>
    </row>
    <row r="711" spans="8:9" ht="15.75" customHeight="1" x14ac:dyDescent="0.2">
      <c r="H711" s="56"/>
      <c r="I711" s="56"/>
    </row>
    <row r="712" spans="8:9" ht="15.75" customHeight="1" x14ac:dyDescent="0.2">
      <c r="H712" s="56"/>
      <c r="I712" s="56"/>
    </row>
    <row r="713" spans="8:9" ht="15.75" customHeight="1" x14ac:dyDescent="0.2">
      <c r="H713" s="56"/>
      <c r="I713" s="56"/>
    </row>
    <row r="714" spans="8:9" ht="15.75" customHeight="1" x14ac:dyDescent="0.2">
      <c r="H714" s="56"/>
      <c r="I714" s="56"/>
    </row>
    <row r="715" spans="8:9" ht="15.75" customHeight="1" x14ac:dyDescent="0.2">
      <c r="H715" s="56"/>
      <c r="I715" s="56"/>
    </row>
    <row r="716" spans="8:9" ht="15.75" customHeight="1" x14ac:dyDescent="0.2">
      <c r="H716" s="56"/>
      <c r="I716" s="56"/>
    </row>
    <row r="717" spans="8:9" ht="15.75" customHeight="1" x14ac:dyDescent="0.2">
      <c r="H717" s="56"/>
      <c r="I717" s="56"/>
    </row>
    <row r="718" spans="8:9" ht="15.75" customHeight="1" x14ac:dyDescent="0.2">
      <c r="H718" s="56"/>
      <c r="I718" s="56"/>
    </row>
    <row r="719" spans="8:9" ht="15.75" customHeight="1" x14ac:dyDescent="0.2">
      <c r="H719" s="56"/>
      <c r="I719" s="56"/>
    </row>
    <row r="720" spans="8:9" ht="15.75" customHeight="1" x14ac:dyDescent="0.2">
      <c r="H720" s="56"/>
      <c r="I720" s="56"/>
    </row>
    <row r="721" spans="8:9" ht="15.75" customHeight="1" x14ac:dyDescent="0.2">
      <c r="H721" s="56"/>
      <c r="I721" s="56"/>
    </row>
    <row r="722" spans="8:9" ht="15.75" customHeight="1" x14ac:dyDescent="0.2">
      <c r="H722" s="56"/>
      <c r="I722" s="56"/>
    </row>
    <row r="723" spans="8:9" ht="15.75" customHeight="1" x14ac:dyDescent="0.2">
      <c r="H723" s="56"/>
      <c r="I723" s="56"/>
    </row>
    <row r="724" spans="8:9" ht="15.75" customHeight="1" x14ac:dyDescent="0.2">
      <c r="H724" s="56"/>
      <c r="I724" s="56"/>
    </row>
    <row r="725" spans="8:9" ht="15.75" customHeight="1" x14ac:dyDescent="0.2">
      <c r="H725" s="56"/>
      <c r="I725" s="56"/>
    </row>
    <row r="726" spans="8:9" ht="15.75" customHeight="1" x14ac:dyDescent="0.2">
      <c r="H726" s="56"/>
      <c r="I726" s="56"/>
    </row>
    <row r="727" spans="8:9" ht="15.75" customHeight="1" x14ac:dyDescent="0.2">
      <c r="H727" s="56"/>
      <c r="I727" s="56"/>
    </row>
    <row r="728" spans="8:9" ht="15.75" customHeight="1" x14ac:dyDescent="0.2">
      <c r="H728" s="56"/>
      <c r="I728" s="56"/>
    </row>
    <row r="729" spans="8:9" ht="15.75" customHeight="1" x14ac:dyDescent="0.2">
      <c r="H729" s="56"/>
      <c r="I729" s="56"/>
    </row>
    <row r="730" spans="8:9" ht="15.75" customHeight="1" x14ac:dyDescent="0.2">
      <c r="H730" s="56"/>
      <c r="I730" s="56"/>
    </row>
    <row r="731" spans="8:9" ht="15.75" customHeight="1" x14ac:dyDescent="0.2">
      <c r="H731" s="56"/>
      <c r="I731" s="56"/>
    </row>
    <row r="732" spans="8:9" ht="15.75" customHeight="1" x14ac:dyDescent="0.2">
      <c r="H732" s="56"/>
      <c r="I732" s="56"/>
    </row>
    <row r="733" spans="8:9" ht="15.75" customHeight="1" x14ac:dyDescent="0.2">
      <c r="H733" s="56"/>
      <c r="I733" s="56"/>
    </row>
    <row r="734" spans="8:9" ht="15.75" customHeight="1" x14ac:dyDescent="0.2">
      <c r="H734" s="56"/>
      <c r="I734" s="56"/>
    </row>
    <row r="735" spans="8:9" ht="15.75" customHeight="1" x14ac:dyDescent="0.2">
      <c r="H735" s="56"/>
      <c r="I735" s="56"/>
    </row>
    <row r="736" spans="8:9" ht="15.75" customHeight="1" x14ac:dyDescent="0.2">
      <c r="H736" s="56"/>
      <c r="I736" s="56"/>
    </row>
    <row r="737" spans="8:9" ht="15.75" customHeight="1" x14ac:dyDescent="0.2">
      <c r="H737" s="56"/>
      <c r="I737" s="56"/>
    </row>
    <row r="738" spans="8:9" ht="15.75" customHeight="1" x14ac:dyDescent="0.2">
      <c r="H738" s="56"/>
      <c r="I738" s="56"/>
    </row>
    <row r="739" spans="8:9" ht="15.75" customHeight="1" x14ac:dyDescent="0.2">
      <c r="H739" s="56"/>
      <c r="I739" s="56"/>
    </row>
    <row r="740" spans="8:9" ht="15.75" customHeight="1" x14ac:dyDescent="0.2">
      <c r="H740" s="56"/>
      <c r="I740" s="56"/>
    </row>
    <row r="741" spans="8:9" ht="15.75" customHeight="1" x14ac:dyDescent="0.2">
      <c r="H741" s="56"/>
      <c r="I741" s="56"/>
    </row>
    <row r="742" spans="8:9" ht="15.75" customHeight="1" x14ac:dyDescent="0.2">
      <c r="H742" s="56"/>
      <c r="I742" s="56"/>
    </row>
    <row r="743" spans="8:9" ht="15.75" customHeight="1" x14ac:dyDescent="0.2">
      <c r="H743" s="56"/>
      <c r="I743" s="56"/>
    </row>
    <row r="744" spans="8:9" ht="15.75" customHeight="1" x14ac:dyDescent="0.2">
      <c r="H744" s="56"/>
      <c r="I744" s="56"/>
    </row>
    <row r="745" spans="8:9" ht="15.75" customHeight="1" x14ac:dyDescent="0.2">
      <c r="H745" s="56"/>
      <c r="I745" s="56"/>
    </row>
    <row r="746" spans="8:9" ht="15.75" customHeight="1" x14ac:dyDescent="0.2">
      <c r="H746" s="56"/>
      <c r="I746" s="56"/>
    </row>
    <row r="747" spans="8:9" ht="15.75" customHeight="1" x14ac:dyDescent="0.2">
      <c r="H747" s="56"/>
      <c r="I747" s="56"/>
    </row>
    <row r="748" spans="8:9" ht="15.75" customHeight="1" x14ac:dyDescent="0.2">
      <c r="H748" s="56"/>
      <c r="I748" s="56"/>
    </row>
    <row r="749" spans="8:9" ht="15.75" customHeight="1" x14ac:dyDescent="0.2">
      <c r="H749" s="56"/>
      <c r="I749" s="56"/>
    </row>
    <row r="750" spans="8:9" ht="15.75" customHeight="1" x14ac:dyDescent="0.2">
      <c r="H750" s="56"/>
      <c r="I750" s="56"/>
    </row>
    <row r="751" spans="8:9" ht="15.75" customHeight="1" x14ac:dyDescent="0.2">
      <c r="H751" s="56"/>
      <c r="I751" s="56"/>
    </row>
    <row r="752" spans="8:9" ht="15.75" customHeight="1" x14ac:dyDescent="0.2">
      <c r="H752" s="56"/>
      <c r="I752" s="56"/>
    </row>
    <row r="753" spans="8:9" ht="15.75" customHeight="1" x14ac:dyDescent="0.2">
      <c r="H753" s="56"/>
      <c r="I753" s="56"/>
    </row>
    <row r="754" spans="8:9" ht="15.75" customHeight="1" x14ac:dyDescent="0.2">
      <c r="H754" s="56"/>
      <c r="I754" s="56"/>
    </row>
    <row r="755" spans="8:9" ht="15.75" customHeight="1" x14ac:dyDescent="0.2">
      <c r="H755" s="56"/>
      <c r="I755" s="56"/>
    </row>
    <row r="756" spans="8:9" ht="15.75" customHeight="1" x14ac:dyDescent="0.2">
      <c r="H756" s="56"/>
      <c r="I756" s="56"/>
    </row>
    <row r="757" spans="8:9" ht="15.75" customHeight="1" x14ac:dyDescent="0.2">
      <c r="H757" s="56"/>
      <c r="I757" s="56"/>
    </row>
    <row r="758" spans="8:9" ht="15.75" customHeight="1" x14ac:dyDescent="0.2">
      <c r="H758" s="56"/>
      <c r="I758" s="56"/>
    </row>
    <row r="759" spans="8:9" ht="15.75" customHeight="1" x14ac:dyDescent="0.2">
      <c r="H759" s="56"/>
      <c r="I759" s="56"/>
    </row>
    <row r="760" spans="8:9" ht="15.75" customHeight="1" x14ac:dyDescent="0.2">
      <c r="H760" s="56"/>
      <c r="I760" s="56"/>
    </row>
    <row r="761" spans="8:9" ht="15.75" customHeight="1" x14ac:dyDescent="0.2">
      <c r="H761" s="56"/>
      <c r="I761" s="56"/>
    </row>
    <row r="762" spans="8:9" ht="15.75" customHeight="1" x14ac:dyDescent="0.2">
      <c r="H762" s="56"/>
      <c r="I762" s="56"/>
    </row>
    <row r="763" spans="8:9" ht="15.75" customHeight="1" x14ac:dyDescent="0.2">
      <c r="H763" s="56"/>
      <c r="I763" s="56"/>
    </row>
    <row r="764" spans="8:9" ht="15.75" customHeight="1" x14ac:dyDescent="0.2">
      <c r="H764" s="56"/>
      <c r="I764" s="56"/>
    </row>
    <row r="765" spans="8:9" ht="15.75" customHeight="1" x14ac:dyDescent="0.2">
      <c r="H765" s="56"/>
      <c r="I765" s="56"/>
    </row>
    <row r="766" spans="8:9" ht="15.75" customHeight="1" x14ac:dyDescent="0.2">
      <c r="H766" s="56"/>
      <c r="I766" s="56"/>
    </row>
    <row r="767" spans="8:9" ht="15.75" customHeight="1" x14ac:dyDescent="0.2">
      <c r="H767" s="56"/>
      <c r="I767" s="56"/>
    </row>
    <row r="768" spans="8:9" ht="15.75" customHeight="1" x14ac:dyDescent="0.2">
      <c r="H768" s="56"/>
      <c r="I768" s="56"/>
    </row>
    <row r="769" spans="8:9" ht="15.75" customHeight="1" x14ac:dyDescent="0.2">
      <c r="H769" s="56"/>
      <c r="I769" s="56"/>
    </row>
    <row r="770" spans="8:9" ht="15.75" customHeight="1" x14ac:dyDescent="0.2">
      <c r="H770" s="56"/>
      <c r="I770" s="56"/>
    </row>
    <row r="771" spans="8:9" ht="15.75" customHeight="1" x14ac:dyDescent="0.2">
      <c r="H771" s="56"/>
      <c r="I771" s="56"/>
    </row>
    <row r="772" spans="8:9" ht="15.75" customHeight="1" x14ac:dyDescent="0.2">
      <c r="H772" s="56"/>
      <c r="I772" s="56"/>
    </row>
    <row r="773" spans="8:9" ht="15.75" customHeight="1" x14ac:dyDescent="0.2">
      <c r="H773" s="56"/>
      <c r="I773" s="56"/>
    </row>
    <row r="774" spans="8:9" ht="15.75" customHeight="1" x14ac:dyDescent="0.2">
      <c r="H774" s="56"/>
      <c r="I774" s="56"/>
    </row>
    <row r="775" spans="8:9" ht="15.75" customHeight="1" x14ac:dyDescent="0.2">
      <c r="H775" s="56"/>
      <c r="I775" s="56"/>
    </row>
    <row r="776" spans="8:9" ht="15.75" customHeight="1" x14ac:dyDescent="0.2">
      <c r="H776" s="56"/>
      <c r="I776" s="56"/>
    </row>
    <row r="777" spans="8:9" ht="15.75" customHeight="1" x14ac:dyDescent="0.2">
      <c r="H777" s="56"/>
      <c r="I777" s="56"/>
    </row>
    <row r="778" spans="8:9" ht="15.75" customHeight="1" x14ac:dyDescent="0.2">
      <c r="H778" s="56"/>
      <c r="I778" s="56"/>
    </row>
    <row r="779" spans="8:9" ht="15.75" customHeight="1" x14ac:dyDescent="0.2">
      <c r="H779" s="56"/>
      <c r="I779" s="56"/>
    </row>
    <row r="780" spans="8:9" ht="15.75" customHeight="1" x14ac:dyDescent="0.2">
      <c r="H780" s="56"/>
      <c r="I780" s="56"/>
    </row>
    <row r="781" spans="8:9" ht="15.75" customHeight="1" x14ac:dyDescent="0.2">
      <c r="H781" s="56"/>
      <c r="I781" s="56"/>
    </row>
    <row r="782" spans="8:9" ht="15.75" customHeight="1" x14ac:dyDescent="0.2">
      <c r="H782" s="56"/>
      <c r="I782" s="56"/>
    </row>
    <row r="783" spans="8:9" ht="15.75" customHeight="1" x14ac:dyDescent="0.2">
      <c r="H783" s="56"/>
      <c r="I783" s="56"/>
    </row>
    <row r="784" spans="8:9" ht="15.75" customHeight="1" x14ac:dyDescent="0.2">
      <c r="H784" s="56"/>
      <c r="I784" s="56"/>
    </row>
    <row r="785" spans="8:9" ht="15.75" customHeight="1" x14ac:dyDescent="0.2">
      <c r="H785" s="56"/>
      <c r="I785" s="56"/>
    </row>
    <row r="786" spans="8:9" ht="15.75" customHeight="1" x14ac:dyDescent="0.2">
      <c r="H786" s="56"/>
      <c r="I786" s="56"/>
    </row>
    <row r="787" spans="8:9" ht="15.75" customHeight="1" x14ac:dyDescent="0.2">
      <c r="H787" s="56"/>
      <c r="I787" s="56"/>
    </row>
    <row r="788" spans="8:9" ht="15.75" customHeight="1" x14ac:dyDescent="0.2">
      <c r="H788" s="56"/>
      <c r="I788" s="56"/>
    </row>
    <row r="789" spans="8:9" ht="15.75" customHeight="1" x14ac:dyDescent="0.2">
      <c r="H789" s="56"/>
      <c r="I789" s="56"/>
    </row>
    <row r="790" spans="8:9" ht="15.75" customHeight="1" x14ac:dyDescent="0.2">
      <c r="H790" s="56"/>
      <c r="I790" s="56"/>
    </row>
    <row r="791" spans="8:9" ht="15.75" customHeight="1" x14ac:dyDescent="0.2">
      <c r="H791" s="56"/>
      <c r="I791" s="56"/>
    </row>
    <row r="792" spans="8:9" ht="15.75" customHeight="1" x14ac:dyDescent="0.2">
      <c r="H792" s="56"/>
      <c r="I792" s="56"/>
    </row>
    <row r="793" spans="8:9" ht="15.75" customHeight="1" x14ac:dyDescent="0.2">
      <c r="H793" s="56"/>
      <c r="I793" s="56"/>
    </row>
    <row r="794" spans="8:9" ht="15.75" customHeight="1" x14ac:dyDescent="0.2">
      <c r="H794" s="56"/>
      <c r="I794" s="56"/>
    </row>
    <row r="795" spans="8:9" ht="15.75" customHeight="1" x14ac:dyDescent="0.2">
      <c r="H795" s="56"/>
      <c r="I795" s="56"/>
    </row>
    <row r="796" spans="8:9" ht="15.75" customHeight="1" x14ac:dyDescent="0.2">
      <c r="H796" s="56"/>
      <c r="I796" s="56"/>
    </row>
    <row r="797" spans="8:9" ht="15.75" customHeight="1" x14ac:dyDescent="0.2">
      <c r="H797" s="56"/>
      <c r="I797" s="56"/>
    </row>
    <row r="798" spans="8:9" ht="15.75" customHeight="1" x14ac:dyDescent="0.2">
      <c r="H798" s="56"/>
      <c r="I798" s="56"/>
    </row>
    <row r="799" spans="8:9" ht="15.75" customHeight="1" x14ac:dyDescent="0.2">
      <c r="H799" s="56"/>
      <c r="I799" s="56"/>
    </row>
    <row r="800" spans="8:9" ht="15.75" customHeight="1" x14ac:dyDescent="0.2">
      <c r="H800" s="56"/>
      <c r="I800" s="56"/>
    </row>
    <row r="801" spans="8:9" ht="15.75" customHeight="1" x14ac:dyDescent="0.2">
      <c r="H801" s="56"/>
      <c r="I801" s="56"/>
    </row>
    <row r="802" spans="8:9" ht="15.75" customHeight="1" x14ac:dyDescent="0.2">
      <c r="H802" s="56"/>
      <c r="I802" s="56"/>
    </row>
    <row r="803" spans="8:9" ht="15.75" customHeight="1" x14ac:dyDescent="0.2">
      <c r="H803" s="56"/>
      <c r="I803" s="56"/>
    </row>
    <row r="804" spans="8:9" ht="15.75" customHeight="1" x14ac:dyDescent="0.2">
      <c r="H804" s="56"/>
      <c r="I804" s="56"/>
    </row>
    <row r="805" spans="8:9" ht="15.75" customHeight="1" x14ac:dyDescent="0.2">
      <c r="H805" s="56"/>
      <c r="I805" s="56"/>
    </row>
    <row r="806" spans="8:9" ht="15.75" customHeight="1" x14ac:dyDescent="0.2">
      <c r="H806" s="56"/>
      <c r="I806" s="56"/>
    </row>
    <row r="807" spans="8:9" ht="15.75" customHeight="1" x14ac:dyDescent="0.2">
      <c r="H807" s="56"/>
      <c r="I807" s="56"/>
    </row>
    <row r="808" spans="8:9" ht="15.75" customHeight="1" x14ac:dyDescent="0.2">
      <c r="H808" s="56"/>
      <c r="I808" s="56"/>
    </row>
    <row r="809" spans="8:9" ht="15.75" customHeight="1" x14ac:dyDescent="0.2">
      <c r="H809" s="56"/>
      <c r="I809" s="56"/>
    </row>
    <row r="810" spans="8:9" ht="15.75" customHeight="1" x14ac:dyDescent="0.2">
      <c r="H810" s="56"/>
      <c r="I810" s="56"/>
    </row>
    <row r="811" spans="8:9" ht="15.75" customHeight="1" x14ac:dyDescent="0.2">
      <c r="H811" s="56"/>
      <c r="I811" s="56"/>
    </row>
    <row r="812" spans="8:9" ht="15.75" customHeight="1" x14ac:dyDescent="0.2">
      <c r="H812" s="56"/>
      <c r="I812" s="56"/>
    </row>
    <row r="813" spans="8:9" ht="15.75" customHeight="1" x14ac:dyDescent="0.2">
      <c r="H813" s="56"/>
      <c r="I813" s="56"/>
    </row>
    <row r="814" spans="8:9" ht="15.75" customHeight="1" x14ac:dyDescent="0.2">
      <c r="H814" s="56"/>
      <c r="I814" s="56"/>
    </row>
    <row r="815" spans="8:9" ht="15.75" customHeight="1" x14ac:dyDescent="0.2">
      <c r="H815" s="56"/>
      <c r="I815" s="56"/>
    </row>
    <row r="816" spans="8:9" ht="15.75" customHeight="1" x14ac:dyDescent="0.2">
      <c r="H816" s="56"/>
      <c r="I816" s="56"/>
    </row>
    <row r="817" spans="8:9" ht="15.75" customHeight="1" x14ac:dyDescent="0.2">
      <c r="H817" s="56"/>
      <c r="I817" s="56"/>
    </row>
    <row r="818" spans="8:9" ht="15.75" customHeight="1" x14ac:dyDescent="0.2">
      <c r="H818" s="56"/>
      <c r="I818" s="56"/>
    </row>
    <row r="819" spans="8:9" ht="15.75" customHeight="1" x14ac:dyDescent="0.2">
      <c r="H819" s="56"/>
      <c r="I819" s="56"/>
    </row>
    <row r="820" spans="8:9" ht="15.75" customHeight="1" x14ac:dyDescent="0.2">
      <c r="H820" s="56"/>
      <c r="I820" s="56"/>
    </row>
    <row r="821" spans="8:9" ht="15.75" customHeight="1" x14ac:dyDescent="0.2">
      <c r="H821" s="56"/>
      <c r="I821" s="56"/>
    </row>
    <row r="822" spans="8:9" ht="15.75" customHeight="1" x14ac:dyDescent="0.2">
      <c r="H822" s="56"/>
      <c r="I822" s="56"/>
    </row>
    <row r="823" spans="8:9" ht="15.75" customHeight="1" x14ac:dyDescent="0.2">
      <c r="H823" s="56"/>
      <c r="I823" s="56"/>
    </row>
    <row r="824" spans="8:9" ht="15.75" customHeight="1" x14ac:dyDescent="0.2">
      <c r="H824" s="56"/>
      <c r="I824" s="56"/>
    </row>
    <row r="825" spans="8:9" ht="15.75" customHeight="1" x14ac:dyDescent="0.2">
      <c r="H825" s="56"/>
      <c r="I825" s="56"/>
    </row>
    <row r="826" spans="8:9" ht="15.75" customHeight="1" x14ac:dyDescent="0.2">
      <c r="H826" s="56"/>
      <c r="I826" s="56"/>
    </row>
    <row r="827" spans="8:9" ht="15.75" customHeight="1" x14ac:dyDescent="0.2">
      <c r="H827" s="56"/>
      <c r="I827" s="56"/>
    </row>
    <row r="828" spans="8:9" ht="15.75" customHeight="1" x14ac:dyDescent="0.2">
      <c r="H828" s="56"/>
      <c r="I828" s="56"/>
    </row>
    <row r="829" spans="8:9" ht="15.75" customHeight="1" x14ac:dyDescent="0.2">
      <c r="H829" s="56"/>
      <c r="I829" s="56"/>
    </row>
    <row r="830" spans="8:9" ht="15.75" customHeight="1" x14ac:dyDescent="0.2">
      <c r="H830" s="56"/>
      <c r="I830" s="56"/>
    </row>
    <row r="831" spans="8:9" ht="15.75" customHeight="1" x14ac:dyDescent="0.2">
      <c r="H831" s="56"/>
      <c r="I831" s="56"/>
    </row>
    <row r="832" spans="8:9" ht="15.75" customHeight="1" x14ac:dyDescent="0.2">
      <c r="H832" s="56"/>
      <c r="I832" s="56"/>
    </row>
    <row r="833" spans="8:9" ht="15.75" customHeight="1" x14ac:dyDescent="0.2">
      <c r="H833" s="56"/>
      <c r="I833" s="56"/>
    </row>
    <row r="834" spans="8:9" ht="15.75" customHeight="1" x14ac:dyDescent="0.2">
      <c r="H834" s="56"/>
      <c r="I834" s="56"/>
    </row>
    <row r="835" spans="8:9" ht="15.75" customHeight="1" x14ac:dyDescent="0.2">
      <c r="H835" s="56"/>
      <c r="I835" s="56"/>
    </row>
    <row r="836" spans="8:9" ht="15.75" customHeight="1" x14ac:dyDescent="0.2">
      <c r="H836" s="56"/>
      <c r="I836" s="56"/>
    </row>
    <row r="837" spans="8:9" ht="15.75" customHeight="1" x14ac:dyDescent="0.2">
      <c r="H837" s="56"/>
      <c r="I837" s="56"/>
    </row>
    <row r="838" spans="8:9" ht="15.75" customHeight="1" x14ac:dyDescent="0.2">
      <c r="H838" s="56"/>
      <c r="I838" s="56"/>
    </row>
    <row r="839" spans="8:9" ht="15.75" customHeight="1" x14ac:dyDescent="0.2">
      <c r="H839" s="56"/>
      <c r="I839" s="56"/>
    </row>
    <row r="840" spans="8:9" ht="15.75" customHeight="1" x14ac:dyDescent="0.2">
      <c r="H840" s="56"/>
      <c r="I840" s="56"/>
    </row>
    <row r="841" spans="8:9" ht="15.75" customHeight="1" x14ac:dyDescent="0.2">
      <c r="H841" s="56"/>
      <c r="I841" s="56"/>
    </row>
    <row r="842" spans="8:9" ht="15.75" customHeight="1" x14ac:dyDescent="0.2">
      <c r="H842" s="56"/>
      <c r="I842" s="56"/>
    </row>
    <row r="843" spans="8:9" ht="15.75" customHeight="1" x14ac:dyDescent="0.2">
      <c r="H843" s="56"/>
      <c r="I843" s="56"/>
    </row>
    <row r="844" spans="8:9" ht="15.75" customHeight="1" x14ac:dyDescent="0.2">
      <c r="H844" s="56"/>
      <c r="I844" s="56"/>
    </row>
    <row r="845" spans="8:9" ht="15.75" customHeight="1" x14ac:dyDescent="0.2">
      <c r="H845" s="56"/>
      <c r="I845" s="56"/>
    </row>
    <row r="846" spans="8:9" ht="15.75" customHeight="1" x14ac:dyDescent="0.2">
      <c r="H846" s="56"/>
      <c r="I846" s="56"/>
    </row>
    <row r="847" spans="8:9" ht="15.75" customHeight="1" x14ac:dyDescent="0.2">
      <c r="H847" s="56"/>
      <c r="I847" s="56"/>
    </row>
    <row r="848" spans="8:9" ht="15.75" customHeight="1" x14ac:dyDescent="0.2">
      <c r="H848" s="56"/>
      <c r="I848" s="56"/>
    </row>
    <row r="849" spans="8:9" ht="15.75" customHeight="1" x14ac:dyDescent="0.2">
      <c r="H849" s="56"/>
      <c r="I849" s="56"/>
    </row>
    <row r="850" spans="8:9" ht="15.75" customHeight="1" x14ac:dyDescent="0.2">
      <c r="H850" s="56"/>
      <c r="I850" s="56"/>
    </row>
    <row r="851" spans="8:9" ht="15.75" customHeight="1" x14ac:dyDescent="0.2">
      <c r="H851" s="56"/>
      <c r="I851" s="56"/>
    </row>
    <row r="852" spans="8:9" ht="15.75" customHeight="1" x14ac:dyDescent="0.2">
      <c r="H852" s="56"/>
      <c r="I852" s="56"/>
    </row>
    <row r="853" spans="8:9" ht="15.75" customHeight="1" x14ac:dyDescent="0.2">
      <c r="H853" s="56"/>
      <c r="I853" s="56"/>
    </row>
    <row r="854" spans="8:9" ht="15.75" customHeight="1" x14ac:dyDescent="0.2">
      <c r="H854" s="56"/>
      <c r="I854" s="56"/>
    </row>
    <row r="855" spans="8:9" ht="15.75" customHeight="1" x14ac:dyDescent="0.2">
      <c r="H855" s="56"/>
      <c r="I855" s="56"/>
    </row>
    <row r="856" spans="8:9" ht="15.75" customHeight="1" x14ac:dyDescent="0.2">
      <c r="H856" s="56"/>
      <c r="I856" s="56"/>
    </row>
    <row r="857" spans="8:9" ht="15.75" customHeight="1" x14ac:dyDescent="0.2">
      <c r="H857" s="56"/>
      <c r="I857" s="56"/>
    </row>
    <row r="858" spans="8:9" ht="15.75" customHeight="1" x14ac:dyDescent="0.2">
      <c r="H858" s="56"/>
      <c r="I858" s="56"/>
    </row>
    <row r="859" spans="8:9" ht="15.75" customHeight="1" x14ac:dyDescent="0.2">
      <c r="H859" s="56"/>
      <c r="I859" s="56"/>
    </row>
    <row r="860" spans="8:9" ht="15.75" customHeight="1" x14ac:dyDescent="0.2">
      <c r="H860" s="56"/>
      <c r="I860" s="56"/>
    </row>
    <row r="861" spans="8:9" ht="15.75" customHeight="1" x14ac:dyDescent="0.2">
      <c r="H861" s="56"/>
      <c r="I861" s="56"/>
    </row>
    <row r="862" spans="8:9" ht="15.75" customHeight="1" x14ac:dyDescent="0.2">
      <c r="H862" s="56"/>
      <c r="I862" s="56"/>
    </row>
    <row r="863" spans="8:9" ht="15.75" customHeight="1" x14ac:dyDescent="0.2">
      <c r="H863" s="56"/>
      <c r="I863" s="56"/>
    </row>
    <row r="864" spans="8:9" ht="15.75" customHeight="1" x14ac:dyDescent="0.2">
      <c r="H864" s="56"/>
      <c r="I864" s="56"/>
    </row>
    <row r="865" spans="8:9" ht="15.75" customHeight="1" x14ac:dyDescent="0.2">
      <c r="H865" s="56"/>
      <c r="I865" s="56"/>
    </row>
    <row r="866" spans="8:9" ht="15.75" customHeight="1" x14ac:dyDescent="0.2">
      <c r="H866" s="56"/>
      <c r="I866" s="56"/>
    </row>
    <row r="867" spans="8:9" ht="15.75" customHeight="1" x14ac:dyDescent="0.2">
      <c r="H867" s="56"/>
      <c r="I867" s="56"/>
    </row>
    <row r="868" spans="8:9" ht="15.75" customHeight="1" x14ac:dyDescent="0.2">
      <c r="H868" s="56"/>
      <c r="I868" s="56"/>
    </row>
    <row r="869" spans="8:9" ht="15.75" customHeight="1" x14ac:dyDescent="0.2">
      <c r="H869" s="56"/>
      <c r="I869" s="56"/>
    </row>
    <row r="870" spans="8:9" ht="15.75" customHeight="1" x14ac:dyDescent="0.2">
      <c r="H870" s="56"/>
      <c r="I870" s="56"/>
    </row>
    <row r="871" spans="8:9" ht="15.75" customHeight="1" x14ac:dyDescent="0.2">
      <c r="H871" s="56"/>
      <c r="I871" s="56"/>
    </row>
    <row r="872" spans="8:9" ht="15.75" customHeight="1" x14ac:dyDescent="0.2">
      <c r="H872" s="56"/>
      <c r="I872" s="56"/>
    </row>
    <row r="873" spans="8:9" ht="15.75" customHeight="1" x14ac:dyDescent="0.2">
      <c r="H873" s="56"/>
      <c r="I873" s="56"/>
    </row>
    <row r="874" spans="8:9" ht="15.75" customHeight="1" x14ac:dyDescent="0.2">
      <c r="H874" s="56"/>
      <c r="I874" s="56"/>
    </row>
    <row r="875" spans="8:9" ht="15.75" customHeight="1" x14ac:dyDescent="0.2">
      <c r="H875" s="56"/>
      <c r="I875" s="56"/>
    </row>
    <row r="876" spans="8:9" ht="15.75" customHeight="1" x14ac:dyDescent="0.2">
      <c r="H876" s="56"/>
      <c r="I876" s="56"/>
    </row>
    <row r="877" spans="8:9" ht="15.75" customHeight="1" x14ac:dyDescent="0.2">
      <c r="H877" s="56"/>
      <c r="I877" s="56"/>
    </row>
    <row r="878" spans="8:9" ht="15.75" customHeight="1" x14ac:dyDescent="0.2">
      <c r="H878" s="56"/>
      <c r="I878" s="56"/>
    </row>
    <row r="879" spans="8:9" ht="15.75" customHeight="1" x14ac:dyDescent="0.2">
      <c r="H879" s="56"/>
      <c r="I879" s="56"/>
    </row>
    <row r="880" spans="8:9" ht="15.75" customHeight="1" x14ac:dyDescent="0.2">
      <c r="H880" s="56"/>
      <c r="I880" s="56"/>
    </row>
    <row r="881" spans="8:9" ht="15.75" customHeight="1" x14ac:dyDescent="0.2">
      <c r="H881" s="56"/>
      <c r="I881" s="56"/>
    </row>
    <row r="882" spans="8:9" ht="15.75" customHeight="1" x14ac:dyDescent="0.2">
      <c r="H882" s="56"/>
      <c r="I882" s="56"/>
    </row>
    <row r="883" spans="8:9" ht="15.75" customHeight="1" x14ac:dyDescent="0.2">
      <c r="H883" s="56"/>
      <c r="I883" s="56"/>
    </row>
    <row r="884" spans="8:9" ht="15.75" customHeight="1" x14ac:dyDescent="0.2">
      <c r="H884" s="56"/>
      <c r="I884" s="56"/>
    </row>
    <row r="885" spans="8:9" ht="15.75" customHeight="1" x14ac:dyDescent="0.2">
      <c r="H885" s="56"/>
      <c r="I885" s="56"/>
    </row>
    <row r="886" spans="8:9" ht="15.75" customHeight="1" x14ac:dyDescent="0.2">
      <c r="H886" s="56"/>
      <c r="I886" s="56"/>
    </row>
    <row r="887" spans="8:9" ht="15.75" customHeight="1" x14ac:dyDescent="0.2">
      <c r="H887" s="56"/>
      <c r="I887" s="56"/>
    </row>
    <row r="888" spans="8:9" ht="15.75" customHeight="1" x14ac:dyDescent="0.2">
      <c r="H888" s="56"/>
      <c r="I888" s="56"/>
    </row>
    <row r="889" spans="8:9" ht="15.75" customHeight="1" x14ac:dyDescent="0.2">
      <c r="H889" s="56"/>
      <c r="I889" s="56"/>
    </row>
    <row r="890" spans="8:9" ht="15.75" customHeight="1" x14ac:dyDescent="0.2">
      <c r="H890" s="56"/>
      <c r="I890" s="56"/>
    </row>
    <row r="891" spans="8:9" ht="15.75" customHeight="1" x14ac:dyDescent="0.2">
      <c r="H891" s="56"/>
      <c r="I891" s="56"/>
    </row>
    <row r="892" spans="8:9" ht="15.75" customHeight="1" x14ac:dyDescent="0.2">
      <c r="H892" s="56"/>
      <c r="I892" s="56"/>
    </row>
    <row r="893" spans="8:9" ht="15.75" customHeight="1" x14ac:dyDescent="0.2">
      <c r="H893" s="56"/>
      <c r="I893" s="56"/>
    </row>
    <row r="894" spans="8:9" ht="15.75" customHeight="1" x14ac:dyDescent="0.2">
      <c r="H894" s="56"/>
      <c r="I894" s="56"/>
    </row>
    <row r="895" spans="8:9" ht="15.75" customHeight="1" x14ac:dyDescent="0.2">
      <c r="H895" s="56"/>
      <c r="I895" s="56"/>
    </row>
    <row r="896" spans="8:9" ht="15.75" customHeight="1" x14ac:dyDescent="0.2">
      <c r="H896" s="56"/>
      <c r="I896" s="56"/>
    </row>
    <row r="897" spans="8:9" ht="15.75" customHeight="1" x14ac:dyDescent="0.2">
      <c r="H897" s="56"/>
      <c r="I897" s="56"/>
    </row>
    <row r="898" spans="8:9" ht="15.75" customHeight="1" x14ac:dyDescent="0.2">
      <c r="H898" s="56"/>
      <c r="I898" s="56"/>
    </row>
    <row r="899" spans="8:9" ht="15.75" customHeight="1" x14ac:dyDescent="0.2">
      <c r="H899" s="56"/>
      <c r="I899" s="56"/>
    </row>
    <row r="900" spans="8:9" ht="15.75" customHeight="1" x14ac:dyDescent="0.2">
      <c r="H900" s="56"/>
      <c r="I900" s="56"/>
    </row>
    <row r="901" spans="8:9" ht="15.75" customHeight="1" x14ac:dyDescent="0.2">
      <c r="H901" s="56"/>
      <c r="I901" s="56"/>
    </row>
    <row r="902" spans="8:9" ht="15.75" customHeight="1" x14ac:dyDescent="0.2">
      <c r="H902" s="56"/>
      <c r="I902" s="56"/>
    </row>
    <row r="903" spans="8:9" ht="15.75" customHeight="1" x14ac:dyDescent="0.2">
      <c r="H903" s="56"/>
      <c r="I903" s="56"/>
    </row>
    <row r="904" spans="8:9" ht="15.75" customHeight="1" x14ac:dyDescent="0.2">
      <c r="H904" s="56"/>
      <c r="I904" s="56"/>
    </row>
    <row r="905" spans="8:9" ht="15.75" customHeight="1" x14ac:dyDescent="0.2">
      <c r="H905" s="56"/>
      <c r="I905" s="56"/>
    </row>
    <row r="906" spans="8:9" ht="15.75" customHeight="1" x14ac:dyDescent="0.2">
      <c r="H906" s="56"/>
      <c r="I906" s="56"/>
    </row>
    <row r="907" spans="8:9" ht="15.75" customHeight="1" x14ac:dyDescent="0.2">
      <c r="H907" s="56"/>
      <c r="I907" s="56"/>
    </row>
    <row r="908" spans="8:9" ht="15.75" customHeight="1" x14ac:dyDescent="0.2">
      <c r="H908" s="56"/>
      <c r="I908" s="56"/>
    </row>
    <row r="909" spans="8:9" ht="15.75" customHeight="1" x14ac:dyDescent="0.2">
      <c r="H909" s="56"/>
      <c r="I909" s="56"/>
    </row>
    <row r="910" spans="8:9" ht="15.75" customHeight="1" x14ac:dyDescent="0.2">
      <c r="H910" s="56"/>
      <c r="I910" s="56"/>
    </row>
    <row r="911" spans="8:9" ht="15.75" customHeight="1" x14ac:dyDescent="0.2">
      <c r="H911" s="56"/>
      <c r="I911" s="56"/>
    </row>
    <row r="912" spans="8:9" ht="15.75" customHeight="1" x14ac:dyDescent="0.2">
      <c r="H912" s="56"/>
      <c r="I912" s="56"/>
    </row>
    <row r="913" spans="8:9" ht="15.75" customHeight="1" x14ac:dyDescent="0.2">
      <c r="H913" s="56"/>
      <c r="I913" s="56"/>
    </row>
    <row r="914" spans="8:9" ht="15.75" customHeight="1" x14ac:dyDescent="0.2">
      <c r="H914" s="56"/>
      <c r="I914" s="56"/>
    </row>
    <row r="915" spans="8:9" ht="15.75" customHeight="1" x14ac:dyDescent="0.2">
      <c r="H915" s="56"/>
      <c r="I915" s="56"/>
    </row>
    <row r="916" spans="8:9" ht="15.75" customHeight="1" x14ac:dyDescent="0.2">
      <c r="H916" s="56"/>
      <c r="I916" s="56"/>
    </row>
    <row r="917" spans="8:9" ht="15.75" customHeight="1" x14ac:dyDescent="0.2">
      <c r="H917" s="56"/>
      <c r="I917" s="56"/>
    </row>
    <row r="918" spans="8:9" ht="15.75" customHeight="1" x14ac:dyDescent="0.2">
      <c r="H918" s="56"/>
      <c r="I918" s="56"/>
    </row>
    <row r="919" spans="8:9" ht="15.75" customHeight="1" x14ac:dyDescent="0.2">
      <c r="H919" s="56"/>
      <c r="I919" s="56"/>
    </row>
    <row r="920" spans="8:9" ht="15.75" customHeight="1" x14ac:dyDescent="0.2">
      <c r="H920" s="56"/>
      <c r="I920" s="56"/>
    </row>
    <row r="921" spans="8:9" ht="15.75" customHeight="1" x14ac:dyDescent="0.2">
      <c r="H921" s="56"/>
      <c r="I921" s="56"/>
    </row>
    <row r="922" spans="8:9" ht="15.75" customHeight="1" x14ac:dyDescent="0.2">
      <c r="H922" s="56"/>
      <c r="I922" s="56"/>
    </row>
    <row r="923" spans="8:9" ht="15.75" customHeight="1" x14ac:dyDescent="0.2">
      <c r="H923" s="56"/>
      <c r="I923" s="56"/>
    </row>
    <row r="924" spans="8:9" ht="15.75" customHeight="1" x14ac:dyDescent="0.2">
      <c r="H924" s="56"/>
      <c r="I924" s="56"/>
    </row>
    <row r="925" spans="8:9" ht="15.75" customHeight="1" x14ac:dyDescent="0.2">
      <c r="H925" s="56"/>
      <c r="I925" s="56"/>
    </row>
    <row r="926" spans="8:9" ht="15.75" customHeight="1" x14ac:dyDescent="0.2">
      <c r="H926" s="56"/>
      <c r="I926" s="56"/>
    </row>
    <row r="927" spans="8:9" ht="15.75" customHeight="1" x14ac:dyDescent="0.2">
      <c r="H927" s="56"/>
      <c r="I927" s="56"/>
    </row>
    <row r="928" spans="8:9" ht="15.75" customHeight="1" x14ac:dyDescent="0.2">
      <c r="H928" s="56"/>
      <c r="I928" s="56"/>
    </row>
    <row r="929" spans="8:9" ht="15.75" customHeight="1" x14ac:dyDescent="0.2">
      <c r="H929" s="56"/>
      <c r="I929" s="56"/>
    </row>
    <row r="930" spans="8:9" ht="15.75" customHeight="1" x14ac:dyDescent="0.2">
      <c r="H930" s="56"/>
      <c r="I930" s="56"/>
    </row>
    <row r="931" spans="8:9" ht="15.75" customHeight="1" x14ac:dyDescent="0.2">
      <c r="H931" s="56"/>
      <c r="I931" s="56"/>
    </row>
    <row r="932" spans="8:9" ht="15.75" customHeight="1" x14ac:dyDescent="0.2">
      <c r="H932" s="56"/>
      <c r="I932" s="56"/>
    </row>
    <row r="933" spans="8:9" ht="15.75" customHeight="1" x14ac:dyDescent="0.2">
      <c r="H933" s="56"/>
      <c r="I933" s="56"/>
    </row>
    <row r="934" spans="8:9" ht="15.75" customHeight="1" x14ac:dyDescent="0.2">
      <c r="H934" s="56"/>
      <c r="I934" s="56"/>
    </row>
    <row r="935" spans="8:9" ht="15.75" customHeight="1" x14ac:dyDescent="0.2">
      <c r="H935" s="56"/>
      <c r="I935" s="56"/>
    </row>
    <row r="936" spans="8:9" ht="15.75" customHeight="1" x14ac:dyDescent="0.2">
      <c r="H936" s="56"/>
      <c r="I936" s="56"/>
    </row>
    <row r="937" spans="8:9" ht="15.75" customHeight="1" x14ac:dyDescent="0.2">
      <c r="H937" s="56"/>
      <c r="I937" s="56"/>
    </row>
    <row r="938" spans="8:9" ht="15.75" customHeight="1" x14ac:dyDescent="0.2">
      <c r="H938" s="56"/>
      <c r="I938" s="56"/>
    </row>
    <row r="939" spans="8:9" ht="15.75" customHeight="1" x14ac:dyDescent="0.2">
      <c r="H939" s="56"/>
      <c r="I939" s="56"/>
    </row>
    <row r="940" spans="8:9" ht="15.75" customHeight="1" x14ac:dyDescent="0.2">
      <c r="H940" s="56"/>
      <c r="I940" s="56"/>
    </row>
    <row r="941" spans="8:9" ht="15.75" customHeight="1" x14ac:dyDescent="0.2">
      <c r="H941" s="56"/>
      <c r="I941" s="56"/>
    </row>
    <row r="942" spans="8:9" ht="15.75" customHeight="1" x14ac:dyDescent="0.2">
      <c r="H942" s="56"/>
      <c r="I942" s="56"/>
    </row>
    <row r="943" spans="8:9" ht="15.75" customHeight="1" x14ac:dyDescent="0.2">
      <c r="H943" s="56"/>
      <c r="I943" s="56"/>
    </row>
    <row r="944" spans="8:9" ht="15.75" customHeight="1" x14ac:dyDescent="0.2">
      <c r="H944" s="56"/>
      <c r="I944" s="56"/>
    </row>
    <row r="945" spans="8:9" ht="15.75" customHeight="1" x14ac:dyDescent="0.2">
      <c r="H945" s="56"/>
      <c r="I945" s="56"/>
    </row>
    <row r="946" spans="8:9" ht="15.75" customHeight="1" x14ac:dyDescent="0.2">
      <c r="H946" s="56"/>
      <c r="I946" s="56"/>
    </row>
    <row r="947" spans="8:9" ht="15.75" customHeight="1" x14ac:dyDescent="0.2">
      <c r="H947" s="56"/>
      <c r="I947" s="56"/>
    </row>
    <row r="948" spans="8:9" ht="15.75" customHeight="1" x14ac:dyDescent="0.2">
      <c r="H948" s="56"/>
      <c r="I948" s="56"/>
    </row>
    <row r="949" spans="8:9" ht="15.75" customHeight="1" x14ac:dyDescent="0.2">
      <c r="H949" s="56"/>
      <c r="I949" s="56"/>
    </row>
    <row r="950" spans="8:9" ht="15.75" customHeight="1" x14ac:dyDescent="0.2">
      <c r="H950" s="56"/>
      <c r="I950" s="56"/>
    </row>
    <row r="951" spans="8:9" ht="15.75" customHeight="1" x14ac:dyDescent="0.2">
      <c r="H951" s="56"/>
      <c r="I951" s="56"/>
    </row>
    <row r="952" spans="8:9" ht="15.75" customHeight="1" x14ac:dyDescent="0.2">
      <c r="H952" s="56"/>
      <c r="I952" s="56"/>
    </row>
    <row r="953" spans="8:9" ht="15.75" customHeight="1" x14ac:dyDescent="0.2">
      <c r="H953" s="56"/>
      <c r="I953" s="56"/>
    </row>
    <row r="954" spans="8:9" ht="15.75" customHeight="1" x14ac:dyDescent="0.2">
      <c r="H954" s="56"/>
      <c r="I954" s="56"/>
    </row>
    <row r="955" spans="8:9" ht="15.75" customHeight="1" x14ac:dyDescent="0.2">
      <c r="H955" s="56"/>
      <c r="I955" s="56"/>
    </row>
    <row r="956" spans="8:9" ht="15.75" customHeight="1" x14ac:dyDescent="0.2">
      <c r="H956" s="56"/>
      <c r="I956" s="56"/>
    </row>
    <row r="957" spans="8:9" ht="15.75" customHeight="1" x14ac:dyDescent="0.2">
      <c r="H957" s="56"/>
      <c r="I957" s="56"/>
    </row>
    <row r="958" spans="8:9" ht="15.75" customHeight="1" x14ac:dyDescent="0.2">
      <c r="H958" s="56"/>
      <c r="I958" s="56"/>
    </row>
    <row r="959" spans="8:9" ht="15.75" customHeight="1" x14ac:dyDescent="0.2">
      <c r="H959" s="56"/>
      <c r="I959" s="56"/>
    </row>
    <row r="960" spans="8:9" ht="15.75" customHeight="1" x14ac:dyDescent="0.2">
      <c r="H960" s="56"/>
      <c r="I960" s="56"/>
    </row>
    <row r="961" spans="8:9" ht="15.75" customHeight="1" x14ac:dyDescent="0.2">
      <c r="H961" s="56"/>
      <c r="I961" s="56"/>
    </row>
    <row r="962" spans="8:9" ht="15.75" customHeight="1" x14ac:dyDescent="0.2">
      <c r="H962" s="56"/>
      <c r="I962" s="56"/>
    </row>
    <row r="963" spans="8:9" ht="15.75" customHeight="1" x14ac:dyDescent="0.2">
      <c r="H963" s="56"/>
      <c r="I963" s="56"/>
    </row>
    <row r="964" spans="8:9" ht="15.75" customHeight="1" x14ac:dyDescent="0.2">
      <c r="H964" s="56"/>
      <c r="I964" s="56"/>
    </row>
    <row r="965" spans="8:9" ht="15.75" customHeight="1" x14ac:dyDescent="0.2">
      <c r="H965" s="56"/>
      <c r="I965" s="56"/>
    </row>
    <row r="966" spans="8:9" ht="15.75" customHeight="1" x14ac:dyDescent="0.2">
      <c r="H966" s="56"/>
      <c r="I966" s="56"/>
    </row>
    <row r="967" spans="8:9" ht="15.75" customHeight="1" x14ac:dyDescent="0.2">
      <c r="H967" s="56"/>
      <c r="I967" s="56"/>
    </row>
    <row r="968" spans="8:9" ht="15.75" customHeight="1" x14ac:dyDescent="0.2">
      <c r="H968" s="56"/>
      <c r="I968" s="56"/>
    </row>
    <row r="969" spans="8:9" ht="15.75" customHeight="1" x14ac:dyDescent="0.2">
      <c r="H969" s="56"/>
      <c r="I969" s="56"/>
    </row>
    <row r="970" spans="8:9" ht="15.75" customHeight="1" x14ac:dyDescent="0.2">
      <c r="H970" s="56"/>
      <c r="I970" s="56"/>
    </row>
    <row r="971" spans="8:9" ht="15.75" customHeight="1" x14ac:dyDescent="0.2">
      <c r="H971" s="56"/>
      <c r="I971" s="56"/>
    </row>
    <row r="972" spans="8:9" ht="15.75" customHeight="1" x14ac:dyDescent="0.2">
      <c r="H972" s="56"/>
      <c r="I972" s="56"/>
    </row>
    <row r="973" spans="8:9" ht="15.75" customHeight="1" x14ac:dyDescent="0.2">
      <c r="H973" s="56"/>
      <c r="I973" s="56"/>
    </row>
    <row r="974" spans="8:9" ht="15.75" customHeight="1" x14ac:dyDescent="0.2">
      <c r="H974" s="56"/>
      <c r="I974" s="56"/>
    </row>
    <row r="975" spans="8:9" ht="15.75" customHeight="1" x14ac:dyDescent="0.2">
      <c r="H975" s="56"/>
      <c r="I975" s="56"/>
    </row>
    <row r="976" spans="8:9" ht="15.75" customHeight="1" x14ac:dyDescent="0.2">
      <c r="H976" s="56"/>
      <c r="I976" s="56"/>
    </row>
    <row r="977" spans="8:9" ht="15.75" customHeight="1" x14ac:dyDescent="0.2">
      <c r="H977" s="56"/>
      <c r="I977" s="56"/>
    </row>
    <row r="978" spans="8:9" ht="15.75" customHeight="1" x14ac:dyDescent="0.2">
      <c r="H978" s="56"/>
      <c r="I978" s="56"/>
    </row>
    <row r="979" spans="8:9" ht="15.75" customHeight="1" x14ac:dyDescent="0.2">
      <c r="H979" s="56"/>
      <c r="I979" s="56"/>
    </row>
    <row r="980" spans="8:9" ht="15.75" customHeight="1" x14ac:dyDescent="0.2">
      <c r="H980" s="56"/>
      <c r="I980" s="56"/>
    </row>
    <row r="981" spans="8:9" ht="15.75" customHeight="1" x14ac:dyDescent="0.2">
      <c r="H981" s="56"/>
      <c r="I981" s="56"/>
    </row>
    <row r="982" spans="8:9" ht="15.75" customHeight="1" x14ac:dyDescent="0.2">
      <c r="H982" s="56"/>
      <c r="I982" s="56"/>
    </row>
    <row r="983" spans="8:9" ht="15.75" customHeight="1" x14ac:dyDescent="0.2">
      <c r="H983" s="56"/>
      <c r="I983" s="56"/>
    </row>
    <row r="984" spans="8:9" ht="15.75" customHeight="1" x14ac:dyDescent="0.2">
      <c r="H984" s="56"/>
      <c r="I984" s="56"/>
    </row>
    <row r="985" spans="8:9" ht="15.75" customHeight="1" x14ac:dyDescent="0.2">
      <c r="H985" s="56"/>
      <c r="I985" s="56"/>
    </row>
    <row r="986" spans="8:9" ht="15.75" customHeight="1" x14ac:dyDescent="0.2">
      <c r="H986" s="56"/>
      <c r="I986" s="56"/>
    </row>
    <row r="987" spans="8:9" ht="15.75" customHeight="1" x14ac:dyDescent="0.2">
      <c r="H987" s="56"/>
      <c r="I987" s="56"/>
    </row>
    <row r="988" spans="8:9" ht="15.75" customHeight="1" x14ac:dyDescent="0.2">
      <c r="H988" s="56"/>
      <c r="I988" s="56"/>
    </row>
    <row r="989" spans="8:9" ht="15.75" customHeight="1" x14ac:dyDescent="0.2">
      <c r="H989" s="56"/>
      <c r="I989" s="56"/>
    </row>
    <row r="990" spans="8:9" ht="15.75" customHeight="1" x14ac:dyDescent="0.2">
      <c r="H990" s="56"/>
      <c r="I990" s="56"/>
    </row>
    <row r="991" spans="8:9" ht="15.75" customHeight="1" x14ac:dyDescent="0.2">
      <c r="H991" s="56"/>
      <c r="I991" s="56"/>
    </row>
    <row r="992" spans="8:9" ht="15.75" customHeight="1" x14ac:dyDescent="0.2">
      <c r="H992" s="56"/>
      <c r="I992" s="56"/>
    </row>
    <row r="993" spans="8:9" ht="15.75" customHeight="1" x14ac:dyDescent="0.2">
      <c r="H993" s="56"/>
      <c r="I993" s="56"/>
    </row>
    <row r="994" spans="8:9" ht="15.75" customHeight="1" x14ac:dyDescent="0.2">
      <c r="H994" s="56"/>
      <c r="I994" s="56"/>
    </row>
    <row r="995" spans="8:9" ht="15.75" customHeight="1" x14ac:dyDescent="0.2">
      <c r="H995" s="56"/>
      <c r="I995" s="56"/>
    </row>
    <row r="996" spans="8:9" ht="15.75" customHeight="1" x14ac:dyDescent="0.2">
      <c r="H996" s="56"/>
      <c r="I996" s="56"/>
    </row>
    <row r="997" spans="8:9" ht="15.75" customHeight="1" x14ac:dyDescent="0.2">
      <c r="H997" s="56"/>
      <c r="I997" s="56"/>
    </row>
    <row r="998" spans="8:9" ht="15.75" customHeight="1" x14ac:dyDescent="0.2">
      <c r="H998" s="56"/>
      <c r="I998" s="56"/>
    </row>
    <row r="999" spans="8:9" ht="15.75" customHeight="1" x14ac:dyDescent="0.2">
      <c r="H999" s="56"/>
      <c r="I999" s="56"/>
    </row>
    <row r="1000" spans="8:9" ht="15.75" customHeight="1" x14ac:dyDescent="0.2">
      <c r="H1000" s="56"/>
      <c r="I1000" s="56"/>
    </row>
  </sheetData>
  <mergeCells count="8">
    <mergeCell ref="D9:G9"/>
    <mergeCell ref="A1:A6"/>
    <mergeCell ref="B1:G1"/>
    <mergeCell ref="B2:I2"/>
    <mergeCell ref="B3:I3"/>
    <mergeCell ref="C4:D4"/>
    <mergeCell ref="B5:B8"/>
    <mergeCell ref="F5:F6"/>
  </mergeCells>
  <pageMargins left="0.70866141732283472" right="0.70866141732283472" top="0.74803149606299213" bottom="0.74803149606299213" header="0" footer="0"/>
  <pageSetup scale="7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corrupcion</vt:lpstr>
      <vt:lpstr>Racionalizacion de tramites_</vt:lpstr>
      <vt:lpstr>Servicio al ciudadano</vt:lpstr>
      <vt:lpstr>Rendición de Cuentas</vt:lpstr>
      <vt:lpstr>Transparencia</vt:lpstr>
      <vt:lpstr>Iniciativas Adici.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GLADYS ESPITIA PENA</cp:lastModifiedBy>
  <dcterms:created xsi:type="dcterms:W3CDTF">2016-12-28T14:45:40Z</dcterms:created>
  <dcterms:modified xsi:type="dcterms:W3CDTF">2022-05-12T16:17:06Z</dcterms:modified>
</cp:coreProperties>
</file>