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ni\OneDrive\Escritorio\31012022 CIGD 2022\Programación proyectos 2022\Proyecto de tasas 2022\"/>
    </mc:Choice>
  </mc:AlternateContent>
  <bookViews>
    <workbookView xWindow="0" yWindow="0" windowWidth="20490" windowHeight="7650"/>
  </bookViews>
  <sheets>
    <sheet name="Tasas" sheetId="3" r:id="rId1"/>
  </sheets>
  <externalReferences>
    <externalReference r:id="rId2"/>
  </externalReferences>
  <definedNames>
    <definedName name="EST">[1]MENU!$I$9:$I$12</definedName>
    <definedName name="LIN">[1]MENU!R0C5:[1]MENU!R0C5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3" l="1"/>
  <c r="S23" i="3" l="1"/>
  <c r="S21" i="3"/>
  <c r="S19" i="3"/>
  <c r="S11" i="3"/>
  <c r="Q23" i="3"/>
  <c r="Q21" i="3"/>
  <c r="Q19" i="3"/>
  <c r="Q16" i="3"/>
  <c r="S16" i="3"/>
  <c r="S14" i="3"/>
  <c r="Q14" i="3"/>
  <c r="Q11" i="3"/>
  <c r="S7" i="3"/>
  <c r="Q7" i="3"/>
  <c r="S25" i="3" l="1"/>
  <c r="Q25" i="3"/>
  <c r="O25" i="3"/>
  <c r="N25" i="3"/>
  <c r="M25" i="3"/>
  <c r="P25" i="3"/>
</calcChain>
</file>

<file path=xl/comments1.xml><?xml version="1.0" encoding="utf-8"?>
<comments xmlns="http://schemas.openxmlformats.org/spreadsheetml/2006/main">
  <authors>
    <author>Claudia Patricia Carvajal Diosa</author>
    <author>cpcarvajal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OAP - MADS:</t>
        </r>
        <r>
          <rPr>
            <sz val="9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B5" authorId="1" shapeId="0">
      <text>
        <r>
          <rPr>
            <b/>
            <sz val="9"/>
            <color indexed="81"/>
            <rFont val="Tahoma"/>
            <family val="2"/>
          </rPr>
          <t xml:space="preserve">OAP - MADS:
</t>
        </r>
        <r>
          <rPr>
            <sz val="9"/>
            <color indexed="81"/>
            <rFont val="Tahoma"/>
            <family val="2"/>
          </rPr>
          <t xml:space="preserve">Los objetivos específicos deben ser los que más incidencia tengan en la solución del problema, permitiendo alcanzar el objetivo general. Los objetivos específicos se construyen a partir de la identificación de las causas en el árbol de problemas.
</t>
        </r>
      </text>
    </comment>
    <comment ref="C5" authorId="1" shapeId="0">
      <text>
        <r>
          <rPr>
            <b/>
            <sz val="9"/>
            <color indexed="81"/>
            <rFont val="Tahoma"/>
            <family val="2"/>
          </rPr>
          <t>OAP - MADS:</t>
        </r>
        <r>
          <rPr>
            <sz val="9"/>
            <color indexed="81"/>
            <rFont val="Tahoma"/>
            <family val="2"/>
          </rPr>
          <t xml:space="preserve">
Identifique cual es el producto que le permite alcanzar el objetivo específico, de acuerdo con el catágolo de productos del DNP y su respectivo código
</t>
        </r>
      </text>
    </comment>
    <comment ref="D5" authorId="1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9"/>
            <color indexed="81"/>
            <rFont val="Tahoma"/>
            <family val="2"/>
          </rPr>
          <t xml:space="preserve">Identifique cual es el indicador de producto que le permite medir el producto, de acuerdo con el catágolo de productos del DNP y su respectivo código
 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OAP - MADS:</t>
        </r>
        <r>
          <rPr>
            <sz val="9"/>
            <color indexed="81"/>
            <rFont val="Tahoma"/>
            <family val="2"/>
          </rPr>
          <t xml:space="preserve">
Unidad de medida en la que está expresado el indicador de producto</t>
        </r>
      </text>
    </comment>
  </commentList>
</comments>
</file>

<file path=xl/sharedStrings.xml><?xml version="1.0" encoding="utf-8"?>
<sst xmlns="http://schemas.openxmlformats.org/spreadsheetml/2006/main" count="71" uniqueCount="65">
  <si>
    <t>Nombre del Proyecto</t>
  </si>
  <si>
    <t>Código del Proyecto</t>
  </si>
  <si>
    <t>Objetivo General Proyecto</t>
  </si>
  <si>
    <t>Objetivo específico (1)</t>
  </si>
  <si>
    <t xml:space="preserve">Producto  </t>
  </si>
  <si>
    <t>Unidad de Medida</t>
  </si>
  <si>
    <t>Indicador de Producto</t>
  </si>
  <si>
    <t>Documentos de investigación para la conservación de la biodiversidad y sus servicios eco sistémicos</t>
  </si>
  <si>
    <t>Servicio de ecoturismo en las áreas protegidas</t>
  </si>
  <si>
    <t>320203200 Áreas cubiertas con jornadas de vigilancia</t>
  </si>
  <si>
    <t>320203201 Predios saneados</t>
  </si>
  <si>
    <t>320200100 Documentos de lineamientos técnicos realizados</t>
  </si>
  <si>
    <t>320200400 Documentos de investigación realizados</t>
  </si>
  <si>
    <t>320201000 Visitantes que ingresan a las áreas protegidas nacionales</t>
  </si>
  <si>
    <t>Número</t>
  </si>
  <si>
    <t>Realizar el monitoreo y seguimiento a los procesos de restauración en las áreas protegidas nacionales.</t>
  </si>
  <si>
    <t>Meta 2022</t>
  </si>
  <si>
    <t>Costo de la Actividades
2022</t>
  </si>
  <si>
    <t>FORMATO CADENA DE VALOR VIGENCIA 2022</t>
  </si>
  <si>
    <t>ADMINISTRACIÓN DE LOS RECURSOS PROVENIENTES DE LA TASA POR USO DE AGUA PARA LA PROTECCIÓN Y RECUPERACIÓN DEL RECURSO HIDRICO EN AREAS DEL SISTEMA DE PARQUES NACIONALES NATURALES DE COLOMBIA</t>
  </si>
  <si>
    <t>AUMENTAR EL GRADO DE CONSERVACIÓN IN SITU DE LAS ÁREAS PROTEGIDAS PARA GARANTIZAR LA SOSTENIBILIDAD DEL RECURSO HÍDRICO</t>
  </si>
  <si>
    <t>IMPLEMENTAR LAS ESTRATEGIAS DE MANEJO PARA LA ADMINISTRACIÓN DE LAS ÁREAS PROTEGIDAS</t>
  </si>
  <si>
    <t xml:space="preserve">Servicio de prevención, vigilancia y control de las áreas protegidas </t>
  </si>
  <si>
    <t xml:space="preserve">Hectárea </t>
  </si>
  <si>
    <t>Prevenir y mitigar riesgos u otras situaciones derivadas que afecten la gobernabilidad de las áreas protegidas.</t>
  </si>
  <si>
    <t>Evaluar el estado y conocimiento de las presiones sobre el área protegida, mediante el ejercicio de la autoridad ambiental</t>
  </si>
  <si>
    <t>Servicio de restauración de ecosistemas </t>
  </si>
  <si>
    <t xml:space="preserve">Hectáreas de äreas </t>
  </si>
  <si>
    <t>Implementar acciones de restauración en las áreas degradadas y/o alteradas de las áreas protegidas nacionales.</t>
  </si>
  <si>
    <t>Realizar mantenimiento a las áreas priorizadas en proceso de restauración ecológica</t>
  </si>
  <si>
    <t>Formular y/o actualizar el Plan o Programa de Ordenamiento de Ecoturismo en el área protegida</t>
  </si>
  <si>
    <t>Implementar el plan de acción del Plan o Programa de Ordenamiento de Ecoturismo</t>
  </si>
  <si>
    <t>Documentos de lineamientos técnicos para la conservación de la biodiversidad y sus servicios ecosistémicos</t>
  </si>
  <si>
    <t>Monitorear el comportamiento de la oferta y demanda del recurso hídrico</t>
  </si>
  <si>
    <t>Formular lineamientos para la gestión integral del recurso hídrico</t>
  </si>
  <si>
    <t>Formular, implementar y hacer seguimiento a los lineamientos para la administración del recurso hídrico</t>
  </si>
  <si>
    <t xml:space="preserve">Documentos de lineamientos técnicos con acuerdos de uso, ocupación y tenencia en las áreas protegidas </t>
  </si>
  <si>
    <t>Efectuar la caracterización de Uso, Ocupación y Tenencia para la identificación del estado actual de los predios con algún tipo de presión.</t>
  </si>
  <si>
    <t>Realizar acuerdos de conservación con población que se encuentre afectando áreas del Sistema de Parques Nacionales Naturales</t>
  </si>
  <si>
    <t>AMPLIAR EL CONOCIMIENTO DEL ESTADO DE CONSERVACIÓN DE LAS ÁREAS PROTEGIDAS Y SUS BIENES Y SERVICIOS AMBIENTALES</t>
  </si>
  <si>
    <t>Diseñar protocolos y metodologías para la elaboración de la linea base de biodiversidad y sus servicios eco sistémicos.</t>
  </si>
  <si>
    <t>Implementar y hacer seguimiento al programa de monitoreo y los proyectos del portafolio investigación.</t>
  </si>
  <si>
    <t>Servicio de educación informal en el marco de la conservación de la biodiversidad y los Servicio ecosistémicos</t>
  </si>
  <si>
    <t>Formular o actualizar la estrategia de educación y comunicación comunitaria en las áreas protegidas</t>
  </si>
  <si>
    <t>Implementar la estrategia de educación y comunicación comunitaria en las áreas protegidas</t>
  </si>
  <si>
    <t>TOTALES</t>
  </si>
  <si>
    <t>Meta 2019</t>
  </si>
  <si>
    <t>Meta 2020</t>
  </si>
  <si>
    <t>Meta 2021</t>
  </si>
  <si>
    <t>Costo de la Actividades
2019</t>
  </si>
  <si>
    <t>Costo de la Actividades
2020</t>
  </si>
  <si>
    <t>Costo de la Actividades
2021</t>
  </si>
  <si>
    <t>Realizar estudios técnicos y jurídicos para el saneamiento predial de las áreas protegidas y adelantar su adquisición.</t>
  </si>
  <si>
    <t>Realizar seguimiento al proceso de planificación y ejecución de los recursos asignados para la implementación de las estrategias de manejo</t>
  </si>
  <si>
    <t xml:space="preserve"> 320200500 Áreas en proceso de restauración</t>
  </si>
  <si>
    <t>320203100 Documentos de Acuerdos de uso suscritos con campesinos que ocupan las áreas protegidas</t>
  </si>
  <si>
    <t>320201400Personas capacitadas</t>
  </si>
  <si>
    <t>320200110 Documento de lineamientos técnicos para las administración del recurso hídrico</t>
  </si>
  <si>
    <t>Actividades</t>
  </si>
  <si>
    <r>
      <rPr>
        <b/>
        <sz val="14"/>
        <color indexed="8"/>
        <rFont val="Arial Narrow"/>
        <family val="2"/>
      </rPr>
      <t>(1</t>
    </r>
    <r>
      <rPr>
        <sz val="14"/>
        <color theme="1"/>
        <rFont val="Arial Narrow"/>
        <family val="2"/>
      </rPr>
      <t>) Este formato refleja la estructura mínima de cadena de valor requerida para un proyecto o programa de inversión según la “Guía para la construcción y estandarización de la Cadena de valor del DNP  Versión 5.0 2017, la cual pueden bajar en el link indicado abajo 
Se pueden incluir más objetivos específicos o productos según se requiera. Se debe tener en cuenta que por cada objetivo específico debe existir al menos un producto y por cada producto, mínimo dos actividades.</t>
    </r>
  </si>
  <si>
    <t>Costo de los Prodcutos_Programados 2022</t>
  </si>
  <si>
    <t>Magnitud de Metas Ajustada 2022</t>
  </si>
  <si>
    <t>Costo de la Actividades PAA 2022</t>
  </si>
  <si>
    <t>Costo de los Prodcutos PAA 2022</t>
  </si>
  <si>
    <t>Rezago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</si>
</sst>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"/>
    <numFmt numFmtId="165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1"/>
      <color theme="0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u/>
      <sz val="14"/>
      <color theme="10"/>
      <name val="Arial Narrow"/>
      <family val="2"/>
    </font>
    <font>
      <b/>
      <sz val="14"/>
      <color indexed="8"/>
      <name val="Arial Narrow"/>
      <family val="2"/>
    </font>
    <font>
      <sz val="14"/>
      <color rgb="FF00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43" fontId="4" fillId="0" borderId="0" applyFont="0" applyFill="0" applyBorder="0" applyAlignment="0" applyProtection="0"/>
    <xf numFmtId="0" fontId="14" fillId="0" borderId="0"/>
  </cellStyleXfs>
  <cellXfs count="106">
    <xf numFmtId="0" fontId="0" fillId="0" borderId="0" xfId="0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0" xfId="1" applyFont="1"/>
    <xf numFmtId="41" fontId="5" fillId="0" borderId="3" xfId="3" applyNumberFormat="1" applyFont="1" applyFill="1" applyBorder="1" applyAlignment="1">
      <alignment horizontal="center" vertical="center"/>
    </xf>
    <xf numFmtId="41" fontId="5" fillId="0" borderId="1" xfId="3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41" fontId="8" fillId="0" borderId="1" xfId="3" applyNumberFormat="1" applyFont="1" applyFill="1" applyBorder="1" applyAlignment="1">
      <alignment vertical="center"/>
    </xf>
    <xf numFmtId="41" fontId="5" fillId="0" borderId="8" xfId="3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vertical="center" wrapText="1"/>
    </xf>
    <xf numFmtId="41" fontId="6" fillId="0" borderId="14" xfId="3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1" fontId="5" fillId="2" borderId="3" xfId="3" applyNumberFormat="1" applyFont="1" applyFill="1" applyBorder="1" applyAlignment="1">
      <alignment horizontal="center" vertical="center"/>
    </xf>
    <xf numFmtId="41" fontId="5" fillId="2" borderId="1" xfId="3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4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41" fontId="5" fillId="2" borderId="1" xfId="3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12" fillId="0" borderId="0" xfId="0" applyNumberFormat="1" applyFont="1" applyAlignment="1">
      <alignment vertical="center"/>
    </xf>
    <xf numFmtId="165" fontId="5" fillId="0" borderId="1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165" fontId="5" fillId="2" borderId="1" xfId="3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41" fontId="5" fillId="2" borderId="1" xfId="3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165" fontId="6" fillId="0" borderId="14" xfId="3" applyNumberFormat="1" applyFont="1" applyFill="1" applyBorder="1" applyAlignment="1">
      <alignment vertical="center"/>
    </xf>
    <xf numFmtId="43" fontId="8" fillId="0" borderId="14" xfId="6" applyFont="1" applyBorder="1" applyAlignment="1">
      <alignment vertical="center"/>
    </xf>
    <xf numFmtId="165" fontId="5" fillId="2" borderId="3" xfId="3" applyNumberFormat="1" applyFont="1" applyFill="1" applyBorder="1" applyAlignment="1">
      <alignment horizontal="center" vertical="center"/>
    </xf>
    <xf numFmtId="165" fontId="5" fillId="0" borderId="8" xfId="3" applyNumberFormat="1" applyFont="1" applyFill="1" applyBorder="1" applyAlignment="1">
      <alignment horizontal="center" vertical="center"/>
    </xf>
    <xf numFmtId="165" fontId="5" fillId="0" borderId="3" xfId="3" applyNumberFormat="1" applyFont="1" applyFill="1" applyBorder="1" applyAlignment="1">
      <alignment horizontal="center" vertical="center"/>
    </xf>
    <xf numFmtId="165" fontId="5" fillId="0" borderId="3" xfId="3" applyNumberFormat="1" applyFont="1" applyBorder="1" applyAlignment="1">
      <alignment vertical="center"/>
    </xf>
    <xf numFmtId="165" fontId="5" fillId="0" borderId="8" xfId="3" applyNumberFormat="1" applyFont="1" applyBorder="1" applyAlignment="1">
      <alignment vertical="center"/>
    </xf>
    <xf numFmtId="165" fontId="5" fillId="0" borderId="1" xfId="3" applyNumberFormat="1" applyFont="1" applyBorder="1" applyAlignment="1">
      <alignment vertical="center"/>
    </xf>
    <xf numFmtId="165" fontId="8" fillId="0" borderId="14" xfId="6" applyNumberFormat="1" applyFont="1" applyBorder="1" applyAlignment="1">
      <alignment vertical="center"/>
    </xf>
    <xf numFmtId="165" fontId="8" fillId="0" borderId="10" xfId="6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3" fontId="5" fillId="8" borderId="3" xfId="0" applyNumberFormat="1" applyFont="1" applyFill="1" applyBorder="1" applyAlignment="1">
      <alignment horizontal="center" vertical="center" wrapText="1"/>
    </xf>
    <xf numFmtId="3" fontId="5" fillId="8" borderId="8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4" fontId="5" fillId="0" borderId="15" xfId="3" applyFont="1" applyBorder="1" applyAlignment="1">
      <alignment horizontal="center" vertical="center"/>
    </xf>
    <xf numFmtId="44" fontId="5" fillId="0" borderId="14" xfId="3" applyFont="1" applyBorder="1" applyAlignment="1">
      <alignment horizontal="center" vertical="center"/>
    </xf>
    <xf numFmtId="165" fontId="8" fillId="0" borderId="11" xfId="3" applyNumberFormat="1" applyFont="1" applyBorder="1" applyAlignment="1">
      <alignment horizontal="center" vertical="center" wrapText="1"/>
    </xf>
    <xf numFmtId="165" fontId="8" fillId="0" borderId="19" xfId="3" applyNumberFormat="1" applyFont="1" applyBorder="1" applyAlignment="1">
      <alignment horizontal="center" vertical="center" wrapText="1"/>
    </xf>
    <xf numFmtId="165" fontId="8" fillId="0" borderId="9" xfId="3" applyNumberFormat="1" applyFont="1" applyBorder="1" applyAlignment="1">
      <alignment horizontal="center" vertical="center" wrapText="1"/>
    </xf>
    <xf numFmtId="165" fontId="8" fillId="0" borderId="10" xfId="3" applyNumberFormat="1" applyFont="1" applyBorder="1" applyAlignment="1">
      <alignment horizontal="center" vertical="center" wrapText="1"/>
    </xf>
    <xf numFmtId="165" fontId="8" fillId="0" borderId="20" xfId="3" applyNumberFormat="1" applyFont="1" applyBorder="1" applyAlignment="1">
      <alignment horizontal="center" vertical="center" wrapText="1"/>
    </xf>
    <xf numFmtId="44" fontId="5" fillId="0" borderId="18" xfId="3" applyFont="1" applyBorder="1" applyAlignment="1">
      <alignment horizontal="center" vertical="center"/>
    </xf>
    <xf numFmtId="44" fontId="5" fillId="0" borderId="13" xfId="3" applyFont="1" applyBorder="1" applyAlignment="1">
      <alignment horizontal="center" vertical="center"/>
    </xf>
    <xf numFmtId="44" fontId="5" fillId="0" borderId="17" xfId="3" applyFont="1" applyBorder="1" applyAlignment="1">
      <alignment horizontal="center" vertical="center"/>
    </xf>
    <xf numFmtId="44" fontId="5" fillId="0" borderId="3" xfId="3" applyFont="1" applyBorder="1" applyAlignment="1">
      <alignment horizontal="center" vertical="center"/>
    </xf>
    <xf numFmtId="44" fontId="5" fillId="0" borderId="1" xfId="3" applyFont="1" applyBorder="1" applyAlignment="1">
      <alignment horizontal="center" vertical="center"/>
    </xf>
    <xf numFmtId="165" fontId="5" fillId="0" borderId="4" xfId="3" applyNumberFormat="1" applyFont="1" applyBorder="1" applyAlignment="1">
      <alignment horizontal="center" vertical="center"/>
    </xf>
    <xf numFmtId="165" fontId="5" fillId="0" borderId="6" xfId="3" applyNumberFormat="1" applyFont="1" applyBorder="1" applyAlignment="1">
      <alignment horizontal="center" vertical="center"/>
    </xf>
    <xf numFmtId="165" fontId="8" fillId="0" borderId="6" xfId="3" applyNumberFormat="1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8">
    <cellStyle name="Énfasis2" xfId="4" builtinId="33"/>
    <cellStyle name="Énfasis5" xfId="5" builtinId="45"/>
    <cellStyle name="Hipervínculo" xfId="1" builtinId="8"/>
    <cellStyle name="Millares" xfId="6" builtinId="3"/>
    <cellStyle name="Moneda" xfId="3" builtinId="4"/>
    <cellStyle name="Normal" xfId="0" builtinId="0"/>
    <cellStyle name="Normal 2" xfId="7"/>
    <cellStyle name="Normal 4" xfId="2"/>
  </cellStyles>
  <dxfs count="0"/>
  <tableStyles count="0" defaultTableStyle="TableStyleMedium2" defaultPivotStyle="PivotStyleLight16"/>
  <colors>
    <mruColors>
      <color rgb="FFCCFF99"/>
      <color rgb="FFFF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EJEMPLO_OAP"/>
      <sheetName val="FORMATO MGMP SIN AJUSTE PACTOII"/>
      <sheetName val="FORMATO MGMP-VF"/>
      <sheetName val="Hoja1"/>
      <sheetName val="Hoja3"/>
    </sheetNames>
    <definedNames>
      <definedName name="R0C5" sheetId="0"/>
    </definedNames>
    <sheetDataSet>
      <sheetData sheetId="0" refreshError="1">
        <row r="9">
          <cell r="I9" t="str">
            <v>4.2.1. Implementar estrategias transectoriales para controlar la deforestación, conservar los ecosistemas y prevenir su degradación</v>
          </cell>
        </row>
        <row r="10">
          <cell r="I10" t="str">
            <v>4.2.2. Realizar intervenciones integrales en áreas ambientales estratégicas y para las comunidades que las habitan</v>
          </cell>
        </row>
        <row r="11">
          <cell r="I11" t="str">
            <v>4.2.3. Generar incentivos a la conservación y pagos por servicios ambientales para promover el mantenimiento del capital natural</v>
          </cell>
        </row>
        <row r="12">
          <cell r="I12" t="str">
            <v>4.2.4. Consolidar el desarrollo de productos y servicios basados en el uso sostenible de la biodiversidad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29"/>
  <sheetViews>
    <sheetView tabSelected="1" zoomScale="55" zoomScaleNormal="55" workbookViewId="0">
      <selection activeCell="I10" sqref="I10"/>
    </sheetView>
  </sheetViews>
  <sheetFormatPr baseColWidth="10" defaultColWidth="11.42578125" defaultRowHeight="18" x14ac:dyDescent="0.25"/>
  <cols>
    <col min="1" max="1" width="1.42578125" style="2" customWidth="1"/>
    <col min="2" max="2" width="44.28515625" style="2" customWidth="1"/>
    <col min="3" max="3" width="36.28515625" style="2" customWidth="1"/>
    <col min="4" max="4" width="38.140625" style="2" customWidth="1"/>
    <col min="5" max="7" width="14" style="2" hidden="1" customWidth="1"/>
    <col min="8" max="8" width="18.140625" style="2" customWidth="1"/>
    <col min="9" max="9" width="18.85546875" style="2" customWidth="1"/>
    <col min="10" max="10" width="24.7109375" style="2" customWidth="1"/>
    <col min="11" max="11" width="19.28515625" style="2" customWidth="1"/>
    <col min="12" max="12" width="72.28515625" style="1" customWidth="1"/>
    <col min="13" max="15" width="32.140625" style="1" hidden="1" customWidth="1"/>
    <col min="16" max="16" width="27.140625" style="2" hidden="1" customWidth="1"/>
    <col min="17" max="17" width="34.85546875" style="2" hidden="1" customWidth="1"/>
    <col min="18" max="18" width="42.85546875" style="2" customWidth="1"/>
    <col min="19" max="19" width="35" style="2" customWidth="1"/>
    <col min="20" max="25" width="11.42578125" style="2"/>
    <col min="26" max="26" width="11.42578125" style="2" customWidth="1"/>
    <col min="27" max="27" width="11.42578125" style="2"/>
    <col min="28" max="28" width="15.7109375" style="2" customWidth="1"/>
    <col min="29" max="16384" width="11.42578125" style="2"/>
  </cols>
  <sheetData>
    <row r="1" spans="2:30" x14ac:dyDescent="0.25"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30" x14ac:dyDescent="0.25">
      <c r="B2" s="18" t="s">
        <v>0</v>
      </c>
      <c r="C2" s="18"/>
      <c r="D2" s="3" t="s">
        <v>19</v>
      </c>
      <c r="E2" s="3"/>
      <c r="F2" s="3"/>
      <c r="G2" s="3"/>
      <c r="H2" s="3"/>
      <c r="I2" s="18"/>
      <c r="J2" s="18"/>
      <c r="K2" s="18"/>
      <c r="L2" s="18"/>
      <c r="M2" s="18"/>
      <c r="N2" s="18"/>
      <c r="O2" s="18"/>
      <c r="P2" s="18"/>
      <c r="Q2" s="1"/>
      <c r="R2" s="1"/>
    </row>
    <row r="3" spans="2:30" x14ac:dyDescent="0.25">
      <c r="B3" s="18" t="s">
        <v>1</v>
      </c>
      <c r="C3" s="18"/>
      <c r="D3" s="4">
        <v>2018011000087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</row>
    <row r="4" spans="2:30" ht="18.75" thickBot="1" x14ac:dyDescent="0.3">
      <c r="B4" s="18" t="s">
        <v>2</v>
      </c>
      <c r="C4" s="18"/>
      <c r="D4" s="3" t="s">
        <v>20</v>
      </c>
      <c r="E4" s="3"/>
      <c r="F4" s="3"/>
      <c r="G4" s="3"/>
      <c r="H4" s="3"/>
      <c r="I4" s="32"/>
      <c r="J4" s="32"/>
      <c r="K4" s="32"/>
      <c r="L4" s="32"/>
      <c r="M4" s="32"/>
      <c r="N4" s="32"/>
      <c r="O4" s="32"/>
      <c r="P4" s="32"/>
      <c r="Q4" s="1"/>
      <c r="R4" s="1"/>
    </row>
    <row r="5" spans="2:30" ht="16.5" customHeight="1" x14ac:dyDescent="0.25">
      <c r="B5" s="70" t="s">
        <v>3</v>
      </c>
      <c r="C5" s="68" t="s">
        <v>4</v>
      </c>
      <c r="D5" s="68" t="s">
        <v>6</v>
      </c>
      <c r="E5" s="68" t="s">
        <v>46</v>
      </c>
      <c r="F5" s="68" t="s">
        <v>47</v>
      </c>
      <c r="G5" s="68" t="s">
        <v>48</v>
      </c>
      <c r="H5" s="80" t="s">
        <v>64</v>
      </c>
      <c r="I5" s="68" t="s">
        <v>16</v>
      </c>
      <c r="J5" s="59" t="s">
        <v>61</v>
      </c>
      <c r="K5" s="66" t="s">
        <v>5</v>
      </c>
      <c r="L5" s="66" t="s">
        <v>58</v>
      </c>
      <c r="M5" s="66" t="s">
        <v>49</v>
      </c>
      <c r="N5" s="66" t="s">
        <v>50</v>
      </c>
      <c r="O5" s="66" t="s">
        <v>51</v>
      </c>
      <c r="P5" s="66" t="s">
        <v>17</v>
      </c>
      <c r="Q5" s="59" t="s">
        <v>60</v>
      </c>
      <c r="R5" s="59" t="s">
        <v>62</v>
      </c>
      <c r="S5" s="61" t="s">
        <v>63</v>
      </c>
      <c r="T5" s="29"/>
    </row>
    <row r="6" spans="2:30" ht="59.25" customHeight="1" thickBot="1" x14ac:dyDescent="0.3">
      <c r="B6" s="71"/>
      <c r="C6" s="69"/>
      <c r="D6" s="69"/>
      <c r="E6" s="69"/>
      <c r="F6" s="69"/>
      <c r="G6" s="69"/>
      <c r="H6" s="96"/>
      <c r="I6" s="69"/>
      <c r="J6" s="60"/>
      <c r="K6" s="67"/>
      <c r="L6" s="67"/>
      <c r="M6" s="67"/>
      <c r="N6" s="67"/>
      <c r="O6" s="67"/>
      <c r="P6" s="67"/>
      <c r="Q6" s="60"/>
      <c r="R6" s="60"/>
      <c r="S6" s="62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2:30" ht="40.5" customHeight="1" x14ac:dyDescent="0.25">
      <c r="B7" s="97" t="s">
        <v>21</v>
      </c>
      <c r="C7" s="75" t="s">
        <v>22</v>
      </c>
      <c r="D7" s="75" t="s">
        <v>9</v>
      </c>
      <c r="E7" s="72">
        <v>50320</v>
      </c>
      <c r="F7" s="72">
        <v>52632</v>
      </c>
      <c r="G7" s="72">
        <v>54180</v>
      </c>
      <c r="H7" s="72"/>
      <c r="I7" s="72">
        <v>55728</v>
      </c>
      <c r="J7" s="63">
        <v>54200</v>
      </c>
      <c r="K7" s="78" t="s">
        <v>23</v>
      </c>
      <c r="L7" s="16" t="s">
        <v>24</v>
      </c>
      <c r="M7" s="8">
        <v>43009761</v>
      </c>
      <c r="N7" s="8">
        <v>728375800</v>
      </c>
      <c r="O7" s="8">
        <v>661315421</v>
      </c>
      <c r="P7" s="48">
        <v>1026839103</v>
      </c>
      <c r="Q7" s="91">
        <f>P7+P8+P9+P10</f>
        <v>2625533649</v>
      </c>
      <c r="R7" s="48">
        <v>678177155.35000038</v>
      </c>
      <c r="S7" s="93">
        <f>R7+R8+R9+R10</f>
        <v>1878101171.4900002</v>
      </c>
      <c r="T7" s="5"/>
      <c r="U7" s="5"/>
      <c r="V7" s="5"/>
      <c r="W7" s="5"/>
      <c r="X7" s="30"/>
      <c r="Y7" s="30"/>
      <c r="Z7" s="30"/>
      <c r="AA7" s="30"/>
      <c r="AB7" s="5"/>
      <c r="AC7" s="5"/>
      <c r="AD7" s="5"/>
    </row>
    <row r="8" spans="2:30" ht="52.15" customHeight="1" x14ac:dyDescent="0.25">
      <c r="B8" s="98"/>
      <c r="C8" s="76"/>
      <c r="D8" s="76"/>
      <c r="E8" s="73"/>
      <c r="F8" s="73"/>
      <c r="G8" s="73"/>
      <c r="H8" s="73"/>
      <c r="I8" s="73"/>
      <c r="J8" s="65"/>
      <c r="K8" s="79"/>
      <c r="L8" s="15" t="s">
        <v>25</v>
      </c>
      <c r="M8" s="9">
        <v>757571372</v>
      </c>
      <c r="N8" s="9">
        <v>540969090</v>
      </c>
      <c r="O8" s="9">
        <v>234227525</v>
      </c>
      <c r="P8" s="36">
        <v>363690267</v>
      </c>
      <c r="Q8" s="92"/>
      <c r="R8" s="36">
        <v>238224759.13999999</v>
      </c>
      <c r="S8" s="94"/>
      <c r="T8" s="5"/>
      <c r="U8" s="5"/>
      <c r="V8" s="5"/>
      <c r="W8" s="5"/>
      <c r="X8" s="30"/>
      <c r="Y8" s="30"/>
      <c r="Z8" s="30"/>
      <c r="AA8" s="30"/>
      <c r="AB8" s="5"/>
      <c r="AC8" s="5"/>
      <c r="AD8" s="5"/>
    </row>
    <row r="9" spans="2:30" ht="60.75" customHeight="1" x14ac:dyDescent="0.25">
      <c r="B9" s="98"/>
      <c r="C9" s="76"/>
      <c r="D9" s="76"/>
      <c r="E9" s="73"/>
      <c r="F9" s="73"/>
      <c r="G9" s="73"/>
      <c r="H9" s="73"/>
      <c r="I9" s="73"/>
      <c r="J9" s="65"/>
      <c r="K9" s="79"/>
      <c r="L9" s="10" t="s">
        <v>52</v>
      </c>
      <c r="M9" s="11">
        <v>75782984</v>
      </c>
      <c r="N9" s="11">
        <v>0</v>
      </c>
      <c r="O9" s="11">
        <v>444415399</v>
      </c>
      <c r="P9" s="37">
        <v>690053635</v>
      </c>
      <c r="Q9" s="92"/>
      <c r="R9" s="37">
        <v>511393510</v>
      </c>
      <c r="S9" s="94"/>
      <c r="T9" s="5"/>
      <c r="U9" s="5"/>
      <c r="V9" s="5"/>
      <c r="W9" s="5"/>
      <c r="X9" s="30"/>
      <c r="Y9" s="30"/>
      <c r="Z9" s="30"/>
      <c r="AA9" s="30"/>
      <c r="AB9" s="5"/>
      <c r="AC9" s="5"/>
      <c r="AD9" s="5"/>
    </row>
    <row r="10" spans="2:30" ht="64.5" customHeight="1" x14ac:dyDescent="0.25">
      <c r="B10" s="98"/>
      <c r="C10" s="76"/>
      <c r="D10" s="25" t="s">
        <v>10</v>
      </c>
      <c r="E10" s="26">
        <v>1</v>
      </c>
      <c r="F10" s="26">
        <v>1</v>
      </c>
      <c r="G10" s="26">
        <v>1</v>
      </c>
      <c r="H10" s="55"/>
      <c r="I10" s="26">
        <v>3</v>
      </c>
      <c r="J10" s="56">
        <v>1</v>
      </c>
      <c r="K10" s="38" t="s">
        <v>14</v>
      </c>
      <c r="L10" s="15" t="s">
        <v>53</v>
      </c>
      <c r="M10" s="9">
        <v>0</v>
      </c>
      <c r="N10" s="9">
        <v>0</v>
      </c>
      <c r="O10" s="9">
        <v>350964687</v>
      </c>
      <c r="P10" s="36">
        <v>544950644</v>
      </c>
      <c r="Q10" s="92"/>
      <c r="R10" s="37">
        <v>450305747</v>
      </c>
      <c r="S10" s="94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0" ht="64.5" customHeight="1" x14ac:dyDescent="0.25">
      <c r="B11" s="98"/>
      <c r="C11" s="102" t="s">
        <v>26</v>
      </c>
      <c r="D11" s="102" t="s">
        <v>54</v>
      </c>
      <c r="E11" s="58">
        <v>100</v>
      </c>
      <c r="F11" s="58">
        <v>50</v>
      </c>
      <c r="G11" s="58">
        <v>50</v>
      </c>
      <c r="H11" s="58"/>
      <c r="I11" s="58">
        <v>50</v>
      </c>
      <c r="J11" s="65">
        <v>50</v>
      </c>
      <c r="K11" s="58" t="s">
        <v>27</v>
      </c>
      <c r="L11" s="22" t="s">
        <v>28</v>
      </c>
      <c r="M11" s="20">
        <v>29681822</v>
      </c>
      <c r="N11" s="20">
        <v>157032402</v>
      </c>
      <c r="O11" s="20">
        <v>44432708</v>
      </c>
      <c r="P11" s="39">
        <v>68991650</v>
      </c>
      <c r="Q11" s="92">
        <f>P11+P12+P13</f>
        <v>142966833</v>
      </c>
      <c r="R11" s="51">
        <v>42702248.82</v>
      </c>
      <c r="S11" s="95">
        <f>R11+R12+R13</f>
        <v>72702248.819999993</v>
      </c>
      <c r="T11" s="5"/>
      <c r="U11" s="5"/>
      <c r="V11" s="5"/>
      <c r="W11" s="5"/>
      <c r="X11" s="30"/>
      <c r="Y11" s="30"/>
      <c r="Z11" s="30"/>
      <c r="AA11" s="30"/>
      <c r="AB11" s="5"/>
      <c r="AC11" s="5"/>
      <c r="AD11" s="5"/>
    </row>
    <row r="12" spans="2:30" ht="64.5" customHeight="1" x14ac:dyDescent="0.25">
      <c r="B12" s="98"/>
      <c r="C12" s="102"/>
      <c r="D12" s="102"/>
      <c r="E12" s="58"/>
      <c r="F12" s="58"/>
      <c r="G12" s="58"/>
      <c r="H12" s="58"/>
      <c r="I12" s="58"/>
      <c r="J12" s="65"/>
      <c r="K12" s="58"/>
      <c r="L12" s="13" t="s">
        <v>15</v>
      </c>
      <c r="M12" s="20">
        <v>138597696</v>
      </c>
      <c r="N12" s="20">
        <v>0</v>
      </c>
      <c r="O12" s="20">
        <v>0</v>
      </c>
      <c r="P12" s="39">
        <v>0</v>
      </c>
      <c r="Q12" s="92"/>
      <c r="R12" s="51">
        <v>30000000</v>
      </c>
      <c r="S12" s="95"/>
      <c r="T12" s="5"/>
      <c r="U12" s="5"/>
      <c r="V12" s="5"/>
      <c r="W12" s="5"/>
      <c r="X12" s="30"/>
      <c r="Y12" s="30"/>
      <c r="Z12" s="30"/>
      <c r="AA12" s="30"/>
      <c r="AB12" s="5"/>
      <c r="AC12" s="5"/>
      <c r="AD12" s="5"/>
    </row>
    <row r="13" spans="2:30" ht="64.5" customHeight="1" x14ac:dyDescent="0.25">
      <c r="B13" s="98"/>
      <c r="C13" s="102"/>
      <c r="D13" s="102"/>
      <c r="E13" s="58"/>
      <c r="F13" s="58"/>
      <c r="G13" s="58"/>
      <c r="H13" s="58"/>
      <c r="I13" s="58"/>
      <c r="J13" s="65"/>
      <c r="K13" s="58"/>
      <c r="L13" s="13" t="s">
        <v>29</v>
      </c>
      <c r="M13" s="20">
        <v>0</v>
      </c>
      <c r="N13" s="20">
        <v>0</v>
      </c>
      <c r="O13" s="20">
        <v>47642254</v>
      </c>
      <c r="P13" s="39">
        <v>73975183</v>
      </c>
      <c r="Q13" s="92"/>
      <c r="R13" s="51">
        <v>0</v>
      </c>
      <c r="S13" s="9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64.5" customHeight="1" x14ac:dyDescent="0.25">
      <c r="B14" s="98"/>
      <c r="C14" s="100" t="s">
        <v>8</v>
      </c>
      <c r="D14" s="100" t="s">
        <v>13</v>
      </c>
      <c r="E14" s="73">
        <v>25600</v>
      </c>
      <c r="F14" s="73">
        <v>29000</v>
      </c>
      <c r="G14" s="73">
        <v>7500</v>
      </c>
      <c r="H14" s="73"/>
      <c r="I14" s="73">
        <v>30100</v>
      </c>
      <c r="J14" s="65">
        <v>15000</v>
      </c>
      <c r="K14" s="73" t="s">
        <v>14</v>
      </c>
      <c r="L14" s="25" t="s">
        <v>30</v>
      </c>
      <c r="M14" s="9">
        <v>0</v>
      </c>
      <c r="N14" s="9">
        <v>29424962</v>
      </c>
      <c r="O14" s="9">
        <v>469676661</v>
      </c>
      <c r="P14" s="36">
        <v>729277356</v>
      </c>
      <c r="Q14" s="81">
        <f>P14+P15</f>
        <v>8209579425</v>
      </c>
      <c r="R14" s="51">
        <v>0</v>
      </c>
      <c r="S14" s="85">
        <f>R14+R15</f>
        <v>9548656406.7000008</v>
      </c>
      <c r="T14" s="5"/>
      <c r="U14" s="5"/>
      <c r="V14" s="5"/>
      <c r="W14" s="5"/>
      <c r="X14" s="30"/>
      <c r="Y14" s="30"/>
      <c r="Z14" s="5"/>
      <c r="AA14" s="5"/>
      <c r="AB14" s="5"/>
      <c r="AC14" s="5"/>
      <c r="AD14" s="5"/>
    </row>
    <row r="15" spans="2:30" ht="64.5" customHeight="1" x14ac:dyDescent="0.25">
      <c r="B15" s="98"/>
      <c r="C15" s="100"/>
      <c r="D15" s="100"/>
      <c r="E15" s="73"/>
      <c r="F15" s="73"/>
      <c r="G15" s="73"/>
      <c r="H15" s="73"/>
      <c r="I15" s="73"/>
      <c r="J15" s="65"/>
      <c r="K15" s="73"/>
      <c r="L15" s="15" t="s">
        <v>31</v>
      </c>
      <c r="M15" s="9">
        <v>1372174751</v>
      </c>
      <c r="N15" s="9">
        <v>1025865417</v>
      </c>
      <c r="O15" s="9">
        <v>4817540639</v>
      </c>
      <c r="P15" s="36">
        <v>7480302069</v>
      </c>
      <c r="Q15" s="89"/>
      <c r="R15" s="51">
        <v>9548656406.7000008</v>
      </c>
      <c r="S15" s="84"/>
      <c r="T15" s="5"/>
      <c r="U15" s="5"/>
      <c r="V15" s="5"/>
      <c r="W15" s="5"/>
      <c r="X15" s="30"/>
      <c r="Y15" s="30"/>
      <c r="Z15" s="30"/>
      <c r="AA15" s="30"/>
      <c r="AB15" s="5"/>
      <c r="AC15" s="5"/>
      <c r="AD15" s="5"/>
    </row>
    <row r="16" spans="2:30" ht="53.25" customHeight="1" x14ac:dyDescent="0.25">
      <c r="B16" s="98"/>
      <c r="C16" s="104" t="s">
        <v>32</v>
      </c>
      <c r="D16" s="22" t="s">
        <v>11</v>
      </c>
      <c r="E16" s="24">
        <v>4</v>
      </c>
      <c r="F16" s="24">
        <v>1</v>
      </c>
      <c r="G16" s="24">
        <v>1</v>
      </c>
      <c r="H16" s="54"/>
      <c r="I16" s="24">
        <v>1</v>
      </c>
      <c r="J16" s="56">
        <v>1</v>
      </c>
      <c r="K16" s="24" t="s">
        <v>14</v>
      </c>
      <c r="L16" s="22" t="s">
        <v>33</v>
      </c>
      <c r="M16" s="28">
        <v>196400288</v>
      </c>
      <c r="N16" s="28">
        <v>85374924</v>
      </c>
      <c r="O16" s="28">
        <v>238448313</v>
      </c>
      <c r="P16" s="40">
        <v>370243978</v>
      </c>
      <c r="Q16" s="81">
        <f>P16+P17+P18</f>
        <v>484876653</v>
      </c>
      <c r="R16" s="51">
        <v>388275803.49999905</v>
      </c>
      <c r="S16" s="85">
        <f>R16+R17+R18</f>
        <v>388275803.49999905</v>
      </c>
      <c r="T16" s="5"/>
      <c r="U16" s="5"/>
      <c r="V16" s="5"/>
      <c r="W16" s="5"/>
      <c r="X16" s="30"/>
      <c r="Y16" s="30"/>
      <c r="Z16" s="30"/>
      <c r="AA16" s="30"/>
      <c r="AB16" s="5"/>
      <c r="AC16" s="5"/>
      <c r="AD16" s="5"/>
    </row>
    <row r="17" spans="2:30" ht="42.75" customHeight="1" x14ac:dyDescent="0.25">
      <c r="B17" s="98"/>
      <c r="C17" s="104"/>
      <c r="D17" s="105" t="s">
        <v>57</v>
      </c>
      <c r="E17" s="58">
        <v>1</v>
      </c>
      <c r="F17" s="58">
        <v>1</v>
      </c>
      <c r="G17" s="58">
        <v>1</v>
      </c>
      <c r="H17" s="58"/>
      <c r="I17" s="58">
        <v>1</v>
      </c>
      <c r="J17" s="65">
        <v>1</v>
      </c>
      <c r="K17" s="58" t="s">
        <v>14</v>
      </c>
      <c r="L17" s="22" t="s">
        <v>34</v>
      </c>
      <c r="M17" s="28">
        <v>0</v>
      </c>
      <c r="N17" s="28">
        <v>0</v>
      </c>
      <c r="O17" s="28">
        <v>0</v>
      </c>
      <c r="P17" s="40">
        <v>0</v>
      </c>
      <c r="Q17" s="88"/>
      <c r="R17" s="51">
        <v>0</v>
      </c>
      <c r="S17" s="87"/>
      <c r="T17" s="5"/>
      <c r="U17" s="5"/>
      <c r="V17" s="5"/>
      <c r="W17" s="5"/>
      <c r="X17" s="30"/>
      <c r="Y17" s="30"/>
      <c r="Z17" s="5"/>
      <c r="AA17" s="5"/>
      <c r="AB17" s="5"/>
      <c r="AC17" s="5"/>
      <c r="AD17" s="5"/>
    </row>
    <row r="18" spans="2:30" ht="42.75" customHeight="1" x14ac:dyDescent="0.25">
      <c r="B18" s="98"/>
      <c r="C18" s="104"/>
      <c r="D18" s="105"/>
      <c r="E18" s="58"/>
      <c r="F18" s="58"/>
      <c r="G18" s="58"/>
      <c r="H18" s="58"/>
      <c r="I18" s="58"/>
      <c r="J18" s="65"/>
      <c r="K18" s="58"/>
      <c r="L18" s="23" t="s">
        <v>35</v>
      </c>
      <c r="M18" s="28">
        <v>0</v>
      </c>
      <c r="N18" s="28">
        <v>172084161</v>
      </c>
      <c r="O18" s="28">
        <v>73826908</v>
      </c>
      <c r="P18" s="40">
        <v>114632675</v>
      </c>
      <c r="Q18" s="89"/>
      <c r="R18" s="51">
        <v>0</v>
      </c>
      <c r="S18" s="8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65.25" customHeight="1" x14ac:dyDescent="0.25">
      <c r="B19" s="98"/>
      <c r="C19" s="100" t="s">
        <v>36</v>
      </c>
      <c r="D19" s="100" t="s">
        <v>55</v>
      </c>
      <c r="E19" s="73">
        <v>1</v>
      </c>
      <c r="F19" s="73">
        <v>1</v>
      </c>
      <c r="G19" s="73">
        <v>1</v>
      </c>
      <c r="H19" s="73"/>
      <c r="I19" s="73">
        <v>1</v>
      </c>
      <c r="J19" s="65">
        <v>10</v>
      </c>
      <c r="K19" s="73" t="s">
        <v>14</v>
      </c>
      <c r="L19" s="15" t="s">
        <v>37</v>
      </c>
      <c r="M19" s="9">
        <v>4000000</v>
      </c>
      <c r="N19" s="9">
        <v>99989219</v>
      </c>
      <c r="O19" s="9">
        <v>10000000</v>
      </c>
      <c r="P19" s="36">
        <v>15527222</v>
      </c>
      <c r="Q19" s="81">
        <f>P19+P20</f>
        <v>382955330</v>
      </c>
      <c r="R19" s="51">
        <v>488923385.39999998</v>
      </c>
      <c r="S19" s="85">
        <f>R19+R20</f>
        <v>488923385.39999998</v>
      </c>
      <c r="T19" s="5"/>
      <c r="U19" s="5"/>
      <c r="V19" s="5"/>
      <c r="W19" s="5"/>
      <c r="X19" s="30"/>
      <c r="Y19" s="30"/>
      <c r="Z19" s="30"/>
      <c r="AA19" s="30"/>
      <c r="AB19" s="5"/>
      <c r="AC19" s="5"/>
      <c r="AD19" s="5"/>
    </row>
    <row r="20" spans="2:30" ht="68.25" customHeight="1" thickBot="1" x14ac:dyDescent="0.3">
      <c r="B20" s="99"/>
      <c r="C20" s="101"/>
      <c r="D20" s="101"/>
      <c r="E20" s="74"/>
      <c r="F20" s="74"/>
      <c r="G20" s="74"/>
      <c r="H20" s="74"/>
      <c r="I20" s="74"/>
      <c r="J20" s="64"/>
      <c r="K20" s="74"/>
      <c r="L20" s="17" t="s">
        <v>38</v>
      </c>
      <c r="M20" s="12">
        <v>105983377</v>
      </c>
      <c r="N20" s="12">
        <v>10000000</v>
      </c>
      <c r="O20" s="12">
        <v>236634808</v>
      </c>
      <c r="P20" s="47">
        <v>367428108</v>
      </c>
      <c r="Q20" s="82"/>
      <c r="R20" s="50">
        <v>0</v>
      </c>
      <c r="S20" s="86"/>
      <c r="T20" s="5"/>
      <c r="U20" s="5"/>
      <c r="V20" s="5"/>
      <c r="W20" s="5"/>
      <c r="X20" s="30"/>
      <c r="Y20" s="30"/>
      <c r="Z20" s="30"/>
      <c r="AA20" s="30"/>
      <c r="AB20" s="5"/>
      <c r="AC20" s="5"/>
      <c r="AD20" s="5"/>
    </row>
    <row r="21" spans="2:30" ht="52.5" customHeight="1" x14ac:dyDescent="0.25">
      <c r="B21" s="97" t="s">
        <v>39</v>
      </c>
      <c r="C21" s="103" t="s">
        <v>7</v>
      </c>
      <c r="D21" s="103" t="s">
        <v>12</v>
      </c>
      <c r="E21" s="57">
        <v>4</v>
      </c>
      <c r="F21" s="57">
        <v>4</v>
      </c>
      <c r="G21" s="57">
        <v>5</v>
      </c>
      <c r="H21" s="57"/>
      <c r="I21" s="57">
        <v>6</v>
      </c>
      <c r="J21" s="63">
        <v>5</v>
      </c>
      <c r="K21" s="57" t="s">
        <v>14</v>
      </c>
      <c r="L21" s="21" t="s">
        <v>40</v>
      </c>
      <c r="M21" s="19">
        <v>0</v>
      </c>
      <c r="N21" s="19">
        <v>364506458</v>
      </c>
      <c r="O21" s="19">
        <v>164217378</v>
      </c>
      <c r="P21" s="46">
        <v>254983961</v>
      </c>
      <c r="Q21" s="90">
        <f>P21+P22</f>
        <v>469636928</v>
      </c>
      <c r="R21" s="49">
        <v>4500000</v>
      </c>
      <c r="S21" s="83">
        <f>R21+R22</f>
        <v>269165855.84000003</v>
      </c>
      <c r="T21" s="5"/>
      <c r="U21" s="5"/>
      <c r="V21" s="5"/>
      <c r="W21" s="5"/>
      <c r="X21" s="30"/>
      <c r="Y21" s="30"/>
      <c r="Z21" s="5"/>
      <c r="AA21" s="5"/>
      <c r="AB21" s="5"/>
      <c r="AC21" s="5"/>
      <c r="AD21" s="5"/>
    </row>
    <row r="22" spans="2:30" ht="56.25" customHeight="1" x14ac:dyDescent="0.25">
      <c r="B22" s="98"/>
      <c r="C22" s="102"/>
      <c r="D22" s="102"/>
      <c r="E22" s="58"/>
      <c r="F22" s="58"/>
      <c r="G22" s="58"/>
      <c r="H22" s="58"/>
      <c r="I22" s="58"/>
      <c r="J22" s="65"/>
      <c r="K22" s="58"/>
      <c r="L22" s="41" t="s">
        <v>41</v>
      </c>
      <c r="M22" s="42">
        <v>876739673</v>
      </c>
      <c r="N22" s="20">
        <v>25626121</v>
      </c>
      <c r="O22" s="20">
        <v>138242999</v>
      </c>
      <c r="P22" s="39">
        <v>214652967</v>
      </c>
      <c r="Q22" s="89"/>
      <c r="R22" s="51">
        <v>264665855.84</v>
      </c>
      <c r="S22" s="84"/>
      <c r="T22" s="5"/>
      <c r="U22" s="5"/>
      <c r="V22" s="5"/>
      <c r="W22" s="5"/>
      <c r="X22" s="30"/>
      <c r="Y22" s="30"/>
      <c r="Z22" s="30"/>
      <c r="AA22" s="30"/>
      <c r="AB22" s="5"/>
      <c r="AC22" s="5"/>
      <c r="AD22" s="5"/>
    </row>
    <row r="23" spans="2:30" ht="41.25" customHeight="1" x14ac:dyDescent="0.25">
      <c r="B23" s="98"/>
      <c r="C23" s="76" t="s">
        <v>42</v>
      </c>
      <c r="D23" s="76" t="s">
        <v>56</v>
      </c>
      <c r="E23" s="73">
        <v>100</v>
      </c>
      <c r="F23" s="73">
        <v>200</v>
      </c>
      <c r="G23" s="73">
        <v>300</v>
      </c>
      <c r="H23" s="73"/>
      <c r="I23" s="73">
        <v>320</v>
      </c>
      <c r="J23" s="65">
        <v>320</v>
      </c>
      <c r="K23" s="73" t="s">
        <v>14</v>
      </c>
      <c r="L23" s="15" t="s">
        <v>43</v>
      </c>
      <c r="M23" s="9">
        <v>0</v>
      </c>
      <c r="N23" s="9">
        <v>222020199</v>
      </c>
      <c r="O23" s="9">
        <v>103100699</v>
      </c>
      <c r="P23" s="36">
        <v>160086739</v>
      </c>
      <c r="Q23" s="81">
        <f>P23+P24</f>
        <v>367651183</v>
      </c>
      <c r="R23" s="51">
        <v>0</v>
      </c>
      <c r="S23" s="85">
        <f>R24+R23</f>
        <v>37375129.25</v>
      </c>
      <c r="T23" s="5"/>
      <c r="U23" s="5"/>
      <c r="V23" s="5"/>
      <c r="W23" s="5"/>
      <c r="X23" s="30"/>
      <c r="Y23" s="30"/>
      <c r="Z23" s="5"/>
      <c r="AA23" s="5"/>
      <c r="AB23" s="5"/>
      <c r="AC23" s="5"/>
      <c r="AD23" s="5"/>
    </row>
    <row r="24" spans="2:30" ht="57.75" customHeight="1" thickBot="1" x14ac:dyDescent="0.3">
      <c r="B24" s="99"/>
      <c r="C24" s="77"/>
      <c r="D24" s="77"/>
      <c r="E24" s="74"/>
      <c r="F24" s="74"/>
      <c r="G24" s="74"/>
      <c r="H24" s="74"/>
      <c r="I24" s="74"/>
      <c r="J24" s="64"/>
      <c r="K24" s="74"/>
      <c r="L24" s="17" t="s">
        <v>44</v>
      </c>
      <c r="M24" s="12">
        <v>472145612</v>
      </c>
      <c r="N24" s="12">
        <v>20610256</v>
      </c>
      <c r="O24" s="12">
        <v>133677776</v>
      </c>
      <c r="P24" s="47">
        <v>207564444</v>
      </c>
      <c r="Q24" s="82"/>
      <c r="R24" s="50">
        <v>37375129.25</v>
      </c>
      <c r="S24" s="86"/>
      <c r="T24" s="5"/>
      <c r="U24" s="5"/>
      <c r="V24" s="5"/>
      <c r="W24" s="5"/>
      <c r="X24" s="30"/>
      <c r="Y24" s="30"/>
      <c r="Z24" s="30"/>
      <c r="AA24" s="30"/>
      <c r="AB24" s="5"/>
      <c r="AC24" s="5"/>
      <c r="AD24" s="5"/>
    </row>
    <row r="25" spans="2:30" s="33" customFormat="1" ht="18.75" thickBot="1" x14ac:dyDescent="0.3">
      <c r="B25" s="43" t="s">
        <v>45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4">
        <f>SUM(M7:M24)</f>
        <v>4072087336</v>
      </c>
      <c r="N25" s="14">
        <f>SUM(N7:N24)</f>
        <v>3481879009</v>
      </c>
      <c r="O25" s="14">
        <f>SUM(O7:O24)</f>
        <v>8168364175</v>
      </c>
      <c r="P25" s="44">
        <f t="shared" ref="P25" si="0">SUM(P7:P24)</f>
        <v>12683200001</v>
      </c>
      <c r="Q25" s="45">
        <f>SUM(Q7:Q24)</f>
        <v>12683200001</v>
      </c>
      <c r="R25" s="52">
        <f>SUM(R7:R24)</f>
        <v>12683200000.999998</v>
      </c>
      <c r="S25" s="53">
        <f>S23+S21+S19+S16+S14+S11+S7</f>
        <v>12683200001</v>
      </c>
    </row>
    <row r="26" spans="2:30" ht="22.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34"/>
      <c r="M26" s="34"/>
      <c r="N26" s="34"/>
      <c r="O26" s="34"/>
      <c r="P26" s="35"/>
    </row>
    <row r="27" spans="2:30" ht="289.5" customHeight="1" x14ac:dyDescent="0.25">
      <c r="B27" s="5" t="s">
        <v>59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9" spans="2:30" x14ac:dyDescent="0.25">
      <c r="B29" s="7"/>
    </row>
  </sheetData>
  <mergeCells count="97">
    <mergeCell ref="H23:H24"/>
    <mergeCell ref="H11:H13"/>
    <mergeCell ref="H14:H15"/>
    <mergeCell ref="H17:H18"/>
    <mergeCell ref="H19:H20"/>
    <mergeCell ref="H21:H22"/>
    <mergeCell ref="B7:B20"/>
    <mergeCell ref="D17:D18"/>
    <mergeCell ref="E17:E18"/>
    <mergeCell ref="F17:F18"/>
    <mergeCell ref="G17:G18"/>
    <mergeCell ref="D11:D13"/>
    <mergeCell ref="D14:D15"/>
    <mergeCell ref="I17:I18"/>
    <mergeCell ref="K17:K18"/>
    <mergeCell ref="B5:B6"/>
    <mergeCell ref="C16:C18"/>
    <mergeCell ref="D19:D20"/>
    <mergeCell ref="E19:E20"/>
    <mergeCell ref="F19:F20"/>
    <mergeCell ref="G19:G20"/>
    <mergeCell ref="I19:I20"/>
    <mergeCell ref="K19:K20"/>
    <mergeCell ref="C5:C6"/>
    <mergeCell ref="E5:E6"/>
    <mergeCell ref="F5:F6"/>
    <mergeCell ref="K5:K6"/>
    <mergeCell ref="D5:D6"/>
    <mergeCell ref="D7:D9"/>
    <mergeCell ref="K21:K22"/>
    <mergeCell ref="C21:C22"/>
    <mergeCell ref="C23:C24"/>
    <mergeCell ref="D23:D24"/>
    <mergeCell ref="E23:E24"/>
    <mergeCell ref="F23:F24"/>
    <mergeCell ref="G23:G24"/>
    <mergeCell ref="I23:I24"/>
    <mergeCell ref="K23:K24"/>
    <mergeCell ref="D21:D22"/>
    <mergeCell ref="E21:E22"/>
    <mergeCell ref="F21:F22"/>
    <mergeCell ref="G21:G22"/>
    <mergeCell ref="I21:I22"/>
    <mergeCell ref="J21:J22"/>
    <mergeCell ref="J23:J24"/>
    <mergeCell ref="B21:B24"/>
    <mergeCell ref="C19:C20"/>
    <mergeCell ref="C7:C10"/>
    <mergeCell ref="E7:E9"/>
    <mergeCell ref="K7:K9"/>
    <mergeCell ref="C11:C13"/>
    <mergeCell ref="E11:E13"/>
    <mergeCell ref="K11:K13"/>
    <mergeCell ref="C14:C15"/>
    <mergeCell ref="E14:E15"/>
    <mergeCell ref="K14:K15"/>
    <mergeCell ref="F11:F13"/>
    <mergeCell ref="G11:G13"/>
    <mergeCell ref="I11:I13"/>
    <mergeCell ref="F14:F15"/>
    <mergeCell ref="G14:G15"/>
    <mergeCell ref="G5:G6"/>
    <mergeCell ref="I5:I6"/>
    <mergeCell ref="F7:F9"/>
    <mergeCell ref="G7:G9"/>
    <mergeCell ref="I7:I9"/>
    <mergeCell ref="H5:H6"/>
    <mergeCell ref="H7:H9"/>
    <mergeCell ref="I14:I15"/>
    <mergeCell ref="Q7:Q10"/>
    <mergeCell ref="Q5:Q6"/>
    <mergeCell ref="S5:S6"/>
    <mergeCell ref="S7:S10"/>
    <mergeCell ref="R5:R6"/>
    <mergeCell ref="Q11:Q13"/>
    <mergeCell ref="S11:S13"/>
    <mergeCell ref="Q14:Q15"/>
    <mergeCell ref="S14:S15"/>
    <mergeCell ref="L5:L6"/>
    <mergeCell ref="M5:M6"/>
    <mergeCell ref="N5:N6"/>
    <mergeCell ref="O5:O6"/>
    <mergeCell ref="P5:P6"/>
    <mergeCell ref="J5:J6"/>
    <mergeCell ref="Q23:Q24"/>
    <mergeCell ref="S21:S22"/>
    <mergeCell ref="S23:S24"/>
    <mergeCell ref="S16:S18"/>
    <mergeCell ref="Q16:Q18"/>
    <mergeCell ref="Q19:Q20"/>
    <mergeCell ref="S19:S20"/>
    <mergeCell ref="Q21:Q22"/>
    <mergeCell ref="J7:J9"/>
    <mergeCell ref="J11:J13"/>
    <mergeCell ref="J14:J15"/>
    <mergeCell ref="J17:J18"/>
    <mergeCell ref="J19:J2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Carolina Oviedo</cp:lastModifiedBy>
  <cp:lastPrinted>2021-04-30T18:09:11Z</cp:lastPrinted>
  <dcterms:created xsi:type="dcterms:W3CDTF">2012-11-26T14:41:24Z</dcterms:created>
  <dcterms:modified xsi:type="dcterms:W3CDTF">2022-01-28T16:29:12Z</dcterms:modified>
</cp:coreProperties>
</file>