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ni\OneDrive\Escritorio\31012022 CIGD 2022\Programación proyectos 2022\Proyecto de administración 2022\"/>
    </mc:Choice>
  </mc:AlternateContent>
  <bookViews>
    <workbookView xWindow="0" yWindow="0" windowWidth="20490" windowHeight="7650"/>
  </bookViews>
  <sheets>
    <sheet name="Administración" sheetId="1" r:id="rId1"/>
  </sheets>
  <externalReferences>
    <externalReference r:id="rId2"/>
  </externalReferences>
  <definedNames>
    <definedName name="_xlnm._FilterDatabase" localSheetId="0" hidden="1">Administración!$B$5:$S$77</definedName>
    <definedName name="_xlnm.Print_Area" localSheetId="0">Administración!$B$1:$P$79</definedName>
    <definedName name="EST">[1]MENU!$I$9:$I$12</definedName>
    <definedName name="LIN">[1]MENU!R0C5:[1]MENU!R0C5</definedName>
    <definedName name="_xlnm.Print_Titles" localSheetId="0">Administración!$1:$6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5" i="1" l="1"/>
  <c r="S41" i="1" l="1"/>
  <c r="S20" i="1"/>
  <c r="S56" i="1" l="1"/>
  <c r="Q56" i="1"/>
  <c r="S48" i="1" l="1"/>
  <c r="Q48" i="1"/>
  <c r="S38" i="1"/>
  <c r="Q38" i="1"/>
  <c r="S36" i="1"/>
  <c r="S28" i="1"/>
  <c r="S32" i="1"/>
  <c r="S24" i="1"/>
  <c r="R77" i="1" l="1"/>
  <c r="S12" i="1"/>
  <c r="Q12" i="1"/>
  <c r="S7" i="1"/>
  <c r="Q7" i="1"/>
  <c r="S74" i="1"/>
  <c r="S71" i="1"/>
  <c r="S68" i="1"/>
  <c r="S52" i="1"/>
  <c r="S17" i="1"/>
  <c r="S10" i="1"/>
  <c r="Q74" i="1"/>
  <c r="Q71" i="1"/>
  <c r="Q68" i="1"/>
  <c r="Q65" i="1"/>
  <c r="Q52" i="1"/>
  <c r="Q41" i="1"/>
  <c r="Q36" i="1"/>
  <c r="Q32" i="1"/>
  <c r="Q28" i="1"/>
  <c r="Q24" i="1"/>
  <c r="Q20" i="1"/>
  <c r="Q17" i="1"/>
  <c r="Q10" i="1"/>
  <c r="Q77" i="1" l="1"/>
  <c r="S77" i="1"/>
  <c r="O77" i="1"/>
  <c r="N77" i="1"/>
  <c r="M77" i="1"/>
  <c r="P77" i="1" l="1"/>
</calcChain>
</file>

<file path=xl/sharedStrings.xml><?xml version="1.0" encoding="utf-8"?>
<sst xmlns="http://schemas.openxmlformats.org/spreadsheetml/2006/main" count="195" uniqueCount="149">
  <si>
    <t>Nombre del Proyecto</t>
  </si>
  <si>
    <t>Código del Proyecto</t>
  </si>
  <si>
    <t>Objetivo General Proyecto</t>
  </si>
  <si>
    <t>Objetivo específico (1)</t>
  </si>
  <si>
    <t xml:space="preserve">Producto  </t>
  </si>
  <si>
    <t>Unidad de Medida</t>
  </si>
  <si>
    <t>Indicador de Producto</t>
  </si>
  <si>
    <t xml:space="preserve">Actividad </t>
  </si>
  <si>
    <t xml:space="preserve">TOTAL COSTOS </t>
  </si>
  <si>
    <t>Disminuir las presiones por Uso, Ocupación y Tenencia, UOT, en las áreas protegidas que afectan su conservación</t>
  </si>
  <si>
    <t>Aumentar la representatividad de la conservación de la biodiversidad in situ en las áreas protegidas.</t>
  </si>
  <si>
    <t>Incrementar el reconocimiento de la sociedad colombiana respecto a la importancia de la conservación in situ de la biodiversidad.</t>
  </si>
  <si>
    <t>Fortalecer el manejo efectivo de las áreas protegidas y la capacidad para mejorar la conectividad entre las áreas del Sistema Nacional de Áreas Protegidas, SINAP.</t>
  </si>
  <si>
    <t>Servicio de restauración de ecosistemas</t>
  </si>
  <si>
    <t>Servicio de erradicación de cultivos ilícitos</t>
  </si>
  <si>
    <t>Documentos de lineamientos técnicos con acuerdos de uso, ocupación y tenencia en las áreas protegidas</t>
  </si>
  <si>
    <t>Servicio de prevención, vigilancia y control de las áreas protegidas</t>
  </si>
  <si>
    <t>Servicio declaración de áreas protegidas</t>
  </si>
  <si>
    <t>Documentos de lineamientos técnicos para la conservación de la biodiversidad y sus servicios eco sistémicos</t>
  </si>
  <si>
    <t>Servicio apoyo financiero para la implementación de esquemas de pago por Servicio ambientales</t>
  </si>
  <si>
    <t>Servicio de educación informal en el marco de la conservación de la biodiversidad y los Servicio ecostémicos</t>
  </si>
  <si>
    <t>Documentos de investigación para la conservación de la biodiversidad y sus servicios eco sistémicos</t>
  </si>
  <si>
    <t>Servicio de ecoturismo en las áreas protegidas</t>
  </si>
  <si>
    <t>Documentos de planeación para la conservación de la biodiversidad y sus servicios eco sistémicos</t>
  </si>
  <si>
    <t xml:space="preserve">Servicio de administración y manejo de áreas protegidas </t>
  </si>
  <si>
    <t>Infraestructura ecoturística construida</t>
  </si>
  <si>
    <t>Infraestructura construida para la administración, la vigilancia y el control de las áreas protegidas</t>
  </si>
  <si>
    <t>Infraestructura ecoturística mejorada</t>
  </si>
  <si>
    <t>Infraestructura mejorada para la administración, la vigilancia y el control de las áreas protegida</t>
  </si>
  <si>
    <t>320200500 Áreas en proceso de restauración</t>
  </si>
  <si>
    <t>320201600 Áreas saneadas de cultivos de uso ilícito</t>
  </si>
  <si>
    <t>320203100 Documentos de acuerdos de uso suscritos con campesinos que ocupan las áreas protegidas</t>
  </si>
  <si>
    <t>320203200 Áreas cubiertas con jornadas de vigilancia</t>
  </si>
  <si>
    <t>320203201 Predios saneados</t>
  </si>
  <si>
    <t>320201800 Nuevas áreas declaradas protegidas</t>
  </si>
  <si>
    <t>320201801 Áreas protegidas ampliadas</t>
  </si>
  <si>
    <t>320200100 Documentos de lineamientos técnicos realizados</t>
  </si>
  <si>
    <t>320200101 Documentos de lineamientos técnicos para compensaciones por perdida de biodiversidad realizados</t>
  </si>
  <si>
    <t>320200108 Documentos de lineamientos técnicos con instrumentos económicos y financieros realizados</t>
  </si>
  <si>
    <t>320201700 Esquemas de Pago por Servicio ambientales implementados</t>
  </si>
  <si>
    <t>320201400 Personas capacitadas</t>
  </si>
  <si>
    <t>320201402 Talleres realizados</t>
  </si>
  <si>
    <t>320200400 Documentos de investigación realizados</t>
  </si>
  <si>
    <t>320201000 Visitantes que ingresan a las áreas protegidas nacionales</t>
  </si>
  <si>
    <t>320200200 Documentos de planeación realizados</t>
  </si>
  <si>
    <t>320200800 Áreas administradas</t>
  </si>
  <si>
    <t>320203300 Infraestructura ecoturística construida</t>
  </si>
  <si>
    <t>320203302 Infraestructura construida para el desarrollo de experiencias de los visitantes en las áreas protegidas</t>
  </si>
  <si>
    <t>320203301 Infraestructura construida para la atención de visitantes de las áreas protegidas</t>
  </si>
  <si>
    <t>320203400 Infraestructura construida para la administración, la vigilancia y el control de las áreas protegidas</t>
  </si>
  <si>
    <t>320203402 Infraestructura de control y vigilancia construida para el área protegida</t>
  </si>
  <si>
    <t xml:space="preserve">320203401 Sedes administrativas construida dentro del área protegida </t>
  </si>
  <si>
    <t>320203501 Infraestructura mejorada para la atención de visitantes de las áreas protegidas</t>
  </si>
  <si>
    <t>320203502 Infraestructura mejorada para el desarrollo de experiencias de los visitantes</t>
  </si>
  <si>
    <t>320203500 Infraestructura ecoturística mejorada</t>
  </si>
  <si>
    <t>320203600 Infraestructura mejorada para la administración, la vigilancia y el control de las áreas protegida</t>
  </si>
  <si>
    <t>320203601 Sede administrativa mejorada para el área protegida</t>
  </si>
  <si>
    <t>320203602 Infraestructura de control y vigilancia mejorada para el área protegida</t>
  </si>
  <si>
    <t>Hectáreas</t>
  </si>
  <si>
    <t>Número</t>
  </si>
  <si>
    <t>Efectuar acuerdos de erradicación o sustitución hacia actividades permitidas en las áreas del Sistema de Parques Nacionales Naturales, SPNN afectadas por cultivos de uso ilícitos.</t>
  </si>
  <si>
    <t>Realizar el monitoreo y seguimiento a los procesos de restauración en las áreas afectadas por cultivos de uso ilícito en las áreas protegidas nacionales.</t>
  </si>
  <si>
    <t>Realizar acuerdos de uso compatibles con la conservación con los campesinos que ocupan las áreas protegidas nacionales.</t>
  </si>
  <si>
    <t>Implementar los acuerdos para la ordenación de los usos, actividades y ocupación en las áreas protegidas nacionales.</t>
  </si>
  <si>
    <t>Suscribir acuerdos con campesinos que ocupan las Áreas Protegidas.</t>
  </si>
  <si>
    <t>Prevenir y mitigar riesgos y atender eventos generados por fenómenos naturales e incendios forestales u otras situaciones de riesgo que afecten la gobernabilidad de las áreas protegidas.</t>
  </si>
  <si>
    <t>Controlar el uso y aprovechamiento de los recursos naturales en las áreas protegidas.</t>
  </si>
  <si>
    <t>Realizar estudios jurídicos y técnicos para el saneamiento predial de las áreas protegidas y adelantar su adquisición.</t>
  </si>
  <si>
    <t>Implementar la ruta de declaratoria para nuevas áreas o ampliación de las existentes.</t>
  </si>
  <si>
    <t>Implementar acuerdos con las comunidades en el marco de los procesos de declaratoria o ampliación de las existentes</t>
  </si>
  <si>
    <t>Implementar instrumentos para la valoración, negociación y reconocimiento de los beneficios ecosistémicos y culturales de las áreas protegidas.</t>
  </si>
  <si>
    <t>Generar opciones de compensación para la conservación de las áreas protegidas.</t>
  </si>
  <si>
    <t>Realizar seguimiento y monitoreo a la implementación a los planes de ordenamiento ecoturistico (POE).</t>
  </si>
  <si>
    <t>Desarrollar el lineamiento de servicios ecosistemicos</t>
  </si>
  <si>
    <t>Implementar las actividades del plan de acción del lineamiento institucional para afrontar el clima cambiante y del plan de acción del lineamiento de servicios ecosistemicos.</t>
  </si>
  <si>
    <t>Socializar las actividades desarrolladas y las lecciones aprendidas.</t>
  </si>
  <si>
    <t>Realizar seguimiento a la implementación de los lineamientos.</t>
  </si>
  <si>
    <t>Diseñar y/o implementar instrumentos para la valoración negociación y reconocimiento de los beneficios ecosistemicos y culturales de las áreas protegidas</t>
  </si>
  <si>
    <t>Diseñar e implementar estrategias de sostenibilidad financiera para la generación de recursos tendientes al cumplimiento de los objetivos institucionales.</t>
  </si>
  <si>
    <t>Implementar estrategias de sostenibilidad financiera para la generación de recursos tendientes al cumplimiento de los objetivos institucionales</t>
  </si>
  <si>
    <t>Implementar estrategias de negocios con base en la valoración de los bienes y beneficios ecosistémicos generados por las áreas del Sistema de Parques Nacionales Naturales, teniendo en consideración l</t>
  </si>
  <si>
    <t>Diseñar los instrumentos de esquemas de pago por servicios ambientales para la conservación de las áreas protegidas nacionales.</t>
  </si>
  <si>
    <t>Implementar los instrumentos de esquema de pago por servicios ambientales.</t>
  </si>
  <si>
    <t>Implementar la estrategia de comunicación y educación para la conservación de la biodiversidad y la diversidad cultural</t>
  </si>
  <si>
    <t>Realizar talleres cero para la planeación de la implementaciòn de la estrategia de comunicación y educación para la conservación de la biodiversidad y la diversidad cultural</t>
  </si>
  <si>
    <t>Desarrollar los programas de monitoreo e investigación para conocer el estado de conservación de los valores naturales, culturales y beneficios ambientales de las áreas protegidas nacionales.</t>
  </si>
  <si>
    <t>Efectuar monitoreo y seguimiento de los valores objeto de conservación.</t>
  </si>
  <si>
    <t>Formular los programas de monitoreo y portafolios de investigación para conocer el estado de conservación de los valores naturales, culturales y beneficios ambientales de las áreas del SPNN.</t>
  </si>
  <si>
    <t>Implementar los programas de monitoreo y portafolios de investigación de las áreas protegidas del SPNN.</t>
  </si>
  <si>
    <t>Realizar seguimiento a los programas de monitoreo y portafolios de investigación que se implementan en las áreas protegidas del SPNN.</t>
  </si>
  <si>
    <t>Actualizar los portafolios de prioridades de conservación para el SINAP y SIRAPs.</t>
  </si>
  <si>
    <t>Formular los Planes de Ordenamiento Ecoturístico de las áreas protegidas con vocación de ecoturismo.</t>
  </si>
  <si>
    <t>Implementar los Planes de Ordenamiento Ecoturistico de áreas protegidas con vocación de ecoturismo.</t>
  </si>
  <si>
    <t>Optimizar los instrumentos de planeación para la conservación de las áreas protegidas nacionales.</t>
  </si>
  <si>
    <t>Formular los instrumentos de planeación de las áreas protegidas del SPNN.</t>
  </si>
  <si>
    <t>Realizar seguimiento a la implementación de los instrumentos de planeación de las áreas del SPNN</t>
  </si>
  <si>
    <t>Contar con un marco de política y normativo adecuado que dinamice el cumplimiento de la misión institucional</t>
  </si>
  <si>
    <t>Promover la participación de actores estratégicos en la consolidación del Sistema Nacional de Áreas Protegidas, SINAP</t>
  </si>
  <si>
    <t>Posicionar a Parques Nacionales Naturales, PNN en los ámbitos nacional, regional, local e internacional</t>
  </si>
  <si>
    <t>Concertar estrategias especiales de manejo con grupos étnicos que permitan articular distintas visiones del territorio</t>
  </si>
  <si>
    <t>Implementar los planes de acción de los Regímenes Especiales de Manejo (Indígenas) y a los Acuerdos de Uso y Manejo suscritos (Afrodescendiente y raizal)</t>
  </si>
  <si>
    <t>Implementar el Plan de Acción del SINAP en los SIRAPs y demás instancias de participación del SINAP.</t>
  </si>
  <si>
    <t>Promover la conservación privada para contribuir al atributo completo del SINAP a través de espacios de trabajo y fortalecimiento de capacidades</t>
  </si>
  <si>
    <t>Contar con un RUNAP actualizado, operando y con Autoridades fortalecidas en su utilización</t>
  </si>
  <si>
    <t>Construir la infraestructura para la atención de visitantes dentro de las áreas protegidas.</t>
  </si>
  <si>
    <t>Construir la infraestructura para el desarrollo de experiencias en los visitantes dentro de las áreas protegidas.</t>
  </si>
  <si>
    <t>Construir la infraestructura de servicios de agua, energía y de tratamiento de residuos solidos para atención a visitantes dentro de las áreas protegidas.</t>
  </si>
  <si>
    <t>Construir la infraestructura para sedes administrativas de las áreas protegidas</t>
  </si>
  <si>
    <t>Construir la infraestructura para sedes de control y vigilancia de las áreas protegidas</t>
  </si>
  <si>
    <t>Realizar los mantenimientos preventivos y correctivos de acuerdo a lo consignado en el plan de mantenimiento de la Entidad para atención a visitantes en las áreas protegidas.</t>
  </si>
  <si>
    <t>Realizar los mantenimientos preventivos y correctivos de acuerdo a lo consignado en el plan de mantenimiento de la Entidad para el desarrollo de experiencias de los visitantes de las áreas protegidas</t>
  </si>
  <si>
    <t>Realizar los mantenimientos preventivos y correctivos de acuerdo a lo consignado en el plan de mantenimiento de la Entidad para los servicios de agua, energía y tratamiento de residuos en las áreas protegidas</t>
  </si>
  <si>
    <t>Realizar los mantenimientos preventivos y correctivos de acuerdo a lo consignado en el plan de mantenimiento de la Entidad para los servicios de agua, energía y de tratamiento de residuos en las áreas protegidas</t>
  </si>
  <si>
    <t>Contribuir a la conservación in situ de la diversidad biológica y ecosistémica representativa del país</t>
  </si>
  <si>
    <t>320200504 Árboles nativos sembrados</t>
  </si>
  <si>
    <r>
      <rPr>
        <b/>
        <sz val="14"/>
        <rFont val="Arial Narrow"/>
        <family val="2"/>
      </rPr>
      <t>(1</t>
    </r>
    <r>
      <rPr>
        <sz val="14"/>
        <rFont val="Arial Narrow"/>
        <family val="2"/>
      </rPr>
      <t>) Este formato refleja la estructura mínima de cadena de valor requerida para un proyecto o programa de inversión según la “Guía para la construcción y estandarización de la Cadena de valor del DNP  Versión 6.0 2019, la cual la pueden bajar directamente de la página del DNP.
Se pueden incluir más objetivos específicos o productos según se requiera. Se debe tener en cuenta que por cada objetivo específico debe existir al menos un producto y por cada producto, mínimo dos actividades.</t>
    </r>
  </si>
  <si>
    <t>FORMATO DE CADENA DE VALOR 2022</t>
  </si>
  <si>
    <t>Implementar el proceso de restauración en las áreas degradadas y/o alteradas de las áreas protegidas nacionales.</t>
  </si>
  <si>
    <t>Realizar el monitoreo y seguimiento a los procesos de restauración en las áreas protegidas nacionales.</t>
  </si>
  <si>
    <t>Costo de la Actividades 2022</t>
  </si>
  <si>
    <t>Meta 2022</t>
  </si>
  <si>
    <t>Meta 2019</t>
  </si>
  <si>
    <t>Meta 2020</t>
  </si>
  <si>
    <t>Meta 2021</t>
  </si>
  <si>
    <t>Costo de la Actividades 2019</t>
  </si>
  <si>
    <t>Costo de la Actividades 2020</t>
  </si>
  <si>
    <t>Costo de la Actividades 2021</t>
  </si>
  <si>
    <t>Desarrollar un sistema de información que facilite la toma de decisiones en la planeación de la conservación.</t>
  </si>
  <si>
    <t>Costo de los Prodcutos_Programados 2022</t>
  </si>
  <si>
    <t>Magnitud de Metas Ajustada 2022</t>
  </si>
  <si>
    <t>Realizar la plantación de material vegetal.</t>
  </si>
  <si>
    <t>Suscribir e implementar los acuerdos de conservación y el buen vivir con familias campesinas que usan o habitan las áreas protegidas.</t>
  </si>
  <si>
    <t>Realizar seguimiento a los acuerdos de conservación y el buen vivir con familias campesinas que usan o habitan las áreas protegidas.</t>
  </si>
  <si>
    <t>Diseñar e implementar estrategias de negocios con base en la valoración de los bienes y beneficios ecosistémicos generados por las áreas del Sistema de Parques Nacionales Naturales.</t>
  </si>
  <si>
    <t>Fortalecer la implementación de la estrategia de educación ambiental e interpretación del patrimonio natural y cultural en las áreas administradas por Parques Nacionales Naturales.</t>
  </si>
  <si>
    <t>Realizar el análisis de integridad ecológica de las áreas protegidas administradas por Parques Nacionales Naturales.</t>
  </si>
  <si>
    <t>Desarrollar acciones que contribuyen a la implementación de estrategias de negocios ambientales con base en el ecoturismo, para el reconocimiento de la importancia de la conservación de las áreas del Sistema de Parques Nacionales Naturales.</t>
  </si>
  <si>
    <t>Realizar seguimiento y monitoreo a la implementación de los planes de ordenamiento ecoturístico (POE) para la toma de decisiones.</t>
  </si>
  <si>
    <t>Levantar información de línea de seguimiento de efectividad del manejo para las áreas administradas por Parques Nacionales Naturales.</t>
  </si>
  <si>
    <t>Administración de las áreas del Sistema de Parques Nacionales Naturales y Coordinación del Sistema Nacional de Áreas Protegidas. Nacional</t>
  </si>
  <si>
    <t>Implementar las tres fases de la ruta de declaratoria para nuevas áreas de acuerdo a la resolución 1125 de 2015.</t>
  </si>
  <si>
    <t>Implementar las tres fases de la ruta de declaratoria para ampliación de áreas protegidas existentes de acuerdo a la resolución 1125 de 2015.</t>
  </si>
  <si>
    <t>Costo de la Actividades PAA 2022</t>
  </si>
  <si>
    <t>Costo de los Prodcutos PAA 2022</t>
  </si>
  <si>
    <t>Rezago 2021</t>
  </si>
  <si>
    <t xml:space="preserve">Construir la infraestructura de servicios de agua, energía y tratamiento de residuos en las áreas protegidas </t>
  </si>
  <si>
    <t xml:space="preserve">Realizar los mantenimientos preventivos y correctivos de acuerdo a lo consignado en el plan de mantenimiento de la Entidad para sedes administrativas de las áreas protegidas </t>
  </si>
  <si>
    <t xml:space="preserve">Realizar los mantenimientos preventivos y correctivos de acuerdo a lo consignado en el plan de mantenimiento de la Entidad para sedes de control y vigilancia de las áreas protegidas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</si>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</sst>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u/>
      <sz val="14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sz val="14"/>
      <color rgb="FFFF0000"/>
      <name val="Arial Narrow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/>
  </cellStyleXfs>
  <cellXfs count="218">
    <xf numFmtId="0" fontId="0" fillId="0" borderId="0" xfId="0"/>
    <xf numFmtId="0" fontId="3" fillId="0" borderId="0" xfId="0" applyFont="1" applyFill="1"/>
    <xf numFmtId="41" fontId="3" fillId="0" borderId="0" xfId="0" applyNumberFormat="1" applyFont="1" applyFill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1" applyFont="1"/>
    <xf numFmtId="3" fontId="3" fillId="0" borderId="0" xfId="0" applyNumberFormat="1" applyFont="1" applyFill="1"/>
    <xf numFmtId="41" fontId="3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165" fontId="4" fillId="0" borderId="13" xfId="3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vertical="center" wrapText="1"/>
    </xf>
    <xf numFmtId="41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41" fontId="3" fillId="2" borderId="7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41" fontId="3" fillId="0" borderId="14" xfId="0" applyNumberFormat="1" applyFont="1" applyFill="1" applyBorder="1" applyAlignment="1">
      <alignment vertical="center" wrapText="1"/>
    </xf>
    <xf numFmtId="41" fontId="3" fillId="2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1" fontId="3" fillId="0" borderId="7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41" fontId="4" fillId="0" borderId="13" xfId="0" applyNumberFormat="1" applyFont="1" applyFill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3" xfId="3" applyNumberFormat="1" applyFont="1" applyFill="1" applyBorder="1" applyAlignment="1">
      <alignment vertical="center" wrapText="1"/>
    </xf>
    <xf numFmtId="165" fontId="3" fillId="0" borderId="7" xfId="3" applyNumberFormat="1" applyFont="1" applyFill="1" applyBorder="1" applyAlignment="1">
      <alignment vertical="center" wrapText="1"/>
    </xf>
    <xf numFmtId="165" fontId="3" fillId="2" borderId="3" xfId="3" applyNumberFormat="1" applyFont="1" applyFill="1" applyBorder="1" applyAlignment="1">
      <alignment vertical="center" wrapText="1"/>
    </xf>
    <xf numFmtId="165" fontId="3" fillId="2" borderId="7" xfId="3" applyNumberFormat="1" applyFont="1" applyFill="1" applyBorder="1" applyAlignment="1">
      <alignment vertical="center" wrapText="1"/>
    </xf>
    <xf numFmtId="165" fontId="3" fillId="0" borderId="1" xfId="3" applyNumberFormat="1" applyFont="1" applyFill="1" applyBorder="1" applyAlignment="1">
      <alignment vertical="center" wrapText="1"/>
    </xf>
    <xf numFmtId="165" fontId="3" fillId="2" borderId="1" xfId="3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justify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41" fontId="3" fillId="0" borderId="17" xfId="0" applyNumberFormat="1" applyFont="1" applyFill="1" applyBorder="1" applyAlignment="1">
      <alignment vertical="center" wrapText="1"/>
    </xf>
    <xf numFmtId="165" fontId="3" fillId="0" borderId="17" xfId="3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justify" vertical="center" wrapText="1"/>
    </xf>
    <xf numFmtId="165" fontId="3" fillId="0" borderId="14" xfId="3" applyNumberFormat="1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justify" vertical="center" wrapText="1"/>
    </xf>
    <xf numFmtId="165" fontId="4" fillId="0" borderId="13" xfId="3" applyNumberFormat="1" applyFont="1" applyBorder="1" applyAlignment="1">
      <alignment vertical="center"/>
    </xf>
    <xf numFmtId="165" fontId="4" fillId="0" borderId="10" xfId="3" applyNumberFormat="1" applyFont="1" applyBorder="1" applyAlignment="1">
      <alignment vertical="center"/>
    </xf>
    <xf numFmtId="0" fontId="3" fillId="0" borderId="1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17" xfId="3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justify" vertical="center" wrapText="1"/>
    </xf>
    <xf numFmtId="3" fontId="3" fillId="2" borderId="17" xfId="0" applyNumberFormat="1" applyFont="1" applyFill="1" applyBorder="1" applyAlignment="1">
      <alignment horizontal="center" vertical="center" wrapText="1"/>
    </xf>
    <xf numFmtId="41" fontId="3" fillId="2" borderId="17" xfId="0" applyNumberFormat="1" applyFont="1" applyFill="1" applyBorder="1" applyAlignment="1">
      <alignment vertical="center" wrapText="1"/>
    </xf>
    <xf numFmtId="165" fontId="3" fillId="2" borderId="17" xfId="3" applyNumberFormat="1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41" fontId="3" fillId="2" borderId="14" xfId="0" applyNumberFormat="1" applyFont="1" applyFill="1" applyBorder="1" applyAlignment="1">
      <alignment vertical="center" wrapText="1"/>
    </xf>
    <xf numFmtId="165" fontId="3" fillId="2" borderId="14" xfId="3" applyNumberFormat="1" applyFont="1" applyFill="1" applyBorder="1" applyAlignment="1">
      <alignment vertical="center" wrapText="1"/>
    </xf>
    <xf numFmtId="165" fontId="3" fillId="0" borderId="0" xfId="0" applyNumberFormat="1" applyFont="1"/>
    <xf numFmtId="0" fontId="9" fillId="2" borderId="7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3" fillId="2" borderId="31" xfId="0" applyFont="1" applyFill="1" applyBorder="1" applyAlignment="1">
      <alignment horizontal="center" vertical="center" wrapText="1"/>
    </xf>
    <xf numFmtId="41" fontId="3" fillId="2" borderId="32" xfId="0" applyNumberFormat="1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41" fontId="3" fillId="0" borderId="32" xfId="0" applyNumberFormat="1" applyFont="1" applyFill="1" applyBorder="1" applyAlignment="1">
      <alignment vertical="center" wrapText="1"/>
    </xf>
    <xf numFmtId="0" fontId="6" fillId="0" borderId="16" xfId="4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6" fillId="0" borderId="33" xfId="4" applyFont="1" applyBorder="1" applyAlignment="1">
      <alignment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3" fontId="3" fillId="6" borderId="7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65" fontId="3" fillId="0" borderId="3" xfId="3" applyNumberFormat="1" applyFont="1" applyBorder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165" fontId="3" fillId="0" borderId="7" xfId="3" applyNumberFormat="1" applyFont="1" applyBorder="1" applyAlignment="1">
      <alignment horizontal="center" vertical="center"/>
    </xf>
    <xf numFmtId="165" fontId="9" fillId="0" borderId="3" xfId="3" applyNumberFormat="1" applyFont="1" applyBorder="1" applyAlignment="1">
      <alignment horizontal="center" vertical="center"/>
    </xf>
    <xf numFmtId="165" fontId="9" fillId="0" borderId="17" xfId="3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165" fontId="9" fillId="0" borderId="14" xfId="3" applyNumberFormat="1" applyFont="1" applyBorder="1" applyAlignment="1">
      <alignment horizontal="center" vertical="center"/>
    </xf>
    <xf numFmtId="165" fontId="3" fillId="0" borderId="14" xfId="3" applyNumberFormat="1" applyFont="1" applyBorder="1" applyAlignment="1">
      <alignment horizontal="center" vertical="center"/>
    </xf>
    <xf numFmtId="165" fontId="3" fillId="0" borderId="17" xfId="3" applyNumberFormat="1" applyFont="1" applyBorder="1" applyAlignment="1">
      <alignment horizontal="center" vertical="center"/>
    </xf>
    <xf numFmtId="165" fontId="9" fillId="0" borderId="16" xfId="3" applyNumberFormat="1" applyFont="1" applyBorder="1" applyAlignment="1">
      <alignment horizontal="center" vertical="center"/>
    </xf>
    <xf numFmtId="165" fontId="9" fillId="0" borderId="13" xfId="3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7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6" borderId="14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3" fontId="3" fillId="6" borderId="17" xfId="0" applyNumberFormat="1" applyFont="1" applyFill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8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3" fontId="3" fillId="6" borderId="16" xfId="0" applyNumberFormat="1" applyFont="1" applyFill="1" applyBorder="1" applyAlignment="1">
      <alignment horizontal="center" vertical="center" wrapText="1"/>
    </xf>
    <xf numFmtId="3" fontId="3" fillId="6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</cellXfs>
  <cellStyles count="5">
    <cellStyle name="Hipervínculo" xfId="1" builtinId="8"/>
    <cellStyle name="Moneda" xfId="3" builtinId="4"/>
    <cellStyle name="Normal" xfId="0" builtinId="0"/>
    <cellStyle name="Normal 2" xfId="4"/>
    <cellStyle name="Normal 4" xfId="2"/>
  </cellStyles>
  <dxfs count="0"/>
  <tableStyles count="0" defaultTableStyle="TableStyleMedium2" defaultPivotStyle="PivotStyleLight16"/>
  <colors>
    <mruColors>
      <color rgb="FFCCFF99"/>
      <color rgb="FFFF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EJEMPLO_OAP"/>
      <sheetName val="FORMATO MGMP SIN AJUSTE PACTOII"/>
      <sheetName val="FORMATO MGMP-VF"/>
      <sheetName val="Hoja1"/>
      <sheetName val="Hoja3"/>
    </sheetNames>
    <definedNames>
      <definedName name="R0C5" sheetId="0"/>
    </definedNames>
    <sheetDataSet>
      <sheetData sheetId="0" refreshError="1">
        <row r="9">
          <cell r="I9" t="str">
            <v>4.2.1. Implementar estrategias transectoriales para controlar la deforestación, conservar los ecosistemas y prevenir su degradación</v>
          </cell>
        </row>
        <row r="10">
          <cell r="I10" t="str">
            <v>4.2.2. Realizar intervenciones integrales en áreas ambientales estratégicas y para las comunidades que las habitan</v>
          </cell>
        </row>
        <row r="11">
          <cell r="I11" t="str">
            <v>4.2.3. Generar incentivos a la conservación y pagos por servicios ambientales para promover el mantenimiento del capital natural</v>
          </cell>
        </row>
        <row r="12">
          <cell r="I12" t="str">
            <v>4.2.4. Consolidar el desarrollo de productos y servicios basados en el uso sostenible de la biodiversidad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C95"/>
  <sheetViews>
    <sheetView tabSelected="1" zoomScale="55" zoomScaleNormal="55" workbookViewId="0">
      <selection activeCell="D10" sqref="D10:D11"/>
    </sheetView>
  </sheetViews>
  <sheetFormatPr baseColWidth="10" defaultRowHeight="18" x14ac:dyDescent="0.25"/>
  <cols>
    <col min="1" max="1" width="2.140625" style="3" customWidth="1"/>
    <col min="2" max="2" width="43" style="3" customWidth="1"/>
    <col min="3" max="3" width="38.28515625" style="1" customWidth="1"/>
    <col min="4" max="4" width="58.85546875" style="1" customWidth="1"/>
    <col min="5" max="7" width="24.7109375" style="1" hidden="1" customWidth="1"/>
    <col min="8" max="8" width="24.7109375" style="1" customWidth="1"/>
    <col min="9" max="9" width="17.5703125" style="1" customWidth="1"/>
    <col min="10" max="10" width="22.42578125" style="1" customWidth="1"/>
    <col min="11" max="11" width="16.85546875" style="1" customWidth="1"/>
    <col min="12" max="12" width="69.7109375" style="1" customWidth="1"/>
    <col min="13" max="16" width="31" style="1" hidden="1" customWidth="1"/>
    <col min="17" max="17" width="33.7109375" style="3" hidden="1" customWidth="1"/>
    <col min="18" max="18" width="38.28515625" style="3" customWidth="1"/>
    <col min="19" max="19" width="38.5703125" style="3" customWidth="1"/>
    <col min="20" max="24" width="11.42578125" style="3"/>
    <col min="25" max="25" width="18.28515625" style="3" customWidth="1"/>
    <col min="26" max="26" width="11.42578125" style="3"/>
    <col min="27" max="27" width="16.5703125" style="3" customWidth="1"/>
    <col min="28" max="16384" width="11.42578125" style="3"/>
  </cols>
  <sheetData>
    <row r="1" spans="2:29" x14ac:dyDescent="0.25">
      <c r="B1" s="202" t="s">
        <v>116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2:29" ht="27" customHeight="1" x14ac:dyDescent="0.25">
      <c r="B2" s="8" t="s">
        <v>0</v>
      </c>
      <c r="C2" s="204" t="s">
        <v>139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2:29" ht="30" customHeight="1" x14ac:dyDescent="0.25">
      <c r="B3" s="8" t="s">
        <v>1</v>
      </c>
      <c r="C3" s="205">
        <v>2017011000179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2:29" ht="37.5" customHeight="1" thickBot="1" x14ac:dyDescent="0.3">
      <c r="B4" s="27" t="s">
        <v>2</v>
      </c>
      <c r="C4" s="204" t="s">
        <v>113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</row>
    <row r="5" spans="2:29" ht="26.25" customHeight="1" x14ac:dyDescent="0.25">
      <c r="B5" s="206" t="s">
        <v>3</v>
      </c>
      <c r="C5" s="184" t="s">
        <v>4</v>
      </c>
      <c r="D5" s="184" t="s">
        <v>6</v>
      </c>
      <c r="E5" s="184" t="s">
        <v>121</v>
      </c>
      <c r="F5" s="184" t="s">
        <v>122</v>
      </c>
      <c r="G5" s="184" t="s">
        <v>123</v>
      </c>
      <c r="H5" s="216" t="s">
        <v>144</v>
      </c>
      <c r="I5" s="184" t="s">
        <v>120</v>
      </c>
      <c r="J5" s="120" t="s">
        <v>129</v>
      </c>
      <c r="K5" s="182" t="s">
        <v>5</v>
      </c>
      <c r="L5" s="182" t="s">
        <v>7</v>
      </c>
      <c r="M5" s="182" t="s">
        <v>124</v>
      </c>
      <c r="N5" s="182" t="s">
        <v>125</v>
      </c>
      <c r="O5" s="182" t="s">
        <v>126</v>
      </c>
      <c r="P5" s="182" t="s">
        <v>119</v>
      </c>
      <c r="Q5" s="120" t="s">
        <v>128</v>
      </c>
      <c r="R5" s="120" t="s">
        <v>142</v>
      </c>
      <c r="S5" s="122" t="s">
        <v>143</v>
      </c>
      <c r="T5" s="9"/>
      <c r="U5" s="9"/>
      <c r="V5" s="9"/>
      <c r="W5" s="9"/>
      <c r="X5" s="9"/>
      <c r="Y5" s="9"/>
      <c r="Z5" s="9"/>
      <c r="AA5" s="9"/>
      <c r="AB5" s="9"/>
      <c r="AC5" s="9"/>
    </row>
    <row r="6" spans="2:29" ht="29.25" customHeight="1" thickBot="1" x14ac:dyDescent="0.3">
      <c r="B6" s="207"/>
      <c r="C6" s="185"/>
      <c r="D6" s="185"/>
      <c r="E6" s="185"/>
      <c r="F6" s="185"/>
      <c r="G6" s="185"/>
      <c r="H6" s="217"/>
      <c r="I6" s="185"/>
      <c r="J6" s="128"/>
      <c r="K6" s="183"/>
      <c r="L6" s="183"/>
      <c r="M6" s="183"/>
      <c r="N6" s="183"/>
      <c r="O6" s="183"/>
      <c r="P6" s="183"/>
      <c r="Q6" s="121"/>
      <c r="R6" s="121"/>
      <c r="S6" s="123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2:29" ht="61.5" customHeight="1" x14ac:dyDescent="0.25">
      <c r="B7" s="156" t="s">
        <v>9</v>
      </c>
      <c r="C7" s="142" t="s">
        <v>13</v>
      </c>
      <c r="D7" s="23" t="s">
        <v>29</v>
      </c>
      <c r="E7" s="16">
        <v>518</v>
      </c>
      <c r="F7" s="16">
        <v>2500</v>
      </c>
      <c r="G7" s="16">
        <v>7373</v>
      </c>
      <c r="H7" s="100">
        <v>2701</v>
      </c>
      <c r="I7" s="16">
        <v>2500</v>
      </c>
      <c r="J7" s="98">
        <v>1289</v>
      </c>
      <c r="K7" s="38" t="s">
        <v>58</v>
      </c>
      <c r="L7" s="23" t="s">
        <v>117</v>
      </c>
      <c r="M7" s="32">
        <v>704187192</v>
      </c>
      <c r="N7" s="32">
        <v>3899103002</v>
      </c>
      <c r="O7" s="32">
        <v>23663741237</v>
      </c>
      <c r="P7" s="45">
        <v>16053175578</v>
      </c>
      <c r="Q7" s="101">
        <f>P7+P9+P8</f>
        <v>16181949346</v>
      </c>
      <c r="R7" s="45">
        <v>4936605765.1528349</v>
      </c>
      <c r="S7" s="104">
        <f>R7+R8+R9</f>
        <v>10434200589.189182</v>
      </c>
      <c r="T7" s="10"/>
      <c r="U7" s="10"/>
      <c r="V7" s="10"/>
      <c r="W7" s="12"/>
      <c r="X7" s="12"/>
      <c r="Y7" s="12"/>
      <c r="Z7" s="12"/>
      <c r="AA7" s="10"/>
      <c r="AB7" s="10"/>
      <c r="AC7" s="10"/>
    </row>
    <row r="8" spans="2:29" ht="47.25" customHeight="1" x14ac:dyDescent="0.25">
      <c r="B8" s="157"/>
      <c r="C8" s="161"/>
      <c r="D8" s="208" t="s">
        <v>114</v>
      </c>
      <c r="E8" s="52"/>
      <c r="F8" s="52"/>
      <c r="G8" s="52"/>
      <c r="H8" s="119">
        <v>409601</v>
      </c>
      <c r="I8" s="119">
        <v>1688000</v>
      </c>
      <c r="J8" s="132">
        <v>620215</v>
      </c>
      <c r="K8" s="192" t="s">
        <v>59</v>
      </c>
      <c r="L8" s="51" t="s">
        <v>118</v>
      </c>
      <c r="M8" s="53"/>
      <c r="N8" s="53"/>
      <c r="O8" s="53"/>
      <c r="P8" s="54">
        <v>128773768</v>
      </c>
      <c r="Q8" s="110"/>
      <c r="R8" s="54">
        <v>1402599647.4549999</v>
      </c>
      <c r="S8" s="105"/>
      <c r="T8" s="10"/>
      <c r="U8" s="10"/>
      <c r="V8" s="10"/>
      <c r="W8" s="12"/>
      <c r="X8" s="12"/>
      <c r="Y8" s="12"/>
      <c r="Z8" s="12"/>
      <c r="AA8" s="10"/>
      <c r="AB8" s="10"/>
      <c r="AC8" s="10"/>
    </row>
    <row r="9" spans="2:29" ht="48" customHeight="1" thickBot="1" x14ac:dyDescent="0.3">
      <c r="B9" s="158"/>
      <c r="C9" s="144"/>
      <c r="D9" s="209"/>
      <c r="E9" s="18">
        <v>0</v>
      </c>
      <c r="F9" s="18">
        <v>0</v>
      </c>
      <c r="G9" s="18">
        <v>1688000</v>
      </c>
      <c r="H9" s="210"/>
      <c r="I9" s="210"/>
      <c r="J9" s="211"/>
      <c r="K9" s="193"/>
      <c r="L9" s="55" t="s">
        <v>130</v>
      </c>
      <c r="M9" s="40">
        <v>356279146</v>
      </c>
      <c r="N9" s="40">
        <v>1226068145</v>
      </c>
      <c r="O9" s="40">
        <v>189829200</v>
      </c>
      <c r="P9" s="46">
        <v>0</v>
      </c>
      <c r="Q9" s="103"/>
      <c r="R9" s="46">
        <v>4094995176.581347</v>
      </c>
      <c r="S9" s="106"/>
      <c r="T9" s="10"/>
      <c r="U9" s="10"/>
      <c r="V9" s="10"/>
      <c r="W9" s="12"/>
      <c r="X9" s="12"/>
      <c r="Y9" s="12"/>
      <c r="Z9" s="12"/>
      <c r="AA9" s="10"/>
      <c r="AB9" s="10"/>
      <c r="AC9" s="10"/>
    </row>
    <row r="10" spans="2:29" ht="66.75" customHeight="1" x14ac:dyDescent="0.25">
      <c r="B10" s="158"/>
      <c r="C10" s="146" t="s">
        <v>14</v>
      </c>
      <c r="D10" s="138" t="s">
        <v>30</v>
      </c>
      <c r="E10" s="113">
        <v>80</v>
      </c>
      <c r="F10" s="113">
        <v>29</v>
      </c>
      <c r="G10" s="113">
        <v>29</v>
      </c>
      <c r="H10" s="113" t="s">
        <v>148</v>
      </c>
      <c r="I10" s="113">
        <v>29</v>
      </c>
      <c r="J10" s="129">
        <v>0</v>
      </c>
      <c r="K10" s="124" t="s">
        <v>58</v>
      </c>
      <c r="L10" s="19" t="s">
        <v>60</v>
      </c>
      <c r="M10" s="37">
        <v>0</v>
      </c>
      <c r="N10" s="37">
        <v>0</v>
      </c>
      <c r="O10" s="37">
        <v>0</v>
      </c>
      <c r="P10" s="47">
        <v>0</v>
      </c>
      <c r="Q10" s="101">
        <f>P10+P11</f>
        <v>50000000</v>
      </c>
      <c r="R10" s="47">
        <v>0</v>
      </c>
      <c r="S10" s="101">
        <f>R10+R11</f>
        <v>0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2:29" ht="72" customHeight="1" thickBot="1" x14ac:dyDescent="0.3">
      <c r="B11" s="158"/>
      <c r="C11" s="149"/>
      <c r="D11" s="141"/>
      <c r="E11" s="116"/>
      <c r="F11" s="116"/>
      <c r="G11" s="116"/>
      <c r="H11" s="116"/>
      <c r="I11" s="116"/>
      <c r="J11" s="130"/>
      <c r="K11" s="126"/>
      <c r="L11" s="21" t="s">
        <v>61</v>
      </c>
      <c r="M11" s="34">
        <v>8498995</v>
      </c>
      <c r="N11" s="34">
        <v>64604678</v>
      </c>
      <c r="O11" s="34">
        <v>60069834</v>
      </c>
      <c r="P11" s="48">
        <v>50000000</v>
      </c>
      <c r="Q11" s="103"/>
      <c r="R11" s="48">
        <v>0</v>
      </c>
      <c r="S11" s="103"/>
      <c r="T11" s="10"/>
      <c r="U11" s="10"/>
      <c r="V11" s="10"/>
      <c r="W11" s="12"/>
      <c r="X11" s="12"/>
      <c r="Y11" s="12"/>
      <c r="Z11" s="12"/>
      <c r="AA11" s="10"/>
      <c r="AB11" s="10"/>
      <c r="AC11" s="10"/>
    </row>
    <row r="12" spans="2:29" ht="54" customHeight="1" x14ac:dyDescent="0.25">
      <c r="B12" s="158"/>
      <c r="C12" s="142" t="s">
        <v>15</v>
      </c>
      <c r="D12" s="162" t="s">
        <v>31</v>
      </c>
      <c r="E12" s="117">
        <v>50</v>
      </c>
      <c r="F12" s="117">
        <v>50</v>
      </c>
      <c r="G12" s="117">
        <v>477</v>
      </c>
      <c r="H12" s="117" t="s">
        <v>148</v>
      </c>
      <c r="I12" s="117">
        <v>399</v>
      </c>
      <c r="J12" s="129">
        <v>24</v>
      </c>
      <c r="K12" s="194" t="s">
        <v>59</v>
      </c>
      <c r="L12" s="23" t="s">
        <v>62</v>
      </c>
      <c r="M12" s="32">
        <v>5448002737</v>
      </c>
      <c r="N12" s="32">
        <v>749784009</v>
      </c>
      <c r="O12" s="32">
        <v>552648431</v>
      </c>
      <c r="P12" s="45">
        <v>78446358</v>
      </c>
      <c r="Q12" s="101">
        <f>P12+P13+P14+P15+P16</f>
        <v>1073552491</v>
      </c>
      <c r="R12" s="45">
        <v>0</v>
      </c>
      <c r="S12" s="104">
        <f>R12+R13+R14+R15+R16</f>
        <v>2412449095.7249999</v>
      </c>
      <c r="T12" s="10"/>
      <c r="U12" s="10"/>
      <c r="V12" s="10"/>
      <c r="W12" s="12"/>
      <c r="X12" s="12"/>
      <c r="Y12" s="12"/>
      <c r="Z12" s="12"/>
      <c r="AA12" s="10"/>
      <c r="AB12" s="10"/>
      <c r="AC12" s="10"/>
    </row>
    <row r="13" spans="2:29" ht="54" customHeight="1" x14ac:dyDescent="0.25">
      <c r="B13" s="158"/>
      <c r="C13" s="143"/>
      <c r="D13" s="163"/>
      <c r="E13" s="118"/>
      <c r="F13" s="118"/>
      <c r="G13" s="118"/>
      <c r="H13" s="118"/>
      <c r="I13" s="118"/>
      <c r="J13" s="131"/>
      <c r="K13" s="195"/>
      <c r="L13" s="24" t="s">
        <v>63</v>
      </c>
      <c r="M13" s="29">
        <v>426877311</v>
      </c>
      <c r="N13" s="29">
        <v>752976400</v>
      </c>
      <c r="O13" s="29">
        <v>672508022</v>
      </c>
      <c r="P13" s="49">
        <v>95459974</v>
      </c>
      <c r="Q13" s="102"/>
      <c r="R13" s="49">
        <v>0</v>
      </c>
      <c r="S13" s="107"/>
      <c r="T13" s="10"/>
      <c r="U13" s="10"/>
      <c r="V13" s="10"/>
      <c r="W13" s="12"/>
      <c r="X13" s="12"/>
      <c r="Y13" s="12"/>
      <c r="Z13" s="12"/>
      <c r="AA13" s="10"/>
      <c r="AB13" s="10"/>
      <c r="AC13" s="10"/>
    </row>
    <row r="14" spans="2:29" ht="54" customHeight="1" x14ac:dyDescent="0.25">
      <c r="B14" s="158"/>
      <c r="C14" s="150"/>
      <c r="D14" s="164"/>
      <c r="E14" s="119"/>
      <c r="F14" s="119"/>
      <c r="G14" s="119"/>
      <c r="H14" s="119"/>
      <c r="I14" s="119"/>
      <c r="J14" s="132"/>
      <c r="K14" s="192"/>
      <c r="L14" s="35" t="s">
        <v>64</v>
      </c>
      <c r="M14" s="36"/>
      <c r="N14" s="36"/>
      <c r="O14" s="36"/>
      <c r="P14" s="56">
        <v>899646159</v>
      </c>
      <c r="Q14" s="109"/>
      <c r="R14" s="56">
        <v>0</v>
      </c>
      <c r="S14" s="108"/>
      <c r="T14" s="10"/>
      <c r="U14" s="10"/>
      <c r="V14" s="10"/>
      <c r="W14" s="12"/>
      <c r="X14" s="12"/>
      <c r="Y14" s="12"/>
      <c r="Z14" s="12"/>
      <c r="AA14" s="10"/>
      <c r="AB14" s="10"/>
      <c r="AC14" s="10"/>
    </row>
    <row r="15" spans="2:29" ht="54" customHeight="1" x14ac:dyDescent="0.25">
      <c r="B15" s="158"/>
      <c r="C15" s="150"/>
      <c r="D15" s="164"/>
      <c r="E15" s="119"/>
      <c r="F15" s="119"/>
      <c r="G15" s="119"/>
      <c r="H15" s="119"/>
      <c r="I15" s="119"/>
      <c r="J15" s="132"/>
      <c r="K15" s="192"/>
      <c r="L15" s="57" t="s">
        <v>131</v>
      </c>
      <c r="M15" s="36"/>
      <c r="N15" s="36"/>
      <c r="O15" s="36"/>
      <c r="P15" s="56">
        <v>0</v>
      </c>
      <c r="Q15" s="109"/>
      <c r="R15" s="56">
        <v>1151977098.355</v>
      </c>
      <c r="S15" s="108"/>
      <c r="T15" s="10"/>
      <c r="U15" s="10"/>
      <c r="V15" s="10"/>
      <c r="W15" s="12"/>
      <c r="X15" s="12"/>
      <c r="Y15" s="12"/>
      <c r="Z15" s="12"/>
      <c r="AA15" s="10"/>
      <c r="AB15" s="10"/>
      <c r="AC15" s="10"/>
    </row>
    <row r="16" spans="2:29" ht="56.25" customHeight="1" thickBot="1" x14ac:dyDescent="0.3">
      <c r="B16" s="158"/>
      <c r="C16" s="144"/>
      <c r="D16" s="165"/>
      <c r="E16" s="127"/>
      <c r="F16" s="127"/>
      <c r="G16" s="127"/>
      <c r="H16" s="127"/>
      <c r="I16" s="127"/>
      <c r="J16" s="130"/>
      <c r="K16" s="197"/>
      <c r="L16" s="55" t="s">
        <v>132</v>
      </c>
      <c r="M16" s="40">
        <v>0</v>
      </c>
      <c r="N16" s="40">
        <v>4583442052</v>
      </c>
      <c r="O16" s="40">
        <v>6337936547</v>
      </c>
      <c r="P16" s="46">
        <v>0</v>
      </c>
      <c r="Q16" s="103"/>
      <c r="R16" s="46">
        <v>1260471997.3699999</v>
      </c>
      <c r="S16" s="106"/>
      <c r="T16" s="10"/>
      <c r="U16" s="10"/>
      <c r="V16" s="10"/>
      <c r="W16" s="12"/>
      <c r="X16" s="12"/>
      <c r="Y16" s="12"/>
      <c r="Z16" s="12"/>
      <c r="AA16" s="10"/>
      <c r="AB16" s="10"/>
      <c r="AC16" s="10"/>
    </row>
    <row r="17" spans="2:29" ht="72" customHeight="1" x14ac:dyDescent="0.25">
      <c r="B17" s="158"/>
      <c r="C17" s="146" t="s">
        <v>16</v>
      </c>
      <c r="D17" s="138" t="s">
        <v>32</v>
      </c>
      <c r="E17" s="113">
        <v>4634112</v>
      </c>
      <c r="F17" s="113">
        <v>9734891</v>
      </c>
      <c r="G17" s="113">
        <v>4384724</v>
      </c>
      <c r="H17" s="113" t="s">
        <v>148</v>
      </c>
      <c r="I17" s="113">
        <v>4500000</v>
      </c>
      <c r="J17" s="133">
        <v>3857914.4</v>
      </c>
      <c r="K17" s="124" t="s">
        <v>58</v>
      </c>
      <c r="L17" s="19" t="s">
        <v>65</v>
      </c>
      <c r="M17" s="37">
        <v>922452117</v>
      </c>
      <c r="N17" s="37">
        <v>1816359379</v>
      </c>
      <c r="O17" s="37">
        <v>1991035487</v>
      </c>
      <c r="P17" s="47">
        <v>1163928667</v>
      </c>
      <c r="Q17" s="101">
        <f>P17+P18+P19</f>
        <v>7168061701</v>
      </c>
      <c r="R17" s="47">
        <v>2544045183.3299665</v>
      </c>
      <c r="S17" s="104">
        <f>R17+R18+R19</f>
        <v>19362157633.881805</v>
      </c>
      <c r="T17" s="10"/>
      <c r="U17" s="10"/>
      <c r="V17" s="10"/>
      <c r="W17" s="12"/>
      <c r="X17" s="12"/>
      <c r="Y17" s="12"/>
      <c r="Z17" s="12"/>
      <c r="AA17" s="10"/>
      <c r="AB17" s="10"/>
      <c r="AC17" s="10"/>
    </row>
    <row r="18" spans="2:29" ht="54.75" customHeight="1" x14ac:dyDescent="0.25">
      <c r="B18" s="158"/>
      <c r="C18" s="147"/>
      <c r="D18" s="139"/>
      <c r="E18" s="114"/>
      <c r="F18" s="114"/>
      <c r="G18" s="114"/>
      <c r="H18" s="114"/>
      <c r="I18" s="114"/>
      <c r="J18" s="134"/>
      <c r="K18" s="125"/>
      <c r="L18" s="20" t="s">
        <v>66</v>
      </c>
      <c r="M18" s="30">
        <v>11249518302</v>
      </c>
      <c r="N18" s="30">
        <v>12762198476</v>
      </c>
      <c r="O18" s="30">
        <v>10025227306</v>
      </c>
      <c r="P18" s="50">
        <v>5860593408</v>
      </c>
      <c r="Q18" s="102"/>
      <c r="R18" s="50">
        <v>10257041501.71184</v>
      </c>
      <c r="S18" s="107"/>
      <c r="T18" s="10"/>
      <c r="U18" s="10"/>
      <c r="V18" s="10"/>
      <c r="W18" s="12"/>
      <c r="X18" s="12"/>
      <c r="Y18" s="12"/>
      <c r="Z18" s="12"/>
      <c r="AA18" s="10"/>
      <c r="AB18" s="10"/>
      <c r="AC18" s="10"/>
    </row>
    <row r="19" spans="2:29" ht="69.75" customHeight="1" thickBot="1" x14ac:dyDescent="0.3">
      <c r="B19" s="159"/>
      <c r="C19" s="149"/>
      <c r="D19" s="21" t="s">
        <v>33</v>
      </c>
      <c r="E19" s="15">
        <v>30</v>
      </c>
      <c r="F19" s="15">
        <v>2</v>
      </c>
      <c r="G19" s="15">
        <v>6</v>
      </c>
      <c r="H19" s="76" t="s">
        <v>148</v>
      </c>
      <c r="I19" s="15">
        <v>9</v>
      </c>
      <c r="J19" s="97">
        <v>5</v>
      </c>
      <c r="K19" s="33" t="s">
        <v>59</v>
      </c>
      <c r="L19" s="21" t="s">
        <v>67</v>
      </c>
      <c r="M19" s="34">
        <v>733198240</v>
      </c>
      <c r="N19" s="34">
        <v>985552007</v>
      </c>
      <c r="O19" s="34">
        <v>399721181</v>
      </c>
      <c r="P19" s="48">
        <v>143539626</v>
      </c>
      <c r="Q19" s="103"/>
      <c r="R19" s="48">
        <v>6561070948.8400002</v>
      </c>
      <c r="S19" s="106"/>
      <c r="T19" s="10"/>
      <c r="U19" s="10"/>
      <c r="V19" s="10"/>
      <c r="W19" s="10"/>
      <c r="X19" s="12"/>
      <c r="Y19" s="12"/>
      <c r="Z19" s="10"/>
      <c r="AA19" s="10"/>
      <c r="AB19" s="10"/>
      <c r="AC19" s="10"/>
    </row>
    <row r="20" spans="2:29" ht="48" customHeight="1" x14ac:dyDescent="0.25">
      <c r="B20" s="166" t="s">
        <v>10</v>
      </c>
      <c r="C20" s="171" t="s">
        <v>17</v>
      </c>
      <c r="D20" s="180" t="s">
        <v>34</v>
      </c>
      <c r="E20" s="16">
        <v>618906</v>
      </c>
      <c r="F20" s="16">
        <v>1</v>
      </c>
      <c r="G20" s="16">
        <v>1000</v>
      </c>
      <c r="H20" s="214">
        <v>1000</v>
      </c>
      <c r="I20" s="214">
        <v>60000</v>
      </c>
      <c r="J20" s="186">
        <v>60000</v>
      </c>
      <c r="K20" s="190" t="s">
        <v>58</v>
      </c>
      <c r="L20" s="23" t="s">
        <v>68</v>
      </c>
      <c r="M20" s="32">
        <v>1042476029</v>
      </c>
      <c r="N20" s="32">
        <v>949331097</v>
      </c>
      <c r="O20" s="32">
        <v>923581334</v>
      </c>
      <c r="P20" s="45">
        <v>5498998720</v>
      </c>
      <c r="Q20" s="101">
        <f>P20+P22</f>
        <v>8636098085</v>
      </c>
      <c r="R20" s="45">
        <v>0</v>
      </c>
      <c r="S20" s="111">
        <f>SUM(R20:R23)</f>
        <v>2830787414.6300001</v>
      </c>
      <c r="T20" s="10"/>
      <c r="U20" s="10"/>
      <c r="V20" s="10"/>
      <c r="W20" s="12"/>
      <c r="X20" s="12"/>
      <c r="Y20" s="12"/>
      <c r="Z20" s="12"/>
      <c r="AA20" s="10"/>
      <c r="AB20" s="10"/>
      <c r="AC20" s="10"/>
    </row>
    <row r="21" spans="2:29" ht="48" customHeight="1" x14ac:dyDescent="0.25">
      <c r="B21" s="167"/>
      <c r="C21" s="172"/>
      <c r="D21" s="181"/>
      <c r="E21" s="52"/>
      <c r="F21" s="52"/>
      <c r="G21" s="52"/>
      <c r="H21" s="215"/>
      <c r="I21" s="215"/>
      <c r="J21" s="187"/>
      <c r="K21" s="191"/>
      <c r="L21" s="87" t="s">
        <v>140</v>
      </c>
      <c r="M21" s="53"/>
      <c r="N21" s="53"/>
      <c r="O21" s="53"/>
      <c r="P21" s="54"/>
      <c r="Q21" s="110"/>
      <c r="R21" s="54">
        <v>1603531709.4499998</v>
      </c>
      <c r="S21" s="105"/>
      <c r="T21" s="10"/>
      <c r="U21" s="10"/>
      <c r="V21" s="10"/>
      <c r="W21" s="12"/>
      <c r="X21" s="12"/>
      <c r="Y21" s="12"/>
      <c r="Z21" s="12"/>
      <c r="AA21" s="10"/>
      <c r="AB21" s="10"/>
      <c r="AC21" s="10"/>
    </row>
    <row r="22" spans="2:29" ht="54.75" customHeight="1" thickBot="1" x14ac:dyDescent="0.3">
      <c r="B22" s="167"/>
      <c r="C22" s="172"/>
      <c r="D22" s="212" t="s">
        <v>35</v>
      </c>
      <c r="E22" s="18">
        <v>1004293</v>
      </c>
      <c r="F22" s="18">
        <v>1</v>
      </c>
      <c r="G22" s="18">
        <v>391</v>
      </c>
      <c r="H22" s="119">
        <v>391</v>
      </c>
      <c r="I22" s="119">
        <v>500</v>
      </c>
      <c r="J22" s="132">
        <v>500</v>
      </c>
      <c r="K22" s="192" t="s">
        <v>58</v>
      </c>
      <c r="L22" s="61" t="s">
        <v>69</v>
      </c>
      <c r="M22" s="40">
        <v>360000000</v>
      </c>
      <c r="N22" s="40">
        <v>59371274</v>
      </c>
      <c r="O22" s="40">
        <v>7894750</v>
      </c>
      <c r="P22" s="46">
        <v>3137099365</v>
      </c>
      <c r="Q22" s="103"/>
      <c r="R22" s="49">
        <v>0</v>
      </c>
      <c r="S22" s="105"/>
      <c r="T22" s="10"/>
      <c r="U22" s="10"/>
      <c r="V22" s="10"/>
      <c r="W22" s="12"/>
      <c r="X22" s="12"/>
      <c r="Y22" s="12"/>
      <c r="Z22" s="12"/>
      <c r="AA22" s="10"/>
      <c r="AB22" s="10"/>
      <c r="AC22" s="10"/>
    </row>
    <row r="23" spans="2:29" ht="54.75" customHeight="1" thickBot="1" x14ac:dyDescent="0.3">
      <c r="B23" s="168"/>
      <c r="C23" s="173"/>
      <c r="D23" s="213"/>
      <c r="E23" s="52"/>
      <c r="F23" s="52"/>
      <c r="G23" s="52"/>
      <c r="H23" s="210"/>
      <c r="I23" s="210"/>
      <c r="J23" s="211"/>
      <c r="K23" s="193"/>
      <c r="L23" s="87" t="s">
        <v>141</v>
      </c>
      <c r="M23" s="53"/>
      <c r="N23" s="53"/>
      <c r="O23" s="53"/>
      <c r="P23" s="54"/>
      <c r="Q23" s="62"/>
      <c r="R23" s="54">
        <v>1227255705.1800003</v>
      </c>
      <c r="S23" s="112"/>
      <c r="T23" s="10"/>
      <c r="U23" s="10"/>
      <c r="V23" s="10"/>
      <c r="W23" s="12"/>
      <c r="X23" s="12"/>
      <c r="Y23" s="12"/>
      <c r="Z23" s="12"/>
      <c r="AA23" s="10"/>
      <c r="AB23" s="10"/>
      <c r="AC23" s="10"/>
    </row>
    <row r="24" spans="2:29" ht="54" x14ac:dyDescent="0.25">
      <c r="B24" s="157" t="s">
        <v>11</v>
      </c>
      <c r="C24" s="177" t="s">
        <v>18</v>
      </c>
      <c r="D24" s="174" t="s">
        <v>36</v>
      </c>
      <c r="E24" s="113">
        <v>3</v>
      </c>
      <c r="F24" s="113">
        <v>1</v>
      </c>
      <c r="G24" s="113">
        <v>1</v>
      </c>
      <c r="H24" s="113"/>
      <c r="I24" s="113">
        <v>2</v>
      </c>
      <c r="J24" s="129">
        <v>1</v>
      </c>
      <c r="K24" s="124" t="s">
        <v>59</v>
      </c>
      <c r="L24" s="19" t="s">
        <v>70</v>
      </c>
      <c r="M24" s="37">
        <v>548810922</v>
      </c>
      <c r="N24" s="37">
        <v>87448996</v>
      </c>
      <c r="O24" s="37">
        <v>0</v>
      </c>
      <c r="P24" s="47">
        <v>0</v>
      </c>
      <c r="Q24" s="101">
        <f>P24+P25+P26+P27</f>
        <v>81453642</v>
      </c>
      <c r="R24" s="47">
        <v>37327430</v>
      </c>
      <c r="S24" s="104">
        <f>R24+R25+R26+R27</f>
        <v>189560081.87</v>
      </c>
      <c r="T24" s="10"/>
      <c r="U24" s="10"/>
      <c r="V24" s="10"/>
      <c r="W24" s="10"/>
      <c r="X24" s="12"/>
      <c r="Y24" s="12"/>
      <c r="Z24" s="10"/>
      <c r="AA24" s="10"/>
      <c r="AB24" s="10"/>
      <c r="AC24" s="10"/>
    </row>
    <row r="25" spans="2:29" ht="36" x14ac:dyDescent="0.25">
      <c r="B25" s="158"/>
      <c r="C25" s="178"/>
      <c r="D25" s="175"/>
      <c r="E25" s="114"/>
      <c r="F25" s="114"/>
      <c r="G25" s="114"/>
      <c r="H25" s="114"/>
      <c r="I25" s="114"/>
      <c r="J25" s="131"/>
      <c r="K25" s="125"/>
      <c r="L25" s="20" t="s">
        <v>71</v>
      </c>
      <c r="M25" s="30">
        <v>58506894</v>
      </c>
      <c r="N25" s="30">
        <v>0</v>
      </c>
      <c r="O25" s="30">
        <v>0</v>
      </c>
      <c r="P25" s="50">
        <v>0</v>
      </c>
      <c r="Q25" s="102"/>
      <c r="R25" s="50">
        <v>36727377.630000003</v>
      </c>
      <c r="S25" s="107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2:29" ht="44.25" customHeight="1" x14ac:dyDescent="0.25">
      <c r="B26" s="158"/>
      <c r="C26" s="178"/>
      <c r="D26" s="175"/>
      <c r="E26" s="114"/>
      <c r="F26" s="114"/>
      <c r="G26" s="114"/>
      <c r="H26" s="114"/>
      <c r="I26" s="114"/>
      <c r="J26" s="131"/>
      <c r="K26" s="125"/>
      <c r="L26" s="20" t="s">
        <v>72</v>
      </c>
      <c r="M26" s="30">
        <v>0</v>
      </c>
      <c r="N26" s="30">
        <v>0</v>
      </c>
      <c r="O26" s="30">
        <v>151421858</v>
      </c>
      <c r="P26" s="50">
        <v>55226217</v>
      </c>
      <c r="Q26" s="102"/>
      <c r="R26" s="50">
        <v>0</v>
      </c>
      <c r="S26" s="107"/>
      <c r="T26" s="10"/>
      <c r="U26" s="10"/>
      <c r="V26" s="10"/>
      <c r="W26" s="12"/>
      <c r="X26" s="10"/>
      <c r="Y26" s="10"/>
      <c r="Z26" s="12"/>
      <c r="AA26" s="10"/>
      <c r="AB26" s="10"/>
      <c r="AC26" s="10"/>
    </row>
    <row r="27" spans="2:29" ht="28.5" customHeight="1" thickBot="1" x14ac:dyDescent="0.3">
      <c r="B27" s="158"/>
      <c r="C27" s="178"/>
      <c r="D27" s="176"/>
      <c r="E27" s="116"/>
      <c r="F27" s="116"/>
      <c r="G27" s="116"/>
      <c r="H27" s="116"/>
      <c r="I27" s="116"/>
      <c r="J27" s="130"/>
      <c r="K27" s="126"/>
      <c r="L27" s="21" t="s">
        <v>73</v>
      </c>
      <c r="M27" s="34">
        <v>0</v>
      </c>
      <c r="N27" s="34">
        <v>108674331</v>
      </c>
      <c r="O27" s="34">
        <v>71911597</v>
      </c>
      <c r="P27" s="48">
        <v>26227425</v>
      </c>
      <c r="Q27" s="103"/>
      <c r="R27" s="48">
        <v>115505274.23999999</v>
      </c>
      <c r="S27" s="106"/>
      <c r="T27" s="10"/>
      <c r="U27" s="10"/>
      <c r="V27" s="10"/>
      <c r="W27" s="12"/>
      <c r="X27" s="12"/>
      <c r="Y27" s="12"/>
      <c r="Z27" s="12"/>
      <c r="AA27" s="10"/>
      <c r="AB27" s="10"/>
      <c r="AC27" s="10"/>
    </row>
    <row r="28" spans="2:29" ht="72" customHeight="1" x14ac:dyDescent="0.25">
      <c r="B28" s="158"/>
      <c r="C28" s="178"/>
      <c r="D28" s="174" t="s">
        <v>37</v>
      </c>
      <c r="E28" s="113">
        <v>1</v>
      </c>
      <c r="F28" s="113">
        <v>1</v>
      </c>
      <c r="G28" s="113">
        <v>1</v>
      </c>
      <c r="H28" s="113"/>
      <c r="I28" s="113">
        <v>2</v>
      </c>
      <c r="J28" s="129">
        <v>1</v>
      </c>
      <c r="K28" s="124" t="s">
        <v>59</v>
      </c>
      <c r="L28" s="19" t="s">
        <v>74</v>
      </c>
      <c r="M28" s="37">
        <v>0</v>
      </c>
      <c r="N28" s="37">
        <v>0</v>
      </c>
      <c r="O28" s="37">
        <v>0</v>
      </c>
      <c r="P28" s="47">
        <v>0</v>
      </c>
      <c r="Q28" s="101">
        <f>P28+P29+P30+P31</f>
        <v>113431314</v>
      </c>
      <c r="R28" s="47">
        <v>0</v>
      </c>
      <c r="S28" s="104">
        <f>R28+R29+R30+R31</f>
        <v>249443047.48000002</v>
      </c>
      <c r="T28" s="10"/>
      <c r="U28" s="10"/>
      <c r="V28" s="10"/>
      <c r="W28" s="12"/>
      <c r="X28" s="10"/>
      <c r="Y28" s="10"/>
      <c r="Z28" s="12"/>
      <c r="AA28" s="10"/>
      <c r="AB28" s="10"/>
      <c r="AC28" s="10"/>
    </row>
    <row r="29" spans="2:29" ht="30" customHeight="1" x14ac:dyDescent="0.25">
      <c r="B29" s="158"/>
      <c r="C29" s="178"/>
      <c r="D29" s="175"/>
      <c r="E29" s="114"/>
      <c r="F29" s="114"/>
      <c r="G29" s="114"/>
      <c r="H29" s="114"/>
      <c r="I29" s="114"/>
      <c r="J29" s="131"/>
      <c r="K29" s="125"/>
      <c r="L29" s="20" t="s">
        <v>75</v>
      </c>
      <c r="M29" s="30">
        <v>0</v>
      </c>
      <c r="N29" s="30">
        <v>35651460</v>
      </c>
      <c r="O29" s="30">
        <v>5000000</v>
      </c>
      <c r="P29" s="50">
        <v>1553298</v>
      </c>
      <c r="Q29" s="102"/>
      <c r="R29" s="50">
        <v>0</v>
      </c>
      <c r="S29" s="107"/>
      <c r="T29" s="10"/>
      <c r="U29" s="10"/>
      <c r="V29" s="10"/>
      <c r="W29" s="12"/>
      <c r="X29" s="12"/>
      <c r="Y29" s="12"/>
      <c r="Z29" s="12"/>
      <c r="AA29" s="10"/>
      <c r="AB29" s="10"/>
      <c r="AC29" s="10"/>
    </row>
    <row r="30" spans="2:29" ht="36" customHeight="1" x14ac:dyDescent="0.25">
      <c r="B30" s="158"/>
      <c r="C30" s="178"/>
      <c r="D30" s="175"/>
      <c r="E30" s="114"/>
      <c r="F30" s="114"/>
      <c r="G30" s="114"/>
      <c r="H30" s="114"/>
      <c r="I30" s="114"/>
      <c r="J30" s="131"/>
      <c r="K30" s="125"/>
      <c r="L30" s="20" t="s">
        <v>76</v>
      </c>
      <c r="M30" s="30">
        <v>0</v>
      </c>
      <c r="N30" s="30">
        <v>1650000</v>
      </c>
      <c r="O30" s="30">
        <v>155196895</v>
      </c>
      <c r="P30" s="50">
        <v>48213423</v>
      </c>
      <c r="Q30" s="102"/>
      <c r="R30" s="50">
        <v>74730380.010000005</v>
      </c>
      <c r="S30" s="107"/>
      <c r="T30" s="10"/>
      <c r="U30" s="10"/>
      <c r="V30" s="10"/>
      <c r="W30" s="12"/>
      <c r="X30" s="12"/>
      <c r="Y30" s="12"/>
      <c r="Z30" s="12"/>
      <c r="AA30" s="10"/>
      <c r="AB30" s="10"/>
      <c r="AC30" s="10"/>
    </row>
    <row r="31" spans="2:29" ht="66.75" customHeight="1" thickBot="1" x14ac:dyDescent="0.3">
      <c r="B31" s="158"/>
      <c r="C31" s="178"/>
      <c r="D31" s="176"/>
      <c r="E31" s="116"/>
      <c r="F31" s="116"/>
      <c r="G31" s="116"/>
      <c r="H31" s="116"/>
      <c r="I31" s="116"/>
      <c r="J31" s="130"/>
      <c r="K31" s="126"/>
      <c r="L31" s="21" t="s">
        <v>77</v>
      </c>
      <c r="M31" s="34">
        <v>0</v>
      </c>
      <c r="N31" s="34">
        <v>290818767</v>
      </c>
      <c r="O31" s="34">
        <v>204933535</v>
      </c>
      <c r="P31" s="48">
        <v>63664593</v>
      </c>
      <c r="Q31" s="103"/>
      <c r="R31" s="48">
        <v>174712667.47</v>
      </c>
      <c r="S31" s="106"/>
      <c r="T31" s="10"/>
      <c r="U31" s="10"/>
      <c r="V31" s="10"/>
      <c r="W31" s="12"/>
      <c r="X31" s="12"/>
      <c r="Y31" s="12"/>
      <c r="Z31" s="12"/>
      <c r="AA31" s="10"/>
      <c r="AB31" s="10"/>
      <c r="AC31" s="10"/>
    </row>
    <row r="32" spans="2:29" ht="62.25" customHeight="1" x14ac:dyDescent="0.25">
      <c r="B32" s="158"/>
      <c r="C32" s="178"/>
      <c r="D32" s="174" t="s">
        <v>38</v>
      </c>
      <c r="E32" s="113">
        <v>2</v>
      </c>
      <c r="F32" s="113">
        <v>1</v>
      </c>
      <c r="G32" s="113">
        <v>1</v>
      </c>
      <c r="H32" s="113"/>
      <c r="I32" s="113">
        <v>2</v>
      </c>
      <c r="J32" s="129">
        <v>1</v>
      </c>
      <c r="K32" s="124" t="s">
        <v>59</v>
      </c>
      <c r="L32" s="19" t="s">
        <v>78</v>
      </c>
      <c r="M32" s="37">
        <v>0</v>
      </c>
      <c r="N32" s="37">
        <v>302586212</v>
      </c>
      <c r="O32" s="37">
        <v>109369412</v>
      </c>
      <c r="P32" s="47">
        <v>2160225</v>
      </c>
      <c r="Q32" s="101">
        <f>P32+P33+P34+P35</f>
        <v>11981085</v>
      </c>
      <c r="R32" s="47">
        <v>28929939.524999999</v>
      </c>
      <c r="S32" s="104">
        <f>R32+R33+R34+R35</f>
        <v>28929939.524999999</v>
      </c>
      <c r="T32" s="10"/>
      <c r="U32" s="10"/>
      <c r="V32" s="10"/>
      <c r="W32" s="12"/>
      <c r="X32" s="12"/>
      <c r="Y32" s="12"/>
      <c r="Z32" s="12"/>
      <c r="AA32" s="10"/>
      <c r="AB32" s="10"/>
      <c r="AC32" s="10"/>
    </row>
    <row r="33" spans="2:29" ht="64.5" customHeight="1" x14ac:dyDescent="0.25">
      <c r="B33" s="158"/>
      <c r="C33" s="178"/>
      <c r="D33" s="175"/>
      <c r="E33" s="114"/>
      <c r="F33" s="114"/>
      <c r="G33" s="114"/>
      <c r="H33" s="114"/>
      <c r="I33" s="114"/>
      <c r="J33" s="131"/>
      <c r="K33" s="125"/>
      <c r="L33" s="20" t="s">
        <v>133</v>
      </c>
      <c r="M33" s="30">
        <v>0</v>
      </c>
      <c r="N33" s="30">
        <v>511951607</v>
      </c>
      <c r="O33" s="30">
        <v>434702159</v>
      </c>
      <c r="P33" s="50">
        <v>8586081</v>
      </c>
      <c r="Q33" s="102"/>
      <c r="R33" s="50">
        <v>0</v>
      </c>
      <c r="S33" s="107"/>
      <c r="T33" s="10"/>
      <c r="U33" s="10"/>
      <c r="V33" s="10"/>
      <c r="W33" s="12"/>
      <c r="X33" s="12"/>
      <c r="Y33" s="12"/>
      <c r="Z33" s="12"/>
      <c r="AA33" s="10"/>
      <c r="AB33" s="10"/>
      <c r="AC33" s="10"/>
    </row>
    <row r="34" spans="2:29" ht="51" customHeight="1" x14ac:dyDescent="0.25">
      <c r="B34" s="158"/>
      <c r="C34" s="178"/>
      <c r="D34" s="175"/>
      <c r="E34" s="114"/>
      <c r="F34" s="114"/>
      <c r="G34" s="114"/>
      <c r="H34" s="114"/>
      <c r="I34" s="114"/>
      <c r="J34" s="131"/>
      <c r="K34" s="125"/>
      <c r="L34" s="20" t="s">
        <v>79</v>
      </c>
      <c r="M34" s="30">
        <v>0</v>
      </c>
      <c r="N34" s="30">
        <v>115127720</v>
      </c>
      <c r="O34" s="30">
        <v>62515250</v>
      </c>
      <c r="P34" s="50">
        <v>1234779</v>
      </c>
      <c r="Q34" s="102"/>
      <c r="R34" s="50">
        <v>0</v>
      </c>
      <c r="S34" s="107"/>
      <c r="T34" s="10"/>
      <c r="U34" s="10"/>
      <c r="V34" s="10"/>
      <c r="W34" s="10"/>
      <c r="X34" s="12"/>
      <c r="Y34" s="12"/>
      <c r="Z34" s="10"/>
      <c r="AA34" s="10"/>
      <c r="AB34" s="10"/>
      <c r="AC34" s="10"/>
    </row>
    <row r="35" spans="2:29" ht="72.75" thickBot="1" x14ac:dyDescent="0.3">
      <c r="B35" s="158"/>
      <c r="C35" s="179"/>
      <c r="D35" s="176"/>
      <c r="E35" s="116"/>
      <c r="F35" s="116"/>
      <c r="G35" s="116"/>
      <c r="H35" s="116"/>
      <c r="I35" s="116"/>
      <c r="J35" s="130"/>
      <c r="K35" s="126"/>
      <c r="L35" s="21" t="s">
        <v>80</v>
      </c>
      <c r="M35" s="34">
        <v>0</v>
      </c>
      <c r="N35" s="34">
        <v>0</v>
      </c>
      <c r="O35" s="34">
        <v>0</v>
      </c>
      <c r="P35" s="48">
        <v>0</v>
      </c>
      <c r="Q35" s="103"/>
      <c r="R35" s="48">
        <v>0</v>
      </c>
      <c r="S35" s="106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2:29" ht="54" x14ac:dyDescent="0.25">
      <c r="B36" s="158"/>
      <c r="C36" s="142" t="s">
        <v>19</v>
      </c>
      <c r="D36" s="162" t="s">
        <v>39</v>
      </c>
      <c r="E36" s="117">
        <v>1</v>
      </c>
      <c r="F36" s="117">
        <v>1</v>
      </c>
      <c r="G36" s="117">
        <v>1</v>
      </c>
      <c r="H36" s="117"/>
      <c r="I36" s="117">
        <v>2</v>
      </c>
      <c r="J36" s="129">
        <v>1</v>
      </c>
      <c r="K36" s="194" t="s">
        <v>59</v>
      </c>
      <c r="L36" s="23" t="s">
        <v>81</v>
      </c>
      <c r="M36" s="32">
        <v>92127420</v>
      </c>
      <c r="N36" s="32">
        <v>82506087</v>
      </c>
      <c r="O36" s="32">
        <v>52025288</v>
      </c>
      <c r="P36" s="45">
        <v>4710982</v>
      </c>
      <c r="Q36" s="101">
        <f>P36+P37</f>
        <v>15326453</v>
      </c>
      <c r="R36" s="45">
        <v>56015723.939999998</v>
      </c>
      <c r="S36" s="104">
        <f>R36+R37</f>
        <v>56015723.939999998</v>
      </c>
      <c r="T36" s="10"/>
      <c r="U36" s="10"/>
      <c r="V36" s="10"/>
      <c r="W36" s="12"/>
      <c r="X36" s="12"/>
      <c r="Y36" s="12"/>
      <c r="Z36" s="12"/>
      <c r="AA36" s="10"/>
      <c r="AB36" s="10"/>
      <c r="AC36" s="10"/>
    </row>
    <row r="37" spans="2:29" ht="36.75" thickBot="1" x14ac:dyDescent="0.3">
      <c r="B37" s="158"/>
      <c r="C37" s="144"/>
      <c r="D37" s="165"/>
      <c r="E37" s="127"/>
      <c r="F37" s="127"/>
      <c r="G37" s="127"/>
      <c r="H37" s="127"/>
      <c r="I37" s="127"/>
      <c r="J37" s="130"/>
      <c r="K37" s="197"/>
      <c r="L37" s="25" t="s">
        <v>82</v>
      </c>
      <c r="M37" s="40">
        <v>0</v>
      </c>
      <c r="N37" s="40">
        <v>0</v>
      </c>
      <c r="O37" s="40">
        <v>117230949</v>
      </c>
      <c r="P37" s="46">
        <v>10615471</v>
      </c>
      <c r="Q37" s="103"/>
      <c r="R37" s="46"/>
      <c r="S37" s="106"/>
      <c r="T37" s="10"/>
      <c r="U37" s="10"/>
      <c r="V37" s="10"/>
      <c r="W37" s="12"/>
      <c r="X37" s="10"/>
      <c r="Y37" s="10"/>
      <c r="Z37" s="12"/>
      <c r="AA37" s="10"/>
      <c r="AB37" s="10"/>
      <c r="AC37" s="10"/>
    </row>
    <row r="38" spans="2:29" ht="54" customHeight="1" x14ac:dyDescent="0.25">
      <c r="B38" s="158"/>
      <c r="C38" s="146" t="s">
        <v>20</v>
      </c>
      <c r="D38" s="200" t="s">
        <v>40</v>
      </c>
      <c r="E38" s="14">
        <v>570</v>
      </c>
      <c r="F38" s="14">
        <v>600</v>
      </c>
      <c r="G38" s="14">
        <v>3536</v>
      </c>
      <c r="H38" s="198"/>
      <c r="I38" s="198">
        <v>1988</v>
      </c>
      <c r="J38" s="186">
        <v>510</v>
      </c>
      <c r="K38" s="188" t="s">
        <v>59</v>
      </c>
      <c r="L38" s="19" t="s">
        <v>83</v>
      </c>
      <c r="M38" s="37">
        <v>1106035087</v>
      </c>
      <c r="N38" s="37">
        <v>2057867708</v>
      </c>
      <c r="O38" s="37">
        <v>1666727719</v>
      </c>
      <c r="P38" s="47">
        <v>194186941</v>
      </c>
      <c r="Q38" s="101">
        <f>P38+P39+P40</f>
        <v>512077531</v>
      </c>
      <c r="R38" s="47">
        <v>0</v>
      </c>
      <c r="S38" s="104">
        <f>R38+R39+R40</f>
        <v>891427927.50999999</v>
      </c>
      <c r="T38" s="10"/>
      <c r="U38" s="10"/>
      <c r="V38" s="10"/>
      <c r="W38" s="10"/>
      <c r="X38" s="12"/>
      <c r="Y38" s="12"/>
      <c r="Z38" s="10"/>
      <c r="AA38" s="10"/>
      <c r="AB38" s="10"/>
      <c r="AC38" s="10"/>
    </row>
    <row r="39" spans="2:29" ht="74.25" customHeight="1" x14ac:dyDescent="0.25">
      <c r="B39" s="158"/>
      <c r="C39" s="169"/>
      <c r="D39" s="201"/>
      <c r="E39" s="64"/>
      <c r="F39" s="64"/>
      <c r="G39" s="64"/>
      <c r="H39" s="199"/>
      <c r="I39" s="199"/>
      <c r="J39" s="187"/>
      <c r="K39" s="189"/>
      <c r="L39" s="67" t="s">
        <v>134</v>
      </c>
      <c r="M39" s="65"/>
      <c r="N39" s="65"/>
      <c r="O39" s="65"/>
      <c r="P39" s="66">
        <v>0</v>
      </c>
      <c r="Q39" s="110"/>
      <c r="R39" s="66">
        <v>318698534.14999998</v>
      </c>
      <c r="S39" s="105"/>
      <c r="T39" s="10"/>
      <c r="U39" s="10"/>
      <c r="V39" s="10"/>
      <c r="W39" s="10"/>
      <c r="X39" s="12"/>
      <c r="Y39" s="12"/>
      <c r="Z39" s="10"/>
      <c r="AA39" s="10"/>
      <c r="AB39" s="10"/>
      <c r="AC39" s="10"/>
    </row>
    <row r="40" spans="2:29" ht="72.75" customHeight="1" thickBot="1" x14ac:dyDescent="0.3">
      <c r="B40" s="158"/>
      <c r="C40" s="149"/>
      <c r="D40" s="21" t="s">
        <v>41</v>
      </c>
      <c r="E40" s="15">
        <v>114</v>
      </c>
      <c r="F40" s="15">
        <v>200</v>
      </c>
      <c r="G40" s="15">
        <v>5</v>
      </c>
      <c r="H40" s="76"/>
      <c r="I40" s="15">
        <v>564</v>
      </c>
      <c r="J40" s="97">
        <v>12</v>
      </c>
      <c r="K40" s="33" t="s">
        <v>59</v>
      </c>
      <c r="L40" s="21" t="s">
        <v>84</v>
      </c>
      <c r="M40" s="34">
        <v>26500000</v>
      </c>
      <c r="N40" s="34">
        <v>152063182</v>
      </c>
      <c r="O40" s="34">
        <v>128105800</v>
      </c>
      <c r="P40" s="48">
        <v>317890590</v>
      </c>
      <c r="Q40" s="103"/>
      <c r="R40" s="48">
        <v>572729393.36000001</v>
      </c>
      <c r="S40" s="106"/>
      <c r="T40" s="10"/>
      <c r="U40" s="10"/>
      <c r="V40" s="10"/>
      <c r="W40" s="10"/>
      <c r="X40" s="12"/>
      <c r="Y40" s="12"/>
      <c r="Z40" s="10"/>
      <c r="AA40" s="10"/>
      <c r="AB40" s="10"/>
      <c r="AC40" s="10"/>
    </row>
    <row r="41" spans="2:29" ht="72" x14ac:dyDescent="0.25">
      <c r="B41" s="158"/>
      <c r="C41" s="142" t="s">
        <v>21</v>
      </c>
      <c r="D41" s="162" t="s">
        <v>42</v>
      </c>
      <c r="E41" s="117">
        <v>20</v>
      </c>
      <c r="F41" s="117">
        <v>5</v>
      </c>
      <c r="G41" s="117">
        <v>9</v>
      </c>
      <c r="H41" s="117"/>
      <c r="I41" s="117">
        <v>9</v>
      </c>
      <c r="J41" s="129">
        <v>6</v>
      </c>
      <c r="K41" s="194" t="s">
        <v>59</v>
      </c>
      <c r="L41" s="23" t="s">
        <v>85</v>
      </c>
      <c r="M41" s="32">
        <v>191987326</v>
      </c>
      <c r="N41" s="32">
        <v>462776881</v>
      </c>
      <c r="O41" s="32">
        <v>615994991</v>
      </c>
      <c r="P41" s="45">
        <v>321583822</v>
      </c>
      <c r="Q41" s="101" t="e">
        <f>P41+P42+P43+P44+P45+#REF!</f>
        <v>#REF!</v>
      </c>
      <c r="R41" s="45">
        <v>310150810.47000003</v>
      </c>
      <c r="S41" s="104">
        <f>SUM(R41:R47)</f>
        <v>2190094989.8056784</v>
      </c>
      <c r="T41" s="10"/>
      <c r="U41" s="10"/>
      <c r="V41" s="10"/>
      <c r="W41" s="10"/>
      <c r="X41" s="12"/>
      <c r="Y41" s="12"/>
      <c r="Z41" s="10"/>
      <c r="AA41" s="10"/>
      <c r="AB41" s="10"/>
      <c r="AC41" s="10"/>
    </row>
    <row r="42" spans="2:29" ht="36" x14ac:dyDescent="0.25">
      <c r="B42" s="158"/>
      <c r="C42" s="143"/>
      <c r="D42" s="163"/>
      <c r="E42" s="118"/>
      <c r="F42" s="118"/>
      <c r="G42" s="118"/>
      <c r="H42" s="118"/>
      <c r="I42" s="118"/>
      <c r="J42" s="131"/>
      <c r="K42" s="195"/>
      <c r="L42" s="24" t="s">
        <v>86</v>
      </c>
      <c r="M42" s="29">
        <v>1800254169</v>
      </c>
      <c r="N42" s="29">
        <v>1127874772</v>
      </c>
      <c r="O42" s="29">
        <v>934606620</v>
      </c>
      <c r="P42" s="49">
        <v>487916905</v>
      </c>
      <c r="Q42" s="102"/>
      <c r="R42" s="49">
        <v>741955814.56706429</v>
      </c>
      <c r="S42" s="107"/>
      <c r="T42" s="10"/>
      <c r="U42" s="10"/>
      <c r="V42" s="10"/>
      <c r="W42" s="10"/>
      <c r="X42" s="12"/>
      <c r="Y42" s="12"/>
      <c r="Z42" s="10"/>
      <c r="AA42" s="10"/>
      <c r="AB42" s="10"/>
      <c r="AC42" s="10"/>
    </row>
    <row r="43" spans="2:29" ht="54" x14ac:dyDescent="0.25">
      <c r="B43" s="158"/>
      <c r="C43" s="143"/>
      <c r="D43" s="163"/>
      <c r="E43" s="118"/>
      <c r="F43" s="118"/>
      <c r="G43" s="118"/>
      <c r="H43" s="118"/>
      <c r="I43" s="118"/>
      <c r="J43" s="131"/>
      <c r="K43" s="195"/>
      <c r="L43" s="24" t="s">
        <v>87</v>
      </c>
      <c r="M43" s="29">
        <v>0</v>
      </c>
      <c r="N43" s="29">
        <v>160646217</v>
      </c>
      <c r="O43" s="29">
        <v>164656041</v>
      </c>
      <c r="P43" s="49">
        <v>85959658</v>
      </c>
      <c r="Q43" s="102"/>
      <c r="R43" s="49">
        <v>64655680</v>
      </c>
      <c r="S43" s="107"/>
      <c r="T43" s="10"/>
      <c r="U43" s="10"/>
      <c r="V43" s="10"/>
      <c r="W43" s="12"/>
      <c r="X43" s="12"/>
      <c r="Y43" s="12"/>
      <c r="Z43" s="12"/>
      <c r="AA43" s="10"/>
      <c r="AB43" s="10"/>
      <c r="AC43" s="10"/>
    </row>
    <row r="44" spans="2:29" ht="36" x14ac:dyDescent="0.25">
      <c r="B44" s="158"/>
      <c r="C44" s="143"/>
      <c r="D44" s="163"/>
      <c r="E44" s="118"/>
      <c r="F44" s="118"/>
      <c r="G44" s="118"/>
      <c r="H44" s="118"/>
      <c r="I44" s="118"/>
      <c r="J44" s="131"/>
      <c r="K44" s="195"/>
      <c r="L44" s="24" t="s">
        <v>88</v>
      </c>
      <c r="M44" s="29">
        <v>0</v>
      </c>
      <c r="N44" s="29">
        <v>1015514774</v>
      </c>
      <c r="O44" s="29">
        <v>623041129</v>
      </c>
      <c r="P44" s="49">
        <v>325262300</v>
      </c>
      <c r="Q44" s="102"/>
      <c r="R44" s="49">
        <v>791295750.27861404</v>
      </c>
      <c r="S44" s="107"/>
      <c r="T44" s="10"/>
      <c r="U44" s="10"/>
      <c r="V44" s="10"/>
      <c r="W44" s="12"/>
      <c r="X44" s="12"/>
      <c r="Y44" s="12"/>
      <c r="Z44" s="12"/>
      <c r="AA44" s="10"/>
      <c r="AB44" s="10"/>
      <c r="AC44" s="10"/>
    </row>
    <row r="45" spans="2:29" ht="54" x14ac:dyDescent="0.25">
      <c r="B45" s="158"/>
      <c r="C45" s="143"/>
      <c r="D45" s="163"/>
      <c r="E45" s="118"/>
      <c r="F45" s="118"/>
      <c r="G45" s="118"/>
      <c r="H45" s="118"/>
      <c r="I45" s="118"/>
      <c r="J45" s="131"/>
      <c r="K45" s="195"/>
      <c r="L45" s="24" t="s">
        <v>89</v>
      </c>
      <c r="M45" s="29">
        <v>0</v>
      </c>
      <c r="N45" s="29">
        <v>336333257</v>
      </c>
      <c r="O45" s="29">
        <v>184427062</v>
      </c>
      <c r="P45" s="49">
        <v>96281237</v>
      </c>
      <c r="Q45" s="102"/>
      <c r="R45" s="49">
        <v>240183338.49000001</v>
      </c>
      <c r="S45" s="107"/>
      <c r="T45" s="10"/>
      <c r="U45" s="10"/>
      <c r="V45" s="10"/>
      <c r="W45" s="12"/>
      <c r="X45" s="12"/>
      <c r="Y45" s="12"/>
      <c r="Z45" s="12"/>
      <c r="AA45" s="10"/>
      <c r="AB45" s="10"/>
      <c r="AC45" s="10"/>
    </row>
    <row r="46" spans="2:29" ht="36" x14ac:dyDescent="0.25">
      <c r="B46" s="158"/>
      <c r="C46" s="150"/>
      <c r="D46" s="164"/>
      <c r="E46" s="119"/>
      <c r="F46" s="119"/>
      <c r="G46" s="119"/>
      <c r="H46" s="119"/>
      <c r="I46" s="119"/>
      <c r="J46" s="132"/>
      <c r="K46" s="192"/>
      <c r="L46" s="60" t="s">
        <v>90</v>
      </c>
      <c r="M46" s="36"/>
      <c r="N46" s="36"/>
      <c r="O46" s="36"/>
      <c r="P46" s="56">
        <v>0</v>
      </c>
      <c r="Q46" s="109"/>
      <c r="R46" s="56">
        <v>0</v>
      </c>
      <c r="S46" s="108"/>
      <c r="T46" s="10"/>
      <c r="U46" s="10"/>
      <c r="V46" s="10"/>
      <c r="W46" s="12"/>
      <c r="X46" s="12"/>
      <c r="Y46" s="12"/>
      <c r="Z46" s="12"/>
      <c r="AA46" s="10"/>
      <c r="AB46" s="10"/>
      <c r="AC46" s="10"/>
    </row>
    <row r="47" spans="2:29" ht="49.5" customHeight="1" thickBot="1" x14ac:dyDescent="0.3">
      <c r="B47" s="158"/>
      <c r="C47" s="150"/>
      <c r="D47" s="164"/>
      <c r="E47" s="119"/>
      <c r="F47" s="119"/>
      <c r="G47" s="119"/>
      <c r="H47" s="119"/>
      <c r="I47" s="119"/>
      <c r="J47" s="132"/>
      <c r="K47" s="192"/>
      <c r="L47" s="57" t="s">
        <v>135</v>
      </c>
      <c r="M47" s="36"/>
      <c r="N47" s="36"/>
      <c r="O47" s="36"/>
      <c r="P47" s="56">
        <v>0</v>
      </c>
      <c r="Q47" s="109"/>
      <c r="R47" s="56">
        <v>41853596</v>
      </c>
      <c r="S47" s="108"/>
      <c r="T47" s="10"/>
      <c r="U47" s="10"/>
      <c r="V47" s="10"/>
      <c r="W47" s="12"/>
      <c r="X47" s="12"/>
      <c r="Y47" s="12"/>
      <c r="Z47" s="12"/>
      <c r="AA47" s="10"/>
      <c r="AB47" s="10"/>
      <c r="AC47" s="10"/>
    </row>
    <row r="48" spans="2:29" ht="46.5" customHeight="1" x14ac:dyDescent="0.25">
      <c r="B48" s="158"/>
      <c r="C48" s="146" t="s">
        <v>22</v>
      </c>
      <c r="D48" s="138" t="s">
        <v>43</v>
      </c>
      <c r="E48" s="113">
        <v>1580157</v>
      </c>
      <c r="F48" s="113">
        <v>1970000</v>
      </c>
      <c r="G48" s="113">
        <v>700000</v>
      </c>
      <c r="H48" s="113" t="s">
        <v>148</v>
      </c>
      <c r="I48" s="113">
        <v>721000</v>
      </c>
      <c r="J48" s="129">
        <v>721000</v>
      </c>
      <c r="K48" s="124" t="s">
        <v>59</v>
      </c>
      <c r="L48" s="19" t="s">
        <v>91</v>
      </c>
      <c r="M48" s="37">
        <v>311693739</v>
      </c>
      <c r="N48" s="37">
        <v>78008039</v>
      </c>
      <c r="O48" s="37">
        <v>484671910</v>
      </c>
      <c r="P48" s="47">
        <v>248371977</v>
      </c>
      <c r="Q48" s="101">
        <f>P48+P49+P50+P51</f>
        <v>3468467243</v>
      </c>
      <c r="R48" s="47">
        <v>679862004.53499997</v>
      </c>
      <c r="S48" s="104">
        <f>R48+R49+R50+R51</f>
        <v>8486803616.3789215</v>
      </c>
      <c r="T48" s="10"/>
      <c r="U48" s="10"/>
      <c r="V48" s="10"/>
      <c r="W48" s="12"/>
      <c r="X48" s="12"/>
      <c r="Y48" s="12"/>
      <c r="Z48" s="12"/>
      <c r="AA48" s="10"/>
      <c r="AB48" s="10"/>
      <c r="AC48" s="10"/>
    </row>
    <row r="49" spans="2:29" ht="46.5" customHeight="1" x14ac:dyDescent="0.25">
      <c r="B49" s="160"/>
      <c r="C49" s="169"/>
      <c r="D49" s="170"/>
      <c r="E49" s="136"/>
      <c r="F49" s="136"/>
      <c r="G49" s="136"/>
      <c r="H49" s="136"/>
      <c r="I49" s="136"/>
      <c r="J49" s="135"/>
      <c r="K49" s="196"/>
      <c r="L49" s="63" t="s">
        <v>92</v>
      </c>
      <c r="M49" s="65"/>
      <c r="N49" s="65"/>
      <c r="O49" s="65"/>
      <c r="P49" s="66">
        <v>3220095266</v>
      </c>
      <c r="Q49" s="110"/>
      <c r="R49" s="66">
        <v>4529408535.6021156</v>
      </c>
      <c r="S49" s="105"/>
      <c r="T49" s="10"/>
      <c r="U49" s="10"/>
      <c r="V49" s="10"/>
      <c r="W49" s="12"/>
      <c r="X49" s="12"/>
      <c r="Y49" s="12"/>
      <c r="Z49" s="12"/>
      <c r="AA49" s="10"/>
      <c r="AB49" s="10"/>
      <c r="AC49" s="10"/>
    </row>
    <row r="50" spans="2:29" ht="46.5" customHeight="1" x14ac:dyDescent="0.25">
      <c r="B50" s="160"/>
      <c r="C50" s="169"/>
      <c r="D50" s="170"/>
      <c r="E50" s="136"/>
      <c r="F50" s="136"/>
      <c r="G50" s="136"/>
      <c r="H50" s="136"/>
      <c r="I50" s="136"/>
      <c r="J50" s="135"/>
      <c r="K50" s="196"/>
      <c r="L50" s="73" t="s">
        <v>137</v>
      </c>
      <c r="M50" s="65"/>
      <c r="N50" s="65"/>
      <c r="O50" s="65"/>
      <c r="P50" s="50">
        <v>0</v>
      </c>
      <c r="Q50" s="110"/>
      <c r="R50" s="50">
        <v>1011856649.9100001</v>
      </c>
      <c r="S50" s="105"/>
      <c r="T50" s="10"/>
      <c r="U50" s="10"/>
      <c r="V50" s="10"/>
      <c r="W50" s="12"/>
      <c r="X50" s="12"/>
      <c r="Y50" s="12"/>
      <c r="Z50" s="12"/>
      <c r="AA50" s="10"/>
      <c r="AB50" s="10"/>
      <c r="AC50" s="10"/>
    </row>
    <row r="51" spans="2:29" ht="72.75" thickBot="1" x14ac:dyDescent="0.3">
      <c r="B51" s="160"/>
      <c r="C51" s="149"/>
      <c r="D51" s="141"/>
      <c r="E51" s="116"/>
      <c r="F51" s="116"/>
      <c r="G51" s="116"/>
      <c r="H51" s="116"/>
      <c r="I51" s="116"/>
      <c r="J51" s="130"/>
      <c r="K51" s="126"/>
      <c r="L51" s="72" t="s">
        <v>136</v>
      </c>
      <c r="M51" s="34">
        <v>2475862930</v>
      </c>
      <c r="N51" s="34">
        <v>3085202699</v>
      </c>
      <c r="O51" s="34">
        <v>6283678791</v>
      </c>
      <c r="P51" s="48">
        <v>0</v>
      </c>
      <c r="Q51" s="103"/>
      <c r="R51" s="48">
        <v>2265676426.3318067</v>
      </c>
      <c r="S51" s="106"/>
      <c r="T51" s="10"/>
      <c r="U51" s="10"/>
      <c r="V51" s="10"/>
      <c r="W51" s="12"/>
      <c r="X51" s="12"/>
      <c r="Y51" s="12"/>
      <c r="Z51" s="12"/>
      <c r="AA51" s="10"/>
      <c r="AB51" s="10"/>
      <c r="AC51" s="10"/>
    </row>
    <row r="52" spans="2:29" ht="36" x14ac:dyDescent="0.25">
      <c r="B52" s="156" t="s">
        <v>12</v>
      </c>
      <c r="C52" s="142" t="s">
        <v>23</v>
      </c>
      <c r="D52" s="162" t="s">
        <v>44</v>
      </c>
      <c r="E52" s="117">
        <v>2</v>
      </c>
      <c r="F52" s="117">
        <v>4</v>
      </c>
      <c r="G52" s="117">
        <v>5</v>
      </c>
      <c r="H52" s="117" t="s">
        <v>148</v>
      </c>
      <c r="I52" s="117">
        <v>4</v>
      </c>
      <c r="J52" s="129">
        <v>5</v>
      </c>
      <c r="K52" s="194" t="s">
        <v>59</v>
      </c>
      <c r="L52" s="23" t="s">
        <v>127</v>
      </c>
      <c r="M52" s="32">
        <v>1358643331</v>
      </c>
      <c r="N52" s="32">
        <v>463225977</v>
      </c>
      <c r="O52" s="32">
        <v>280598890</v>
      </c>
      <c r="P52" s="45">
        <v>97631832</v>
      </c>
      <c r="Q52" s="101">
        <f>P52+P53+P54+P55</f>
        <v>696391235</v>
      </c>
      <c r="R52" s="45">
        <v>476076260.24333405</v>
      </c>
      <c r="S52" s="104">
        <f>R52+R53+R54+R55</f>
        <v>2092526204.9533341</v>
      </c>
      <c r="T52" s="10"/>
      <c r="U52" s="10"/>
      <c r="V52" s="10"/>
      <c r="W52" s="10"/>
      <c r="X52" s="12"/>
      <c r="Y52" s="12"/>
      <c r="Z52" s="10"/>
      <c r="AA52" s="10"/>
      <c r="AB52" s="10"/>
      <c r="AC52" s="10"/>
    </row>
    <row r="53" spans="2:29" ht="36" x14ac:dyDescent="0.25">
      <c r="B53" s="158"/>
      <c r="C53" s="143"/>
      <c r="D53" s="163"/>
      <c r="E53" s="118"/>
      <c r="F53" s="118"/>
      <c r="G53" s="118"/>
      <c r="H53" s="118"/>
      <c r="I53" s="118"/>
      <c r="J53" s="131"/>
      <c r="K53" s="195"/>
      <c r="L53" s="24" t="s">
        <v>93</v>
      </c>
      <c r="M53" s="29">
        <v>585527157</v>
      </c>
      <c r="N53" s="29">
        <v>174671244</v>
      </c>
      <c r="O53" s="29">
        <v>280596306</v>
      </c>
      <c r="P53" s="49">
        <v>97630933</v>
      </c>
      <c r="Q53" s="102"/>
      <c r="R53" s="49">
        <v>385003619.35500002</v>
      </c>
      <c r="S53" s="107"/>
      <c r="T53" s="10"/>
      <c r="U53" s="10"/>
      <c r="V53" s="10"/>
      <c r="W53" s="10"/>
      <c r="X53" s="12"/>
      <c r="Y53" s="12"/>
      <c r="Z53" s="10"/>
      <c r="AA53" s="10"/>
      <c r="AB53" s="10"/>
      <c r="AC53" s="10"/>
    </row>
    <row r="54" spans="2:29" ht="36" x14ac:dyDescent="0.25">
      <c r="B54" s="158"/>
      <c r="C54" s="143"/>
      <c r="D54" s="163"/>
      <c r="E54" s="118"/>
      <c r="F54" s="118"/>
      <c r="G54" s="118"/>
      <c r="H54" s="118"/>
      <c r="I54" s="118"/>
      <c r="J54" s="131"/>
      <c r="K54" s="195"/>
      <c r="L54" s="24" t="s">
        <v>94</v>
      </c>
      <c r="M54" s="29">
        <v>0</v>
      </c>
      <c r="N54" s="29">
        <v>1084495916</v>
      </c>
      <c r="O54" s="29">
        <v>226500300</v>
      </c>
      <c r="P54" s="49">
        <v>78808719</v>
      </c>
      <c r="Q54" s="102"/>
      <c r="R54" s="49">
        <v>513170172.70499992</v>
      </c>
      <c r="S54" s="107"/>
      <c r="T54" s="10"/>
      <c r="U54" s="10"/>
      <c r="V54" s="10"/>
      <c r="W54" s="12"/>
      <c r="X54" s="12"/>
      <c r="Y54" s="12"/>
      <c r="Z54" s="12"/>
      <c r="AA54" s="10"/>
      <c r="AB54" s="10"/>
      <c r="AC54" s="10"/>
    </row>
    <row r="55" spans="2:29" ht="36.75" thickBot="1" x14ac:dyDescent="0.3">
      <c r="B55" s="158"/>
      <c r="C55" s="144"/>
      <c r="D55" s="165"/>
      <c r="E55" s="127"/>
      <c r="F55" s="127"/>
      <c r="G55" s="127"/>
      <c r="H55" s="127"/>
      <c r="I55" s="127"/>
      <c r="J55" s="130"/>
      <c r="K55" s="197"/>
      <c r="L55" s="25" t="s">
        <v>95</v>
      </c>
      <c r="M55" s="40">
        <v>0</v>
      </c>
      <c r="N55" s="40">
        <v>2385888791</v>
      </c>
      <c r="O55" s="40">
        <v>1213768619</v>
      </c>
      <c r="P55" s="46">
        <v>422319751</v>
      </c>
      <c r="Q55" s="103"/>
      <c r="R55" s="46">
        <v>718276152.6500001</v>
      </c>
      <c r="S55" s="106"/>
      <c r="T55" s="10"/>
      <c r="U55" s="10"/>
      <c r="V55" s="10"/>
      <c r="W55" s="12"/>
      <c r="X55" s="12"/>
      <c r="Y55" s="12"/>
      <c r="Z55" s="12"/>
      <c r="AA55" s="10"/>
      <c r="AB55" s="10"/>
      <c r="AC55" s="10"/>
    </row>
    <row r="56" spans="2:29" ht="36" x14ac:dyDescent="0.25">
      <c r="B56" s="158"/>
      <c r="C56" s="146" t="s">
        <v>24</v>
      </c>
      <c r="D56" s="138" t="s">
        <v>45</v>
      </c>
      <c r="E56" s="113">
        <v>61</v>
      </c>
      <c r="F56" s="113">
        <v>62</v>
      </c>
      <c r="G56" s="113">
        <v>62</v>
      </c>
      <c r="H56" s="113" t="s">
        <v>148</v>
      </c>
      <c r="I56" s="113">
        <v>62</v>
      </c>
      <c r="J56" s="129">
        <v>20686203.289999999</v>
      </c>
      <c r="K56" s="124" t="s">
        <v>58</v>
      </c>
      <c r="L56" s="19" t="s">
        <v>96</v>
      </c>
      <c r="M56" s="37">
        <v>564511575</v>
      </c>
      <c r="N56" s="37">
        <v>647913410</v>
      </c>
      <c r="O56" s="37">
        <v>556212693</v>
      </c>
      <c r="P56" s="47">
        <v>259897905</v>
      </c>
      <c r="Q56" s="101">
        <f>P56+P57+P58+P59+P60+P61+P62+P63+P64</f>
        <v>8815072461</v>
      </c>
      <c r="R56" s="47">
        <v>141359294.63506967</v>
      </c>
      <c r="S56" s="101">
        <f>R56+R57+R58+R59+R60+R61+R62+R63+R64</f>
        <v>9460834540.1110573</v>
      </c>
      <c r="T56" s="10"/>
      <c r="U56" s="10"/>
      <c r="V56" s="10"/>
      <c r="W56" s="12"/>
      <c r="X56" s="12"/>
      <c r="Y56" s="12"/>
      <c r="Z56" s="12"/>
      <c r="AA56" s="10"/>
      <c r="AB56" s="10"/>
      <c r="AC56" s="10"/>
    </row>
    <row r="57" spans="2:29" ht="54" customHeight="1" x14ac:dyDescent="0.25">
      <c r="B57" s="158"/>
      <c r="C57" s="147"/>
      <c r="D57" s="139"/>
      <c r="E57" s="114"/>
      <c r="F57" s="114"/>
      <c r="G57" s="114"/>
      <c r="H57" s="114"/>
      <c r="I57" s="114"/>
      <c r="J57" s="131"/>
      <c r="K57" s="125"/>
      <c r="L57" s="20" t="s">
        <v>97</v>
      </c>
      <c r="M57" s="30">
        <v>2196764271</v>
      </c>
      <c r="N57" s="30">
        <v>1518767144</v>
      </c>
      <c r="O57" s="30">
        <v>1533684922</v>
      </c>
      <c r="P57" s="50">
        <v>716635025</v>
      </c>
      <c r="Q57" s="102"/>
      <c r="R57" s="50">
        <v>1170962532.75</v>
      </c>
      <c r="S57" s="102"/>
      <c r="T57" s="10"/>
      <c r="U57" s="10"/>
      <c r="V57" s="10"/>
      <c r="W57" s="10"/>
      <c r="X57" s="12"/>
      <c r="Y57" s="12"/>
      <c r="Z57" s="10"/>
      <c r="AA57" s="10"/>
      <c r="AB57" s="10"/>
      <c r="AC57" s="10"/>
    </row>
    <row r="58" spans="2:29" ht="36" x14ac:dyDescent="0.25">
      <c r="B58" s="158"/>
      <c r="C58" s="147"/>
      <c r="D58" s="139"/>
      <c r="E58" s="114"/>
      <c r="F58" s="114"/>
      <c r="G58" s="114"/>
      <c r="H58" s="114"/>
      <c r="I58" s="114"/>
      <c r="J58" s="131"/>
      <c r="K58" s="125"/>
      <c r="L58" s="20" t="s">
        <v>98</v>
      </c>
      <c r="M58" s="30">
        <v>1407756156</v>
      </c>
      <c r="N58" s="30">
        <v>1677353393</v>
      </c>
      <c r="O58" s="30">
        <v>3484769342</v>
      </c>
      <c r="P58" s="50">
        <v>1628305612</v>
      </c>
      <c r="Q58" s="102"/>
      <c r="R58" s="50">
        <v>0</v>
      </c>
      <c r="S58" s="102"/>
      <c r="T58" s="10"/>
      <c r="U58" s="10"/>
      <c r="V58" s="10"/>
      <c r="W58" s="10"/>
      <c r="X58" s="12"/>
      <c r="Y58" s="12"/>
      <c r="Z58" s="10"/>
      <c r="AA58" s="10"/>
      <c r="AB58" s="10"/>
      <c r="AC58" s="10"/>
    </row>
    <row r="59" spans="2:29" ht="36" x14ac:dyDescent="0.25">
      <c r="B59" s="158"/>
      <c r="C59" s="147"/>
      <c r="D59" s="139"/>
      <c r="E59" s="114"/>
      <c r="F59" s="114"/>
      <c r="G59" s="114"/>
      <c r="H59" s="114"/>
      <c r="I59" s="114"/>
      <c r="J59" s="131"/>
      <c r="K59" s="125"/>
      <c r="L59" s="20" t="s">
        <v>99</v>
      </c>
      <c r="M59" s="30">
        <v>6839948053</v>
      </c>
      <c r="N59" s="30">
        <v>14414988324</v>
      </c>
      <c r="O59" s="30">
        <v>11432080454</v>
      </c>
      <c r="P59" s="50">
        <v>5341794231</v>
      </c>
      <c r="Q59" s="102"/>
      <c r="R59" s="50">
        <v>3769131371.2303348</v>
      </c>
      <c r="S59" s="102"/>
      <c r="T59" s="10"/>
      <c r="U59" s="10"/>
      <c r="V59" s="10"/>
      <c r="W59" s="12"/>
      <c r="X59" s="12"/>
      <c r="Y59" s="12"/>
      <c r="Z59" s="12"/>
      <c r="AA59" s="10"/>
      <c r="AB59" s="10"/>
      <c r="AC59" s="10"/>
    </row>
    <row r="60" spans="2:29" ht="54" x14ac:dyDescent="0.25">
      <c r="B60" s="158"/>
      <c r="C60" s="147"/>
      <c r="D60" s="139"/>
      <c r="E60" s="114"/>
      <c r="F60" s="114"/>
      <c r="G60" s="114"/>
      <c r="H60" s="114"/>
      <c r="I60" s="114"/>
      <c r="J60" s="131"/>
      <c r="K60" s="125"/>
      <c r="L60" s="20" t="s">
        <v>100</v>
      </c>
      <c r="M60" s="30">
        <v>3644257847</v>
      </c>
      <c r="N60" s="30">
        <v>1853363097</v>
      </c>
      <c r="O60" s="30">
        <v>1000215720</v>
      </c>
      <c r="P60" s="50">
        <v>467364325</v>
      </c>
      <c r="Q60" s="102"/>
      <c r="R60" s="50">
        <v>1986498599.2483332</v>
      </c>
      <c r="S60" s="102"/>
      <c r="T60" s="10"/>
      <c r="U60" s="10"/>
      <c r="V60" s="10"/>
      <c r="W60" s="12"/>
      <c r="X60" s="12"/>
      <c r="Y60" s="12"/>
      <c r="Z60" s="12"/>
      <c r="AA60" s="10"/>
      <c r="AB60" s="10"/>
      <c r="AC60" s="10"/>
    </row>
    <row r="61" spans="2:29" ht="36" x14ac:dyDescent="0.25">
      <c r="B61" s="158"/>
      <c r="C61" s="147"/>
      <c r="D61" s="139"/>
      <c r="E61" s="114"/>
      <c r="F61" s="114"/>
      <c r="G61" s="114"/>
      <c r="H61" s="114"/>
      <c r="I61" s="114"/>
      <c r="J61" s="131"/>
      <c r="K61" s="125"/>
      <c r="L61" s="20" t="s">
        <v>101</v>
      </c>
      <c r="M61" s="30">
        <v>0</v>
      </c>
      <c r="N61" s="30">
        <v>188436780</v>
      </c>
      <c r="O61" s="30">
        <v>283145301</v>
      </c>
      <c r="P61" s="50">
        <v>132303472</v>
      </c>
      <c r="Q61" s="102"/>
      <c r="R61" s="50">
        <v>1732608947.2573204</v>
      </c>
      <c r="S61" s="102"/>
      <c r="T61" s="10"/>
      <c r="U61" s="10"/>
      <c r="V61" s="10"/>
      <c r="W61" s="12"/>
      <c r="X61" s="12"/>
      <c r="Y61" s="12"/>
      <c r="Z61" s="12"/>
      <c r="AA61" s="10"/>
      <c r="AB61" s="10"/>
      <c r="AC61" s="10"/>
    </row>
    <row r="62" spans="2:29" ht="54" x14ac:dyDescent="0.25">
      <c r="B62" s="158"/>
      <c r="C62" s="147"/>
      <c r="D62" s="139"/>
      <c r="E62" s="114"/>
      <c r="F62" s="114"/>
      <c r="G62" s="114"/>
      <c r="H62" s="114"/>
      <c r="I62" s="114"/>
      <c r="J62" s="131"/>
      <c r="K62" s="125"/>
      <c r="L62" s="20" t="s">
        <v>102</v>
      </c>
      <c r="M62" s="30">
        <v>0</v>
      </c>
      <c r="N62" s="30">
        <v>401785433</v>
      </c>
      <c r="O62" s="30">
        <v>473879961</v>
      </c>
      <c r="P62" s="50">
        <v>221426822</v>
      </c>
      <c r="Q62" s="102"/>
      <c r="R62" s="50">
        <v>233164808.95999998</v>
      </c>
      <c r="S62" s="102"/>
      <c r="T62" s="10"/>
      <c r="U62" s="10"/>
      <c r="V62" s="10"/>
      <c r="W62" s="12"/>
      <c r="X62" s="12"/>
      <c r="Y62" s="12"/>
      <c r="Z62" s="12"/>
      <c r="AA62" s="10"/>
      <c r="AB62" s="10"/>
      <c r="AC62" s="10"/>
    </row>
    <row r="63" spans="2:29" ht="36" x14ac:dyDescent="0.25">
      <c r="B63" s="158"/>
      <c r="C63" s="148"/>
      <c r="D63" s="140"/>
      <c r="E63" s="115"/>
      <c r="F63" s="115"/>
      <c r="G63" s="115"/>
      <c r="H63" s="115"/>
      <c r="I63" s="115"/>
      <c r="J63" s="132"/>
      <c r="K63" s="145"/>
      <c r="L63" s="68" t="s">
        <v>103</v>
      </c>
      <c r="M63" s="69"/>
      <c r="N63" s="69"/>
      <c r="O63" s="69"/>
      <c r="P63" s="70">
        <v>47345069</v>
      </c>
      <c r="Q63" s="109"/>
      <c r="R63" s="70">
        <v>192668841</v>
      </c>
      <c r="S63" s="109"/>
      <c r="T63" s="10"/>
      <c r="U63" s="10"/>
      <c r="V63" s="10"/>
      <c r="W63" s="12"/>
      <c r="X63" s="12"/>
      <c r="Y63" s="12"/>
      <c r="Z63" s="12"/>
      <c r="AA63" s="10"/>
      <c r="AB63" s="10"/>
      <c r="AC63" s="10"/>
    </row>
    <row r="64" spans="2:29" ht="65.25" customHeight="1" thickBot="1" x14ac:dyDescent="0.3">
      <c r="B64" s="158"/>
      <c r="C64" s="149"/>
      <c r="D64" s="141"/>
      <c r="E64" s="116"/>
      <c r="F64" s="116"/>
      <c r="G64" s="116"/>
      <c r="H64" s="116"/>
      <c r="I64" s="116"/>
      <c r="J64" s="130"/>
      <c r="K64" s="126"/>
      <c r="L64" s="72" t="s">
        <v>138</v>
      </c>
      <c r="M64" s="34">
        <v>0</v>
      </c>
      <c r="N64" s="34">
        <v>117990519</v>
      </c>
      <c r="O64" s="34">
        <v>101324127</v>
      </c>
      <c r="P64" s="48">
        <v>0</v>
      </c>
      <c r="Q64" s="103"/>
      <c r="R64" s="48">
        <v>234440145.03</v>
      </c>
      <c r="S64" s="103"/>
      <c r="T64" s="10"/>
      <c r="U64" s="10"/>
      <c r="V64" s="10"/>
      <c r="W64" s="12"/>
      <c r="X64" s="12"/>
      <c r="Y64" s="12"/>
      <c r="Z64" s="12"/>
      <c r="AA64" s="10"/>
      <c r="AB64" s="10"/>
      <c r="AC64" s="10"/>
    </row>
    <row r="65" spans="2:29" ht="54.75" customHeight="1" x14ac:dyDescent="0.25">
      <c r="B65" s="158"/>
      <c r="C65" s="142" t="s">
        <v>25</v>
      </c>
      <c r="D65" s="23" t="s">
        <v>46</v>
      </c>
      <c r="E65" s="16">
        <v>33</v>
      </c>
      <c r="F65" s="16">
        <v>0</v>
      </c>
      <c r="G65" s="16">
        <v>0</v>
      </c>
      <c r="H65" s="78" t="s">
        <v>148</v>
      </c>
      <c r="I65" s="16">
        <v>4</v>
      </c>
      <c r="J65" s="98">
        <v>0</v>
      </c>
      <c r="K65" s="38" t="s">
        <v>59</v>
      </c>
      <c r="L65" s="85" t="s">
        <v>106</v>
      </c>
      <c r="M65" s="32">
        <v>14950000</v>
      </c>
      <c r="N65" s="32">
        <v>24000000</v>
      </c>
      <c r="O65" s="32">
        <v>0</v>
      </c>
      <c r="P65" s="45">
        <v>1454379276</v>
      </c>
      <c r="Q65" s="101">
        <f>P65+P66+P67</f>
        <v>17312457242</v>
      </c>
      <c r="R65" s="45">
        <v>0</v>
      </c>
      <c r="S65" s="104">
        <f>R65+R66+R67</f>
        <v>100000000</v>
      </c>
      <c r="T65" s="10"/>
      <c r="U65" s="10"/>
      <c r="V65" s="10"/>
      <c r="W65" s="10"/>
      <c r="X65" s="12"/>
      <c r="Y65" s="12"/>
      <c r="Z65" s="10"/>
      <c r="AA65" s="10"/>
      <c r="AB65" s="10"/>
      <c r="AC65" s="10"/>
    </row>
    <row r="66" spans="2:29" ht="59.25" customHeight="1" x14ac:dyDescent="0.25">
      <c r="B66" s="158"/>
      <c r="C66" s="143"/>
      <c r="D66" s="24" t="s">
        <v>48</v>
      </c>
      <c r="E66" s="17">
        <v>25</v>
      </c>
      <c r="F66" s="17">
        <v>1</v>
      </c>
      <c r="G66" s="17">
        <v>0</v>
      </c>
      <c r="H66" s="79" t="s">
        <v>148</v>
      </c>
      <c r="I66" s="17">
        <v>2</v>
      </c>
      <c r="J66" s="99">
        <v>0</v>
      </c>
      <c r="K66" s="28" t="s">
        <v>59</v>
      </c>
      <c r="L66" s="85" t="s">
        <v>104</v>
      </c>
      <c r="M66" s="29">
        <v>0</v>
      </c>
      <c r="N66" s="29">
        <v>0</v>
      </c>
      <c r="O66" s="29">
        <v>0</v>
      </c>
      <c r="P66" s="49">
        <v>7949241615</v>
      </c>
      <c r="Q66" s="102"/>
      <c r="R66" s="49">
        <v>0</v>
      </c>
      <c r="S66" s="107"/>
      <c r="T66" s="10"/>
      <c r="U66" s="10"/>
      <c r="V66" s="10"/>
      <c r="W66" s="12"/>
      <c r="X66" s="10"/>
      <c r="Y66" s="10"/>
      <c r="Z66" s="12"/>
      <c r="AA66" s="10"/>
      <c r="AB66" s="10"/>
      <c r="AC66" s="10"/>
    </row>
    <row r="67" spans="2:29" ht="66.75" customHeight="1" thickBot="1" x14ac:dyDescent="0.3">
      <c r="B67" s="158"/>
      <c r="C67" s="144"/>
      <c r="D67" s="25" t="s">
        <v>47</v>
      </c>
      <c r="E67" s="18">
        <v>8</v>
      </c>
      <c r="F67" s="18">
        <v>0</v>
      </c>
      <c r="G67" s="18">
        <v>0</v>
      </c>
      <c r="H67" s="80" t="s">
        <v>148</v>
      </c>
      <c r="I67" s="18">
        <v>11</v>
      </c>
      <c r="J67" s="97">
        <v>1</v>
      </c>
      <c r="K67" s="39" t="s">
        <v>59</v>
      </c>
      <c r="L67" s="86" t="s">
        <v>105</v>
      </c>
      <c r="M67" s="40">
        <v>0</v>
      </c>
      <c r="N67" s="40">
        <v>0</v>
      </c>
      <c r="O67" s="40">
        <v>0</v>
      </c>
      <c r="P67" s="46">
        <v>7908836351</v>
      </c>
      <c r="Q67" s="103"/>
      <c r="R67" s="49">
        <v>100000000</v>
      </c>
      <c r="S67" s="106"/>
      <c r="T67" s="10"/>
      <c r="U67" s="10"/>
      <c r="V67" s="10"/>
      <c r="W67" s="12"/>
      <c r="X67" s="10"/>
      <c r="Y67" s="10"/>
      <c r="Z67" s="12"/>
      <c r="AA67" s="10"/>
      <c r="AB67" s="10"/>
      <c r="AC67" s="10"/>
    </row>
    <row r="68" spans="2:29" ht="54" x14ac:dyDescent="0.25">
      <c r="B68" s="158"/>
      <c r="C68" s="146" t="s">
        <v>26</v>
      </c>
      <c r="D68" s="19" t="s">
        <v>49</v>
      </c>
      <c r="E68" s="14">
        <v>30</v>
      </c>
      <c r="F68" s="14">
        <v>1</v>
      </c>
      <c r="G68" s="14">
        <v>0</v>
      </c>
      <c r="H68" s="74" t="s">
        <v>148</v>
      </c>
      <c r="I68" s="14">
        <v>5</v>
      </c>
      <c r="J68" s="98">
        <v>4</v>
      </c>
      <c r="K68" s="81" t="s">
        <v>59</v>
      </c>
      <c r="L68" s="82" t="s">
        <v>145</v>
      </c>
      <c r="M68" s="89">
        <v>0</v>
      </c>
      <c r="N68" s="37">
        <v>0</v>
      </c>
      <c r="O68" s="37">
        <v>0</v>
      </c>
      <c r="P68" s="47">
        <v>0</v>
      </c>
      <c r="Q68" s="101">
        <f>P68+P69+P70</f>
        <v>3871653114</v>
      </c>
      <c r="R68" s="47">
        <v>543817060</v>
      </c>
      <c r="S68" s="104">
        <f>R68+R69+R70</f>
        <v>3561862914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2:29" ht="54" customHeight="1" x14ac:dyDescent="0.25">
      <c r="B69" s="158"/>
      <c r="C69" s="147"/>
      <c r="D69" s="20" t="s">
        <v>51</v>
      </c>
      <c r="E69" s="22">
        <v>20</v>
      </c>
      <c r="F69" s="22">
        <v>0</v>
      </c>
      <c r="G69" s="22">
        <v>0</v>
      </c>
      <c r="H69" s="75" t="s">
        <v>148</v>
      </c>
      <c r="I69" s="22">
        <v>0</v>
      </c>
      <c r="J69" s="99">
        <v>1</v>
      </c>
      <c r="K69" s="31" t="s">
        <v>59</v>
      </c>
      <c r="L69" s="83" t="s">
        <v>107</v>
      </c>
      <c r="M69" s="30">
        <v>88936118</v>
      </c>
      <c r="N69" s="30">
        <v>0</v>
      </c>
      <c r="O69" s="30">
        <v>0</v>
      </c>
      <c r="P69" s="50">
        <v>3800000000</v>
      </c>
      <c r="Q69" s="102"/>
      <c r="R69" s="50">
        <v>1400000000</v>
      </c>
      <c r="S69" s="107"/>
      <c r="T69" s="10"/>
      <c r="U69" s="10"/>
      <c r="V69" s="10"/>
      <c r="W69" s="12"/>
      <c r="X69" s="10"/>
      <c r="Y69" s="10"/>
      <c r="Z69" s="12"/>
      <c r="AA69" s="10"/>
      <c r="AB69" s="10"/>
      <c r="AC69" s="10"/>
    </row>
    <row r="70" spans="2:29" ht="48.75" customHeight="1" thickBot="1" x14ac:dyDescent="0.3">
      <c r="B70" s="158"/>
      <c r="C70" s="149"/>
      <c r="D70" s="21" t="s">
        <v>50</v>
      </c>
      <c r="E70" s="15">
        <v>1</v>
      </c>
      <c r="F70" s="15">
        <v>0</v>
      </c>
      <c r="G70" s="15">
        <v>0</v>
      </c>
      <c r="H70" s="76" t="s">
        <v>148</v>
      </c>
      <c r="I70" s="15">
        <v>4</v>
      </c>
      <c r="J70" s="97">
        <v>1</v>
      </c>
      <c r="K70" s="33" t="s">
        <v>59</v>
      </c>
      <c r="L70" s="84" t="s">
        <v>108</v>
      </c>
      <c r="M70" s="34">
        <v>0</v>
      </c>
      <c r="N70" s="34">
        <v>260000000</v>
      </c>
      <c r="O70" s="34">
        <v>0</v>
      </c>
      <c r="P70" s="48">
        <v>71653114</v>
      </c>
      <c r="Q70" s="103"/>
      <c r="R70" s="48">
        <v>1618045854</v>
      </c>
      <c r="S70" s="106"/>
      <c r="T70" s="10"/>
      <c r="U70" s="10"/>
      <c r="V70" s="10"/>
      <c r="W70" s="10"/>
      <c r="X70" s="12"/>
      <c r="Y70" s="12"/>
      <c r="Z70" s="10"/>
      <c r="AA70" s="10"/>
      <c r="AB70" s="10"/>
      <c r="AC70" s="10"/>
    </row>
    <row r="71" spans="2:29" ht="72" customHeight="1" x14ac:dyDescent="0.25">
      <c r="B71" s="158"/>
      <c r="C71" s="151" t="s">
        <v>27</v>
      </c>
      <c r="D71" s="23" t="s">
        <v>54</v>
      </c>
      <c r="E71" s="16">
        <v>10</v>
      </c>
      <c r="F71" s="16">
        <v>1</v>
      </c>
      <c r="G71" s="16">
        <v>0</v>
      </c>
      <c r="H71" s="78" t="s">
        <v>148</v>
      </c>
      <c r="I71" s="16">
        <v>74</v>
      </c>
      <c r="J71" s="98">
        <v>5</v>
      </c>
      <c r="K71" s="90" t="s">
        <v>59</v>
      </c>
      <c r="L71" s="92" t="s">
        <v>111</v>
      </c>
      <c r="M71" s="91">
        <v>22282978</v>
      </c>
      <c r="N71" s="32">
        <v>15500000</v>
      </c>
      <c r="O71" s="32">
        <v>52000000</v>
      </c>
      <c r="P71" s="45">
        <v>367757079</v>
      </c>
      <c r="Q71" s="101">
        <f>P71+P72+P73</f>
        <v>4176791533</v>
      </c>
      <c r="R71" s="45">
        <v>3891170665</v>
      </c>
      <c r="S71" s="104">
        <f>R71+R72+R73</f>
        <v>4409628400</v>
      </c>
      <c r="T71" s="10"/>
      <c r="U71" s="10"/>
      <c r="V71" s="10"/>
      <c r="W71" s="10"/>
      <c r="X71" s="12"/>
      <c r="Y71" s="12"/>
      <c r="Z71" s="10"/>
      <c r="AA71" s="10"/>
      <c r="AB71" s="10"/>
      <c r="AC71" s="10"/>
    </row>
    <row r="72" spans="2:29" ht="74.25" customHeight="1" x14ac:dyDescent="0.25">
      <c r="B72" s="158"/>
      <c r="C72" s="152"/>
      <c r="D72" s="24" t="s">
        <v>52</v>
      </c>
      <c r="E72" s="17">
        <v>8</v>
      </c>
      <c r="F72" s="17">
        <v>1</v>
      </c>
      <c r="G72" s="17">
        <v>0</v>
      </c>
      <c r="H72" s="79" t="s">
        <v>148</v>
      </c>
      <c r="I72" s="17">
        <v>38</v>
      </c>
      <c r="J72" s="99">
        <v>1</v>
      </c>
      <c r="K72" s="28" t="s">
        <v>59</v>
      </c>
      <c r="L72" s="93" t="s">
        <v>109</v>
      </c>
      <c r="M72" s="29">
        <v>50000000</v>
      </c>
      <c r="N72" s="29">
        <v>5000000</v>
      </c>
      <c r="O72" s="29">
        <v>2000000</v>
      </c>
      <c r="P72" s="49">
        <v>73520296</v>
      </c>
      <c r="Q72" s="102"/>
      <c r="R72" s="49">
        <v>364131672</v>
      </c>
      <c r="S72" s="107"/>
      <c r="T72" s="10"/>
      <c r="U72" s="10"/>
      <c r="V72" s="10"/>
      <c r="W72" s="10"/>
      <c r="X72" s="12"/>
      <c r="Y72" s="12"/>
      <c r="Z72" s="10"/>
      <c r="AA72" s="10"/>
      <c r="AB72" s="10"/>
      <c r="AC72" s="10"/>
    </row>
    <row r="73" spans="2:29" ht="76.5" customHeight="1" thickBot="1" x14ac:dyDescent="0.3">
      <c r="B73" s="158"/>
      <c r="C73" s="153"/>
      <c r="D73" s="25" t="s">
        <v>53</v>
      </c>
      <c r="E73" s="18">
        <v>2</v>
      </c>
      <c r="F73" s="18">
        <v>1</v>
      </c>
      <c r="G73" s="18">
        <v>1</v>
      </c>
      <c r="H73" s="80" t="s">
        <v>148</v>
      </c>
      <c r="I73" s="18">
        <v>8</v>
      </c>
      <c r="J73" s="97">
        <v>1</v>
      </c>
      <c r="K73" s="39" t="s">
        <v>59</v>
      </c>
      <c r="L73" s="94" t="s">
        <v>110</v>
      </c>
      <c r="M73" s="40">
        <v>0</v>
      </c>
      <c r="N73" s="40">
        <v>16381230</v>
      </c>
      <c r="O73" s="40">
        <v>0</v>
      </c>
      <c r="P73" s="46">
        <v>3735514158</v>
      </c>
      <c r="Q73" s="103"/>
      <c r="R73" s="46">
        <v>154326063</v>
      </c>
      <c r="S73" s="106"/>
      <c r="T73" s="10"/>
      <c r="U73" s="10"/>
      <c r="V73" s="10"/>
      <c r="W73" s="10"/>
      <c r="X73" s="12"/>
      <c r="Y73" s="12"/>
      <c r="Z73" s="10"/>
      <c r="AA73" s="10"/>
      <c r="AB73" s="10"/>
      <c r="AC73" s="10"/>
    </row>
    <row r="74" spans="2:29" ht="84" customHeight="1" x14ac:dyDescent="0.25">
      <c r="B74" s="158"/>
      <c r="C74" s="146" t="s">
        <v>28</v>
      </c>
      <c r="D74" s="19" t="s">
        <v>55</v>
      </c>
      <c r="E74" s="14">
        <v>24</v>
      </c>
      <c r="F74" s="14">
        <v>2</v>
      </c>
      <c r="G74" s="14">
        <v>0</v>
      </c>
      <c r="H74" s="74" t="s">
        <v>148</v>
      </c>
      <c r="I74" s="14">
        <v>1</v>
      </c>
      <c r="J74" s="98">
        <v>9</v>
      </c>
      <c r="K74" s="88" t="s">
        <v>59</v>
      </c>
      <c r="L74" s="95" t="s">
        <v>112</v>
      </c>
      <c r="M74" s="89">
        <v>237259844</v>
      </c>
      <c r="N74" s="37">
        <v>602479035</v>
      </c>
      <c r="O74" s="37">
        <v>2025367796</v>
      </c>
      <c r="P74" s="47">
        <v>1061726435</v>
      </c>
      <c r="Q74" s="101">
        <f>P74+P75+P76</f>
        <v>3683462407</v>
      </c>
      <c r="R74" s="47">
        <v>3536886318</v>
      </c>
      <c r="S74" s="104">
        <f>R74+R75+R76</f>
        <v>10428508686</v>
      </c>
      <c r="T74" s="10"/>
      <c r="U74" s="10"/>
      <c r="V74" s="10"/>
      <c r="W74" s="12"/>
      <c r="X74" s="12"/>
      <c r="Y74" s="12"/>
      <c r="Z74" s="12"/>
      <c r="AA74" s="10"/>
      <c r="AB74" s="10"/>
      <c r="AC74" s="10"/>
    </row>
    <row r="75" spans="2:29" ht="85.5" customHeight="1" x14ac:dyDescent="0.25">
      <c r="B75" s="158"/>
      <c r="C75" s="147"/>
      <c r="D75" s="20" t="s">
        <v>56</v>
      </c>
      <c r="E75" s="22">
        <v>9</v>
      </c>
      <c r="F75" s="22">
        <v>2</v>
      </c>
      <c r="G75" s="22">
        <v>1</v>
      </c>
      <c r="H75" s="75" t="s">
        <v>148</v>
      </c>
      <c r="I75" s="22">
        <v>2</v>
      </c>
      <c r="J75" s="99">
        <v>1</v>
      </c>
      <c r="K75" s="31" t="s">
        <v>59</v>
      </c>
      <c r="L75" s="83" t="s">
        <v>146</v>
      </c>
      <c r="M75" s="30">
        <v>887371505</v>
      </c>
      <c r="N75" s="30">
        <v>427422992</v>
      </c>
      <c r="O75" s="30">
        <v>86565553</v>
      </c>
      <c r="P75" s="50">
        <v>1560009537</v>
      </c>
      <c r="Q75" s="102"/>
      <c r="R75" s="50">
        <v>5500000000</v>
      </c>
      <c r="S75" s="107"/>
      <c r="T75" s="10"/>
      <c r="U75" s="10"/>
      <c r="V75" s="10"/>
      <c r="W75" s="10"/>
      <c r="X75" s="12"/>
      <c r="Y75" s="12"/>
      <c r="Z75" s="10"/>
      <c r="AA75" s="10"/>
      <c r="AB75" s="10"/>
      <c r="AC75" s="10"/>
    </row>
    <row r="76" spans="2:29" ht="81" customHeight="1" thickBot="1" x14ac:dyDescent="0.3">
      <c r="B76" s="159"/>
      <c r="C76" s="149"/>
      <c r="D76" s="21" t="s">
        <v>57</v>
      </c>
      <c r="E76" s="15">
        <v>15</v>
      </c>
      <c r="F76" s="15">
        <v>2</v>
      </c>
      <c r="G76" s="15">
        <v>0</v>
      </c>
      <c r="H76" s="76" t="s">
        <v>148</v>
      </c>
      <c r="I76" s="15">
        <v>2</v>
      </c>
      <c r="J76" s="97">
        <v>5</v>
      </c>
      <c r="K76" s="33" t="s">
        <v>59</v>
      </c>
      <c r="L76" s="96" t="s">
        <v>147</v>
      </c>
      <c r="M76" s="34">
        <v>0</v>
      </c>
      <c r="N76" s="34">
        <v>882300195</v>
      </c>
      <c r="O76" s="34">
        <v>475339321</v>
      </c>
      <c r="P76" s="48">
        <v>1061726435</v>
      </c>
      <c r="Q76" s="103"/>
      <c r="R76" s="48">
        <v>1391622368</v>
      </c>
      <c r="S76" s="106"/>
      <c r="T76" s="10"/>
      <c r="U76" s="10"/>
      <c r="V76" s="10"/>
      <c r="W76" s="10"/>
      <c r="X76" s="12"/>
      <c r="Y76" s="12"/>
      <c r="Z76" s="10"/>
      <c r="AA76" s="10"/>
      <c r="AB76" s="10"/>
      <c r="AC76" s="10"/>
    </row>
    <row r="77" spans="2:29" s="44" customFormat="1" ht="18.75" thickBot="1" x14ac:dyDescent="0.3">
      <c r="B77" s="154" t="s">
        <v>8</v>
      </c>
      <c r="C77" s="155"/>
      <c r="D77" s="155"/>
      <c r="E77" s="155"/>
      <c r="F77" s="155"/>
      <c r="G77" s="155"/>
      <c r="H77" s="155"/>
      <c r="I77" s="155"/>
      <c r="J77" s="155"/>
      <c r="K77" s="155"/>
      <c r="L77" s="41"/>
      <c r="M77" s="42">
        <f>SUM(M7:M76)</f>
        <v>45761477391</v>
      </c>
      <c r="N77" s="42">
        <f>SUM(N7:N76)</f>
        <v>65023456708</v>
      </c>
      <c r="O77" s="42">
        <f>SUM(O7:O76)</f>
        <v>80782459640</v>
      </c>
      <c r="P77" s="13">
        <f t="shared" ref="P77" si="0">SUM(P7:P76)</f>
        <v>77185230805</v>
      </c>
      <c r="Q77" s="43" t="e">
        <f>SUM(Q7:Q76)</f>
        <v>#REF!</v>
      </c>
      <c r="R77" s="58">
        <f>SUM(R7:R76)</f>
        <v>77185230805</v>
      </c>
      <c r="S77" s="59">
        <f>SUM(S7:S76)</f>
        <v>77185230804.999985</v>
      </c>
    </row>
    <row r="78" spans="2:29" x14ac:dyDescent="0.25">
      <c r="B78" s="4"/>
      <c r="C78" s="4"/>
      <c r="D78" s="4"/>
      <c r="E78" s="4"/>
      <c r="F78" s="4"/>
      <c r="G78" s="4"/>
      <c r="H78" s="77"/>
      <c r="I78" s="4"/>
      <c r="J78" s="26"/>
      <c r="K78" s="4"/>
      <c r="L78" s="4"/>
      <c r="M78" s="4"/>
      <c r="N78" s="4"/>
      <c r="O78" s="4"/>
      <c r="P78" s="7"/>
    </row>
    <row r="79" spans="2:29" ht="48.75" customHeight="1" x14ac:dyDescent="0.25">
      <c r="B79" s="137" t="s">
        <v>115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S79" s="71"/>
    </row>
    <row r="80" spans="2:29" x14ac:dyDescent="0.25">
      <c r="P80" s="2"/>
    </row>
    <row r="81" spans="2:16" x14ac:dyDescent="0.25">
      <c r="B81" s="5"/>
      <c r="P81" s="2"/>
    </row>
    <row r="82" spans="2:16" x14ac:dyDescent="0.25">
      <c r="P82" s="6"/>
    </row>
    <row r="83" spans="2:16" x14ac:dyDescent="0.25">
      <c r="P83" s="2"/>
    </row>
    <row r="87" spans="2:16" x14ac:dyDescent="0.25">
      <c r="P87" s="6"/>
    </row>
    <row r="88" spans="2:16" x14ac:dyDescent="0.25">
      <c r="P88" s="6"/>
    </row>
    <row r="89" spans="2:16" x14ac:dyDescent="0.25">
      <c r="P89" s="6"/>
    </row>
    <row r="90" spans="2:16" x14ac:dyDescent="0.25">
      <c r="P90" s="6"/>
    </row>
    <row r="91" spans="2:16" x14ac:dyDescent="0.25">
      <c r="P91" s="6"/>
    </row>
    <row r="92" spans="2:16" x14ac:dyDescent="0.25">
      <c r="P92" s="6"/>
    </row>
    <row r="93" spans="2:16" x14ac:dyDescent="0.25">
      <c r="P93" s="6"/>
    </row>
    <row r="94" spans="2:16" x14ac:dyDescent="0.25">
      <c r="P94" s="2"/>
    </row>
    <row r="95" spans="2:16" x14ac:dyDescent="0.25">
      <c r="P95" s="2"/>
    </row>
  </sheetData>
  <autoFilter ref="B5:S77"/>
  <mergeCells count="188">
    <mergeCell ref="H5:H6"/>
    <mergeCell ref="H8:H9"/>
    <mergeCell ref="H10:H11"/>
    <mergeCell ref="H12:H16"/>
    <mergeCell ref="H17:H18"/>
    <mergeCell ref="H20:H21"/>
    <mergeCell ref="H22:H23"/>
    <mergeCell ref="H24:H27"/>
    <mergeCell ref="H28:H31"/>
    <mergeCell ref="K36:K37"/>
    <mergeCell ref="H32:H35"/>
    <mergeCell ref="H36:H37"/>
    <mergeCell ref="H38:H39"/>
    <mergeCell ref="H41:H47"/>
    <mergeCell ref="I24:I27"/>
    <mergeCell ref="H48:H51"/>
    <mergeCell ref="H52:H55"/>
    <mergeCell ref="H56:H64"/>
    <mergeCell ref="D28:D31"/>
    <mergeCell ref="G28:G31"/>
    <mergeCell ref="D8:D9"/>
    <mergeCell ref="I8:I9"/>
    <mergeCell ref="J8:J9"/>
    <mergeCell ref="D17:D18"/>
    <mergeCell ref="D32:D35"/>
    <mergeCell ref="D36:D37"/>
    <mergeCell ref="J20:J21"/>
    <mergeCell ref="J22:J23"/>
    <mergeCell ref="E24:E27"/>
    <mergeCell ref="F24:F27"/>
    <mergeCell ref="D22:D23"/>
    <mergeCell ref="I20:I21"/>
    <mergeCell ref="I22:I23"/>
    <mergeCell ref="G17:G18"/>
    <mergeCell ref="D38:D39"/>
    <mergeCell ref="I36:I37"/>
    <mergeCell ref="B1:P1"/>
    <mergeCell ref="C5:C6"/>
    <mergeCell ref="K5:K6"/>
    <mergeCell ref="D5:D6"/>
    <mergeCell ref="C10:C11"/>
    <mergeCell ref="D10:D11"/>
    <mergeCell ref="C17:C19"/>
    <mergeCell ref="I5:I6"/>
    <mergeCell ref="P5:P6"/>
    <mergeCell ref="C2:P2"/>
    <mergeCell ref="C3:P3"/>
    <mergeCell ref="C4:P4"/>
    <mergeCell ref="B5:B6"/>
    <mergeCell ref="E12:E16"/>
    <mergeCell ref="F12:F16"/>
    <mergeCell ref="G12:G16"/>
    <mergeCell ref="M5:M6"/>
    <mergeCell ref="N5:N6"/>
    <mergeCell ref="O5:O6"/>
    <mergeCell ref="I17:I18"/>
    <mergeCell ref="E17:E18"/>
    <mergeCell ref="F17:F18"/>
    <mergeCell ref="L5:L6"/>
    <mergeCell ref="F52:F55"/>
    <mergeCell ref="G52:G55"/>
    <mergeCell ref="I52:I55"/>
    <mergeCell ref="E5:E6"/>
    <mergeCell ref="F5:F6"/>
    <mergeCell ref="G5:G6"/>
    <mergeCell ref="F10:F11"/>
    <mergeCell ref="G10:G11"/>
    <mergeCell ref="J38:J39"/>
    <mergeCell ref="K38:K39"/>
    <mergeCell ref="K20:K21"/>
    <mergeCell ref="K22:K23"/>
    <mergeCell ref="K41:K47"/>
    <mergeCell ref="K48:K51"/>
    <mergeCell ref="K52:K55"/>
    <mergeCell ref="G24:G27"/>
    <mergeCell ref="I38:I39"/>
    <mergeCell ref="I41:I47"/>
    <mergeCell ref="K8:K9"/>
    <mergeCell ref="K10:K11"/>
    <mergeCell ref="K12:K16"/>
    <mergeCell ref="K17:K18"/>
    <mergeCell ref="K32:K35"/>
    <mergeCell ref="B7:B19"/>
    <mergeCell ref="B24:B51"/>
    <mergeCell ref="B52:B76"/>
    <mergeCell ref="C7:C9"/>
    <mergeCell ref="E41:E47"/>
    <mergeCell ref="C68:C70"/>
    <mergeCell ref="C12:C16"/>
    <mergeCell ref="C74:C76"/>
    <mergeCell ref="D12:D16"/>
    <mergeCell ref="B20:B23"/>
    <mergeCell ref="E52:E55"/>
    <mergeCell ref="E56:E64"/>
    <mergeCell ref="E48:E51"/>
    <mergeCell ref="E10:E11"/>
    <mergeCell ref="C48:C51"/>
    <mergeCell ref="D48:D51"/>
    <mergeCell ref="C20:C23"/>
    <mergeCell ref="D24:D27"/>
    <mergeCell ref="D52:D55"/>
    <mergeCell ref="C24:C35"/>
    <mergeCell ref="C36:C37"/>
    <mergeCell ref="C38:C40"/>
    <mergeCell ref="D41:D47"/>
    <mergeCell ref="D20:D21"/>
    <mergeCell ref="F56:F64"/>
    <mergeCell ref="E28:E31"/>
    <mergeCell ref="F28:F31"/>
    <mergeCell ref="E32:E35"/>
    <mergeCell ref="F32:F35"/>
    <mergeCell ref="B79:P79"/>
    <mergeCell ref="D56:D64"/>
    <mergeCell ref="C65:C67"/>
    <mergeCell ref="K56:K64"/>
    <mergeCell ref="C52:C55"/>
    <mergeCell ref="C56:C64"/>
    <mergeCell ref="C41:C47"/>
    <mergeCell ref="J52:J55"/>
    <mergeCell ref="J56:J64"/>
    <mergeCell ref="C71:C73"/>
    <mergeCell ref="B77:K77"/>
    <mergeCell ref="G32:G35"/>
    <mergeCell ref="E36:E37"/>
    <mergeCell ref="F36:F37"/>
    <mergeCell ref="G36:G37"/>
    <mergeCell ref="I56:I64"/>
    <mergeCell ref="I28:I31"/>
    <mergeCell ref="I32:I35"/>
    <mergeCell ref="I48:I51"/>
    <mergeCell ref="G56:G64"/>
    <mergeCell ref="F41:F47"/>
    <mergeCell ref="G41:G47"/>
    <mergeCell ref="Q5:Q6"/>
    <mergeCell ref="R5:R6"/>
    <mergeCell ref="S5:S6"/>
    <mergeCell ref="Q12:Q16"/>
    <mergeCell ref="S12:S16"/>
    <mergeCell ref="K28:K31"/>
    <mergeCell ref="I10:I11"/>
    <mergeCell ref="I12:I16"/>
    <mergeCell ref="K24:K27"/>
    <mergeCell ref="J5:J6"/>
    <mergeCell ref="J10:J11"/>
    <mergeCell ref="J12:J16"/>
    <mergeCell ref="J17:J18"/>
    <mergeCell ref="J24:J27"/>
    <mergeCell ref="J28:J31"/>
    <mergeCell ref="J32:J35"/>
    <mergeCell ref="J36:J37"/>
    <mergeCell ref="J41:J47"/>
    <mergeCell ref="J48:J51"/>
    <mergeCell ref="F48:F51"/>
    <mergeCell ref="G48:G51"/>
    <mergeCell ref="Q65:Q67"/>
    <mergeCell ref="Q17:Q19"/>
    <mergeCell ref="Q24:Q27"/>
    <mergeCell ref="Q20:Q22"/>
    <mergeCell ref="Q28:Q31"/>
    <mergeCell ref="Q32:Q35"/>
    <mergeCell ref="Q36:Q37"/>
    <mergeCell ref="Q38:Q40"/>
    <mergeCell ref="Q41:Q47"/>
    <mergeCell ref="Q48:Q51"/>
    <mergeCell ref="Q68:Q70"/>
    <mergeCell ref="Q71:Q73"/>
    <mergeCell ref="Q74:Q76"/>
    <mergeCell ref="S7:S9"/>
    <mergeCell ref="S10:S11"/>
    <mergeCell ref="S17:S19"/>
    <mergeCell ref="S24:S27"/>
    <mergeCell ref="S28:S31"/>
    <mergeCell ref="S32:S35"/>
    <mergeCell ref="S36:S37"/>
    <mergeCell ref="S38:S40"/>
    <mergeCell ref="S41:S47"/>
    <mergeCell ref="S48:S51"/>
    <mergeCell ref="S52:S55"/>
    <mergeCell ref="S56:S64"/>
    <mergeCell ref="S65:S67"/>
    <mergeCell ref="S68:S70"/>
    <mergeCell ref="S71:S73"/>
    <mergeCell ref="S74:S76"/>
    <mergeCell ref="Q7:Q9"/>
    <mergeCell ref="Q10:Q11"/>
    <mergeCell ref="S20:S23"/>
    <mergeCell ref="Q52:Q55"/>
    <mergeCell ref="Q56:Q64"/>
  </mergeCells>
  <printOptions horizontalCentered="1"/>
  <pageMargins left="0" right="0" top="0" bottom="0" header="0" footer="0"/>
  <pageSetup paperSize="8" scale="25" orientation="landscape" r:id="rId1"/>
  <rowBreaks count="1" manualBreakCount="1">
    <brk id="51" min="1" max="36" man="1"/>
  </rowBreaks>
  <ignoredErrors>
    <ignoredError sqref="S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Administración</vt:lpstr>
      <vt:lpstr>Administración!Área_de_impresión</vt:lpstr>
      <vt:lpstr>Administración!Títulos_a_imprimir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Carolina Oviedo</cp:lastModifiedBy>
  <cp:lastPrinted>2021-04-30T18:09:11Z</cp:lastPrinted>
  <dcterms:created xsi:type="dcterms:W3CDTF">2012-11-26T14:41:24Z</dcterms:created>
  <dcterms:modified xsi:type="dcterms:W3CDTF">2022-01-28T16:27:58Z</dcterms:modified>
</cp:coreProperties>
</file>